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mes\Projects 1\Santa Ana Analytics\entregable\"/>
    </mc:Choice>
  </mc:AlternateContent>
  <xr:revisionPtr revIDLastSave="0" documentId="13_ncr:1_{6A51E52C-B228-4614-B9D7-059C67FAC1E4}" xr6:coauthVersionLast="47" xr6:coauthVersionMax="47" xr10:uidLastSave="{00000000-0000-0000-0000-000000000000}"/>
  <bookViews>
    <workbookView xWindow="2055" yWindow="345" windowWidth="25305" windowHeight="14865" activeTab="1" xr2:uid="{39FEB1AF-2AB5-43FD-8B5F-20DF36075052}"/>
  </bookViews>
  <sheets>
    <sheet name="RESUMEN" sheetId="2" r:id="rId1"/>
    <sheet name="ABC-XYZ" sheetId="3" r:id="rId2"/>
    <sheet name="Hoja1" sheetId="1" r:id="rId3"/>
  </sheets>
  <externalReferences>
    <externalReference r:id="rId4"/>
  </externalReference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RESUMEN!$A$1:$S$1067</definedName>
    <definedName name="Pal_Workbook_GUID" hidden="1">"A5KTJ8361TAZ7B4FC4YEX784"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67" i="3" l="1"/>
  <c r="L1067" i="3" s="1"/>
  <c r="L1066" i="3"/>
  <c r="K1066" i="3"/>
  <c r="L1065" i="3"/>
  <c r="K1065" i="3"/>
  <c r="L1064" i="3"/>
  <c r="K1064" i="3"/>
  <c r="L1063" i="3"/>
  <c r="K1063" i="3"/>
  <c r="L1062" i="3"/>
  <c r="K1062" i="3"/>
  <c r="L1061" i="3"/>
  <c r="K1061" i="3"/>
  <c r="L1060" i="3"/>
  <c r="K1060" i="3"/>
  <c r="L1059" i="3"/>
  <c r="K1059" i="3"/>
  <c r="K1058" i="3"/>
  <c r="L1057" i="3"/>
  <c r="K1057" i="3"/>
  <c r="L1056" i="3"/>
  <c r="K1056" i="3"/>
  <c r="L1055" i="3"/>
  <c r="K1055" i="3"/>
  <c r="L1054" i="3"/>
  <c r="K1054" i="3"/>
  <c r="L1053" i="3"/>
  <c r="K1053" i="3"/>
  <c r="L1052" i="3"/>
  <c r="K1052" i="3"/>
  <c r="L1051" i="3"/>
  <c r="K1051" i="3"/>
  <c r="K1050" i="3"/>
  <c r="L1049" i="3"/>
  <c r="K1049" i="3"/>
  <c r="L1048" i="3"/>
  <c r="K1048" i="3"/>
  <c r="L1047" i="3"/>
  <c r="K1047" i="3"/>
  <c r="L1046" i="3"/>
  <c r="K1046" i="3"/>
  <c r="L1045" i="3"/>
  <c r="K1045" i="3"/>
  <c r="L1044" i="3"/>
  <c r="K1044" i="3"/>
  <c r="L1043" i="3"/>
  <c r="K1043" i="3"/>
  <c r="L1042" i="3"/>
  <c r="K1042" i="3"/>
  <c r="K1041" i="3"/>
  <c r="L1040" i="3"/>
  <c r="K1040" i="3"/>
  <c r="L1039" i="3"/>
  <c r="K1039" i="3"/>
  <c r="K1038" i="3"/>
  <c r="L1037" i="3"/>
  <c r="K1037" i="3"/>
  <c r="L1036" i="3"/>
  <c r="K1036" i="3"/>
  <c r="L1035" i="3"/>
  <c r="K1035" i="3"/>
  <c r="L1034" i="3"/>
  <c r="K1034" i="3"/>
  <c r="L1033" i="3"/>
  <c r="K1033" i="3"/>
  <c r="L1032" i="3"/>
  <c r="K1032" i="3"/>
  <c r="L1031" i="3"/>
  <c r="K1031" i="3"/>
  <c r="L1030" i="3"/>
  <c r="K1030" i="3"/>
  <c r="K1029" i="3"/>
  <c r="L1028" i="3"/>
  <c r="K1028" i="3"/>
  <c r="K1027" i="3"/>
  <c r="K1026" i="3"/>
  <c r="L1025" i="3"/>
  <c r="K1025" i="3"/>
  <c r="L1024" i="3"/>
  <c r="K1024" i="3"/>
  <c r="K1023" i="3"/>
  <c r="K1022" i="3"/>
  <c r="K1021" i="3"/>
  <c r="K1020" i="3"/>
  <c r="L1020" i="3" s="1"/>
  <c r="L1019" i="3"/>
  <c r="K1019" i="3"/>
  <c r="K1018" i="3"/>
  <c r="K1017" i="3"/>
  <c r="K1016" i="3"/>
  <c r="K1015" i="3"/>
  <c r="K1014" i="3"/>
  <c r="K1013" i="3"/>
  <c r="K1012" i="3"/>
  <c r="K1011" i="3"/>
  <c r="K1010" i="3"/>
  <c r="K1009" i="3"/>
  <c r="K1008" i="3"/>
  <c r="K1007" i="3"/>
  <c r="K1006" i="3"/>
  <c r="L1006" i="3" s="1"/>
  <c r="K1005" i="3"/>
  <c r="L1004" i="3"/>
  <c r="K1004" i="3"/>
  <c r="L1003" i="3"/>
  <c r="K1003" i="3"/>
  <c r="K1002" i="3"/>
  <c r="L1002" i="3" s="1"/>
  <c r="K1001" i="3"/>
  <c r="K1000" i="3"/>
  <c r="K999" i="3"/>
  <c r="K998" i="3"/>
  <c r="K997" i="3"/>
  <c r="K996" i="3"/>
  <c r="L996" i="3" s="1"/>
  <c r="K995" i="3"/>
  <c r="K994" i="3"/>
  <c r="L993" i="3"/>
  <c r="K993" i="3"/>
  <c r="K992" i="3"/>
  <c r="K991" i="3"/>
  <c r="K990" i="3"/>
  <c r="L989" i="3"/>
  <c r="K989" i="3"/>
  <c r="K988" i="3"/>
  <c r="K987" i="3"/>
  <c r="K986" i="3"/>
  <c r="L985" i="3"/>
  <c r="K985" i="3"/>
  <c r="K984" i="3"/>
  <c r="K983" i="3"/>
  <c r="K982" i="3"/>
  <c r="L981" i="3"/>
  <c r="K981" i="3"/>
  <c r="K980" i="3"/>
  <c r="L980" i="3" s="1"/>
  <c r="K979" i="3"/>
  <c r="K978" i="3"/>
  <c r="L978" i="3" s="1"/>
  <c r="L977" i="3"/>
  <c r="K977" i="3"/>
  <c r="K976" i="3"/>
  <c r="K975" i="3"/>
  <c r="K974" i="3"/>
  <c r="L973" i="3"/>
  <c r="K973" i="3"/>
  <c r="K972" i="3"/>
  <c r="L971" i="3"/>
  <c r="K971" i="3"/>
  <c r="K970" i="3"/>
  <c r="K969" i="3"/>
  <c r="K968" i="3"/>
  <c r="L968" i="3" s="1"/>
  <c r="L967" i="3"/>
  <c r="K967" i="3"/>
  <c r="K966" i="3"/>
  <c r="L966" i="3" s="1"/>
  <c r="L965" i="3"/>
  <c r="K965" i="3"/>
  <c r="K964" i="3"/>
  <c r="L964" i="3" s="1"/>
  <c r="K963" i="3"/>
  <c r="K962" i="3"/>
  <c r="K961" i="3"/>
  <c r="K960" i="3"/>
  <c r="L960" i="3" s="1"/>
  <c r="K959" i="3"/>
  <c r="K958" i="3"/>
  <c r="L958" i="3" s="1"/>
  <c r="K957" i="3"/>
  <c r="K956" i="3"/>
  <c r="K955" i="3"/>
  <c r="L955" i="3" s="1"/>
  <c r="K954" i="3"/>
  <c r="K953" i="3"/>
  <c r="L952" i="3"/>
  <c r="K952" i="3"/>
  <c r="K951" i="3"/>
  <c r="K950" i="3"/>
  <c r="L950" i="3" s="1"/>
  <c r="K949" i="3"/>
  <c r="K948" i="3"/>
  <c r="L948" i="3" s="1"/>
  <c r="L947" i="3"/>
  <c r="K947" i="3"/>
  <c r="K946" i="3"/>
  <c r="L946" i="3" s="1"/>
  <c r="K945" i="3"/>
  <c r="K944" i="3"/>
  <c r="K943" i="3"/>
  <c r="K942" i="3"/>
  <c r="L942" i="3" s="1"/>
  <c r="K941" i="3"/>
  <c r="L941" i="3" s="1"/>
  <c r="K940" i="3"/>
  <c r="K939" i="3"/>
  <c r="L938" i="3"/>
  <c r="K938" i="3"/>
  <c r="K937" i="3"/>
  <c r="L936" i="3"/>
  <c r="K936" i="3"/>
  <c r="K935" i="3"/>
  <c r="K934" i="3"/>
  <c r="K933" i="3"/>
  <c r="K932" i="3"/>
  <c r="K931" i="3"/>
  <c r="K930" i="3"/>
  <c r="K929" i="3"/>
  <c r="L929" i="3" s="1"/>
  <c r="K928" i="3"/>
  <c r="K927" i="3"/>
  <c r="L926" i="3"/>
  <c r="K926" i="3"/>
  <c r="K925" i="3"/>
  <c r="K924" i="3"/>
  <c r="L924" i="3" s="1"/>
  <c r="L923" i="3"/>
  <c r="K923" i="3"/>
  <c r="K922" i="3"/>
  <c r="K921" i="3"/>
  <c r="K920" i="3"/>
  <c r="K919" i="3"/>
  <c r="K918" i="3"/>
  <c r="K917" i="3"/>
  <c r="L917" i="3" s="1"/>
  <c r="K916" i="3"/>
  <c r="L915" i="3"/>
  <c r="K915" i="3"/>
  <c r="K914" i="3"/>
  <c r="K913" i="3"/>
  <c r="K912" i="3"/>
  <c r="L912" i="3" s="1"/>
  <c r="K911" i="3"/>
  <c r="L910" i="3"/>
  <c r="K910" i="3"/>
  <c r="L909" i="3"/>
  <c r="K909" i="3"/>
  <c r="K908" i="3"/>
  <c r="L908" i="3" s="1"/>
  <c r="K907" i="3"/>
  <c r="L907" i="3" s="1"/>
  <c r="K906" i="3"/>
  <c r="K905" i="3"/>
  <c r="K904" i="3"/>
  <c r="K903" i="3"/>
  <c r="L903" i="3" s="1"/>
  <c r="K902" i="3"/>
  <c r="K901" i="3"/>
  <c r="K900" i="3"/>
  <c r="K899" i="3"/>
  <c r="K898" i="3"/>
  <c r="K897" i="3"/>
  <c r="L897" i="3" s="1"/>
  <c r="L896" i="3"/>
  <c r="K896" i="3"/>
  <c r="K895" i="3"/>
  <c r="L895" i="3" s="1"/>
  <c r="K894" i="3"/>
  <c r="K893" i="3"/>
  <c r="L892" i="3"/>
  <c r="K892" i="3"/>
  <c r="K891" i="3"/>
  <c r="K890" i="3"/>
  <c r="K889" i="3"/>
  <c r="L889" i="3" s="1"/>
  <c r="K888" i="3"/>
  <c r="K887" i="3"/>
  <c r="K886" i="3"/>
  <c r="L886" i="3" s="1"/>
  <c r="K885" i="3"/>
  <c r="K884" i="3"/>
  <c r="L884" i="3" s="1"/>
  <c r="K883" i="3"/>
  <c r="L883" i="3" s="1"/>
  <c r="K882" i="3"/>
  <c r="K881" i="3"/>
  <c r="L881" i="3" s="1"/>
  <c r="L880" i="3"/>
  <c r="K880" i="3"/>
  <c r="K879" i="3"/>
  <c r="L879" i="3" s="1"/>
  <c r="K878" i="3"/>
  <c r="K877" i="3"/>
  <c r="K876" i="3"/>
  <c r="L876" i="3" s="1"/>
  <c r="K875" i="3"/>
  <c r="L875" i="3" s="1"/>
  <c r="K874" i="3"/>
  <c r="L874" i="3" s="1"/>
  <c r="K873" i="3"/>
  <c r="L872" i="3"/>
  <c r="K872" i="3"/>
  <c r="K871" i="3"/>
  <c r="L871" i="3" s="1"/>
  <c r="K870" i="3"/>
  <c r="L870" i="3" s="1"/>
  <c r="K869" i="3"/>
  <c r="K868" i="3"/>
  <c r="K867" i="3"/>
  <c r="K866" i="3"/>
  <c r="L865" i="3"/>
  <c r="K865" i="3"/>
  <c r="K864" i="3"/>
  <c r="K863" i="3"/>
  <c r="K862" i="3"/>
  <c r="L862" i="3" s="1"/>
  <c r="L861" i="3"/>
  <c r="K861" i="3"/>
  <c r="K860" i="3"/>
  <c r="K859" i="3"/>
  <c r="K858" i="3"/>
  <c r="K857" i="3"/>
  <c r="L856" i="3"/>
  <c r="K856" i="3"/>
  <c r="L855" i="3"/>
  <c r="K855" i="3"/>
  <c r="K854" i="3"/>
  <c r="L854" i="3" s="1"/>
  <c r="K853" i="3"/>
  <c r="K852" i="3"/>
  <c r="L852" i="3" s="1"/>
  <c r="L851" i="3"/>
  <c r="K851" i="3"/>
  <c r="K850" i="3"/>
  <c r="K849" i="3"/>
  <c r="L849" i="3" s="1"/>
  <c r="K848" i="3"/>
  <c r="L847" i="3"/>
  <c r="K847" i="3"/>
  <c r="K846" i="3"/>
  <c r="K845" i="3"/>
  <c r="K844" i="3"/>
  <c r="L844" i="3" s="1"/>
  <c r="L843" i="3"/>
  <c r="K843" i="3"/>
  <c r="L842" i="3"/>
  <c r="K842" i="3"/>
  <c r="L841" i="3"/>
  <c r="K841" i="3"/>
  <c r="L840" i="3"/>
  <c r="K840" i="3"/>
  <c r="K839" i="3"/>
  <c r="L839" i="3" s="1"/>
  <c r="L838" i="3"/>
  <c r="K838" i="3"/>
  <c r="L837" i="3"/>
  <c r="K837" i="3"/>
  <c r="K836" i="3"/>
  <c r="K835" i="3"/>
  <c r="L835" i="3" s="1"/>
  <c r="K834" i="3"/>
  <c r="K833" i="3"/>
  <c r="K832" i="3"/>
  <c r="K831" i="3"/>
  <c r="L831" i="3" s="1"/>
  <c r="K830" i="3"/>
  <c r="L830" i="3" s="1"/>
  <c r="K829" i="3"/>
  <c r="K828" i="3"/>
  <c r="K827" i="3"/>
  <c r="L827" i="3" s="1"/>
  <c r="K826" i="3"/>
  <c r="L826" i="3" s="1"/>
  <c r="K825" i="3"/>
  <c r="L825" i="3" s="1"/>
  <c r="K824" i="3"/>
  <c r="L824" i="3" s="1"/>
  <c r="K823" i="3"/>
  <c r="L823" i="3" s="1"/>
  <c r="K822" i="3"/>
  <c r="K821" i="3"/>
  <c r="K820" i="3"/>
  <c r="K819" i="3"/>
  <c r="L819" i="3" s="1"/>
  <c r="K818" i="3"/>
  <c r="L818" i="3" s="1"/>
  <c r="K817" i="3"/>
  <c r="L817" i="3" s="1"/>
  <c r="K816" i="3"/>
  <c r="K815" i="3"/>
  <c r="L815" i="3" s="1"/>
  <c r="K814" i="3"/>
  <c r="K813" i="3"/>
  <c r="L812" i="3"/>
  <c r="K812" i="3"/>
  <c r="K811" i="3"/>
  <c r="K810" i="3"/>
  <c r="K809" i="3"/>
  <c r="K808" i="3"/>
  <c r="L808" i="3" s="1"/>
  <c r="K807" i="3"/>
  <c r="L807" i="3" s="1"/>
  <c r="K806" i="3"/>
  <c r="L806" i="3" s="1"/>
  <c r="K805" i="3"/>
  <c r="L805" i="3" s="1"/>
  <c r="L804" i="3"/>
  <c r="K804" i="3"/>
  <c r="K803" i="3"/>
  <c r="L803" i="3" s="1"/>
  <c r="K802" i="3"/>
  <c r="K801" i="3"/>
  <c r="L801" i="3" s="1"/>
  <c r="K800" i="3"/>
  <c r="K799" i="3"/>
  <c r="K798" i="3"/>
  <c r="K797" i="3"/>
  <c r="L797" i="3" s="1"/>
  <c r="L796" i="3"/>
  <c r="K796" i="3"/>
  <c r="K795" i="3"/>
  <c r="K794" i="3"/>
  <c r="L794" i="3" s="1"/>
  <c r="K793" i="3"/>
  <c r="L793" i="3" s="1"/>
  <c r="L792" i="3"/>
  <c r="K792" i="3"/>
  <c r="K791" i="3"/>
  <c r="K790" i="3"/>
  <c r="K789" i="3"/>
  <c r="L788" i="3"/>
  <c r="K788" i="3"/>
  <c r="K787" i="3"/>
  <c r="L787" i="3" s="1"/>
  <c r="K786" i="3"/>
  <c r="K785" i="3"/>
  <c r="K784" i="3"/>
  <c r="L784" i="3" s="1"/>
  <c r="K783" i="3"/>
  <c r="L782" i="3"/>
  <c r="K782" i="3"/>
  <c r="K781" i="3"/>
  <c r="K780" i="3"/>
  <c r="K779" i="3"/>
  <c r="K778" i="3"/>
  <c r="K777" i="3"/>
  <c r="L776" i="3"/>
  <c r="K776" i="3"/>
  <c r="K775" i="3"/>
  <c r="K774" i="3"/>
  <c r="L774" i="3" s="1"/>
  <c r="K773" i="3"/>
  <c r="K772" i="3"/>
  <c r="K771" i="3"/>
  <c r="L771" i="3" s="1"/>
  <c r="K770" i="3"/>
  <c r="K769" i="3"/>
  <c r="K768" i="3"/>
  <c r="K767" i="3"/>
  <c r="K766" i="3"/>
  <c r="K765" i="3"/>
  <c r="K764" i="3"/>
  <c r="L764" i="3" s="1"/>
  <c r="K763" i="3"/>
  <c r="L763" i="3" s="1"/>
  <c r="K762" i="3"/>
  <c r="L762" i="3" s="1"/>
  <c r="K761" i="3"/>
  <c r="K760" i="3"/>
  <c r="K759" i="3"/>
  <c r="L758" i="3"/>
  <c r="K758" i="3"/>
  <c r="K757" i="3"/>
  <c r="K756" i="3"/>
  <c r="K755" i="3"/>
  <c r="K754" i="3"/>
  <c r="K753" i="3"/>
  <c r="K752" i="3"/>
  <c r="L752" i="3" s="1"/>
  <c r="K751" i="3"/>
  <c r="L751" i="3" s="1"/>
  <c r="K750" i="3"/>
  <c r="L750" i="3" s="1"/>
  <c r="K749" i="3"/>
  <c r="K748" i="3"/>
  <c r="K747" i="3"/>
  <c r="L747" i="3" s="1"/>
  <c r="K746" i="3"/>
  <c r="K745" i="3"/>
  <c r="K744" i="3"/>
  <c r="K743" i="3"/>
  <c r="L743" i="3" s="1"/>
  <c r="K742" i="3"/>
  <c r="L741" i="3"/>
  <c r="K741" i="3"/>
  <c r="K740" i="3"/>
  <c r="K739" i="3"/>
  <c r="K738" i="3"/>
  <c r="L737" i="3"/>
  <c r="K737" i="3"/>
  <c r="K736" i="3"/>
  <c r="L736" i="3" s="1"/>
  <c r="K735" i="3"/>
  <c r="K734" i="3"/>
  <c r="K733" i="3"/>
  <c r="K732" i="3"/>
  <c r="L732" i="3" s="1"/>
  <c r="L731" i="3"/>
  <c r="K731" i="3"/>
  <c r="K730" i="3"/>
  <c r="L730" i="3" s="1"/>
  <c r="K729" i="3"/>
  <c r="K728" i="3"/>
  <c r="K727" i="3"/>
  <c r="L727" i="3" s="1"/>
  <c r="K726" i="3"/>
  <c r="L726" i="3" s="1"/>
  <c r="K725" i="3"/>
  <c r="K724" i="3"/>
  <c r="K723" i="3"/>
  <c r="L722" i="3"/>
  <c r="K722" i="3"/>
  <c r="K721" i="3"/>
  <c r="K720" i="3"/>
  <c r="K719" i="3"/>
  <c r="K718" i="3"/>
  <c r="K717" i="3"/>
  <c r="K716" i="3"/>
  <c r="K715" i="3"/>
  <c r="K714" i="3"/>
  <c r="K713" i="3"/>
  <c r="L713" i="3" s="1"/>
  <c r="K712" i="3"/>
  <c r="K711" i="3"/>
  <c r="L711" i="3" s="1"/>
  <c r="K710" i="3"/>
  <c r="K709" i="3"/>
  <c r="L708" i="3"/>
  <c r="K708" i="3"/>
  <c r="K707" i="3"/>
  <c r="K706" i="3"/>
  <c r="L705" i="3"/>
  <c r="K705" i="3"/>
  <c r="K704" i="3"/>
  <c r="L704" i="3" s="1"/>
  <c r="K703" i="3"/>
  <c r="K702" i="3"/>
  <c r="K701" i="3"/>
  <c r="L700" i="3"/>
  <c r="K700" i="3"/>
  <c r="K699" i="3"/>
  <c r="K698" i="3"/>
  <c r="K697" i="3"/>
  <c r="K696" i="3"/>
  <c r="K695" i="3"/>
  <c r="K694" i="3"/>
  <c r="L694" i="3" s="1"/>
  <c r="K693" i="3"/>
  <c r="K692" i="3"/>
  <c r="L692" i="3" s="1"/>
  <c r="K691" i="3"/>
  <c r="L691" i="3" s="1"/>
  <c r="K690" i="3"/>
  <c r="K689" i="3"/>
  <c r="K688" i="3"/>
  <c r="K687" i="3"/>
  <c r="L687" i="3" s="1"/>
  <c r="K686" i="3"/>
  <c r="L685" i="3"/>
  <c r="K685" i="3"/>
  <c r="K684" i="3"/>
  <c r="L683" i="3"/>
  <c r="K683" i="3"/>
  <c r="K682" i="3"/>
  <c r="K681" i="3"/>
  <c r="L681" i="3" s="1"/>
  <c r="K680" i="3"/>
  <c r="L679" i="3"/>
  <c r="K679" i="3"/>
  <c r="K678" i="3"/>
  <c r="L677" i="3"/>
  <c r="K677" i="3"/>
  <c r="K676" i="3"/>
  <c r="L676" i="3" s="1"/>
  <c r="K675" i="3"/>
  <c r="K674" i="3"/>
  <c r="L673" i="3"/>
  <c r="K673" i="3"/>
  <c r="K672" i="3"/>
  <c r="K671" i="3"/>
  <c r="K670" i="3"/>
  <c r="L670" i="3" s="1"/>
  <c r="K669" i="3"/>
  <c r="K668" i="3"/>
  <c r="K667" i="3"/>
  <c r="K666" i="3"/>
  <c r="K665" i="3"/>
  <c r="L664" i="3"/>
  <c r="K664" i="3"/>
  <c r="L663" i="3"/>
  <c r="K663" i="3"/>
  <c r="K662" i="3"/>
  <c r="K661" i="3"/>
  <c r="L661" i="3" s="1"/>
  <c r="L660" i="3"/>
  <c r="K660" i="3"/>
  <c r="K659" i="3"/>
  <c r="L659" i="3" s="1"/>
  <c r="L658" i="3"/>
  <c r="K658" i="3"/>
  <c r="L657" i="3"/>
  <c r="K657" i="3"/>
  <c r="L656" i="3"/>
  <c r="K656" i="3"/>
  <c r="K655" i="3"/>
  <c r="L654" i="3"/>
  <c r="K654" i="3"/>
  <c r="K653" i="3"/>
  <c r="L652" i="3"/>
  <c r="K652" i="3"/>
  <c r="K651" i="3"/>
  <c r="L651" i="3" s="1"/>
  <c r="L650" i="3"/>
  <c r="K650" i="3"/>
  <c r="K649" i="3"/>
  <c r="L649" i="3" s="1"/>
  <c r="L648" i="3"/>
  <c r="K648" i="3"/>
  <c r="K647" i="3"/>
  <c r="K646" i="3"/>
  <c r="K645" i="3"/>
  <c r="L645" i="3" s="1"/>
  <c r="K644" i="3"/>
  <c r="K643" i="3"/>
  <c r="K642" i="3"/>
  <c r="L642" i="3" s="1"/>
  <c r="K641" i="3"/>
  <c r="K640" i="3"/>
  <c r="K639" i="3"/>
  <c r="L639" i="3" s="1"/>
  <c r="K638" i="3"/>
  <c r="K637" i="3"/>
  <c r="K636" i="3"/>
  <c r="K635" i="3"/>
  <c r="K634" i="3"/>
  <c r="K633" i="3"/>
  <c r="L632" i="3"/>
  <c r="K632" i="3"/>
  <c r="K631" i="3"/>
  <c r="L631" i="3" s="1"/>
  <c r="K630" i="3"/>
  <c r="L630" i="3" s="1"/>
  <c r="K629" i="3"/>
  <c r="K628" i="3"/>
  <c r="K627" i="3"/>
  <c r="L627" i="3" s="1"/>
  <c r="K626" i="3"/>
  <c r="K625" i="3"/>
  <c r="K624" i="3"/>
  <c r="K623" i="3"/>
  <c r="L623" i="3" s="1"/>
  <c r="K622" i="3"/>
  <c r="K621" i="3"/>
  <c r="K620" i="3"/>
  <c r="L620" i="3" s="1"/>
  <c r="K619" i="3"/>
  <c r="K618" i="3"/>
  <c r="L618" i="3" s="1"/>
  <c r="K617" i="3"/>
  <c r="K616" i="3"/>
  <c r="L615" i="3"/>
  <c r="K615" i="3"/>
  <c r="K614" i="3"/>
  <c r="L614" i="3" s="1"/>
  <c r="K613" i="3"/>
  <c r="L613" i="3" s="1"/>
  <c r="K612" i="3"/>
  <c r="L611" i="3"/>
  <c r="K611" i="3"/>
  <c r="K610" i="3"/>
  <c r="L609" i="3"/>
  <c r="K609" i="3"/>
  <c r="L608" i="3"/>
  <c r="K608" i="3"/>
  <c r="L607" i="3"/>
  <c r="K607" i="3"/>
  <c r="K606" i="3"/>
  <c r="L606" i="3" s="1"/>
  <c r="K605" i="3"/>
  <c r="L605" i="3" s="1"/>
  <c r="K604" i="3"/>
  <c r="K603" i="3"/>
  <c r="L603" i="3" s="1"/>
  <c r="K602" i="3"/>
  <c r="L601" i="3"/>
  <c r="K601" i="3"/>
  <c r="L600" i="3"/>
  <c r="K600" i="3"/>
  <c r="L599" i="3"/>
  <c r="K599" i="3"/>
  <c r="K598" i="3"/>
  <c r="K597" i="3"/>
  <c r="L597" i="3" s="1"/>
  <c r="L596" i="3"/>
  <c r="K596" i="3"/>
  <c r="L595" i="3"/>
  <c r="K595" i="3"/>
  <c r="K594" i="3"/>
  <c r="K593" i="3"/>
  <c r="L592" i="3"/>
  <c r="K592" i="3"/>
  <c r="K591" i="3"/>
  <c r="K590" i="3"/>
  <c r="K589" i="3"/>
  <c r="L588" i="3"/>
  <c r="K588" i="3"/>
  <c r="K587" i="3"/>
  <c r="K586" i="3"/>
  <c r="K585" i="3"/>
  <c r="K584" i="3"/>
  <c r="K583" i="3"/>
  <c r="K582" i="3"/>
  <c r="L581" i="3"/>
  <c r="K581" i="3"/>
  <c r="K580" i="3"/>
  <c r="L580" i="3" s="1"/>
  <c r="K579" i="3"/>
  <c r="K578" i="3"/>
  <c r="K577" i="3"/>
  <c r="K576" i="3"/>
  <c r="K575" i="3"/>
  <c r="K574" i="3"/>
  <c r="K573" i="3"/>
  <c r="K572" i="3"/>
  <c r="K571" i="3"/>
  <c r="K570" i="3"/>
  <c r="K569" i="3"/>
  <c r="K568" i="3"/>
  <c r="K567" i="3"/>
  <c r="L567" i="3" s="1"/>
  <c r="K566" i="3"/>
  <c r="L566" i="3" s="1"/>
  <c r="K565" i="3"/>
  <c r="K564" i="3"/>
  <c r="K563" i="3"/>
  <c r="K562" i="3"/>
  <c r="L562" i="3" s="1"/>
  <c r="K561" i="3"/>
  <c r="K560" i="3"/>
  <c r="K559" i="3"/>
  <c r="L558" i="3"/>
  <c r="K558" i="3"/>
  <c r="K557" i="3"/>
  <c r="L557" i="3" s="1"/>
  <c r="K556" i="3"/>
  <c r="K555" i="3"/>
  <c r="K554" i="3"/>
  <c r="K553" i="3"/>
  <c r="K552" i="3"/>
  <c r="K551" i="3"/>
  <c r="K550" i="3"/>
  <c r="K549" i="3"/>
  <c r="K548" i="3"/>
  <c r="L547" i="3"/>
  <c r="K547" i="3"/>
  <c r="K546" i="3"/>
  <c r="K545" i="3"/>
  <c r="K544" i="3"/>
  <c r="K543" i="3"/>
  <c r="K542" i="3"/>
  <c r="L542" i="3" s="1"/>
  <c r="L541" i="3"/>
  <c r="K541" i="3"/>
  <c r="K540" i="3"/>
  <c r="K539" i="3"/>
  <c r="K538" i="3"/>
  <c r="K537" i="3"/>
  <c r="K536" i="3"/>
  <c r="K535" i="3"/>
  <c r="K534" i="3"/>
  <c r="L534" i="3" s="1"/>
  <c r="K533" i="3"/>
  <c r="L533" i="3" s="1"/>
  <c r="K532" i="3"/>
  <c r="L532" i="3" s="1"/>
  <c r="K531" i="3"/>
  <c r="L531" i="3" s="1"/>
  <c r="K530" i="3"/>
  <c r="L530" i="3" s="1"/>
  <c r="K529" i="3"/>
  <c r="L529" i="3" s="1"/>
  <c r="K528" i="3"/>
  <c r="K527" i="3"/>
  <c r="K526" i="3"/>
  <c r="K525" i="3"/>
  <c r="L525" i="3" s="1"/>
  <c r="K524" i="3"/>
  <c r="L524" i="3" s="1"/>
  <c r="K523" i="3"/>
  <c r="K522" i="3"/>
  <c r="L522" i="3" s="1"/>
  <c r="K521" i="3"/>
  <c r="K520" i="3"/>
  <c r="K519" i="3"/>
  <c r="K518" i="3"/>
  <c r="L518" i="3" s="1"/>
  <c r="K517" i="3"/>
  <c r="K516" i="3"/>
  <c r="K515" i="3"/>
  <c r="K514" i="3"/>
  <c r="K513" i="3"/>
  <c r="L513" i="3" s="1"/>
  <c r="K512" i="3"/>
  <c r="K511" i="3"/>
  <c r="L510" i="3"/>
  <c r="K510" i="3"/>
  <c r="K509" i="3"/>
  <c r="L509" i="3" s="1"/>
  <c r="K508" i="3"/>
  <c r="K507" i="3"/>
  <c r="K506" i="3"/>
  <c r="K505" i="3"/>
  <c r="L505" i="3" s="1"/>
  <c r="K504" i="3"/>
  <c r="K503" i="3"/>
  <c r="K502" i="3"/>
  <c r="K501" i="3"/>
  <c r="L501" i="3" s="1"/>
  <c r="K500" i="3"/>
  <c r="L500" i="3" s="1"/>
  <c r="K499" i="3"/>
  <c r="L499" i="3" s="1"/>
  <c r="K498" i="3"/>
  <c r="K497" i="3"/>
  <c r="L497" i="3" s="1"/>
  <c r="K496" i="3"/>
  <c r="K495" i="3"/>
  <c r="K494" i="3"/>
  <c r="K493" i="3"/>
  <c r="K492" i="3"/>
  <c r="K491" i="3"/>
  <c r="K490" i="3"/>
  <c r="K489" i="3"/>
  <c r="K488" i="3"/>
  <c r="K487" i="3"/>
  <c r="K486" i="3"/>
  <c r="L486" i="3" s="1"/>
  <c r="K485" i="3"/>
  <c r="L485" i="3" s="1"/>
  <c r="K484" i="3"/>
  <c r="K483" i="3"/>
  <c r="K482" i="3"/>
  <c r="K481" i="3"/>
  <c r="K480" i="3"/>
  <c r="L480" i="3" s="1"/>
  <c r="K479" i="3"/>
  <c r="K478" i="3"/>
  <c r="K477" i="3"/>
  <c r="L477" i="3" s="1"/>
  <c r="K476" i="3"/>
  <c r="K475" i="3"/>
  <c r="K474" i="3"/>
  <c r="K473" i="3"/>
  <c r="K472" i="3"/>
  <c r="L472" i="3" s="1"/>
  <c r="K471" i="3"/>
  <c r="K470" i="3"/>
  <c r="K469" i="3"/>
  <c r="K468" i="3"/>
  <c r="L468" i="3" s="1"/>
  <c r="K467" i="3"/>
  <c r="L467" i="3" s="1"/>
  <c r="K466" i="3"/>
  <c r="K465" i="3"/>
  <c r="K464" i="3"/>
  <c r="L463" i="3"/>
  <c r="K463" i="3"/>
  <c r="K462" i="3"/>
  <c r="K461" i="3"/>
  <c r="K460" i="3"/>
  <c r="K459" i="3"/>
  <c r="K458" i="3"/>
  <c r="K457" i="3"/>
  <c r="K456" i="3"/>
  <c r="L456" i="3" s="1"/>
  <c r="K455" i="3"/>
  <c r="K454" i="3"/>
  <c r="K453" i="3"/>
  <c r="L453" i="3" s="1"/>
  <c r="K452" i="3"/>
  <c r="K451" i="3"/>
  <c r="K450" i="3"/>
  <c r="L449" i="3"/>
  <c r="K449" i="3"/>
  <c r="K448" i="3"/>
  <c r="L448" i="3" s="1"/>
  <c r="K447" i="3"/>
  <c r="K446" i="3"/>
  <c r="K445" i="3"/>
  <c r="K444" i="3"/>
  <c r="K443" i="3"/>
  <c r="K442" i="3"/>
  <c r="K441" i="3"/>
  <c r="L441" i="3" s="1"/>
  <c r="K440" i="3"/>
  <c r="L440" i="3" s="1"/>
  <c r="K439" i="3"/>
  <c r="K438" i="3"/>
  <c r="K437" i="3"/>
  <c r="K436" i="3"/>
  <c r="K435" i="3"/>
  <c r="K434" i="3"/>
  <c r="L434" i="3" s="1"/>
  <c r="K433" i="3"/>
  <c r="L433" i="3" s="1"/>
  <c r="K432" i="3"/>
  <c r="L432" i="3" s="1"/>
  <c r="K431" i="3"/>
  <c r="K430" i="3"/>
  <c r="K429" i="3"/>
  <c r="K428" i="3"/>
  <c r="K427" i="3"/>
  <c r="K426" i="3"/>
  <c r="L426" i="3" s="1"/>
  <c r="K425" i="3"/>
  <c r="K424" i="3"/>
  <c r="K423" i="3"/>
  <c r="K422" i="3"/>
  <c r="K421" i="3"/>
  <c r="K420" i="3"/>
  <c r="K419" i="3"/>
  <c r="K418" i="3"/>
  <c r="K417" i="3"/>
  <c r="K416" i="3"/>
  <c r="K415" i="3"/>
  <c r="K414" i="3"/>
  <c r="K413" i="3"/>
  <c r="K412" i="3"/>
  <c r="K411" i="3"/>
  <c r="L410" i="3"/>
  <c r="K410" i="3"/>
  <c r="K409" i="3"/>
  <c r="K408" i="3"/>
  <c r="K407" i="3"/>
  <c r="K406" i="3"/>
  <c r="K405" i="3"/>
  <c r="K404" i="3"/>
  <c r="L404" i="3" s="1"/>
  <c r="K403" i="3"/>
  <c r="K402" i="3"/>
  <c r="L401" i="3"/>
  <c r="K401" i="3"/>
  <c r="K400" i="3"/>
  <c r="K399" i="3"/>
  <c r="K398" i="3"/>
  <c r="K397" i="3"/>
  <c r="K396" i="3"/>
  <c r="K395" i="3"/>
  <c r="L395" i="3" s="1"/>
  <c r="K394" i="3"/>
  <c r="K393" i="3"/>
  <c r="K392" i="3"/>
  <c r="K391" i="3"/>
  <c r="K390" i="3"/>
  <c r="K389" i="3"/>
  <c r="K388" i="3"/>
  <c r="K387" i="3"/>
  <c r="K386" i="3"/>
  <c r="L385" i="3"/>
  <c r="K385" i="3"/>
  <c r="K384" i="3"/>
  <c r="K383" i="3"/>
  <c r="K382" i="3"/>
  <c r="L382" i="3" s="1"/>
  <c r="K381" i="3"/>
  <c r="K380" i="3"/>
  <c r="K379" i="3"/>
  <c r="K378" i="3"/>
  <c r="L378" i="3" s="1"/>
  <c r="K377" i="3"/>
  <c r="K376" i="3"/>
  <c r="K375" i="3"/>
  <c r="K374" i="3"/>
  <c r="L374" i="3" s="1"/>
  <c r="L373" i="3"/>
  <c r="K373" i="3"/>
  <c r="K372" i="3"/>
  <c r="K371" i="3"/>
  <c r="K370" i="3"/>
  <c r="K369" i="3"/>
  <c r="K368" i="3"/>
  <c r="L368" i="3" s="1"/>
  <c r="K367" i="3"/>
  <c r="K366" i="3"/>
  <c r="K365" i="3"/>
  <c r="K364" i="3"/>
  <c r="L363" i="3"/>
  <c r="K363" i="3"/>
  <c r="K362" i="3"/>
  <c r="K361" i="3"/>
  <c r="K360" i="3"/>
  <c r="K359" i="3"/>
  <c r="K358" i="3"/>
  <c r="K357" i="3"/>
  <c r="K356" i="3"/>
  <c r="K355" i="3"/>
  <c r="K354" i="3"/>
  <c r="L354" i="3" s="1"/>
  <c r="K353" i="3"/>
  <c r="K352" i="3"/>
  <c r="K351" i="3"/>
  <c r="L351" i="3" s="1"/>
  <c r="K350" i="3"/>
  <c r="L350" i="3" s="1"/>
  <c r="K349" i="3"/>
  <c r="K348" i="3"/>
  <c r="K347" i="3"/>
  <c r="L347" i="3" s="1"/>
  <c r="K346" i="3"/>
  <c r="K345" i="3"/>
  <c r="K344" i="3"/>
  <c r="K343" i="3"/>
  <c r="K342" i="3"/>
  <c r="K341" i="3"/>
  <c r="L341" i="3" s="1"/>
  <c r="K340" i="3"/>
  <c r="L340" i="3" s="1"/>
  <c r="K339" i="3"/>
  <c r="K338" i="3"/>
  <c r="K337" i="3"/>
  <c r="K336" i="3"/>
  <c r="K335" i="3"/>
  <c r="L335" i="3" s="1"/>
  <c r="K334" i="3"/>
  <c r="K333" i="3"/>
  <c r="K332" i="3"/>
  <c r="K331" i="3"/>
  <c r="K330" i="3"/>
  <c r="K329" i="3"/>
  <c r="K328" i="3"/>
  <c r="K327" i="3"/>
  <c r="K326" i="3"/>
  <c r="K325" i="3"/>
  <c r="K324" i="3"/>
  <c r="L324" i="3" s="1"/>
  <c r="K323" i="3"/>
  <c r="K322" i="3"/>
  <c r="K321" i="3"/>
  <c r="K320" i="3"/>
  <c r="L320" i="3" s="1"/>
  <c r="L319" i="3"/>
  <c r="K319" i="3"/>
  <c r="K318" i="3"/>
  <c r="L318" i="3" s="1"/>
  <c r="K317" i="3"/>
  <c r="L317" i="3" s="1"/>
  <c r="K316" i="3"/>
  <c r="K315" i="3"/>
  <c r="K314" i="3"/>
  <c r="K313" i="3"/>
  <c r="K312" i="3"/>
  <c r="K311" i="3"/>
  <c r="L311" i="3" s="1"/>
  <c r="K310" i="3"/>
  <c r="K309" i="3"/>
  <c r="K308" i="3"/>
  <c r="K307" i="3"/>
  <c r="K306" i="3"/>
  <c r="K305" i="3"/>
  <c r="L304" i="3"/>
  <c r="K304" i="3"/>
  <c r="K303" i="3"/>
  <c r="K302" i="3"/>
  <c r="K301" i="3"/>
  <c r="K300" i="3"/>
  <c r="K299" i="3"/>
  <c r="K298" i="3"/>
  <c r="K297" i="3"/>
  <c r="K296" i="3"/>
  <c r="K295" i="3"/>
  <c r="K294" i="3"/>
  <c r="K293" i="3"/>
  <c r="L292" i="3"/>
  <c r="K292" i="3"/>
  <c r="K291" i="3"/>
  <c r="L290" i="3"/>
  <c r="K290" i="3"/>
  <c r="K289" i="3"/>
  <c r="L288" i="3"/>
  <c r="K288" i="3"/>
  <c r="K287" i="3"/>
  <c r="K286" i="3"/>
  <c r="K285" i="3"/>
  <c r="K284" i="3"/>
  <c r="K283" i="3"/>
  <c r="K282" i="3"/>
  <c r="L282" i="3" s="1"/>
  <c r="K281" i="3"/>
  <c r="K280" i="3"/>
  <c r="K279" i="3"/>
  <c r="K278" i="3"/>
  <c r="K277" i="3"/>
  <c r="L277" i="3" s="1"/>
  <c r="K276" i="3"/>
  <c r="K275" i="3"/>
  <c r="K274" i="3"/>
  <c r="K273" i="3"/>
  <c r="K272" i="3"/>
  <c r="K271" i="3"/>
  <c r="K270" i="3"/>
  <c r="K269" i="3"/>
  <c r="K268" i="3"/>
  <c r="K267" i="3"/>
  <c r="K266" i="3"/>
  <c r="K265" i="3"/>
  <c r="K264" i="3"/>
  <c r="K263" i="3"/>
  <c r="K262" i="3"/>
  <c r="K261" i="3"/>
  <c r="K260" i="3"/>
  <c r="L259" i="3"/>
  <c r="K259" i="3"/>
  <c r="K258" i="3"/>
  <c r="K257" i="3"/>
  <c r="L256" i="3"/>
  <c r="K256" i="3"/>
  <c r="K255" i="3"/>
  <c r="K254" i="3"/>
  <c r="K253" i="3"/>
  <c r="K252" i="3"/>
  <c r="K251" i="3"/>
  <c r="K250" i="3"/>
  <c r="L249" i="3"/>
  <c r="K249" i="3"/>
  <c r="K248" i="3"/>
  <c r="K247" i="3"/>
  <c r="K246" i="3"/>
  <c r="K245" i="3"/>
  <c r="K244" i="3"/>
  <c r="K243" i="3"/>
  <c r="K242" i="3"/>
  <c r="L241" i="3"/>
  <c r="K241" i="3"/>
  <c r="K240" i="3"/>
  <c r="K239" i="3"/>
  <c r="L238" i="3"/>
  <c r="K238" i="3"/>
  <c r="K237" i="3"/>
  <c r="K236" i="3"/>
  <c r="K235" i="3"/>
  <c r="L234" i="3"/>
  <c r="K234" i="3"/>
  <c r="K233" i="3"/>
  <c r="K232" i="3"/>
  <c r="K231" i="3"/>
  <c r="K230" i="3"/>
  <c r="K229" i="3"/>
  <c r="K228" i="3"/>
  <c r="K227" i="3"/>
  <c r="K226" i="3"/>
  <c r="K225" i="3"/>
  <c r="K224" i="3"/>
  <c r="K223" i="3"/>
  <c r="K222" i="3"/>
  <c r="K221" i="3"/>
  <c r="L220" i="3"/>
  <c r="K220" i="3"/>
  <c r="L219" i="3"/>
  <c r="K219" i="3"/>
  <c r="L218" i="3"/>
  <c r="K218" i="3"/>
  <c r="K217" i="3"/>
  <c r="L216" i="3"/>
  <c r="K216" i="3"/>
  <c r="K215" i="3"/>
  <c r="L214" i="3"/>
  <c r="K214" i="3"/>
  <c r="K213" i="3"/>
  <c r="K212" i="3"/>
  <c r="K211" i="3"/>
  <c r="K210" i="3"/>
  <c r="L209" i="3"/>
  <c r="K209" i="3"/>
  <c r="K208" i="3"/>
  <c r="L207" i="3"/>
  <c r="K207" i="3"/>
  <c r="L206" i="3"/>
  <c r="K206" i="3"/>
  <c r="K205" i="3"/>
  <c r="K204" i="3"/>
  <c r="K203" i="3"/>
  <c r="L203" i="3" s="1"/>
  <c r="L202" i="3"/>
  <c r="K202" i="3"/>
  <c r="K201" i="3"/>
  <c r="L200" i="3"/>
  <c r="K200" i="3"/>
  <c r="K199" i="3"/>
  <c r="K198" i="3"/>
  <c r="K197" i="3"/>
  <c r="L197" i="3" s="1"/>
  <c r="K196" i="3"/>
  <c r="K195" i="3"/>
  <c r="K194" i="3"/>
  <c r="K193" i="3"/>
  <c r="L192" i="3"/>
  <c r="K192" i="3"/>
  <c r="K191" i="3"/>
  <c r="K190" i="3"/>
  <c r="K189" i="3"/>
  <c r="K188" i="3"/>
  <c r="K187" i="3"/>
  <c r="L187" i="3" s="1"/>
  <c r="K186" i="3"/>
  <c r="K185" i="3"/>
  <c r="L184" i="3"/>
  <c r="K184" i="3"/>
  <c r="K183" i="3"/>
  <c r="L183" i="3" s="1"/>
  <c r="K182" i="3"/>
  <c r="K181" i="3"/>
  <c r="K180" i="3"/>
  <c r="K179" i="3"/>
  <c r="L179" i="3" s="1"/>
  <c r="K178" i="3"/>
  <c r="K177" i="3"/>
  <c r="K176" i="3"/>
  <c r="K175" i="3"/>
  <c r="K174" i="3"/>
  <c r="K173" i="3"/>
  <c r="K172" i="3"/>
  <c r="K171" i="3"/>
  <c r="L171" i="3" s="1"/>
  <c r="K170" i="3"/>
  <c r="K169" i="3"/>
  <c r="K168" i="3"/>
  <c r="K167" i="3"/>
  <c r="K166" i="3"/>
  <c r="K165" i="3"/>
  <c r="K164" i="3"/>
  <c r="K163" i="3"/>
  <c r="L162" i="3"/>
  <c r="K162" i="3"/>
  <c r="K161" i="3"/>
  <c r="L160" i="3"/>
  <c r="K160" i="3"/>
  <c r="K159" i="3"/>
  <c r="K158" i="3"/>
  <c r="K157" i="3"/>
  <c r="K156" i="3"/>
  <c r="K155" i="3"/>
  <c r="K154" i="3"/>
  <c r="K153" i="3"/>
  <c r="K152" i="3"/>
  <c r="L151" i="3"/>
  <c r="K151" i="3"/>
  <c r="K150" i="3"/>
  <c r="K149" i="3"/>
  <c r="L149" i="3" s="1"/>
  <c r="K148" i="3"/>
  <c r="K147" i="3"/>
  <c r="L147" i="3" s="1"/>
  <c r="L146" i="3"/>
  <c r="K146" i="3"/>
  <c r="K145" i="3"/>
  <c r="K144" i="3"/>
  <c r="K143" i="3"/>
  <c r="K142" i="3"/>
  <c r="K141" i="3"/>
  <c r="K140" i="3"/>
  <c r="K139" i="3"/>
  <c r="L138" i="3"/>
  <c r="K138" i="3"/>
  <c r="K137" i="3"/>
  <c r="L136" i="3"/>
  <c r="K136" i="3"/>
  <c r="L135" i="3"/>
  <c r="K135" i="3"/>
  <c r="K134" i="3"/>
  <c r="K133" i="3"/>
  <c r="L132" i="3"/>
  <c r="K132" i="3"/>
  <c r="K131" i="3"/>
  <c r="L131" i="3" s="1"/>
  <c r="K130" i="3"/>
  <c r="K129" i="3"/>
  <c r="L129" i="3" s="1"/>
  <c r="K128" i="3"/>
  <c r="L127" i="3"/>
  <c r="K127" i="3"/>
  <c r="K126" i="3"/>
  <c r="K125" i="3"/>
  <c r="K124" i="3"/>
  <c r="K123" i="3"/>
  <c r="L122" i="3"/>
  <c r="K122" i="3"/>
  <c r="K121" i="3"/>
  <c r="K120" i="3"/>
  <c r="K119" i="3"/>
  <c r="K118" i="3"/>
  <c r="K117" i="3"/>
  <c r="K116" i="3"/>
  <c r="K115" i="3"/>
  <c r="K114" i="3"/>
  <c r="K113" i="3"/>
  <c r="K112" i="3"/>
  <c r="L111" i="3"/>
  <c r="K111" i="3"/>
  <c r="K110" i="3"/>
  <c r="L110" i="3" s="1"/>
  <c r="K109" i="3"/>
  <c r="K108" i="3"/>
  <c r="L107" i="3"/>
  <c r="K107" i="3"/>
  <c r="K106" i="3"/>
  <c r="L105" i="3"/>
  <c r="K105" i="3"/>
  <c r="K104" i="3"/>
  <c r="K103" i="3"/>
  <c r="K102" i="3"/>
  <c r="L102" i="3" s="1"/>
  <c r="L101" i="3"/>
  <c r="K101" i="3"/>
  <c r="K100" i="3"/>
  <c r="K99" i="3"/>
  <c r="L98" i="3"/>
  <c r="K98" i="3"/>
  <c r="K97" i="3"/>
  <c r="K96" i="3"/>
  <c r="K95" i="3"/>
  <c r="L94" i="3"/>
  <c r="K94" i="3"/>
  <c r="K93" i="3"/>
  <c r="K92" i="3"/>
  <c r="K91" i="3"/>
  <c r="L90" i="3"/>
  <c r="K90" i="3"/>
  <c r="K89" i="3"/>
  <c r="K88" i="3"/>
  <c r="K87" i="3"/>
  <c r="L87" i="3" s="1"/>
  <c r="K86" i="3"/>
  <c r="K85" i="3"/>
  <c r="L84" i="3"/>
  <c r="K84" i="3"/>
  <c r="K83" i="3"/>
  <c r="K82" i="3"/>
  <c r="K81" i="3"/>
  <c r="K80" i="3"/>
  <c r="K79" i="3"/>
  <c r="K78" i="3"/>
  <c r="K77" i="3"/>
  <c r="L77" i="3" s="1"/>
  <c r="L76" i="3"/>
  <c r="K76" i="3"/>
  <c r="K75" i="3"/>
  <c r="K74" i="3"/>
  <c r="K73" i="3"/>
  <c r="K72" i="3"/>
  <c r="K71" i="3"/>
  <c r="K70" i="3"/>
  <c r="K69" i="3"/>
  <c r="K68" i="3"/>
  <c r="K67" i="3"/>
  <c r="L67" i="3" s="1"/>
  <c r="L66" i="3"/>
  <c r="K66" i="3"/>
  <c r="K65" i="3"/>
  <c r="K64" i="3"/>
  <c r="K63" i="3"/>
  <c r="K62" i="3"/>
  <c r="K61" i="3"/>
  <c r="L60" i="3"/>
  <c r="K60" i="3"/>
  <c r="K59" i="3"/>
  <c r="K58" i="3"/>
  <c r="K57" i="3"/>
  <c r="K56" i="3"/>
  <c r="K55" i="3"/>
  <c r="L54" i="3"/>
  <c r="K54" i="3"/>
  <c r="K53" i="3"/>
  <c r="K52" i="3"/>
  <c r="K51" i="3"/>
  <c r="L51" i="3" s="1"/>
  <c r="K50" i="3"/>
  <c r="K49" i="3"/>
  <c r="K48" i="3"/>
  <c r="K47" i="3"/>
  <c r="K46" i="3"/>
  <c r="K45" i="3"/>
  <c r="L45" i="3" s="1"/>
  <c r="K44" i="3"/>
  <c r="L43" i="3"/>
  <c r="K43" i="3"/>
  <c r="K42" i="3"/>
  <c r="K41" i="3"/>
  <c r="K40" i="3"/>
  <c r="K39" i="3"/>
  <c r="K38" i="3"/>
  <c r="L38" i="3" s="1"/>
  <c r="L37" i="3"/>
  <c r="K37" i="3"/>
  <c r="K36" i="3"/>
  <c r="K35" i="3"/>
  <c r="K34" i="3"/>
  <c r="K33" i="3"/>
  <c r="K32" i="3"/>
  <c r="L32" i="3" s="1"/>
  <c r="L31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L5" i="3"/>
  <c r="K5" i="3"/>
  <c r="K4" i="3"/>
  <c r="K3" i="3"/>
  <c r="K2" i="3"/>
  <c r="I2" i="3"/>
  <c r="L2" i="3" s="1"/>
  <c r="H2" i="3"/>
  <c r="H3" i="3" s="1"/>
  <c r="F2" i="3"/>
  <c r="F3" i="3" s="1"/>
  <c r="N2" i="2"/>
  <c r="F4" i="3" l="1"/>
  <c r="I3" i="3"/>
  <c r="H4" i="3"/>
  <c r="J2" i="3"/>
  <c r="M2" i="3" s="1"/>
  <c r="H5" i="3" l="1"/>
  <c r="I4" i="3"/>
  <c r="L3" i="3"/>
  <c r="J3" i="3"/>
  <c r="M3" i="3" s="1"/>
  <c r="F5" i="3"/>
  <c r="I5" i="3" l="1"/>
  <c r="J5" i="3" s="1"/>
  <c r="M5" i="3" s="1"/>
  <c r="H6" i="3"/>
  <c r="F6" i="3"/>
  <c r="L4" i="3"/>
  <c r="J4" i="3"/>
  <c r="M4" i="3" s="1"/>
  <c r="F7" i="3" l="1"/>
  <c r="H7" i="3"/>
  <c r="I6" i="3"/>
  <c r="L6" i="3" l="1"/>
  <c r="J6" i="3"/>
  <c r="F8" i="3"/>
  <c r="I7" i="3"/>
  <c r="H8" i="3"/>
  <c r="L7" i="3" l="1"/>
  <c r="J7" i="3"/>
  <c r="H9" i="3"/>
  <c r="I8" i="3"/>
  <c r="F9" i="3"/>
  <c r="M6" i="3"/>
  <c r="F10" i="3" l="1"/>
  <c r="L8" i="3"/>
  <c r="J8" i="3"/>
  <c r="M8" i="3" s="1"/>
  <c r="I9" i="3"/>
  <c r="H10" i="3"/>
  <c r="M7" i="3"/>
  <c r="L9" i="3" l="1"/>
  <c r="J9" i="3"/>
  <c r="F11" i="3"/>
  <c r="H11" i="3"/>
  <c r="I10" i="3"/>
  <c r="L10" i="3" l="1"/>
  <c r="J10" i="3"/>
  <c r="I11" i="3"/>
  <c r="H12" i="3"/>
  <c r="F12" i="3"/>
  <c r="M9" i="3"/>
  <c r="F13" i="3" l="1"/>
  <c r="H13" i="3"/>
  <c r="I12" i="3"/>
  <c r="L11" i="3"/>
  <c r="J11" i="3"/>
  <c r="M11" i="3" s="1"/>
  <c r="M10" i="3"/>
  <c r="L12" i="3" l="1"/>
  <c r="J12" i="3"/>
  <c r="I13" i="3"/>
  <c r="H14" i="3"/>
  <c r="F14" i="3"/>
  <c r="F15" i="3" l="1"/>
  <c r="H15" i="3"/>
  <c r="I14" i="3"/>
  <c r="L13" i="3"/>
  <c r="J13" i="3"/>
  <c r="M13" i="3" s="1"/>
  <c r="M12" i="3"/>
  <c r="I15" i="3" l="1"/>
  <c r="H16" i="3"/>
  <c r="L14" i="3"/>
  <c r="J14" i="3"/>
  <c r="F16" i="3"/>
  <c r="F17" i="3" l="1"/>
  <c r="M14" i="3"/>
  <c r="H17" i="3"/>
  <c r="I16" i="3"/>
  <c r="L15" i="3"/>
  <c r="J15" i="3"/>
  <c r="M15" i="3" s="1"/>
  <c r="L16" i="3" l="1"/>
  <c r="J16" i="3"/>
  <c r="I17" i="3"/>
  <c r="H18" i="3"/>
  <c r="F18" i="3"/>
  <c r="L17" i="3" l="1"/>
  <c r="J17" i="3"/>
  <c r="F19" i="3"/>
  <c r="H19" i="3"/>
  <c r="I18" i="3"/>
  <c r="M16" i="3"/>
  <c r="I19" i="3" l="1"/>
  <c r="H20" i="3"/>
  <c r="L18" i="3"/>
  <c r="J18" i="3"/>
  <c r="M18" i="3" s="1"/>
  <c r="F20" i="3"/>
  <c r="M17" i="3"/>
  <c r="F21" i="3" l="1"/>
  <c r="H21" i="3"/>
  <c r="I20" i="3"/>
  <c r="L19" i="3"/>
  <c r="J19" i="3"/>
  <c r="M19" i="3" s="1"/>
  <c r="I21" i="3" l="1"/>
  <c r="J21" i="3" s="1"/>
  <c r="M21" i="3" s="1"/>
  <c r="H22" i="3"/>
  <c r="L20" i="3"/>
  <c r="J20" i="3"/>
  <c r="M20" i="3" s="1"/>
  <c r="F22" i="3"/>
  <c r="F23" i="3" l="1"/>
  <c r="H23" i="3"/>
  <c r="I22" i="3"/>
  <c r="J22" i="3" l="1"/>
  <c r="L22" i="3"/>
  <c r="I23" i="3"/>
  <c r="H24" i="3"/>
  <c r="F24" i="3"/>
  <c r="F25" i="3" l="1"/>
  <c r="H25" i="3"/>
  <c r="I24" i="3"/>
  <c r="J23" i="3"/>
  <c r="L23" i="3"/>
  <c r="M22" i="3"/>
  <c r="J24" i="3" l="1"/>
  <c r="L24" i="3"/>
  <c r="M23" i="3"/>
  <c r="I25" i="3"/>
  <c r="H26" i="3"/>
  <c r="F26" i="3"/>
  <c r="F27" i="3" l="1"/>
  <c r="H27" i="3"/>
  <c r="I26" i="3"/>
  <c r="J25" i="3"/>
  <c r="L25" i="3"/>
  <c r="M24" i="3"/>
  <c r="M25" i="3" l="1"/>
  <c r="J26" i="3"/>
  <c r="M26" i="3" s="1"/>
  <c r="L26" i="3"/>
  <c r="I27" i="3"/>
  <c r="H28" i="3"/>
  <c r="F28" i="3"/>
  <c r="J27" i="3" l="1"/>
  <c r="L27" i="3"/>
  <c r="F29" i="3"/>
  <c r="H29" i="3"/>
  <c r="I28" i="3"/>
  <c r="J28" i="3" l="1"/>
  <c r="L28" i="3"/>
  <c r="I29" i="3"/>
  <c r="H30" i="3"/>
  <c r="F30" i="3"/>
  <c r="M27" i="3"/>
  <c r="H31" i="3" l="1"/>
  <c r="I30" i="3"/>
  <c r="J30" i="3" s="1"/>
  <c r="M30" i="3" s="1"/>
  <c r="F31" i="3"/>
  <c r="J29" i="3"/>
  <c r="L29" i="3"/>
  <c r="M28" i="3"/>
  <c r="M29" i="3" l="1"/>
  <c r="F32" i="3"/>
  <c r="I31" i="3"/>
  <c r="J31" i="3" s="1"/>
  <c r="M31" i="3" s="1"/>
  <c r="H32" i="3"/>
  <c r="H33" i="3" l="1"/>
  <c r="I32" i="3"/>
  <c r="J32" i="3" s="1"/>
  <c r="M32" i="3" s="1"/>
  <c r="F33" i="3"/>
  <c r="F34" i="3" l="1"/>
  <c r="I33" i="3"/>
  <c r="H34" i="3"/>
  <c r="L33" i="3" l="1"/>
  <c r="J33" i="3"/>
  <c r="H35" i="3"/>
  <c r="I34" i="3"/>
  <c r="F35" i="3"/>
  <c r="I35" i="3" l="1"/>
  <c r="H36" i="3"/>
  <c r="J34" i="3"/>
  <c r="L34" i="3"/>
  <c r="M33" i="3"/>
  <c r="F36" i="3"/>
  <c r="F37" i="3" l="1"/>
  <c r="M34" i="3"/>
  <c r="H37" i="3"/>
  <c r="I36" i="3"/>
  <c r="L35" i="3"/>
  <c r="J35" i="3"/>
  <c r="M35" i="3" s="1"/>
  <c r="J36" i="3" l="1"/>
  <c r="L36" i="3"/>
  <c r="I37" i="3"/>
  <c r="J37" i="3" s="1"/>
  <c r="M37" i="3" s="1"/>
  <c r="H38" i="3"/>
  <c r="F38" i="3"/>
  <c r="F39" i="3" l="1"/>
  <c r="H39" i="3"/>
  <c r="I38" i="3"/>
  <c r="J38" i="3" s="1"/>
  <c r="M38" i="3" s="1"/>
  <c r="M36" i="3"/>
  <c r="I39" i="3" l="1"/>
  <c r="H40" i="3"/>
  <c r="F40" i="3"/>
  <c r="F41" i="3" l="1"/>
  <c r="H41" i="3"/>
  <c r="I40" i="3"/>
  <c r="L39" i="3"/>
  <c r="J39" i="3"/>
  <c r="M39" i="3" s="1"/>
  <c r="J40" i="3" l="1"/>
  <c r="L40" i="3"/>
  <c r="I41" i="3"/>
  <c r="H42" i="3"/>
  <c r="F42" i="3"/>
  <c r="L41" i="3" l="1"/>
  <c r="J41" i="3"/>
  <c r="M41" i="3" s="1"/>
  <c r="F43" i="3"/>
  <c r="H43" i="3"/>
  <c r="I42" i="3"/>
  <c r="M40" i="3"/>
  <c r="F44" i="3" l="1"/>
  <c r="J42" i="3"/>
  <c r="L42" i="3"/>
  <c r="I43" i="3"/>
  <c r="J43" i="3" s="1"/>
  <c r="M43" i="3" s="1"/>
  <c r="H44" i="3"/>
  <c r="H45" i="3" l="1"/>
  <c r="I44" i="3"/>
  <c r="J44" i="3" s="1"/>
  <c r="M44" i="3" s="1"/>
  <c r="M42" i="3"/>
  <c r="F45" i="3"/>
  <c r="F46" i="3" l="1"/>
  <c r="I45" i="3"/>
  <c r="J45" i="3" s="1"/>
  <c r="M45" i="3" s="1"/>
  <c r="H46" i="3"/>
  <c r="H47" i="3" l="1"/>
  <c r="I46" i="3"/>
  <c r="F47" i="3"/>
  <c r="F48" i="3" l="1"/>
  <c r="L46" i="3"/>
  <c r="J46" i="3"/>
  <c r="M46" i="3" s="1"/>
  <c r="I47" i="3"/>
  <c r="H48" i="3"/>
  <c r="H49" i="3" l="1"/>
  <c r="I48" i="3"/>
  <c r="J47" i="3"/>
  <c r="L47" i="3"/>
  <c r="F49" i="3"/>
  <c r="L48" i="3" l="1"/>
  <c r="J48" i="3"/>
  <c r="F50" i="3"/>
  <c r="M47" i="3"/>
  <c r="I49" i="3"/>
  <c r="H50" i="3"/>
  <c r="J49" i="3" l="1"/>
  <c r="L49" i="3"/>
  <c r="F51" i="3"/>
  <c r="H51" i="3"/>
  <c r="I50" i="3"/>
  <c r="M48" i="3"/>
  <c r="L50" i="3" l="1"/>
  <c r="J50" i="3"/>
  <c r="M50" i="3" s="1"/>
  <c r="I51" i="3"/>
  <c r="J51" i="3" s="1"/>
  <c r="M51" i="3" s="1"/>
  <c r="H52" i="3"/>
  <c r="F52" i="3"/>
  <c r="M49" i="3"/>
  <c r="H53" i="3" l="1"/>
  <c r="I52" i="3"/>
  <c r="F53" i="3"/>
  <c r="F54" i="3" l="1"/>
  <c r="L52" i="3"/>
  <c r="J52" i="3"/>
  <c r="M52" i="3" s="1"/>
  <c r="I53" i="3"/>
  <c r="H54" i="3"/>
  <c r="J53" i="3" l="1"/>
  <c r="L53" i="3"/>
  <c r="H55" i="3"/>
  <c r="I54" i="3"/>
  <c r="J54" i="3" s="1"/>
  <c r="M54" i="3" s="1"/>
  <c r="F55" i="3"/>
  <c r="F56" i="3" l="1"/>
  <c r="I55" i="3"/>
  <c r="H56" i="3"/>
  <c r="M53" i="3"/>
  <c r="H57" i="3" l="1"/>
  <c r="I56" i="3"/>
  <c r="J55" i="3"/>
  <c r="L55" i="3"/>
  <c r="F57" i="3"/>
  <c r="F58" i="3" l="1"/>
  <c r="M55" i="3"/>
  <c r="L56" i="3"/>
  <c r="J56" i="3"/>
  <c r="I57" i="3"/>
  <c r="H58" i="3"/>
  <c r="H59" i="3" l="1"/>
  <c r="I58" i="3"/>
  <c r="M56" i="3"/>
  <c r="J57" i="3"/>
  <c r="M57" i="3" s="1"/>
  <c r="L57" i="3"/>
  <c r="F59" i="3"/>
  <c r="F60" i="3" l="1"/>
  <c r="L58" i="3"/>
  <c r="J58" i="3"/>
  <c r="I59" i="3"/>
  <c r="H60" i="3"/>
  <c r="J59" i="3" l="1"/>
  <c r="L59" i="3"/>
  <c r="H61" i="3"/>
  <c r="I60" i="3"/>
  <c r="J60" i="3" s="1"/>
  <c r="M60" i="3" s="1"/>
  <c r="M58" i="3"/>
  <c r="F61" i="3"/>
  <c r="F62" i="3" l="1"/>
  <c r="I61" i="3"/>
  <c r="H62" i="3"/>
  <c r="M59" i="3"/>
  <c r="H63" i="3" l="1"/>
  <c r="I62" i="3"/>
  <c r="J61" i="3"/>
  <c r="L61" i="3"/>
  <c r="F63" i="3"/>
  <c r="F64" i="3" l="1"/>
  <c r="M61" i="3"/>
  <c r="L62" i="3"/>
  <c r="J62" i="3"/>
  <c r="I63" i="3"/>
  <c r="H64" i="3"/>
  <c r="H65" i="3" l="1"/>
  <c r="I64" i="3"/>
  <c r="M62" i="3"/>
  <c r="J63" i="3"/>
  <c r="L63" i="3"/>
  <c r="F65" i="3"/>
  <c r="F66" i="3" l="1"/>
  <c r="M63" i="3"/>
  <c r="L64" i="3"/>
  <c r="J64" i="3"/>
  <c r="I65" i="3"/>
  <c r="H66" i="3"/>
  <c r="J65" i="3" l="1"/>
  <c r="L65" i="3"/>
  <c r="H67" i="3"/>
  <c r="I66" i="3"/>
  <c r="J66" i="3" s="1"/>
  <c r="M66" i="3" s="1"/>
  <c r="M64" i="3"/>
  <c r="F67" i="3"/>
  <c r="F68" i="3" l="1"/>
  <c r="I67" i="3"/>
  <c r="J67" i="3" s="1"/>
  <c r="M67" i="3" s="1"/>
  <c r="H68" i="3"/>
  <c r="M65" i="3"/>
  <c r="H69" i="3" l="1"/>
  <c r="I68" i="3"/>
  <c r="F69" i="3"/>
  <c r="F70" i="3" l="1"/>
  <c r="L68" i="3"/>
  <c r="J68" i="3"/>
  <c r="I69" i="3"/>
  <c r="H70" i="3"/>
  <c r="H71" i="3" l="1"/>
  <c r="I70" i="3"/>
  <c r="J69" i="3"/>
  <c r="M69" i="3" s="1"/>
  <c r="L69" i="3"/>
  <c r="M68" i="3"/>
  <c r="F71" i="3"/>
  <c r="F72" i="3" l="1"/>
  <c r="L70" i="3"/>
  <c r="J70" i="3"/>
  <c r="I71" i="3"/>
  <c r="H72" i="3"/>
  <c r="J71" i="3" l="1"/>
  <c r="L71" i="3"/>
  <c r="H73" i="3"/>
  <c r="I72" i="3"/>
  <c r="M70" i="3"/>
  <c r="F73" i="3"/>
  <c r="F74" i="3" l="1"/>
  <c r="L72" i="3"/>
  <c r="J72" i="3"/>
  <c r="I73" i="3"/>
  <c r="H74" i="3"/>
  <c r="M71" i="3"/>
  <c r="J73" i="3" l="1"/>
  <c r="L73" i="3"/>
  <c r="M72" i="3"/>
  <c r="H75" i="3"/>
  <c r="I74" i="3"/>
  <c r="F75" i="3"/>
  <c r="F76" i="3" l="1"/>
  <c r="L74" i="3"/>
  <c r="J74" i="3"/>
  <c r="M74" i="3" s="1"/>
  <c r="I75" i="3"/>
  <c r="H76" i="3"/>
  <c r="M73" i="3"/>
  <c r="H77" i="3" l="1"/>
  <c r="I76" i="3"/>
  <c r="J76" i="3" s="1"/>
  <c r="M76" i="3" s="1"/>
  <c r="J75" i="3"/>
  <c r="L75" i="3"/>
  <c r="F77" i="3"/>
  <c r="F78" i="3" l="1"/>
  <c r="M75" i="3"/>
  <c r="I77" i="3"/>
  <c r="J77" i="3" s="1"/>
  <c r="M77" i="3" s="1"/>
  <c r="H78" i="3"/>
  <c r="H79" i="3" l="1"/>
  <c r="I78" i="3"/>
  <c r="F79" i="3"/>
  <c r="F80" i="3" l="1"/>
  <c r="L78" i="3"/>
  <c r="J78" i="3"/>
  <c r="M78" i="3" s="1"/>
  <c r="I79" i="3"/>
  <c r="H80" i="3"/>
  <c r="J79" i="3" l="1"/>
  <c r="L79" i="3"/>
  <c r="H81" i="3"/>
  <c r="I80" i="3"/>
  <c r="F81" i="3"/>
  <c r="F82" i="3" l="1"/>
  <c r="L80" i="3"/>
  <c r="J80" i="3"/>
  <c r="I81" i="3"/>
  <c r="H82" i="3"/>
  <c r="M79" i="3"/>
  <c r="M80" i="3" l="1"/>
  <c r="J81" i="3"/>
  <c r="L81" i="3"/>
  <c r="H83" i="3"/>
  <c r="I82" i="3"/>
  <c r="F83" i="3"/>
  <c r="L82" i="3" l="1"/>
  <c r="J82" i="3"/>
  <c r="M82" i="3" s="1"/>
  <c r="I83" i="3"/>
  <c r="H84" i="3"/>
  <c r="F84" i="3"/>
  <c r="M81" i="3"/>
  <c r="J83" i="3" l="1"/>
  <c r="L83" i="3"/>
  <c r="H85" i="3"/>
  <c r="I84" i="3"/>
  <c r="J84" i="3" s="1"/>
  <c r="M84" i="3" s="1"/>
  <c r="F85" i="3"/>
  <c r="I85" i="3" l="1"/>
  <c r="H86" i="3"/>
  <c r="F86" i="3"/>
  <c r="M83" i="3"/>
  <c r="F87" i="3" l="1"/>
  <c r="H87" i="3"/>
  <c r="I86" i="3"/>
  <c r="J85" i="3"/>
  <c r="L85" i="3"/>
  <c r="M85" i="3" l="1"/>
  <c r="L86" i="3"/>
  <c r="J86" i="3"/>
  <c r="I87" i="3"/>
  <c r="J87" i="3" s="1"/>
  <c r="M87" i="3" s="1"/>
  <c r="H88" i="3"/>
  <c r="F88" i="3"/>
  <c r="H89" i="3" l="1"/>
  <c r="I88" i="3"/>
  <c r="F89" i="3"/>
  <c r="M86" i="3"/>
  <c r="F90" i="3" l="1"/>
  <c r="L88" i="3"/>
  <c r="J88" i="3"/>
  <c r="I89" i="3"/>
  <c r="H90" i="3"/>
  <c r="H91" i="3" l="1"/>
  <c r="I90" i="3"/>
  <c r="J90" i="3" s="1"/>
  <c r="M90" i="3" s="1"/>
  <c r="M88" i="3"/>
  <c r="J89" i="3"/>
  <c r="M89" i="3" s="1"/>
  <c r="L89" i="3"/>
  <c r="F91" i="3"/>
  <c r="F92" i="3" l="1"/>
  <c r="I91" i="3"/>
  <c r="H92" i="3"/>
  <c r="H93" i="3" l="1"/>
  <c r="I92" i="3"/>
  <c r="J91" i="3"/>
  <c r="L91" i="3"/>
  <c r="F93" i="3"/>
  <c r="F94" i="3" l="1"/>
  <c r="M91" i="3"/>
  <c r="L92" i="3"/>
  <c r="J92" i="3"/>
  <c r="I93" i="3"/>
  <c r="H94" i="3"/>
  <c r="J93" i="3" l="1"/>
  <c r="L93" i="3"/>
  <c r="M92" i="3"/>
  <c r="H95" i="3"/>
  <c r="I94" i="3"/>
  <c r="J94" i="3" s="1"/>
  <c r="M94" i="3" s="1"/>
  <c r="F95" i="3"/>
  <c r="F96" i="3" l="1"/>
  <c r="I95" i="3"/>
  <c r="H96" i="3"/>
  <c r="M93" i="3"/>
  <c r="H97" i="3" l="1"/>
  <c r="I96" i="3"/>
  <c r="J95" i="3"/>
  <c r="L95" i="3"/>
  <c r="F97" i="3"/>
  <c r="F98" i="3" l="1"/>
  <c r="M95" i="3"/>
  <c r="L96" i="3"/>
  <c r="J96" i="3"/>
  <c r="M96" i="3" s="1"/>
  <c r="I97" i="3"/>
  <c r="H98" i="3"/>
  <c r="H99" i="3" l="1"/>
  <c r="I98" i="3"/>
  <c r="J98" i="3" s="1"/>
  <c r="M98" i="3" s="1"/>
  <c r="J97" i="3"/>
  <c r="L97" i="3"/>
  <c r="F99" i="3"/>
  <c r="F100" i="3" l="1"/>
  <c r="M97" i="3"/>
  <c r="I99" i="3"/>
  <c r="H100" i="3"/>
  <c r="H101" i="3" l="1"/>
  <c r="I100" i="3"/>
  <c r="J99" i="3"/>
  <c r="L99" i="3"/>
  <c r="F101" i="3"/>
  <c r="F102" i="3" l="1"/>
  <c r="M99" i="3"/>
  <c r="L100" i="3"/>
  <c r="J100" i="3"/>
  <c r="H102" i="3"/>
  <c r="I101" i="3"/>
  <c r="J101" i="3" s="1"/>
  <c r="M101" i="3" s="1"/>
  <c r="H103" i="3" l="1"/>
  <c r="I102" i="3"/>
  <c r="J102" i="3" s="1"/>
  <c r="M102" i="3" s="1"/>
  <c r="M100" i="3"/>
  <c r="F103" i="3"/>
  <c r="F104" i="3" l="1"/>
  <c r="I103" i="3"/>
  <c r="H104" i="3"/>
  <c r="H105" i="3" l="1"/>
  <c r="I104" i="3"/>
  <c r="J103" i="3"/>
  <c r="L103" i="3"/>
  <c r="F105" i="3"/>
  <c r="F106" i="3" l="1"/>
  <c r="M103" i="3"/>
  <c r="J104" i="3"/>
  <c r="L104" i="3"/>
  <c r="I105" i="3"/>
  <c r="J105" i="3" s="1"/>
  <c r="M105" i="3" s="1"/>
  <c r="H106" i="3"/>
  <c r="M104" i="3" l="1"/>
  <c r="H107" i="3"/>
  <c r="I106" i="3"/>
  <c r="F107" i="3"/>
  <c r="F108" i="3" l="1"/>
  <c r="I107" i="3"/>
  <c r="J107" i="3" s="1"/>
  <c r="M107" i="3" s="1"/>
  <c r="H108" i="3"/>
  <c r="L106" i="3"/>
  <c r="J106" i="3"/>
  <c r="M106" i="3" l="1"/>
  <c r="H109" i="3"/>
  <c r="I108" i="3"/>
  <c r="F109" i="3"/>
  <c r="F110" i="3" l="1"/>
  <c r="J108" i="3"/>
  <c r="L108" i="3"/>
  <c r="I109" i="3"/>
  <c r="H110" i="3"/>
  <c r="H111" i="3" l="1"/>
  <c r="I110" i="3"/>
  <c r="J110" i="3" s="1"/>
  <c r="M110" i="3" s="1"/>
  <c r="J109" i="3"/>
  <c r="L109" i="3"/>
  <c r="M108" i="3"/>
  <c r="F111" i="3"/>
  <c r="F112" i="3" l="1"/>
  <c r="M109" i="3"/>
  <c r="I111" i="3"/>
  <c r="J111" i="3" s="1"/>
  <c r="M111" i="3" s="1"/>
  <c r="H112" i="3"/>
  <c r="H113" i="3" l="1"/>
  <c r="I112" i="3"/>
  <c r="F113" i="3"/>
  <c r="F114" i="3" l="1"/>
  <c r="L112" i="3"/>
  <c r="J112" i="3"/>
  <c r="M112" i="3" s="1"/>
  <c r="I113" i="3"/>
  <c r="H114" i="3"/>
  <c r="H115" i="3" l="1"/>
  <c r="I114" i="3"/>
  <c r="J113" i="3"/>
  <c r="L113" i="3"/>
  <c r="F115" i="3"/>
  <c r="F116" i="3" l="1"/>
  <c r="M113" i="3"/>
  <c r="J114" i="3"/>
  <c r="L114" i="3"/>
  <c r="I115" i="3"/>
  <c r="H116" i="3"/>
  <c r="H117" i="3" l="1"/>
  <c r="I116" i="3"/>
  <c r="M114" i="3"/>
  <c r="L115" i="3"/>
  <c r="J115" i="3"/>
  <c r="F117" i="3"/>
  <c r="F118" i="3" l="1"/>
  <c r="M115" i="3"/>
  <c r="L116" i="3"/>
  <c r="J116" i="3"/>
  <c r="M116" i="3" s="1"/>
  <c r="I117" i="3"/>
  <c r="H118" i="3"/>
  <c r="J117" i="3" l="1"/>
  <c r="L117" i="3"/>
  <c r="H119" i="3"/>
  <c r="I118" i="3"/>
  <c r="F119" i="3"/>
  <c r="F120" i="3" l="1"/>
  <c r="L118" i="3"/>
  <c r="J118" i="3"/>
  <c r="I119" i="3"/>
  <c r="H120" i="3"/>
  <c r="M117" i="3"/>
  <c r="L119" i="3" l="1"/>
  <c r="J119" i="3"/>
  <c r="M119" i="3" s="1"/>
  <c r="H121" i="3"/>
  <c r="I120" i="3"/>
  <c r="M118" i="3"/>
  <c r="F121" i="3"/>
  <c r="F122" i="3" l="1"/>
  <c r="L120" i="3"/>
  <c r="J120" i="3"/>
  <c r="I121" i="3"/>
  <c r="H122" i="3"/>
  <c r="J121" i="3" l="1"/>
  <c r="L121" i="3"/>
  <c r="H123" i="3"/>
  <c r="I122" i="3"/>
  <c r="J122" i="3" s="1"/>
  <c r="M122" i="3" s="1"/>
  <c r="M120" i="3"/>
  <c r="F123" i="3"/>
  <c r="F124" i="3" l="1"/>
  <c r="I123" i="3"/>
  <c r="H124" i="3"/>
  <c r="M121" i="3"/>
  <c r="H125" i="3" l="1"/>
  <c r="I124" i="3"/>
  <c r="F125" i="3"/>
  <c r="L123" i="3"/>
  <c r="J123" i="3"/>
  <c r="M123" i="3" l="1"/>
  <c r="F126" i="3"/>
  <c r="L124" i="3"/>
  <c r="J124" i="3"/>
  <c r="M124" i="3" s="1"/>
  <c r="I125" i="3"/>
  <c r="H126" i="3"/>
  <c r="H127" i="3" l="1"/>
  <c r="I126" i="3"/>
  <c r="J125" i="3"/>
  <c r="M125" i="3" s="1"/>
  <c r="L125" i="3"/>
  <c r="F127" i="3"/>
  <c r="F128" i="3" l="1"/>
  <c r="L126" i="3"/>
  <c r="J126" i="3"/>
  <c r="M126" i="3" s="1"/>
  <c r="I127" i="3"/>
  <c r="J127" i="3" s="1"/>
  <c r="M127" i="3" s="1"/>
  <c r="H128" i="3"/>
  <c r="H129" i="3" l="1"/>
  <c r="I128" i="3"/>
  <c r="F129" i="3"/>
  <c r="F130" i="3" l="1"/>
  <c r="L128" i="3"/>
  <c r="J128" i="3"/>
  <c r="I129" i="3"/>
  <c r="J129" i="3" s="1"/>
  <c r="M129" i="3" s="1"/>
  <c r="H130" i="3"/>
  <c r="H131" i="3" l="1"/>
  <c r="I130" i="3"/>
  <c r="M128" i="3"/>
  <c r="F131" i="3"/>
  <c r="F132" i="3" l="1"/>
  <c r="J130" i="3"/>
  <c r="L130" i="3"/>
  <c r="I131" i="3"/>
  <c r="J131" i="3" s="1"/>
  <c r="M131" i="3" s="1"/>
  <c r="H132" i="3"/>
  <c r="F133" i="3" l="1"/>
  <c r="H133" i="3"/>
  <c r="I132" i="3"/>
  <c r="J132" i="3" s="1"/>
  <c r="M132" i="3" s="1"/>
  <c r="M130" i="3"/>
  <c r="I133" i="3" l="1"/>
  <c r="H134" i="3"/>
  <c r="F134" i="3"/>
  <c r="F135" i="3" l="1"/>
  <c r="H135" i="3"/>
  <c r="I134" i="3"/>
  <c r="L133" i="3"/>
  <c r="J133" i="3"/>
  <c r="M133" i="3" s="1"/>
  <c r="I135" i="3" l="1"/>
  <c r="J135" i="3" s="1"/>
  <c r="M135" i="3" s="1"/>
  <c r="H136" i="3"/>
  <c r="F136" i="3"/>
  <c r="J134" i="3"/>
  <c r="L134" i="3"/>
  <c r="M134" i="3" l="1"/>
  <c r="F137" i="3"/>
  <c r="H137" i="3"/>
  <c r="I136" i="3"/>
  <c r="J136" i="3" s="1"/>
  <c r="M136" i="3" s="1"/>
  <c r="I137" i="3" l="1"/>
  <c r="H138" i="3"/>
  <c r="F138" i="3"/>
  <c r="F139" i="3" l="1"/>
  <c r="H139" i="3"/>
  <c r="I138" i="3"/>
  <c r="J138" i="3" s="1"/>
  <c r="M138" i="3" s="1"/>
  <c r="J137" i="3"/>
  <c r="L137" i="3"/>
  <c r="M137" i="3" l="1"/>
  <c r="I139" i="3"/>
  <c r="H140" i="3"/>
  <c r="F140" i="3"/>
  <c r="F141" i="3" l="1"/>
  <c r="L139" i="3"/>
  <c r="J139" i="3"/>
  <c r="H141" i="3"/>
  <c r="I140" i="3"/>
  <c r="I141" i="3" l="1"/>
  <c r="H142" i="3"/>
  <c r="M139" i="3"/>
  <c r="F142" i="3"/>
  <c r="J140" i="3"/>
  <c r="L140" i="3"/>
  <c r="M140" i="3" l="1"/>
  <c r="F143" i="3"/>
  <c r="H143" i="3"/>
  <c r="I142" i="3"/>
  <c r="L141" i="3"/>
  <c r="J141" i="3"/>
  <c r="M141" i="3" s="1"/>
  <c r="J142" i="3" l="1"/>
  <c r="L142" i="3"/>
  <c r="I143" i="3"/>
  <c r="H144" i="3"/>
  <c r="F144" i="3"/>
  <c r="H145" i="3" l="1"/>
  <c r="I144" i="3"/>
  <c r="F145" i="3"/>
  <c r="L143" i="3"/>
  <c r="J143" i="3"/>
  <c r="M143" i="3" s="1"/>
  <c r="M142" i="3"/>
  <c r="F146" i="3" l="1"/>
  <c r="J144" i="3"/>
  <c r="L144" i="3"/>
  <c r="I145" i="3"/>
  <c r="H146" i="3"/>
  <c r="H147" i="3" l="1"/>
  <c r="I146" i="3"/>
  <c r="J146" i="3" s="1"/>
  <c r="M146" i="3" s="1"/>
  <c r="M144" i="3"/>
  <c r="J145" i="3"/>
  <c r="M145" i="3" s="1"/>
  <c r="L145" i="3"/>
  <c r="F147" i="3"/>
  <c r="F148" i="3" l="1"/>
  <c r="I147" i="3"/>
  <c r="J147" i="3" s="1"/>
  <c r="M147" i="3" s="1"/>
  <c r="H148" i="3"/>
  <c r="F149" i="3" l="1"/>
  <c r="H149" i="3"/>
  <c r="I148" i="3"/>
  <c r="I149" i="3" l="1"/>
  <c r="J149" i="3" s="1"/>
  <c r="M149" i="3" s="1"/>
  <c r="H150" i="3"/>
  <c r="J148" i="3"/>
  <c r="L148" i="3"/>
  <c r="F150" i="3"/>
  <c r="F151" i="3" l="1"/>
  <c r="M148" i="3"/>
  <c r="H151" i="3"/>
  <c r="I150" i="3"/>
  <c r="J150" i="3" l="1"/>
  <c r="L150" i="3"/>
  <c r="I151" i="3"/>
  <c r="J151" i="3" s="1"/>
  <c r="M151" i="3" s="1"/>
  <c r="H152" i="3"/>
  <c r="F152" i="3"/>
  <c r="H153" i="3" l="1"/>
  <c r="I152" i="3"/>
  <c r="F153" i="3"/>
  <c r="M150" i="3"/>
  <c r="F154" i="3" l="1"/>
  <c r="J152" i="3"/>
  <c r="L152" i="3"/>
  <c r="I153" i="3"/>
  <c r="H154" i="3"/>
  <c r="H155" i="3" l="1"/>
  <c r="I154" i="3"/>
  <c r="J153" i="3"/>
  <c r="M153" i="3" s="1"/>
  <c r="L153" i="3"/>
  <c r="F155" i="3"/>
  <c r="M152" i="3"/>
  <c r="F156" i="3" l="1"/>
  <c r="J154" i="3"/>
  <c r="L154" i="3"/>
  <c r="I155" i="3"/>
  <c r="H156" i="3"/>
  <c r="H157" i="3" l="1"/>
  <c r="I156" i="3"/>
  <c r="L155" i="3"/>
  <c r="J155" i="3"/>
  <c r="M155" i="3" s="1"/>
  <c r="M154" i="3"/>
  <c r="F157" i="3"/>
  <c r="F158" i="3" l="1"/>
  <c r="J156" i="3"/>
  <c r="L156" i="3"/>
  <c r="I157" i="3"/>
  <c r="H158" i="3"/>
  <c r="H159" i="3" l="1"/>
  <c r="I158" i="3"/>
  <c r="J157" i="3"/>
  <c r="L157" i="3"/>
  <c r="F159" i="3"/>
  <c r="M156" i="3"/>
  <c r="F160" i="3" l="1"/>
  <c r="M157" i="3"/>
  <c r="J158" i="3"/>
  <c r="L158" i="3"/>
  <c r="I159" i="3"/>
  <c r="H160" i="3"/>
  <c r="L159" i="3" l="1"/>
  <c r="J159" i="3"/>
  <c r="M159" i="3" s="1"/>
  <c r="H161" i="3"/>
  <c r="I160" i="3"/>
  <c r="J160" i="3" s="1"/>
  <c r="M160" i="3" s="1"/>
  <c r="F161" i="3"/>
  <c r="M158" i="3"/>
  <c r="F162" i="3" l="1"/>
  <c r="I161" i="3"/>
  <c r="H162" i="3"/>
  <c r="J161" i="3" l="1"/>
  <c r="L161" i="3"/>
  <c r="F163" i="3"/>
  <c r="H163" i="3"/>
  <c r="I162" i="3"/>
  <c r="J162" i="3" s="1"/>
  <c r="M162" i="3" s="1"/>
  <c r="I163" i="3" l="1"/>
  <c r="H164" i="3"/>
  <c r="F164" i="3"/>
  <c r="M161" i="3"/>
  <c r="F165" i="3" l="1"/>
  <c r="H165" i="3"/>
  <c r="I164" i="3"/>
  <c r="J163" i="3"/>
  <c r="L163" i="3"/>
  <c r="J164" i="3" l="1"/>
  <c r="L164" i="3"/>
  <c r="I165" i="3"/>
  <c r="H166" i="3"/>
  <c r="M163" i="3"/>
  <c r="F166" i="3"/>
  <c r="J165" i="3" l="1"/>
  <c r="L165" i="3"/>
  <c r="F167" i="3"/>
  <c r="H167" i="3"/>
  <c r="I166" i="3"/>
  <c r="M164" i="3"/>
  <c r="J166" i="3" l="1"/>
  <c r="L166" i="3"/>
  <c r="I167" i="3"/>
  <c r="H168" i="3"/>
  <c r="F168" i="3"/>
  <c r="M165" i="3"/>
  <c r="F169" i="3" l="1"/>
  <c r="H169" i="3"/>
  <c r="I168" i="3"/>
  <c r="J167" i="3"/>
  <c r="M167" i="3" s="1"/>
  <c r="L167" i="3"/>
  <c r="M166" i="3"/>
  <c r="J168" i="3" l="1"/>
  <c r="L168" i="3"/>
  <c r="I169" i="3"/>
  <c r="H170" i="3"/>
  <c r="F170" i="3"/>
  <c r="H171" i="3" l="1"/>
  <c r="I170" i="3"/>
  <c r="F171" i="3"/>
  <c r="J169" i="3"/>
  <c r="L169" i="3"/>
  <c r="M168" i="3"/>
  <c r="J170" i="3" l="1"/>
  <c r="L170" i="3"/>
  <c r="M169" i="3"/>
  <c r="F172" i="3"/>
  <c r="I171" i="3"/>
  <c r="J171" i="3" s="1"/>
  <c r="M171" i="3" s="1"/>
  <c r="H172" i="3"/>
  <c r="H173" i="3" l="1"/>
  <c r="I172" i="3"/>
  <c r="F173" i="3"/>
  <c r="M170" i="3"/>
  <c r="F174" i="3" l="1"/>
  <c r="J172" i="3"/>
  <c r="L172" i="3"/>
  <c r="I173" i="3"/>
  <c r="H174" i="3"/>
  <c r="J173" i="3" l="1"/>
  <c r="M173" i="3" s="1"/>
  <c r="L173" i="3"/>
  <c r="H175" i="3"/>
  <c r="I174" i="3"/>
  <c r="F175" i="3"/>
  <c r="M172" i="3"/>
  <c r="F176" i="3" l="1"/>
  <c r="J174" i="3"/>
  <c r="L174" i="3"/>
  <c r="I175" i="3"/>
  <c r="H176" i="3"/>
  <c r="J175" i="3" l="1"/>
  <c r="L175" i="3"/>
  <c r="H177" i="3"/>
  <c r="I176" i="3"/>
  <c r="M174" i="3"/>
  <c r="F177" i="3"/>
  <c r="F178" i="3" l="1"/>
  <c r="J176" i="3"/>
  <c r="L176" i="3"/>
  <c r="I177" i="3"/>
  <c r="H178" i="3"/>
  <c r="M175" i="3"/>
  <c r="J177" i="3" l="1"/>
  <c r="L177" i="3"/>
  <c r="M176" i="3"/>
  <c r="H179" i="3"/>
  <c r="I178" i="3"/>
  <c r="F179" i="3"/>
  <c r="F180" i="3" l="1"/>
  <c r="J178" i="3"/>
  <c r="L178" i="3"/>
  <c r="I179" i="3"/>
  <c r="J179" i="3" s="1"/>
  <c r="M179" i="3" s="1"/>
  <c r="H180" i="3"/>
  <c r="M177" i="3"/>
  <c r="F181" i="3" l="1"/>
  <c r="H181" i="3"/>
  <c r="I180" i="3"/>
  <c r="M178" i="3"/>
  <c r="J180" i="3" l="1"/>
  <c r="L180" i="3"/>
  <c r="I181" i="3"/>
  <c r="H182" i="3"/>
  <c r="F182" i="3"/>
  <c r="J181" i="3" l="1"/>
  <c r="L181" i="3"/>
  <c r="F183" i="3"/>
  <c r="H183" i="3"/>
  <c r="I182" i="3"/>
  <c r="M180" i="3"/>
  <c r="J182" i="3" l="1"/>
  <c r="L182" i="3"/>
  <c r="I183" i="3"/>
  <c r="J183" i="3" s="1"/>
  <c r="M183" i="3" s="1"/>
  <c r="H184" i="3"/>
  <c r="F184" i="3"/>
  <c r="M181" i="3"/>
  <c r="H185" i="3" l="1"/>
  <c r="I184" i="3"/>
  <c r="J184" i="3" s="1"/>
  <c r="M184" i="3" s="1"/>
  <c r="F185" i="3"/>
  <c r="M182" i="3"/>
  <c r="F186" i="3" l="1"/>
  <c r="I185" i="3"/>
  <c r="H186" i="3"/>
  <c r="J185" i="3" l="1"/>
  <c r="L185" i="3"/>
  <c r="H187" i="3"/>
  <c r="I186" i="3"/>
  <c r="F187" i="3"/>
  <c r="F188" i="3" l="1"/>
  <c r="J186" i="3"/>
  <c r="L186" i="3"/>
  <c r="I187" i="3"/>
  <c r="J187" i="3" s="1"/>
  <c r="M187" i="3" s="1"/>
  <c r="H188" i="3"/>
  <c r="M185" i="3"/>
  <c r="H189" i="3" l="1"/>
  <c r="I188" i="3"/>
  <c r="M186" i="3"/>
  <c r="F189" i="3"/>
  <c r="F190" i="3" l="1"/>
  <c r="J188" i="3"/>
  <c r="L188" i="3"/>
  <c r="I189" i="3"/>
  <c r="H190" i="3"/>
  <c r="H191" i="3" l="1"/>
  <c r="I190" i="3"/>
  <c r="M188" i="3"/>
  <c r="J189" i="3"/>
  <c r="L189" i="3"/>
  <c r="F191" i="3"/>
  <c r="F192" i="3" l="1"/>
  <c r="M189" i="3"/>
  <c r="J190" i="3"/>
  <c r="L190" i="3"/>
  <c r="I191" i="3"/>
  <c r="H192" i="3"/>
  <c r="J191" i="3" l="1"/>
  <c r="L191" i="3"/>
  <c r="F193" i="3"/>
  <c r="H193" i="3"/>
  <c r="I192" i="3"/>
  <c r="J192" i="3" s="1"/>
  <c r="M192" i="3" s="1"/>
  <c r="M190" i="3"/>
  <c r="F194" i="3" l="1"/>
  <c r="I193" i="3"/>
  <c r="H194" i="3"/>
  <c r="M191" i="3"/>
  <c r="H195" i="3" l="1"/>
  <c r="I194" i="3"/>
  <c r="J193" i="3"/>
  <c r="L193" i="3"/>
  <c r="F195" i="3"/>
  <c r="F196" i="3" l="1"/>
  <c r="J194" i="3"/>
  <c r="L194" i="3"/>
  <c r="M193" i="3"/>
  <c r="I195" i="3"/>
  <c r="H196" i="3"/>
  <c r="H197" i="3" l="1"/>
  <c r="I196" i="3"/>
  <c r="J195" i="3"/>
  <c r="L195" i="3"/>
  <c r="M194" i="3"/>
  <c r="F197" i="3"/>
  <c r="F198" i="3" l="1"/>
  <c r="M195" i="3"/>
  <c r="J196" i="3"/>
  <c r="L196" i="3"/>
  <c r="I197" i="3"/>
  <c r="J197" i="3" s="1"/>
  <c r="M197" i="3" s="1"/>
  <c r="H198" i="3"/>
  <c r="M196" i="3" l="1"/>
  <c r="F199" i="3"/>
  <c r="H199" i="3"/>
  <c r="I198" i="3"/>
  <c r="J198" i="3" l="1"/>
  <c r="L198" i="3"/>
  <c r="I199" i="3"/>
  <c r="H200" i="3"/>
  <c r="F200" i="3"/>
  <c r="H201" i="3" l="1"/>
  <c r="I200" i="3"/>
  <c r="J200" i="3" s="1"/>
  <c r="M200" i="3" s="1"/>
  <c r="F201" i="3"/>
  <c r="J199" i="3"/>
  <c r="L199" i="3"/>
  <c r="M198" i="3"/>
  <c r="M199" i="3" l="1"/>
  <c r="F202" i="3"/>
  <c r="I201" i="3"/>
  <c r="H202" i="3"/>
  <c r="J201" i="3" l="1"/>
  <c r="L201" i="3"/>
  <c r="H203" i="3"/>
  <c r="I202" i="3"/>
  <c r="J202" i="3" s="1"/>
  <c r="M202" i="3" s="1"/>
  <c r="F203" i="3"/>
  <c r="F204" i="3" l="1"/>
  <c r="I203" i="3"/>
  <c r="J203" i="3" s="1"/>
  <c r="M203" i="3" s="1"/>
  <c r="H204" i="3"/>
  <c r="M201" i="3"/>
  <c r="I204" i="3" l="1"/>
  <c r="H205" i="3"/>
  <c r="F205" i="3"/>
  <c r="F206" i="3" l="1"/>
  <c r="I205" i="3"/>
  <c r="H206" i="3"/>
  <c r="J204" i="3"/>
  <c r="L204" i="3"/>
  <c r="J205" i="3" l="1"/>
  <c r="L205" i="3"/>
  <c r="M204" i="3"/>
  <c r="F207" i="3"/>
  <c r="I206" i="3"/>
  <c r="J206" i="3" s="1"/>
  <c r="M206" i="3" s="1"/>
  <c r="H207" i="3"/>
  <c r="I207" i="3" l="1"/>
  <c r="J207" i="3" s="1"/>
  <c r="M207" i="3" s="1"/>
  <c r="H208" i="3"/>
  <c r="F208" i="3"/>
  <c r="M205" i="3"/>
  <c r="F209" i="3" l="1"/>
  <c r="H209" i="3"/>
  <c r="I208" i="3"/>
  <c r="L208" i="3" l="1"/>
  <c r="J208" i="3"/>
  <c r="M208" i="3" s="1"/>
  <c r="F210" i="3"/>
  <c r="H210" i="3"/>
  <c r="I209" i="3"/>
  <c r="J209" i="3" s="1"/>
  <c r="M209" i="3" s="1"/>
  <c r="I210" i="3" l="1"/>
  <c r="H211" i="3"/>
  <c r="F211" i="3"/>
  <c r="F212" i="3" l="1"/>
  <c r="I211" i="3"/>
  <c r="H212" i="3"/>
  <c r="L210" i="3"/>
  <c r="J210" i="3"/>
  <c r="M210" i="3" l="1"/>
  <c r="I212" i="3"/>
  <c r="H213" i="3"/>
  <c r="J211" i="3"/>
  <c r="L211" i="3"/>
  <c r="F213" i="3"/>
  <c r="J212" i="3" l="1"/>
  <c r="L212" i="3"/>
  <c r="F214" i="3"/>
  <c r="M211" i="3"/>
  <c r="I213" i="3"/>
  <c r="H214" i="3"/>
  <c r="I214" i="3" l="1"/>
  <c r="J214" i="3" s="1"/>
  <c r="M214" i="3" s="1"/>
  <c r="H215" i="3"/>
  <c r="L213" i="3"/>
  <c r="J213" i="3"/>
  <c r="M213" i="3" s="1"/>
  <c r="F215" i="3"/>
  <c r="M212" i="3"/>
  <c r="F216" i="3" l="1"/>
  <c r="I215" i="3"/>
  <c r="H216" i="3"/>
  <c r="H217" i="3" l="1"/>
  <c r="I216" i="3"/>
  <c r="J216" i="3" s="1"/>
  <c r="M216" i="3" s="1"/>
  <c r="L215" i="3"/>
  <c r="J215" i="3"/>
  <c r="F217" i="3"/>
  <c r="F218" i="3" l="1"/>
  <c r="M215" i="3"/>
  <c r="I217" i="3"/>
  <c r="H218" i="3"/>
  <c r="J217" i="3" l="1"/>
  <c r="L217" i="3"/>
  <c r="I218" i="3"/>
  <c r="J218" i="3" s="1"/>
  <c r="M218" i="3" s="1"/>
  <c r="H219" i="3"/>
  <c r="F219" i="3"/>
  <c r="I219" i="3" l="1"/>
  <c r="J219" i="3" s="1"/>
  <c r="M219" i="3" s="1"/>
  <c r="H220" i="3"/>
  <c r="F220" i="3"/>
  <c r="M217" i="3"/>
  <c r="F221" i="3" l="1"/>
  <c r="H221" i="3"/>
  <c r="I220" i="3"/>
  <c r="J220" i="3" s="1"/>
  <c r="M220" i="3" s="1"/>
  <c r="I221" i="3" l="1"/>
  <c r="H222" i="3"/>
  <c r="F222" i="3"/>
  <c r="F223" i="3" l="1"/>
  <c r="H223" i="3"/>
  <c r="I222" i="3"/>
  <c r="L221" i="3"/>
  <c r="J221" i="3"/>
  <c r="M221" i="3" l="1"/>
  <c r="L222" i="3"/>
  <c r="J222" i="3"/>
  <c r="I223" i="3"/>
  <c r="H224" i="3"/>
  <c r="F224" i="3"/>
  <c r="F225" i="3" l="1"/>
  <c r="H225" i="3"/>
  <c r="I224" i="3"/>
  <c r="L223" i="3"/>
  <c r="J223" i="3"/>
  <c r="M223" i="3" s="1"/>
  <c r="M222" i="3"/>
  <c r="F226" i="3" l="1"/>
  <c r="L224" i="3"/>
  <c r="J224" i="3"/>
  <c r="I225" i="3"/>
  <c r="H226" i="3"/>
  <c r="J225" i="3" l="1"/>
  <c r="L225" i="3"/>
  <c r="I226" i="3"/>
  <c r="H227" i="3"/>
  <c r="F227" i="3"/>
  <c r="M224" i="3"/>
  <c r="I227" i="3" l="1"/>
  <c r="H228" i="3"/>
  <c r="F228" i="3"/>
  <c r="L226" i="3"/>
  <c r="J226" i="3"/>
  <c r="M226" i="3" s="1"/>
  <c r="M225" i="3"/>
  <c r="F229" i="3" l="1"/>
  <c r="H229" i="3"/>
  <c r="I228" i="3"/>
  <c r="L227" i="3"/>
  <c r="J227" i="3"/>
  <c r="M227" i="3" s="1"/>
  <c r="I229" i="3" l="1"/>
  <c r="H230" i="3"/>
  <c r="F230" i="3"/>
  <c r="L228" i="3"/>
  <c r="J228" i="3"/>
  <c r="M228" i="3" l="1"/>
  <c r="F231" i="3"/>
  <c r="H231" i="3"/>
  <c r="I230" i="3"/>
  <c r="L229" i="3"/>
  <c r="J229" i="3"/>
  <c r="M229" i="3" s="1"/>
  <c r="J230" i="3" l="1"/>
  <c r="L230" i="3"/>
  <c r="I231" i="3"/>
  <c r="H232" i="3"/>
  <c r="F232" i="3"/>
  <c r="F233" i="3" l="1"/>
  <c r="I232" i="3"/>
  <c r="H233" i="3"/>
  <c r="L231" i="3"/>
  <c r="J231" i="3"/>
  <c r="M231" i="3" s="1"/>
  <c r="M230" i="3"/>
  <c r="I233" i="3" l="1"/>
  <c r="H234" i="3"/>
  <c r="F234" i="3"/>
  <c r="J232" i="3"/>
  <c r="L232" i="3"/>
  <c r="F235" i="3" l="1"/>
  <c r="M232" i="3"/>
  <c r="H235" i="3"/>
  <c r="I234" i="3"/>
  <c r="J234" i="3" s="1"/>
  <c r="M234" i="3" s="1"/>
  <c r="L233" i="3"/>
  <c r="J233" i="3"/>
  <c r="M233" i="3" s="1"/>
  <c r="F236" i="3" l="1"/>
  <c r="I235" i="3"/>
  <c r="H236" i="3"/>
  <c r="J235" i="3" l="1"/>
  <c r="L235" i="3"/>
  <c r="I236" i="3"/>
  <c r="H237" i="3"/>
  <c r="F237" i="3"/>
  <c r="I237" i="3" l="1"/>
  <c r="H238" i="3"/>
  <c r="F238" i="3"/>
  <c r="J236" i="3"/>
  <c r="L236" i="3"/>
  <c r="M235" i="3"/>
  <c r="M236" i="3" l="1"/>
  <c r="F239" i="3"/>
  <c r="H239" i="3"/>
  <c r="I238" i="3"/>
  <c r="J238" i="3" s="1"/>
  <c r="M238" i="3" s="1"/>
  <c r="L237" i="3"/>
  <c r="J237" i="3"/>
  <c r="M237" i="3" s="1"/>
  <c r="I239" i="3" l="1"/>
  <c r="H240" i="3"/>
  <c r="F240" i="3"/>
  <c r="F241" i="3" l="1"/>
  <c r="H241" i="3"/>
  <c r="I240" i="3"/>
  <c r="J239" i="3"/>
  <c r="L239" i="3"/>
  <c r="J240" i="3" l="1"/>
  <c r="L240" i="3"/>
  <c r="I241" i="3"/>
  <c r="J241" i="3" s="1"/>
  <c r="M241" i="3" s="1"/>
  <c r="H242" i="3"/>
  <c r="F242" i="3"/>
  <c r="M239" i="3"/>
  <c r="I242" i="3" l="1"/>
  <c r="H243" i="3"/>
  <c r="F243" i="3"/>
  <c r="M240" i="3"/>
  <c r="F244" i="3" l="1"/>
  <c r="I243" i="3"/>
  <c r="H244" i="3"/>
  <c r="J242" i="3"/>
  <c r="L242" i="3"/>
  <c r="L243" i="3" l="1"/>
  <c r="J243" i="3"/>
  <c r="M243" i="3" s="1"/>
  <c r="M242" i="3"/>
  <c r="H245" i="3"/>
  <c r="I244" i="3"/>
  <c r="F245" i="3"/>
  <c r="F246" i="3" l="1"/>
  <c r="J244" i="3"/>
  <c r="L244" i="3"/>
  <c r="I245" i="3"/>
  <c r="H246" i="3"/>
  <c r="H247" i="3" l="1"/>
  <c r="I246" i="3"/>
  <c r="M244" i="3"/>
  <c r="F247" i="3"/>
  <c r="J245" i="3"/>
  <c r="L245" i="3"/>
  <c r="M245" i="3" l="1"/>
  <c r="F248" i="3"/>
  <c r="J246" i="3"/>
  <c r="L246" i="3"/>
  <c r="I247" i="3"/>
  <c r="H248" i="3"/>
  <c r="I248" i="3" l="1"/>
  <c r="H249" i="3"/>
  <c r="M246" i="3"/>
  <c r="L247" i="3"/>
  <c r="J247" i="3"/>
  <c r="F249" i="3"/>
  <c r="F250" i="3" l="1"/>
  <c r="M247" i="3"/>
  <c r="I249" i="3"/>
  <c r="J249" i="3" s="1"/>
  <c r="M249" i="3" s="1"/>
  <c r="H250" i="3"/>
  <c r="J248" i="3"/>
  <c r="M248" i="3" s="1"/>
  <c r="L248" i="3"/>
  <c r="H251" i="3" l="1"/>
  <c r="I250" i="3"/>
  <c r="F251" i="3"/>
  <c r="F252" i="3" l="1"/>
  <c r="J250" i="3"/>
  <c r="L250" i="3"/>
  <c r="I251" i="3"/>
  <c r="H252" i="3"/>
  <c r="H253" i="3" l="1"/>
  <c r="I252" i="3"/>
  <c r="L251" i="3"/>
  <c r="J251" i="3"/>
  <c r="M251" i="3" s="1"/>
  <c r="F253" i="3"/>
  <c r="M250" i="3"/>
  <c r="F254" i="3" l="1"/>
  <c r="J252" i="3"/>
  <c r="M252" i="3" s="1"/>
  <c r="L252" i="3"/>
  <c r="H254" i="3"/>
  <c r="I253" i="3"/>
  <c r="J253" i="3" l="1"/>
  <c r="L253" i="3"/>
  <c r="H255" i="3"/>
  <c r="I254" i="3"/>
  <c r="F255" i="3"/>
  <c r="J254" i="3" l="1"/>
  <c r="L254" i="3"/>
  <c r="H256" i="3"/>
  <c r="I255" i="3"/>
  <c r="M253" i="3"/>
  <c r="F256" i="3"/>
  <c r="F257" i="3" l="1"/>
  <c r="J255" i="3"/>
  <c r="L255" i="3"/>
  <c r="H257" i="3"/>
  <c r="I256" i="3"/>
  <c r="J256" i="3" s="1"/>
  <c r="M256" i="3" s="1"/>
  <c r="M254" i="3"/>
  <c r="H258" i="3" l="1"/>
  <c r="I257" i="3"/>
  <c r="M255" i="3"/>
  <c r="F258" i="3"/>
  <c r="F259" i="3" l="1"/>
  <c r="L257" i="3"/>
  <c r="J257" i="3"/>
  <c r="M257" i="3" s="1"/>
  <c r="H259" i="3"/>
  <c r="I258" i="3"/>
  <c r="H260" i="3" l="1"/>
  <c r="I259" i="3"/>
  <c r="J259" i="3" s="1"/>
  <c r="M259" i="3" s="1"/>
  <c r="L258" i="3"/>
  <c r="J258" i="3"/>
  <c r="M258" i="3" s="1"/>
  <c r="F260" i="3"/>
  <c r="F261" i="3" l="1"/>
  <c r="H261" i="3"/>
  <c r="I260" i="3"/>
  <c r="L260" i="3" l="1"/>
  <c r="J260" i="3"/>
  <c r="M260" i="3" s="1"/>
  <c r="H262" i="3"/>
  <c r="I261" i="3"/>
  <c r="F262" i="3"/>
  <c r="F263" i="3" l="1"/>
  <c r="H263" i="3"/>
  <c r="I262" i="3"/>
  <c r="J261" i="3"/>
  <c r="L261" i="3"/>
  <c r="M261" i="3" l="1"/>
  <c r="L262" i="3"/>
  <c r="J262" i="3"/>
  <c r="M262" i="3" s="1"/>
  <c r="H264" i="3"/>
  <c r="I263" i="3"/>
  <c r="F264" i="3"/>
  <c r="J263" i="3" l="1"/>
  <c r="L263" i="3"/>
  <c r="H265" i="3"/>
  <c r="I264" i="3"/>
  <c r="F265" i="3"/>
  <c r="J264" i="3" l="1"/>
  <c r="L264" i="3"/>
  <c r="F266" i="3"/>
  <c r="H266" i="3"/>
  <c r="I265" i="3"/>
  <c r="M263" i="3"/>
  <c r="H267" i="3" l="1"/>
  <c r="I266" i="3"/>
  <c r="J265" i="3"/>
  <c r="L265" i="3"/>
  <c r="F267" i="3"/>
  <c r="M264" i="3"/>
  <c r="F268" i="3" l="1"/>
  <c r="M265" i="3"/>
  <c r="J266" i="3"/>
  <c r="L266" i="3"/>
  <c r="H268" i="3"/>
  <c r="I267" i="3"/>
  <c r="M266" i="3" l="1"/>
  <c r="J267" i="3"/>
  <c r="L267" i="3"/>
  <c r="H269" i="3"/>
  <c r="I268" i="3"/>
  <c r="F269" i="3"/>
  <c r="J268" i="3" l="1"/>
  <c r="L268" i="3"/>
  <c r="H270" i="3"/>
  <c r="I269" i="3"/>
  <c r="F270" i="3"/>
  <c r="M267" i="3"/>
  <c r="F271" i="3" l="1"/>
  <c r="H271" i="3"/>
  <c r="I270" i="3"/>
  <c r="J269" i="3"/>
  <c r="L269" i="3"/>
  <c r="M268" i="3"/>
  <c r="J270" i="3" l="1"/>
  <c r="L270" i="3"/>
  <c r="H272" i="3"/>
  <c r="I271" i="3"/>
  <c r="M269" i="3"/>
  <c r="F272" i="3"/>
  <c r="F273" i="3" l="1"/>
  <c r="H273" i="3"/>
  <c r="I272" i="3"/>
  <c r="J271" i="3"/>
  <c r="L271" i="3"/>
  <c r="M270" i="3"/>
  <c r="M271" i="3" l="1"/>
  <c r="J272" i="3"/>
  <c r="L272" i="3"/>
  <c r="H274" i="3"/>
  <c r="I273" i="3"/>
  <c r="F274" i="3"/>
  <c r="L273" i="3" l="1"/>
  <c r="J273" i="3"/>
  <c r="M273" i="3" s="1"/>
  <c r="H275" i="3"/>
  <c r="I274" i="3"/>
  <c r="F275" i="3"/>
  <c r="M272" i="3"/>
  <c r="F276" i="3" l="1"/>
  <c r="H276" i="3"/>
  <c r="I275" i="3"/>
  <c r="J274" i="3"/>
  <c r="L274" i="3"/>
  <c r="M274" i="3" l="1"/>
  <c r="J275" i="3"/>
  <c r="L275" i="3"/>
  <c r="H277" i="3"/>
  <c r="I276" i="3"/>
  <c r="F277" i="3"/>
  <c r="F278" i="3" l="1"/>
  <c r="L276" i="3"/>
  <c r="J276" i="3"/>
  <c r="H278" i="3"/>
  <c r="I277" i="3"/>
  <c r="J277" i="3" s="1"/>
  <c r="M277" i="3" s="1"/>
  <c r="M275" i="3"/>
  <c r="H279" i="3" l="1"/>
  <c r="I278" i="3"/>
  <c r="M276" i="3"/>
  <c r="F279" i="3"/>
  <c r="F280" i="3" l="1"/>
  <c r="J278" i="3"/>
  <c r="L278" i="3"/>
  <c r="H280" i="3"/>
  <c r="I279" i="3"/>
  <c r="M278" i="3" l="1"/>
  <c r="J279" i="3"/>
  <c r="L279" i="3"/>
  <c r="H281" i="3"/>
  <c r="I280" i="3"/>
  <c r="F281" i="3"/>
  <c r="F282" i="3" l="1"/>
  <c r="J280" i="3"/>
  <c r="L280" i="3"/>
  <c r="H282" i="3"/>
  <c r="I281" i="3"/>
  <c r="M279" i="3"/>
  <c r="H283" i="3" l="1"/>
  <c r="I282" i="3"/>
  <c r="J282" i="3" s="1"/>
  <c r="M282" i="3" s="1"/>
  <c r="M280" i="3"/>
  <c r="J281" i="3"/>
  <c r="L281" i="3"/>
  <c r="F283" i="3"/>
  <c r="M281" i="3" l="1"/>
  <c r="F284" i="3"/>
  <c r="H284" i="3"/>
  <c r="I283" i="3"/>
  <c r="J283" i="3" l="1"/>
  <c r="L283" i="3"/>
  <c r="H285" i="3"/>
  <c r="I284" i="3"/>
  <c r="F285" i="3"/>
  <c r="J284" i="3" l="1"/>
  <c r="L284" i="3"/>
  <c r="F286" i="3"/>
  <c r="H286" i="3"/>
  <c r="I285" i="3"/>
  <c r="M283" i="3"/>
  <c r="H287" i="3" l="1"/>
  <c r="I286" i="3"/>
  <c r="J285" i="3"/>
  <c r="L285" i="3"/>
  <c r="F287" i="3"/>
  <c r="M284" i="3"/>
  <c r="M285" i="3" l="1"/>
  <c r="J286" i="3"/>
  <c r="L286" i="3"/>
  <c r="F288" i="3"/>
  <c r="H288" i="3"/>
  <c r="I287" i="3"/>
  <c r="J287" i="3" l="1"/>
  <c r="L287" i="3"/>
  <c r="H289" i="3"/>
  <c r="I288" i="3"/>
  <c r="J288" i="3" s="1"/>
  <c r="M288" i="3" s="1"/>
  <c r="F289" i="3"/>
  <c r="M286" i="3"/>
  <c r="F290" i="3" l="1"/>
  <c r="H290" i="3"/>
  <c r="I289" i="3"/>
  <c r="M287" i="3"/>
  <c r="L289" i="3" l="1"/>
  <c r="J289" i="3"/>
  <c r="M289" i="3" s="1"/>
  <c r="H291" i="3"/>
  <c r="I290" i="3"/>
  <c r="J290" i="3" s="1"/>
  <c r="M290" i="3" s="1"/>
  <c r="F291" i="3"/>
  <c r="F292" i="3" l="1"/>
  <c r="H292" i="3"/>
  <c r="I291" i="3"/>
  <c r="J291" i="3" l="1"/>
  <c r="L291" i="3"/>
  <c r="H293" i="3"/>
  <c r="I292" i="3"/>
  <c r="J292" i="3" s="1"/>
  <c r="M292" i="3" s="1"/>
  <c r="F293" i="3"/>
  <c r="F294" i="3" l="1"/>
  <c r="H294" i="3"/>
  <c r="I293" i="3"/>
  <c r="M291" i="3"/>
  <c r="J293" i="3" l="1"/>
  <c r="L293" i="3"/>
  <c r="H295" i="3"/>
  <c r="I294" i="3"/>
  <c r="F295" i="3"/>
  <c r="F296" i="3" l="1"/>
  <c r="J294" i="3"/>
  <c r="L294" i="3"/>
  <c r="H296" i="3"/>
  <c r="I295" i="3"/>
  <c r="M293" i="3"/>
  <c r="J295" i="3" l="1"/>
  <c r="L295" i="3"/>
  <c r="H297" i="3"/>
  <c r="I296" i="3"/>
  <c r="M294" i="3"/>
  <c r="F297" i="3"/>
  <c r="J296" i="3" l="1"/>
  <c r="L296" i="3"/>
  <c r="H298" i="3"/>
  <c r="I297" i="3"/>
  <c r="F298" i="3"/>
  <c r="M295" i="3"/>
  <c r="F299" i="3" l="1"/>
  <c r="H299" i="3"/>
  <c r="I298" i="3"/>
  <c r="J297" i="3"/>
  <c r="L297" i="3"/>
  <c r="M296" i="3"/>
  <c r="M297" i="3" l="1"/>
  <c r="J298" i="3"/>
  <c r="L298" i="3"/>
  <c r="F300" i="3"/>
  <c r="H300" i="3"/>
  <c r="I299" i="3"/>
  <c r="H301" i="3" l="1"/>
  <c r="I300" i="3"/>
  <c r="J299" i="3"/>
  <c r="L299" i="3"/>
  <c r="F301" i="3"/>
  <c r="M298" i="3"/>
  <c r="F302" i="3" l="1"/>
  <c r="M299" i="3"/>
  <c r="J300" i="3"/>
  <c r="L300" i="3"/>
  <c r="H302" i="3"/>
  <c r="I301" i="3"/>
  <c r="H303" i="3" l="1"/>
  <c r="I302" i="3"/>
  <c r="J301" i="3"/>
  <c r="L301" i="3"/>
  <c r="M300" i="3"/>
  <c r="F303" i="3"/>
  <c r="F304" i="3" l="1"/>
  <c r="M301" i="3"/>
  <c r="J302" i="3"/>
  <c r="L302" i="3"/>
  <c r="H304" i="3"/>
  <c r="I303" i="3"/>
  <c r="M302" i="3" l="1"/>
  <c r="J303" i="3"/>
  <c r="L303" i="3"/>
  <c r="H305" i="3"/>
  <c r="I304" i="3"/>
  <c r="J304" i="3" s="1"/>
  <c r="M304" i="3" s="1"/>
  <c r="F305" i="3"/>
  <c r="H306" i="3" l="1"/>
  <c r="I305" i="3"/>
  <c r="F306" i="3"/>
  <c r="M303" i="3"/>
  <c r="F307" i="3" l="1"/>
  <c r="L305" i="3"/>
  <c r="J305" i="3"/>
  <c r="M305" i="3" s="1"/>
  <c r="H307" i="3"/>
  <c r="I306" i="3"/>
  <c r="J306" i="3" l="1"/>
  <c r="L306" i="3"/>
  <c r="H308" i="3"/>
  <c r="I307" i="3"/>
  <c r="F308" i="3"/>
  <c r="F309" i="3" l="1"/>
  <c r="J307" i="3"/>
  <c r="L307" i="3"/>
  <c r="H309" i="3"/>
  <c r="I308" i="3"/>
  <c r="M306" i="3"/>
  <c r="M307" i="3" l="1"/>
  <c r="L308" i="3"/>
  <c r="J308" i="3"/>
  <c r="M308" i="3" s="1"/>
  <c r="H310" i="3"/>
  <c r="I309" i="3"/>
  <c r="F310" i="3"/>
  <c r="F311" i="3" l="1"/>
  <c r="J309" i="3"/>
  <c r="L309" i="3"/>
  <c r="H311" i="3"/>
  <c r="I310" i="3"/>
  <c r="M309" i="3" l="1"/>
  <c r="J310" i="3"/>
  <c r="L310" i="3"/>
  <c r="H312" i="3"/>
  <c r="I311" i="3"/>
  <c r="J311" i="3" s="1"/>
  <c r="M311" i="3" s="1"/>
  <c r="F312" i="3"/>
  <c r="H313" i="3" l="1"/>
  <c r="I312" i="3"/>
  <c r="F313" i="3"/>
  <c r="M310" i="3"/>
  <c r="F314" i="3" l="1"/>
  <c r="J312" i="3"/>
  <c r="L312" i="3"/>
  <c r="H314" i="3"/>
  <c r="I313" i="3"/>
  <c r="H315" i="3" l="1"/>
  <c r="I314" i="3"/>
  <c r="J313" i="3"/>
  <c r="L313" i="3"/>
  <c r="M312" i="3"/>
  <c r="F315" i="3"/>
  <c r="F316" i="3" l="1"/>
  <c r="M313" i="3"/>
  <c r="J314" i="3"/>
  <c r="L314" i="3"/>
  <c r="H316" i="3"/>
  <c r="I315" i="3"/>
  <c r="M314" i="3" l="1"/>
  <c r="F317" i="3"/>
  <c r="L315" i="3"/>
  <c r="J315" i="3"/>
  <c r="M315" i="3" s="1"/>
  <c r="H317" i="3"/>
  <c r="I316" i="3"/>
  <c r="J316" i="3" l="1"/>
  <c r="L316" i="3"/>
  <c r="H318" i="3"/>
  <c r="I317" i="3"/>
  <c r="J317" i="3" s="1"/>
  <c r="M317" i="3" s="1"/>
  <c r="F318" i="3"/>
  <c r="F319" i="3" l="1"/>
  <c r="H319" i="3"/>
  <c r="I318" i="3"/>
  <c r="J318" i="3" s="1"/>
  <c r="M318" i="3" s="1"/>
  <c r="M316" i="3"/>
  <c r="H320" i="3" l="1"/>
  <c r="I319" i="3"/>
  <c r="J319" i="3" s="1"/>
  <c r="M319" i="3" s="1"/>
  <c r="F320" i="3"/>
  <c r="F321" i="3" l="1"/>
  <c r="H321" i="3"/>
  <c r="I320" i="3"/>
  <c r="J320" i="3" s="1"/>
  <c r="M320" i="3" s="1"/>
  <c r="H322" i="3" l="1"/>
  <c r="I321" i="3"/>
  <c r="F322" i="3"/>
  <c r="F323" i="3" l="1"/>
  <c r="L321" i="3"/>
  <c r="J321" i="3"/>
  <c r="M321" i="3" s="1"/>
  <c r="H323" i="3"/>
  <c r="I322" i="3"/>
  <c r="J322" i="3" l="1"/>
  <c r="L322" i="3"/>
  <c r="H324" i="3"/>
  <c r="I323" i="3"/>
  <c r="F324" i="3"/>
  <c r="F325" i="3" l="1"/>
  <c r="L323" i="3"/>
  <c r="J323" i="3"/>
  <c r="H325" i="3"/>
  <c r="I324" i="3"/>
  <c r="J324" i="3" s="1"/>
  <c r="M324" i="3" s="1"/>
  <c r="M322" i="3"/>
  <c r="H326" i="3" l="1"/>
  <c r="I325" i="3"/>
  <c r="F326" i="3"/>
  <c r="M323" i="3"/>
  <c r="F327" i="3" l="1"/>
  <c r="J325" i="3"/>
  <c r="L325" i="3"/>
  <c r="H327" i="3"/>
  <c r="I326" i="3"/>
  <c r="M325" i="3" l="1"/>
  <c r="F328" i="3"/>
  <c r="J326" i="3"/>
  <c r="L326" i="3"/>
  <c r="H328" i="3"/>
  <c r="I327" i="3"/>
  <c r="M326" i="3" l="1"/>
  <c r="J327" i="3"/>
  <c r="M327" i="3" s="1"/>
  <c r="L327" i="3"/>
  <c r="H329" i="3"/>
  <c r="I328" i="3"/>
  <c r="F329" i="3"/>
  <c r="F330" i="3" l="1"/>
  <c r="H330" i="3"/>
  <c r="I329" i="3"/>
  <c r="J328" i="3"/>
  <c r="L328" i="3"/>
  <c r="M328" i="3" l="1"/>
  <c r="H331" i="3"/>
  <c r="I330" i="3"/>
  <c r="L329" i="3"/>
  <c r="J329" i="3"/>
  <c r="M329" i="3" s="1"/>
  <c r="F331" i="3"/>
  <c r="F332" i="3" l="1"/>
  <c r="H332" i="3"/>
  <c r="I331" i="3"/>
  <c r="J330" i="3"/>
  <c r="L330" i="3"/>
  <c r="M330" i="3" l="1"/>
  <c r="H333" i="3"/>
  <c r="I332" i="3"/>
  <c r="F333" i="3"/>
  <c r="J331" i="3"/>
  <c r="L331" i="3"/>
  <c r="M331" i="3" l="1"/>
  <c r="F334" i="3"/>
  <c r="H334" i="3"/>
  <c r="I333" i="3"/>
  <c r="J332" i="3"/>
  <c r="L332" i="3"/>
  <c r="J333" i="3" l="1"/>
  <c r="L333" i="3"/>
  <c r="H335" i="3"/>
  <c r="I334" i="3"/>
  <c r="M332" i="3"/>
  <c r="F335" i="3"/>
  <c r="F336" i="3" l="1"/>
  <c r="J334" i="3"/>
  <c r="L334" i="3"/>
  <c r="H336" i="3"/>
  <c r="I335" i="3"/>
  <c r="J335" i="3" s="1"/>
  <c r="M335" i="3" s="1"/>
  <c r="M333" i="3"/>
  <c r="H337" i="3" l="1"/>
  <c r="I336" i="3"/>
  <c r="F337" i="3"/>
  <c r="M334" i="3"/>
  <c r="F338" i="3" l="1"/>
  <c r="J336" i="3"/>
  <c r="L336" i="3"/>
  <c r="H338" i="3"/>
  <c r="I337" i="3"/>
  <c r="L337" i="3" l="1"/>
  <c r="J337" i="3"/>
  <c r="M337" i="3" s="1"/>
  <c r="H339" i="3"/>
  <c r="I338" i="3"/>
  <c r="M336" i="3"/>
  <c r="F339" i="3"/>
  <c r="F340" i="3" l="1"/>
  <c r="J338" i="3"/>
  <c r="L338" i="3"/>
  <c r="H340" i="3"/>
  <c r="I339" i="3"/>
  <c r="L339" i="3" l="1"/>
  <c r="J339" i="3"/>
  <c r="M339" i="3" s="1"/>
  <c r="H341" i="3"/>
  <c r="I340" i="3"/>
  <c r="J340" i="3" s="1"/>
  <c r="M340" i="3" s="1"/>
  <c r="F341" i="3"/>
  <c r="M338" i="3"/>
  <c r="F342" i="3" l="1"/>
  <c r="H342" i="3"/>
  <c r="I341" i="3"/>
  <c r="J341" i="3" s="1"/>
  <c r="M341" i="3" s="1"/>
  <c r="H343" i="3" l="1"/>
  <c r="I342" i="3"/>
  <c r="F343" i="3"/>
  <c r="F344" i="3" l="1"/>
  <c r="J342" i="3"/>
  <c r="L342" i="3"/>
  <c r="H344" i="3"/>
  <c r="I343" i="3"/>
  <c r="M342" i="3" l="1"/>
  <c r="F345" i="3"/>
  <c r="J343" i="3"/>
  <c r="L343" i="3"/>
  <c r="H345" i="3"/>
  <c r="I344" i="3"/>
  <c r="M343" i="3" l="1"/>
  <c r="F346" i="3"/>
  <c r="J344" i="3"/>
  <c r="L344" i="3"/>
  <c r="H346" i="3"/>
  <c r="I345" i="3"/>
  <c r="H347" i="3" l="1"/>
  <c r="I346" i="3"/>
  <c r="J345" i="3"/>
  <c r="L345" i="3"/>
  <c r="M344" i="3"/>
  <c r="F347" i="3"/>
  <c r="F348" i="3" l="1"/>
  <c r="M345" i="3"/>
  <c r="J346" i="3"/>
  <c r="L346" i="3"/>
  <c r="H348" i="3"/>
  <c r="I347" i="3"/>
  <c r="J347" i="3" s="1"/>
  <c r="M347" i="3" s="1"/>
  <c r="H349" i="3" l="1"/>
  <c r="I348" i="3"/>
  <c r="F349" i="3"/>
  <c r="M346" i="3"/>
  <c r="F350" i="3" l="1"/>
  <c r="J348" i="3"/>
  <c r="L348" i="3"/>
  <c r="H350" i="3"/>
  <c r="I349" i="3"/>
  <c r="J349" i="3" l="1"/>
  <c r="L349" i="3"/>
  <c r="H351" i="3"/>
  <c r="I350" i="3"/>
  <c r="J350" i="3" s="1"/>
  <c r="M350" i="3" s="1"/>
  <c r="F351" i="3"/>
  <c r="M348" i="3"/>
  <c r="F352" i="3" l="1"/>
  <c r="H352" i="3"/>
  <c r="I351" i="3"/>
  <c r="J351" i="3" s="1"/>
  <c r="M351" i="3" s="1"/>
  <c r="M349" i="3"/>
  <c r="H353" i="3" l="1"/>
  <c r="I352" i="3"/>
  <c r="F353" i="3"/>
  <c r="F354" i="3" l="1"/>
  <c r="J352" i="3"/>
  <c r="L352" i="3"/>
  <c r="H354" i="3"/>
  <c r="I353" i="3"/>
  <c r="J353" i="3" l="1"/>
  <c r="L353" i="3"/>
  <c r="H355" i="3"/>
  <c r="I354" i="3"/>
  <c r="J354" i="3" s="1"/>
  <c r="M354" i="3" s="1"/>
  <c r="M352" i="3"/>
  <c r="F355" i="3"/>
  <c r="F356" i="3" l="1"/>
  <c r="H356" i="3"/>
  <c r="I355" i="3"/>
  <c r="M353" i="3"/>
  <c r="J355" i="3" l="1"/>
  <c r="L355" i="3"/>
  <c r="F357" i="3"/>
  <c r="H357" i="3"/>
  <c r="I356" i="3"/>
  <c r="H358" i="3" l="1"/>
  <c r="I357" i="3"/>
  <c r="J356" i="3"/>
  <c r="L356" i="3"/>
  <c r="F358" i="3"/>
  <c r="M355" i="3"/>
  <c r="F359" i="3" l="1"/>
  <c r="M356" i="3"/>
  <c r="J357" i="3"/>
  <c r="L357" i="3"/>
  <c r="H359" i="3"/>
  <c r="I358" i="3"/>
  <c r="H360" i="3" l="1"/>
  <c r="I359" i="3"/>
  <c r="J358" i="3"/>
  <c r="L358" i="3"/>
  <c r="M357" i="3"/>
  <c r="F360" i="3"/>
  <c r="F361" i="3" l="1"/>
  <c r="M358" i="3"/>
  <c r="J359" i="3"/>
  <c r="L359" i="3"/>
  <c r="H361" i="3"/>
  <c r="I360" i="3"/>
  <c r="J360" i="3" l="1"/>
  <c r="L360" i="3"/>
  <c r="H362" i="3"/>
  <c r="I361" i="3"/>
  <c r="M359" i="3"/>
  <c r="F362" i="3"/>
  <c r="F363" i="3" l="1"/>
  <c r="J361" i="3"/>
  <c r="L361" i="3"/>
  <c r="H363" i="3"/>
  <c r="I362" i="3"/>
  <c r="M360" i="3"/>
  <c r="H364" i="3" l="1"/>
  <c r="I363" i="3"/>
  <c r="J363" i="3" s="1"/>
  <c r="M363" i="3" s="1"/>
  <c r="J362" i="3"/>
  <c r="M362" i="3" s="1"/>
  <c r="L362" i="3"/>
  <c r="M361" i="3"/>
  <c r="F364" i="3"/>
  <c r="F365" i="3" l="1"/>
  <c r="H365" i="3"/>
  <c r="I364" i="3"/>
  <c r="J364" i="3" l="1"/>
  <c r="L364" i="3"/>
  <c r="H366" i="3"/>
  <c r="I365" i="3"/>
  <c r="F366" i="3"/>
  <c r="F367" i="3" l="1"/>
  <c r="J365" i="3"/>
  <c r="L365" i="3"/>
  <c r="H367" i="3"/>
  <c r="I366" i="3"/>
  <c r="M364" i="3"/>
  <c r="J366" i="3" l="1"/>
  <c r="L366" i="3"/>
  <c r="H368" i="3"/>
  <c r="I367" i="3"/>
  <c r="M365" i="3"/>
  <c r="F368" i="3"/>
  <c r="F369" i="3" l="1"/>
  <c r="J367" i="3"/>
  <c r="L367" i="3"/>
  <c r="H369" i="3"/>
  <c r="I368" i="3"/>
  <c r="J368" i="3" s="1"/>
  <c r="M368" i="3" s="1"/>
  <c r="M366" i="3"/>
  <c r="H370" i="3" l="1"/>
  <c r="I369" i="3"/>
  <c r="M367" i="3"/>
  <c r="F370" i="3"/>
  <c r="F371" i="3" l="1"/>
  <c r="L369" i="3"/>
  <c r="J369" i="3"/>
  <c r="M369" i="3" s="1"/>
  <c r="H371" i="3"/>
  <c r="I370" i="3"/>
  <c r="H372" i="3" l="1"/>
  <c r="I371" i="3"/>
  <c r="J370" i="3"/>
  <c r="L370" i="3"/>
  <c r="F372" i="3"/>
  <c r="F373" i="3" l="1"/>
  <c r="M370" i="3"/>
  <c r="L371" i="3"/>
  <c r="J371" i="3"/>
  <c r="M371" i="3" s="1"/>
  <c r="H373" i="3"/>
  <c r="I372" i="3"/>
  <c r="H374" i="3" l="1"/>
  <c r="I373" i="3"/>
  <c r="J373" i="3" s="1"/>
  <c r="M373" i="3" s="1"/>
  <c r="J372" i="3"/>
  <c r="L372" i="3"/>
  <c r="F374" i="3"/>
  <c r="F375" i="3" l="1"/>
  <c r="M372" i="3"/>
  <c r="H375" i="3"/>
  <c r="I374" i="3"/>
  <c r="J374" i="3" s="1"/>
  <c r="M374" i="3" s="1"/>
  <c r="F376" i="3" l="1"/>
  <c r="H376" i="3"/>
  <c r="I375" i="3"/>
  <c r="F377" i="3" l="1"/>
  <c r="L375" i="3"/>
  <c r="J375" i="3"/>
  <c r="M375" i="3" s="1"/>
  <c r="H377" i="3"/>
  <c r="I376" i="3"/>
  <c r="H378" i="3" l="1"/>
  <c r="I377" i="3"/>
  <c r="J376" i="3"/>
  <c r="L376" i="3"/>
  <c r="F378" i="3"/>
  <c r="F379" i="3" l="1"/>
  <c r="M376" i="3"/>
  <c r="L377" i="3"/>
  <c r="J377" i="3"/>
  <c r="H379" i="3"/>
  <c r="I378" i="3"/>
  <c r="J378" i="3" s="1"/>
  <c r="M378" i="3" s="1"/>
  <c r="M377" i="3" l="1"/>
  <c r="H380" i="3"/>
  <c r="I379" i="3"/>
  <c r="F380" i="3"/>
  <c r="F381" i="3" l="1"/>
  <c r="H381" i="3"/>
  <c r="I380" i="3"/>
  <c r="L379" i="3"/>
  <c r="J379" i="3"/>
  <c r="M379" i="3" s="1"/>
  <c r="J380" i="3" l="1"/>
  <c r="L380" i="3"/>
  <c r="H382" i="3"/>
  <c r="I381" i="3"/>
  <c r="F382" i="3"/>
  <c r="J381" i="3" l="1"/>
  <c r="L381" i="3"/>
  <c r="F383" i="3"/>
  <c r="H383" i="3"/>
  <c r="I382" i="3"/>
  <c r="J382" i="3" s="1"/>
  <c r="M382" i="3" s="1"/>
  <c r="M380" i="3"/>
  <c r="H384" i="3" l="1"/>
  <c r="I383" i="3"/>
  <c r="F384" i="3"/>
  <c r="M381" i="3"/>
  <c r="F385" i="3" l="1"/>
  <c r="J383" i="3"/>
  <c r="L383" i="3"/>
  <c r="H385" i="3"/>
  <c r="I384" i="3"/>
  <c r="H386" i="3" l="1"/>
  <c r="I385" i="3"/>
  <c r="J385" i="3" s="1"/>
  <c r="M385" i="3" s="1"/>
  <c r="J384" i="3"/>
  <c r="L384" i="3"/>
  <c r="M383" i="3"/>
  <c r="F386" i="3"/>
  <c r="F387" i="3" l="1"/>
  <c r="M384" i="3"/>
  <c r="H387" i="3"/>
  <c r="I386" i="3"/>
  <c r="J386" i="3" l="1"/>
  <c r="L386" i="3"/>
  <c r="I387" i="3"/>
  <c r="H388" i="3"/>
  <c r="F388" i="3"/>
  <c r="I388" i="3" l="1"/>
  <c r="H389" i="3"/>
  <c r="F389" i="3"/>
  <c r="J387" i="3"/>
  <c r="L387" i="3"/>
  <c r="M386" i="3"/>
  <c r="M387" i="3" l="1"/>
  <c r="F390" i="3"/>
  <c r="I389" i="3"/>
  <c r="H390" i="3"/>
  <c r="J388" i="3"/>
  <c r="M388" i="3" s="1"/>
  <c r="L388" i="3"/>
  <c r="H391" i="3" l="1"/>
  <c r="I390" i="3"/>
  <c r="J389" i="3"/>
  <c r="L389" i="3"/>
  <c r="F391" i="3"/>
  <c r="F392" i="3" l="1"/>
  <c r="M389" i="3"/>
  <c r="J390" i="3"/>
  <c r="M390" i="3" s="1"/>
  <c r="L390" i="3"/>
  <c r="I391" i="3"/>
  <c r="H392" i="3"/>
  <c r="H393" i="3" l="1"/>
  <c r="I392" i="3"/>
  <c r="J391" i="3"/>
  <c r="L391" i="3"/>
  <c r="F393" i="3"/>
  <c r="F394" i="3" l="1"/>
  <c r="M391" i="3"/>
  <c r="J392" i="3"/>
  <c r="L392" i="3"/>
  <c r="I393" i="3"/>
  <c r="H394" i="3"/>
  <c r="J393" i="3" l="1"/>
  <c r="L393" i="3"/>
  <c r="M392" i="3"/>
  <c r="H395" i="3"/>
  <c r="I394" i="3"/>
  <c r="F395" i="3"/>
  <c r="I395" i="3" l="1"/>
  <c r="J395" i="3" s="1"/>
  <c r="M395" i="3" s="1"/>
  <c r="H396" i="3"/>
  <c r="F396" i="3"/>
  <c r="J394" i="3"/>
  <c r="L394" i="3"/>
  <c r="M393" i="3"/>
  <c r="M394" i="3" l="1"/>
  <c r="F397" i="3"/>
  <c r="I396" i="3"/>
  <c r="H397" i="3"/>
  <c r="I397" i="3" l="1"/>
  <c r="H398" i="3"/>
  <c r="F398" i="3"/>
  <c r="J396" i="3"/>
  <c r="L396" i="3"/>
  <c r="M396" i="3" l="1"/>
  <c r="F399" i="3"/>
  <c r="H399" i="3"/>
  <c r="I398" i="3"/>
  <c r="J397" i="3"/>
  <c r="M397" i="3" s="1"/>
  <c r="L397" i="3"/>
  <c r="I399" i="3" l="1"/>
  <c r="H400" i="3"/>
  <c r="J398" i="3"/>
  <c r="L398" i="3"/>
  <c r="F400" i="3"/>
  <c r="F401" i="3" l="1"/>
  <c r="M398" i="3"/>
  <c r="I400" i="3"/>
  <c r="H401" i="3"/>
  <c r="J399" i="3"/>
  <c r="M399" i="3" s="1"/>
  <c r="L399" i="3"/>
  <c r="J400" i="3" l="1"/>
  <c r="L400" i="3"/>
  <c r="I401" i="3"/>
  <c r="J401" i="3" s="1"/>
  <c r="M401" i="3" s="1"/>
  <c r="H402" i="3"/>
  <c r="F402" i="3"/>
  <c r="H403" i="3" l="1"/>
  <c r="I402" i="3"/>
  <c r="F403" i="3"/>
  <c r="M400" i="3"/>
  <c r="F404" i="3" l="1"/>
  <c r="J402" i="3"/>
  <c r="L402" i="3"/>
  <c r="I403" i="3"/>
  <c r="H404" i="3"/>
  <c r="J403" i="3" l="1"/>
  <c r="L403" i="3"/>
  <c r="I404" i="3"/>
  <c r="J404" i="3" s="1"/>
  <c r="M404" i="3" s="1"/>
  <c r="H405" i="3"/>
  <c r="M402" i="3"/>
  <c r="F405" i="3"/>
  <c r="F406" i="3" l="1"/>
  <c r="I405" i="3"/>
  <c r="H406" i="3"/>
  <c r="M403" i="3"/>
  <c r="J405" i="3" l="1"/>
  <c r="L405" i="3"/>
  <c r="H407" i="3"/>
  <c r="I406" i="3"/>
  <c r="F407" i="3"/>
  <c r="F408" i="3" l="1"/>
  <c r="J406" i="3"/>
  <c r="L406" i="3"/>
  <c r="I407" i="3"/>
  <c r="H408" i="3"/>
  <c r="M405" i="3"/>
  <c r="J407" i="3" l="1"/>
  <c r="L407" i="3"/>
  <c r="H409" i="3"/>
  <c r="I408" i="3"/>
  <c r="M406" i="3"/>
  <c r="F409" i="3"/>
  <c r="F410" i="3" l="1"/>
  <c r="J408" i="3"/>
  <c r="L408" i="3"/>
  <c r="I409" i="3"/>
  <c r="H410" i="3"/>
  <c r="M407" i="3"/>
  <c r="J409" i="3" l="1"/>
  <c r="L409" i="3"/>
  <c r="H411" i="3"/>
  <c r="I410" i="3"/>
  <c r="J410" i="3" s="1"/>
  <c r="M410" i="3" s="1"/>
  <c r="M408" i="3"/>
  <c r="F411" i="3"/>
  <c r="F412" i="3" l="1"/>
  <c r="I411" i="3"/>
  <c r="H412" i="3"/>
  <c r="M409" i="3"/>
  <c r="J411" i="3" l="1"/>
  <c r="L411" i="3"/>
  <c r="F413" i="3"/>
  <c r="I412" i="3"/>
  <c r="H413" i="3"/>
  <c r="J412" i="3" l="1"/>
  <c r="L412" i="3"/>
  <c r="I413" i="3"/>
  <c r="H414" i="3"/>
  <c r="F414" i="3"/>
  <c r="M411" i="3"/>
  <c r="F415" i="3" l="1"/>
  <c r="H415" i="3"/>
  <c r="I414" i="3"/>
  <c r="J413" i="3"/>
  <c r="L413" i="3"/>
  <c r="M412" i="3"/>
  <c r="J414" i="3" l="1"/>
  <c r="L414" i="3"/>
  <c r="I415" i="3"/>
  <c r="H416" i="3"/>
  <c r="M413" i="3"/>
  <c r="F416" i="3"/>
  <c r="F417" i="3" l="1"/>
  <c r="H417" i="3"/>
  <c r="I416" i="3"/>
  <c r="J415" i="3"/>
  <c r="L415" i="3"/>
  <c r="M414" i="3"/>
  <c r="J416" i="3" l="1"/>
  <c r="L416" i="3"/>
  <c r="I417" i="3"/>
  <c r="H418" i="3"/>
  <c r="M415" i="3"/>
  <c r="F418" i="3"/>
  <c r="F419" i="3" l="1"/>
  <c r="H419" i="3"/>
  <c r="I418" i="3"/>
  <c r="J417" i="3"/>
  <c r="L417" i="3"/>
  <c r="M416" i="3"/>
  <c r="M417" i="3" l="1"/>
  <c r="J418" i="3"/>
  <c r="M418" i="3" s="1"/>
  <c r="L418" i="3"/>
  <c r="I419" i="3"/>
  <c r="H420" i="3"/>
  <c r="F420" i="3"/>
  <c r="I420" i="3" l="1"/>
  <c r="H421" i="3"/>
  <c r="F421" i="3"/>
  <c r="J419" i="3"/>
  <c r="L419" i="3"/>
  <c r="M419" i="3" l="1"/>
  <c r="F422" i="3"/>
  <c r="I421" i="3"/>
  <c r="H422" i="3"/>
  <c r="J420" i="3"/>
  <c r="L420" i="3"/>
  <c r="H423" i="3" l="1"/>
  <c r="I422" i="3"/>
  <c r="M420" i="3"/>
  <c r="J421" i="3"/>
  <c r="M421" i="3" s="1"/>
  <c r="L421" i="3"/>
  <c r="F423" i="3"/>
  <c r="F424" i="3" l="1"/>
  <c r="J422" i="3"/>
  <c r="L422" i="3"/>
  <c r="I423" i="3"/>
  <c r="H424" i="3"/>
  <c r="J423" i="3" l="1"/>
  <c r="L423" i="3"/>
  <c r="M422" i="3"/>
  <c r="H425" i="3"/>
  <c r="I424" i="3"/>
  <c r="F425" i="3"/>
  <c r="F426" i="3" l="1"/>
  <c r="I425" i="3"/>
  <c r="H426" i="3"/>
  <c r="J424" i="3"/>
  <c r="M424" i="3" s="1"/>
  <c r="L424" i="3"/>
  <c r="M423" i="3"/>
  <c r="H427" i="3" l="1"/>
  <c r="I426" i="3"/>
  <c r="J426" i="3" s="1"/>
  <c r="M426" i="3" s="1"/>
  <c r="J425" i="3"/>
  <c r="L425" i="3"/>
  <c r="F427" i="3"/>
  <c r="F428" i="3" l="1"/>
  <c r="M425" i="3"/>
  <c r="I427" i="3"/>
  <c r="H428" i="3"/>
  <c r="I428" i="3" l="1"/>
  <c r="H429" i="3"/>
  <c r="F429" i="3"/>
  <c r="J427" i="3"/>
  <c r="L427" i="3"/>
  <c r="M427" i="3" l="1"/>
  <c r="F430" i="3"/>
  <c r="I429" i="3"/>
  <c r="H430" i="3"/>
  <c r="J428" i="3"/>
  <c r="M428" i="3" s="1"/>
  <c r="L428" i="3"/>
  <c r="H431" i="3" l="1"/>
  <c r="I430" i="3"/>
  <c r="J429" i="3"/>
  <c r="L429" i="3"/>
  <c r="F431" i="3"/>
  <c r="F432" i="3" l="1"/>
  <c r="M429" i="3"/>
  <c r="J430" i="3"/>
  <c r="M430" i="3" s="1"/>
  <c r="L430" i="3"/>
  <c r="I431" i="3"/>
  <c r="H432" i="3"/>
  <c r="J431" i="3" l="1"/>
  <c r="L431" i="3"/>
  <c r="H433" i="3"/>
  <c r="I432" i="3"/>
  <c r="J432" i="3" s="1"/>
  <c r="M432" i="3" s="1"/>
  <c r="F433" i="3"/>
  <c r="F434" i="3" l="1"/>
  <c r="I433" i="3"/>
  <c r="J433" i="3" s="1"/>
  <c r="M433" i="3" s="1"/>
  <c r="H434" i="3"/>
  <c r="M431" i="3"/>
  <c r="I434" i="3" l="1"/>
  <c r="J434" i="3" s="1"/>
  <c r="M434" i="3" s="1"/>
  <c r="H435" i="3"/>
  <c r="F435" i="3"/>
  <c r="F436" i="3" l="1"/>
  <c r="I435" i="3"/>
  <c r="H436" i="3"/>
  <c r="I436" i="3" l="1"/>
  <c r="H437" i="3"/>
  <c r="J435" i="3"/>
  <c r="L435" i="3"/>
  <c r="F437" i="3"/>
  <c r="F438" i="3" l="1"/>
  <c r="M435" i="3"/>
  <c r="I437" i="3"/>
  <c r="H438" i="3"/>
  <c r="J436" i="3"/>
  <c r="M436" i="3" s="1"/>
  <c r="L436" i="3"/>
  <c r="L437" i="3" l="1"/>
  <c r="J437" i="3"/>
  <c r="M437" i="3" s="1"/>
  <c r="F439" i="3"/>
  <c r="H439" i="3"/>
  <c r="I438" i="3"/>
  <c r="J438" i="3" l="1"/>
  <c r="L438" i="3"/>
  <c r="F440" i="3"/>
  <c r="I439" i="3"/>
  <c r="H440" i="3"/>
  <c r="H441" i="3" l="1"/>
  <c r="I440" i="3"/>
  <c r="J440" i="3" s="1"/>
  <c r="M440" i="3" s="1"/>
  <c r="J439" i="3"/>
  <c r="L439" i="3"/>
  <c r="F441" i="3"/>
  <c r="M438" i="3"/>
  <c r="F442" i="3" l="1"/>
  <c r="M439" i="3"/>
  <c r="I441" i="3"/>
  <c r="J441" i="3" s="1"/>
  <c r="M441" i="3" s="1"/>
  <c r="H442" i="3"/>
  <c r="H443" i="3" l="1"/>
  <c r="I442" i="3"/>
  <c r="F443" i="3"/>
  <c r="F444" i="3" l="1"/>
  <c r="J442" i="3"/>
  <c r="L442" i="3"/>
  <c r="I443" i="3"/>
  <c r="H444" i="3"/>
  <c r="I444" i="3" l="1"/>
  <c r="H445" i="3"/>
  <c r="M442" i="3"/>
  <c r="F445" i="3"/>
  <c r="J443" i="3"/>
  <c r="M443" i="3" s="1"/>
  <c r="L443" i="3"/>
  <c r="F446" i="3" l="1"/>
  <c r="I445" i="3"/>
  <c r="H446" i="3"/>
  <c r="J444" i="3"/>
  <c r="L444" i="3"/>
  <c r="M444" i="3" l="1"/>
  <c r="I446" i="3"/>
  <c r="H447" i="3"/>
  <c r="J445" i="3"/>
  <c r="L445" i="3"/>
  <c r="F447" i="3"/>
  <c r="J446" i="3" l="1"/>
  <c r="L446" i="3"/>
  <c r="F448" i="3"/>
  <c r="M445" i="3"/>
  <c r="I447" i="3"/>
  <c r="H448" i="3"/>
  <c r="J447" i="3" l="1"/>
  <c r="L447" i="3"/>
  <c r="H449" i="3"/>
  <c r="I448" i="3"/>
  <c r="J448" i="3" s="1"/>
  <c r="M448" i="3" s="1"/>
  <c r="F449" i="3"/>
  <c r="M446" i="3"/>
  <c r="I449" i="3" l="1"/>
  <c r="J449" i="3" s="1"/>
  <c r="M449" i="3" s="1"/>
  <c r="H450" i="3"/>
  <c r="F450" i="3"/>
  <c r="M447" i="3"/>
  <c r="F451" i="3" l="1"/>
  <c r="H451" i="3"/>
  <c r="I450" i="3"/>
  <c r="J450" i="3" l="1"/>
  <c r="L450" i="3"/>
  <c r="I451" i="3"/>
  <c r="H452" i="3"/>
  <c r="F452" i="3"/>
  <c r="J451" i="3" l="1"/>
  <c r="L451" i="3"/>
  <c r="F453" i="3"/>
  <c r="I452" i="3"/>
  <c r="H453" i="3"/>
  <c r="M450" i="3"/>
  <c r="I453" i="3" l="1"/>
  <c r="J453" i="3" s="1"/>
  <c r="M453" i="3" s="1"/>
  <c r="H454" i="3"/>
  <c r="F454" i="3"/>
  <c r="J452" i="3"/>
  <c r="M452" i="3" s="1"/>
  <c r="L452" i="3"/>
  <c r="M451" i="3"/>
  <c r="F455" i="3" l="1"/>
  <c r="I454" i="3"/>
  <c r="H455" i="3"/>
  <c r="I455" i="3" l="1"/>
  <c r="H456" i="3"/>
  <c r="F456" i="3"/>
  <c r="J454" i="3"/>
  <c r="L454" i="3"/>
  <c r="M454" i="3" l="1"/>
  <c r="F457" i="3"/>
  <c r="H457" i="3"/>
  <c r="I456" i="3"/>
  <c r="J456" i="3" s="1"/>
  <c r="M456" i="3" s="1"/>
  <c r="J455" i="3"/>
  <c r="M455" i="3" s="1"/>
  <c r="L455" i="3"/>
  <c r="I457" i="3" l="1"/>
  <c r="H458" i="3"/>
  <c r="F458" i="3"/>
  <c r="F459" i="3" l="1"/>
  <c r="H459" i="3"/>
  <c r="I458" i="3"/>
  <c r="J457" i="3"/>
  <c r="L457" i="3"/>
  <c r="J458" i="3" l="1"/>
  <c r="L458" i="3"/>
  <c r="I459" i="3"/>
  <c r="H460" i="3"/>
  <c r="M457" i="3"/>
  <c r="F460" i="3"/>
  <c r="J459" i="3" l="1"/>
  <c r="L459" i="3"/>
  <c r="F461" i="3"/>
  <c r="I460" i="3"/>
  <c r="H461" i="3"/>
  <c r="M458" i="3"/>
  <c r="I461" i="3" l="1"/>
  <c r="H462" i="3"/>
  <c r="J460" i="3"/>
  <c r="L460" i="3"/>
  <c r="F462" i="3"/>
  <c r="M459" i="3"/>
  <c r="F463" i="3" l="1"/>
  <c r="M460" i="3"/>
  <c r="H463" i="3"/>
  <c r="I462" i="3"/>
  <c r="J461" i="3"/>
  <c r="M461" i="3" s="1"/>
  <c r="L461" i="3"/>
  <c r="I463" i="3" l="1"/>
  <c r="J463" i="3" s="1"/>
  <c r="M463" i="3" s="1"/>
  <c r="H464" i="3"/>
  <c r="J462" i="3"/>
  <c r="L462" i="3"/>
  <c r="F464" i="3"/>
  <c r="F465" i="3" l="1"/>
  <c r="M462" i="3"/>
  <c r="H465" i="3"/>
  <c r="I464" i="3"/>
  <c r="I465" i="3" l="1"/>
  <c r="H466" i="3"/>
  <c r="J464" i="3"/>
  <c r="L464" i="3"/>
  <c r="F466" i="3"/>
  <c r="F467" i="3" l="1"/>
  <c r="M464" i="3"/>
  <c r="I466" i="3"/>
  <c r="H467" i="3"/>
  <c r="J465" i="3"/>
  <c r="M465" i="3" s="1"/>
  <c r="L465" i="3"/>
  <c r="J466" i="3" l="1"/>
  <c r="L466" i="3"/>
  <c r="I467" i="3"/>
  <c r="J467" i="3" s="1"/>
  <c r="M467" i="3" s="1"/>
  <c r="H468" i="3"/>
  <c r="F468" i="3"/>
  <c r="F469" i="3" l="1"/>
  <c r="H469" i="3"/>
  <c r="I468" i="3"/>
  <c r="J468" i="3" s="1"/>
  <c r="M468" i="3" s="1"/>
  <c r="M466" i="3"/>
  <c r="I469" i="3" l="1"/>
  <c r="H470" i="3"/>
  <c r="F470" i="3"/>
  <c r="F471" i="3" l="1"/>
  <c r="H471" i="3"/>
  <c r="I470" i="3"/>
  <c r="L469" i="3"/>
  <c r="J469" i="3"/>
  <c r="M469" i="3" s="1"/>
  <c r="J470" i="3" l="1"/>
  <c r="L470" i="3"/>
  <c r="I471" i="3"/>
  <c r="H472" i="3"/>
  <c r="F472" i="3"/>
  <c r="F473" i="3" l="1"/>
  <c r="I472" i="3"/>
  <c r="J472" i="3" s="1"/>
  <c r="M472" i="3" s="1"/>
  <c r="H473" i="3"/>
  <c r="J471" i="3"/>
  <c r="M471" i="3" s="1"/>
  <c r="L471" i="3"/>
  <c r="M470" i="3"/>
  <c r="H474" i="3" l="1"/>
  <c r="I473" i="3"/>
  <c r="F474" i="3"/>
  <c r="F475" i="3" l="1"/>
  <c r="J473" i="3"/>
  <c r="L473" i="3"/>
  <c r="H475" i="3"/>
  <c r="I474" i="3"/>
  <c r="J474" i="3" l="1"/>
  <c r="L474" i="3"/>
  <c r="H476" i="3"/>
  <c r="I475" i="3"/>
  <c r="M473" i="3"/>
  <c r="F476" i="3"/>
  <c r="F477" i="3" l="1"/>
  <c r="H477" i="3"/>
  <c r="I476" i="3"/>
  <c r="J475" i="3"/>
  <c r="L475" i="3"/>
  <c r="M474" i="3"/>
  <c r="M475" i="3" l="1"/>
  <c r="J476" i="3"/>
  <c r="M476" i="3" s="1"/>
  <c r="L476" i="3"/>
  <c r="I477" i="3"/>
  <c r="J477" i="3" s="1"/>
  <c r="M477" i="3" s="1"/>
  <c r="H478" i="3"/>
  <c r="F478" i="3"/>
  <c r="F479" i="3" l="1"/>
  <c r="H479" i="3"/>
  <c r="I478" i="3"/>
  <c r="J478" i="3" l="1"/>
  <c r="L478" i="3"/>
  <c r="H480" i="3"/>
  <c r="I479" i="3"/>
  <c r="F480" i="3"/>
  <c r="F481" i="3" l="1"/>
  <c r="H481" i="3"/>
  <c r="I480" i="3"/>
  <c r="J480" i="3" s="1"/>
  <c r="M480" i="3" s="1"/>
  <c r="J479" i="3"/>
  <c r="L479" i="3"/>
  <c r="M478" i="3"/>
  <c r="M479" i="3" l="1"/>
  <c r="I481" i="3"/>
  <c r="H482" i="3"/>
  <c r="F482" i="3"/>
  <c r="J481" i="3" l="1"/>
  <c r="L481" i="3"/>
  <c r="F483" i="3"/>
  <c r="H483" i="3"/>
  <c r="I482" i="3"/>
  <c r="J482" i="3" l="1"/>
  <c r="L482" i="3"/>
  <c r="H484" i="3"/>
  <c r="I483" i="3"/>
  <c r="F484" i="3"/>
  <c r="M481" i="3"/>
  <c r="H485" i="3" l="1"/>
  <c r="I484" i="3"/>
  <c r="F485" i="3"/>
  <c r="J483" i="3"/>
  <c r="L483" i="3"/>
  <c r="M482" i="3"/>
  <c r="M483" i="3" l="1"/>
  <c r="F486" i="3"/>
  <c r="J484" i="3"/>
  <c r="L484" i="3"/>
  <c r="H486" i="3"/>
  <c r="I485" i="3"/>
  <c r="J485" i="3" s="1"/>
  <c r="M485" i="3" s="1"/>
  <c r="I486" i="3" l="1"/>
  <c r="J486" i="3" s="1"/>
  <c r="M486" i="3" s="1"/>
  <c r="H487" i="3"/>
  <c r="M484" i="3"/>
  <c r="F487" i="3"/>
  <c r="F488" i="3" l="1"/>
  <c r="H488" i="3"/>
  <c r="I487" i="3"/>
  <c r="J487" i="3" l="1"/>
  <c r="L487" i="3"/>
  <c r="I488" i="3"/>
  <c r="H489" i="3"/>
  <c r="F489" i="3"/>
  <c r="J488" i="3" l="1"/>
  <c r="L488" i="3"/>
  <c r="F490" i="3"/>
  <c r="H490" i="3"/>
  <c r="I489" i="3"/>
  <c r="M487" i="3"/>
  <c r="J489" i="3" l="1"/>
  <c r="L489" i="3"/>
  <c r="H491" i="3"/>
  <c r="I490" i="3"/>
  <c r="F491" i="3"/>
  <c r="M488" i="3"/>
  <c r="F492" i="3" l="1"/>
  <c r="H492" i="3"/>
  <c r="I491" i="3"/>
  <c r="J490" i="3"/>
  <c r="L490" i="3"/>
  <c r="M489" i="3"/>
  <c r="M490" i="3" l="1"/>
  <c r="J491" i="3"/>
  <c r="M491" i="3" s="1"/>
  <c r="L491" i="3"/>
  <c r="I492" i="3"/>
  <c r="H493" i="3"/>
  <c r="F493" i="3"/>
  <c r="H494" i="3" l="1"/>
  <c r="I493" i="3"/>
  <c r="F494" i="3"/>
  <c r="J492" i="3"/>
  <c r="L492" i="3"/>
  <c r="M492" i="3" l="1"/>
  <c r="F495" i="3"/>
  <c r="J493" i="3"/>
  <c r="L493" i="3"/>
  <c r="H495" i="3"/>
  <c r="I494" i="3"/>
  <c r="J494" i="3" l="1"/>
  <c r="L494" i="3"/>
  <c r="H496" i="3"/>
  <c r="I495" i="3"/>
  <c r="M493" i="3"/>
  <c r="F496" i="3"/>
  <c r="F497" i="3" l="1"/>
  <c r="J495" i="3"/>
  <c r="L495" i="3"/>
  <c r="I496" i="3"/>
  <c r="H497" i="3"/>
  <c r="M494" i="3"/>
  <c r="H498" i="3" l="1"/>
  <c r="I497" i="3"/>
  <c r="J497" i="3" s="1"/>
  <c r="M497" i="3" s="1"/>
  <c r="L496" i="3"/>
  <c r="J496" i="3"/>
  <c r="M496" i="3" s="1"/>
  <c r="M495" i="3"/>
  <c r="F498" i="3"/>
  <c r="F499" i="3" l="1"/>
  <c r="I498" i="3"/>
  <c r="H499" i="3"/>
  <c r="I499" i="3" l="1"/>
  <c r="J499" i="3" s="1"/>
  <c r="M499" i="3" s="1"/>
  <c r="H500" i="3"/>
  <c r="J498" i="3"/>
  <c r="L498" i="3"/>
  <c r="F500" i="3"/>
  <c r="F501" i="3" l="1"/>
  <c r="M498" i="3"/>
  <c r="H501" i="3"/>
  <c r="I500" i="3"/>
  <c r="J500" i="3" s="1"/>
  <c r="M500" i="3" s="1"/>
  <c r="H502" i="3" l="1"/>
  <c r="I501" i="3"/>
  <c r="J501" i="3" s="1"/>
  <c r="M501" i="3" s="1"/>
  <c r="F502" i="3"/>
  <c r="F503" i="3" l="1"/>
  <c r="H503" i="3"/>
  <c r="I502" i="3"/>
  <c r="L502" i="3" l="1"/>
  <c r="J502" i="3"/>
  <c r="M502" i="3" s="1"/>
  <c r="H504" i="3"/>
  <c r="I503" i="3"/>
  <c r="F504" i="3"/>
  <c r="F505" i="3" l="1"/>
  <c r="J503" i="3"/>
  <c r="L503" i="3"/>
  <c r="H505" i="3"/>
  <c r="I504" i="3"/>
  <c r="J504" i="3" l="1"/>
  <c r="L504" i="3"/>
  <c r="H506" i="3"/>
  <c r="I505" i="3"/>
  <c r="J505" i="3" s="1"/>
  <c r="M505" i="3" s="1"/>
  <c r="M503" i="3"/>
  <c r="F506" i="3"/>
  <c r="H507" i="3" l="1"/>
  <c r="I506" i="3"/>
  <c r="F507" i="3"/>
  <c r="M504" i="3"/>
  <c r="F508" i="3" l="1"/>
  <c r="J506" i="3"/>
  <c r="L506" i="3"/>
  <c r="H508" i="3"/>
  <c r="I507" i="3"/>
  <c r="H509" i="3" l="1"/>
  <c r="I508" i="3"/>
  <c r="M506" i="3"/>
  <c r="F509" i="3"/>
  <c r="J507" i="3"/>
  <c r="L507" i="3"/>
  <c r="M507" i="3" l="1"/>
  <c r="F510" i="3"/>
  <c r="L508" i="3"/>
  <c r="J508" i="3"/>
  <c r="H510" i="3"/>
  <c r="I509" i="3"/>
  <c r="J509" i="3" s="1"/>
  <c r="M509" i="3" s="1"/>
  <c r="H511" i="3" l="1"/>
  <c r="I510" i="3"/>
  <c r="J510" i="3" s="1"/>
  <c r="M510" i="3" s="1"/>
  <c r="M508" i="3"/>
  <c r="F511" i="3"/>
  <c r="F512" i="3" l="1"/>
  <c r="H512" i="3"/>
  <c r="I511" i="3"/>
  <c r="H513" i="3" l="1"/>
  <c r="I512" i="3"/>
  <c r="J511" i="3"/>
  <c r="M511" i="3" s="1"/>
  <c r="L511" i="3"/>
  <c r="F513" i="3"/>
  <c r="F514" i="3" l="1"/>
  <c r="J512" i="3"/>
  <c r="M512" i="3" s="1"/>
  <c r="L512" i="3"/>
  <c r="H514" i="3"/>
  <c r="I513" i="3"/>
  <c r="J513" i="3" s="1"/>
  <c r="M513" i="3" s="1"/>
  <c r="H515" i="3" l="1"/>
  <c r="I514" i="3"/>
  <c r="F515" i="3"/>
  <c r="F516" i="3" l="1"/>
  <c r="J514" i="3"/>
  <c r="M514" i="3" s="1"/>
  <c r="L514" i="3"/>
  <c r="H516" i="3"/>
  <c r="I515" i="3"/>
  <c r="J515" i="3" l="1"/>
  <c r="L515" i="3"/>
  <c r="H517" i="3"/>
  <c r="I516" i="3"/>
  <c r="F517" i="3"/>
  <c r="F518" i="3" l="1"/>
  <c r="H518" i="3"/>
  <c r="I517" i="3"/>
  <c r="J516" i="3"/>
  <c r="M516" i="3" s="1"/>
  <c r="L516" i="3"/>
  <c r="M515" i="3"/>
  <c r="I518" i="3" l="1"/>
  <c r="J518" i="3" s="1"/>
  <c r="M518" i="3" s="1"/>
  <c r="H519" i="3"/>
  <c r="J517" i="3"/>
  <c r="L517" i="3"/>
  <c r="F519" i="3"/>
  <c r="F520" i="3" l="1"/>
  <c r="M517" i="3"/>
  <c r="H520" i="3"/>
  <c r="I519" i="3"/>
  <c r="J519" i="3" l="1"/>
  <c r="L519" i="3"/>
  <c r="I520" i="3"/>
  <c r="H521" i="3"/>
  <c r="F521" i="3"/>
  <c r="J520" i="3" l="1"/>
  <c r="L520" i="3"/>
  <c r="H522" i="3"/>
  <c r="I521" i="3"/>
  <c r="F522" i="3"/>
  <c r="M519" i="3"/>
  <c r="J521" i="3" l="1"/>
  <c r="L521" i="3"/>
  <c r="F523" i="3"/>
  <c r="H523" i="3"/>
  <c r="I522" i="3"/>
  <c r="J522" i="3" s="1"/>
  <c r="M522" i="3" s="1"/>
  <c r="M520" i="3"/>
  <c r="H524" i="3" l="1"/>
  <c r="I523" i="3"/>
  <c r="F524" i="3"/>
  <c r="M521" i="3"/>
  <c r="F525" i="3" l="1"/>
  <c r="J523" i="3"/>
  <c r="L523" i="3"/>
  <c r="H525" i="3"/>
  <c r="I524" i="3"/>
  <c r="J524" i="3" s="1"/>
  <c r="M524" i="3" s="1"/>
  <c r="H526" i="3" l="1"/>
  <c r="I525" i="3"/>
  <c r="J525" i="3" s="1"/>
  <c r="M525" i="3" s="1"/>
  <c r="M523" i="3"/>
  <c r="F526" i="3"/>
  <c r="F527" i="3" l="1"/>
  <c r="H527" i="3"/>
  <c r="I526" i="3"/>
  <c r="J526" i="3" l="1"/>
  <c r="L526" i="3"/>
  <c r="H528" i="3"/>
  <c r="I527" i="3"/>
  <c r="F528" i="3"/>
  <c r="F529" i="3" l="1"/>
  <c r="H529" i="3"/>
  <c r="I528" i="3"/>
  <c r="J527" i="3"/>
  <c r="L527" i="3"/>
  <c r="M526" i="3"/>
  <c r="M527" i="3" l="1"/>
  <c r="J528" i="3"/>
  <c r="M528" i="3" s="1"/>
  <c r="L528" i="3"/>
  <c r="H530" i="3"/>
  <c r="I529" i="3"/>
  <c r="J529" i="3" s="1"/>
  <c r="M529" i="3" s="1"/>
  <c r="F530" i="3"/>
  <c r="F531" i="3" l="1"/>
  <c r="H531" i="3"/>
  <c r="I530" i="3"/>
  <c r="J530" i="3" s="1"/>
  <c r="M530" i="3" s="1"/>
  <c r="H532" i="3" l="1"/>
  <c r="I531" i="3"/>
  <c r="J531" i="3" s="1"/>
  <c r="M531" i="3" s="1"/>
  <c r="F532" i="3"/>
  <c r="F533" i="3" l="1"/>
  <c r="H533" i="3"/>
  <c r="I532" i="3"/>
  <c r="J532" i="3" s="1"/>
  <c r="M532" i="3" s="1"/>
  <c r="H534" i="3" l="1"/>
  <c r="I533" i="3"/>
  <c r="J533" i="3" s="1"/>
  <c r="M533" i="3" s="1"/>
  <c r="F534" i="3"/>
  <c r="F535" i="3" l="1"/>
  <c r="H535" i="3"/>
  <c r="I534" i="3"/>
  <c r="J534" i="3" s="1"/>
  <c r="M534" i="3" s="1"/>
  <c r="I535" i="3" l="1"/>
  <c r="H536" i="3"/>
  <c r="F536" i="3"/>
  <c r="F537" i="3" l="1"/>
  <c r="H537" i="3"/>
  <c r="I536" i="3"/>
  <c r="J535" i="3"/>
  <c r="L535" i="3"/>
  <c r="M535" i="3" l="1"/>
  <c r="J536" i="3"/>
  <c r="M536" i="3" s="1"/>
  <c r="L536" i="3"/>
  <c r="I537" i="3"/>
  <c r="H538" i="3"/>
  <c r="F538" i="3"/>
  <c r="F539" i="3" l="1"/>
  <c r="H539" i="3"/>
  <c r="I538" i="3"/>
  <c r="L537" i="3"/>
  <c r="J537" i="3"/>
  <c r="M537" i="3" s="1"/>
  <c r="J538" i="3" l="1"/>
  <c r="L538" i="3"/>
  <c r="I539" i="3"/>
  <c r="H540" i="3"/>
  <c r="F540" i="3"/>
  <c r="F541" i="3" l="1"/>
  <c r="H541" i="3"/>
  <c r="I540" i="3"/>
  <c r="J539" i="3"/>
  <c r="L539" i="3"/>
  <c r="M538" i="3"/>
  <c r="M539" i="3" l="1"/>
  <c r="L540" i="3"/>
  <c r="J540" i="3"/>
  <c r="H542" i="3"/>
  <c r="I541" i="3"/>
  <c r="J541" i="3" s="1"/>
  <c r="M541" i="3" s="1"/>
  <c r="F542" i="3"/>
  <c r="F543" i="3" l="1"/>
  <c r="H543" i="3"/>
  <c r="I542" i="3"/>
  <c r="J542" i="3" s="1"/>
  <c r="M542" i="3" s="1"/>
  <c r="M540" i="3"/>
  <c r="I543" i="3" l="1"/>
  <c r="H544" i="3"/>
  <c r="F544" i="3"/>
  <c r="F545" i="3" l="1"/>
  <c r="I544" i="3"/>
  <c r="H545" i="3"/>
  <c r="J543" i="3"/>
  <c r="L543" i="3"/>
  <c r="M543" i="3" l="1"/>
  <c r="I545" i="3"/>
  <c r="H546" i="3"/>
  <c r="J544" i="3"/>
  <c r="L544" i="3"/>
  <c r="F546" i="3"/>
  <c r="F547" i="3" l="1"/>
  <c r="J545" i="3"/>
  <c r="L545" i="3"/>
  <c r="M544" i="3"/>
  <c r="H547" i="3"/>
  <c r="I546" i="3"/>
  <c r="I547" i="3" l="1"/>
  <c r="J547" i="3" s="1"/>
  <c r="M547" i="3" s="1"/>
  <c r="H548" i="3"/>
  <c r="J546" i="3"/>
  <c r="L546" i="3"/>
  <c r="M545" i="3"/>
  <c r="F548" i="3"/>
  <c r="F549" i="3" l="1"/>
  <c r="M546" i="3"/>
  <c r="H549" i="3"/>
  <c r="I548" i="3"/>
  <c r="I549" i="3" l="1"/>
  <c r="H550" i="3"/>
  <c r="L548" i="3"/>
  <c r="J548" i="3"/>
  <c r="M548" i="3" s="1"/>
  <c r="F550" i="3"/>
  <c r="F551" i="3" l="1"/>
  <c r="H551" i="3"/>
  <c r="I550" i="3"/>
  <c r="J549" i="3"/>
  <c r="L549" i="3"/>
  <c r="M549" i="3" l="1"/>
  <c r="J550" i="3"/>
  <c r="L550" i="3"/>
  <c r="H552" i="3"/>
  <c r="I551" i="3"/>
  <c r="F552" i="3"/>
  <c r="F553" i="3" l="1"/>
  <c r="J551" i="3"/>
  <c r="L551" i="3"/>
  <c r="H553" i="3"/>
  <c r="I552" i="3"/>
  <c r="M550" i="3"/>
  <c r="H554" i="3" l="1"/>
  <c r="I553" i="3"/>
  <c r="J552" i="3"/>
  <c r="L552" i="3"/>
  <c r="M551" i="3"/>
  <c r="F554" i="3"/>
  <c r="F555" i="3" l="1"/>
  <c r="M552" i="3"/>
  <c r="J553" i="3"/>
  <c r="L553" i="3"/>
  <c r="I554" i="3"/>
  <c r="H555" i="3"/>
  <c r="L554" i="3" l="1"/>
  <c r="J554" i="3"/>
  <c r="M554" i="3" s="1"/>
  <c r="M553" i="3"/>
  <c r="H556" i="3"/>
  <c r="I555" i="3"/>
  <c r="F556" i="3"/>
  <c r="F557" i="3" l="1"/>
  <c r="H557" i="3"/>
  <c r="I556" i="3"/>
  <c r="L555" i="3"/>
  <c r="J555" i="3"/>
  <c r="M555" i="3" s="1"/>
  <c r="J556" i="3" l="1"/>
  <c r="L556" i="3"/>
  <c r="H558" i="3"/>
  <c r="I557" i="3"/>
  <c r="J557" i="3" s="1"/>
  <c r="M557" i="3" s="1"/>
  <c r="F558" i="3"/>
  <c r="F559" i="3" l="1"/>
  <c r="H559" i="3"/>
  <c r="I558" i="3"/>
  <c r="J558" i="3" s="1"/>
  <c r="M558" i="3" s="1"/>
  <c r="M556" i="3"/>
  <c r="I559" i="3" l="1"/>
  <c r="H560" i="3"/>
  <c r="F560" i="3"/>
  <c r="F561" i="3" l="1"/>
  <c r="I560" i="3"/>
  <c r="H561" i="3"/>
  <c r="J559" i="3"/>
  <c r="L559" i="3"/>
  <c r="M559" i="3" l="1"/>
  <c r="H562" i="3"/>
  <c r="I561" i="3"/>
  <c r="J560" i="3"/>
  <c r="L560" i="3"/>
  <c r="F562" i="3"/>
  <c r="F563" i="3" l="1"/>
  <c r="M560" i="3"/>
  <c r="H563" i="3"/>
  <c r="I562" i="3"/>
  <c r="J562" i="3" s="1"/>
  <c r="M562" i="3" s="1"/>
  <c r="J561" i="3"/>
  <c r="L561" i="3"/>
  <c r="H564" i="3" l="1"/>
  <c r="I563" i="3"/>
  <c r="M561" i="3"/>
  <c r="F564" i="3"/>
  <c r="F565" i="3" l="1"/>
  <c r="L563" i="3"/>
  <c r="J563" i="3"/>
  <c r="I564" i="3"/>
  <c r="H565" i="3"/>
  <c r="H566" i="3" l="1"/>
  <c r="I565" i="3"/>
  <c r="L564" i="3"/>
  <c r="J564" i="3"/>
  <c r="M564" i="3" s="1"/>
  <c r="M563" i="3"/>
  <c r="F566" i="3"/>
  <c r="F567" i="3" l="1"/>
  <c r="J565" i="3"/>
  <c r="M565" i="3" s="1"/>
  <c r="L565" i="3"/>
  <c r="H567" i="3"/>
  <c r="I566" i="3"/>
  <c r="J566" i="3" s="1"/>
  <c r="M566" i="3" s="1"/>
  <c r="I567" i="3" l="1"/>
  <c r="J567" i="3" s="1"/>
  <c r="M567" i="3" s="1"/>
  <c r="H568" i="3"/>
  <c r="F568" i="3"/>
  <c r="F569" i="3" l="1"/>
  <c r="H569" i="3"/>
  <c r="I568" i="3"/>
  <c r="L568" i="3" l="1"/>
  <c r="J568" i="3"/>
  <c r="M568" i="3" s="1"/>
  <c r="I569" i="3"/>
  <c r="H570" i="3"/>
  <c r="F570" i="3"/>
  <c r="F571" i="3" l="1"/>
  <c r="H571" i="3"/>
  <c r="I570" i="3"/>
  <c r="J569" i="3"/>
  <c r="L569" i="3"/>
  <c r="J570" i="3" l="1"/>
  <c r="L570" i="3"/>
  <c r="M569" i="3"/>
  <c r="I571" i="3"/>
  <c r="H572" i="3"/>
  <c r="F572" i="3"/>
  <c r="F573" i="3" l="1"/>
  <c r="H573" i="3"/>
  <c r="I572" i="3"/>
  <c r="J571" i="3"/>
  <c r="L571" i="3"/>
  <c r="M570" i="3"/>
  <c r="M571" i="3" l="1"/>
  <c r="L572" i="3"/>
  <c r="J572" i="3"/>
  <c r="M572" i="3" s="1"/>
  <c r="H574" i="3"/>
  <c r="I573" i="3"/>
  <c r="F574" i="3"/>
  <c r="H575" i="3" l="1"/>
  <c r="I574" i="3"/>
  <c r="J573" i="3"/>
  <c r="L573" i="3"/>
  <c r="F575" i="3"/>
  <c r="F576" i="3" l="1"/>
  <c r="M573" i="3"/>
  <c r="J574" i="3"/>
  <c r="L574" i="3"/>
  <c r="I575" i="3"/>
  <c r="H576" i="3"/>
  <c r="J575" i="3" l="1"/>
  <c r="L575" i="3"/>
  <c r="M574" i="3"/>
  <c r="I576" i="3"/>
  <c r="H577" i="3"/>
  <c r="F577" i="3"/>
  <c r="F578" i="3" l="1"/>
  <c r="I577" i="3"/>
  <c r="H578" i="3"/>
  <c r="J576" i="3"/>
  <c r="L576" i="3"/>
  <c r="M575" i="3"/>
  <c r="M576" i="3" l="1"/>
  <c r="H579" i="3"/>
  <c r="I578" i="3"/>
  <c r="J577" i="3"/>
  <c r="L577" i="3"/>
  <c r="F579" i="3"/>
  <c r="F580" i="3" l="1"/>
  <c r="M577" i="3"/>
  <c r="I579" i="3"/>
  <c r="H580" i="3"/>
  <c r="J578" i="3"/>
  <c r="L578" i="3"/>
  <c r="J579" i="3" l="1"/>
  <c r="L579" i="3"/>
  <c r="M578" i="3"/>
  <c r="H581" i="3"/>
  <c r="I580" i="3"/>
  <c r="J580" i="3" s="1"/>
  <c r="M580" i="3" s="1"/>
  <c r="F581" i="3"/>
  <c r="F582" i="3" l="1"/>
  <c r="H582" i="3"/>
  <c r="I581" i="3"/>
  <c r="J581" i="3" s="1"/>
  <c r="M581" i="3" s="1"/>
  <c r="M579" i="3"/>
  <c r="I582" i="3" l="1"/>
  <c r="H583" i="3"/>
  <c r="F583" i="3"/>
  <c r="F584" i="3" l="1"/>
  <c r="H584" i="3"/>
  <c r="I583" i="3"/>
  <c r="J582" i="3"/>
  <c r="L582" i="3"/>
  <c r="M582" i="3" l="1"/>
  <c r="I584" i="3"/>
  <c r="H585" i="3"/>
  <c r="L583" i="3"/>
  <c r="J583" i="3"/>
  <c r="M583" i="3" s="1"/>
  <c r="F585" i="3"/>
  <c r="F586" i="3" l="1"/>
  <c r="J584" i="3"/>
  <c r="M584" i="3" s="1"/>
  <c r="L584" i="3"/>
  <c r="H586" i="3"/>
  <c r="I585" i="3"/>
  <c r="H587" i="3" l="1"/>
  <c r="I586" i="3"/>
  <c r="J585" i="3"/>
  <c r="L585" i="3"/>
  <c r="F587" i="3"/>
  <c r="F588" i="3" l="1"/>
  <c r="M585" i="3"/>
  <c r="J586" i="3"/>
  <c r="L586" i="3"/>
  <c r="H588" i="3"/>
  <c r="I587" i="3"/>
  <c r="J587" i="3" l="1"/>
  <c r="L587" i="3"/>
  <c r="H589" i="3"/>
  <c r="I588" i="3"/>
  <c r="J588" i="3" s="1"/>
  <c r="M588" i="3" s="1"/>
  <c r="M586" i="3"/>
  <c r="F589" i="3"/>
  <c r="F590" i="3" l="1"/>
  <c r="H590" i="3"/>
  <c r="I589" i="3"/>
  <c r="M587" i="3"/>
  <c r="J589" i="3" l="1"/>
  <c r="L589" i="3"/>
  <c r="H591" i="3"/>
  <c r="I590" i="3"/>
  <c r="F591" i="3"/>
  <c r="F592" i="3" l="1"/>
  <c r="J590" i="3"/>
  <c r="L590" i="3"/>
  <c r="H592" i="3"/>
  <c r="I591" i="3"/>
  <c r="M589" i="3"/>
  <c r="I592" i="3" l="1"/>
  <c r="J592" i="3" s="1"/>
  <c r="M592" i="3" s="1"/>
  <c r="H593" i="3"/>
  <c r="M590" i="3"/>
  <c r="F593" i="3"/>
  <c r="J591" i="3"/>
  <c r="M591" i="3" s="1"/>
  <c r="L591" i="3"/>
  <c r="F594" i="3" l="1"/>
  <c r="H594" i="3"/>
  <c r="I593" i="3"/>
  <c r="I594" i="3" l="1"/>
  <c r="H595" i="3"/>
  <c r="L593" i="3"/>
  <c r="J593" i="3"/>
  <c r="M593" i="3" s="1"/>
  <c r="F595" i="3"/>
  <c r="F596" i="3" l="1"/>
  <c r="H596" i="3"/>
  <c r="I595" i="3"/>
  <c r="J595" i="3" s="1"/>
  <c r="M595" i="3" s="1"/>
  <c r="J594" i="3"/>
  <c r="L594" i="3"/>
  <c r="M594" i="3" l="1"/>
  <c r="I596" i="3"/>
  <c r="J596" i="3" s="1"/>
  <c r="M596" i="3" s="1"/>
  <c r="H597" i="3"/>
  <c r="F597" i="3"/>
  <c r="F598" i="3" l="1"/>
  <c r="I597" i="3"/>
  <c r="J597" i="3" s="1"/>
  <c r="M597" i="3" s="1"/>
  <c r="H598" i="3"/>
  <c r="I598" i="3" l="1"/>
  <c r="H599" i="3"/>
  <c r="F599" i="3"/>
  <c r="F600" i="3" l="1"/>
  <c r="H600" i="3"/>
  <c r="I599" i="3"/>
  <c r="J599" i="3" s="1"/>
  <c r="M599" i="3" s="1"/>
  <c r="J598" i="3"/>
  <c r="M598" i="3" s="1"/>
  <c r="L598" i="3"/>
  <c r="I600" i="3" l="1"/>
  <c r="J600" i="3" s="1"/>
  <c r="M600" i="3" s="1"/>
  <c r="H601" i="3"/>
  <c r="F601" i="3"/>
  <c r="F602" i="3" l="1"/>
  <c r="H602" i="3"/>
  <c r="I601" i="3"/>
  <c r="J601" i="3" s="1"/>
  <c r="M601" i="3" s="1"/>
  <c r="H603" i="3" l="1"/>
  <c r="I602" i="3"/>
  <c r="F603" i="3"/>
  <c r="F604" i="3" l="1"/>
  <c r="J602" i="3"/>
  <c r="L602" i="3"/>
  <c r="I603" i="3"/>
  <c r="J603" i="3" s="1"/>
  <c r="M603" i="3" s="1"/>
  <c r="H604" i="3"/>
  <c r="M602" i="3" l="1"/>
  <c r="H605" i="3"/>
  <c r="I604" i="3"/>
  <c r="F605" i="3"/>
  <c r="F606" i="3" l="1"/>
  <c r="I605" i="3"/>
  <c r="J605" i="3" s="1"/>
  <c r="M605" i="3" s="1"/>
  <c r="H606" i="3"/>
  <c r="J604" i="3"/>
  <c r="M604" i="3" s="1"/>
  <c r="L604" i="3"/>
  <c r="I606" i="3" l="1"/>
  <c r="J606" i="3" s="1"/>
  <c r="M606" i="3" s="1"/>
  <c r="H607" i="3"/>
  <c r="F607" i="3"/>
  <c r="F608" i="3" l="1"/>
  <c r="I607" i="3"/>
  <c r="J607" i="3" s="1"/>
  <c r="M607" i="3" s="1"/>
  <c r="H608" i="3"/>
  <c r="H609" i="3" l="1"/>
  <c r="I608" i="3"/>
  <c r="J608" i="3" s="1"/>
  <c r="M608" i="3" s="1"/>
  <c r="F609" i="3"/>
  <c r="F610" i="3" l="1"/>
  <c r="I609" i="3"/>
  <c r="J609" i="3" s="1"/>
  <c r="M609" i="3" s="1"/>
  <c r="H610" i="3"/>
  <c r="H611" i="3" l="1"/>
  <c r="I610" i="3"/>
  <c r="F611" i="3"/>
  <c r="F612" i="3" l="1"/>
  <c r="L610" i="3"/>
  <c r="J610" i="3"/>
  <c r="M610" i="3" s="1"/>
  <c r="H612" i="3"/>
  <c r="I611" i="3"/>
  <c r="J611" i="3" s="1"/>
  <c r="M611" i="3" s="1"/>
  <c r="H613" i="3" l="1"/>
  <c r="I612" i="3"/>
  <c r="F613" i="3"/>
  <c r="F614" i="3" l="1"/>
  <c r="L612" i="3"/>
  <c r="J612" i="3"/>
  <c r="M612" i="3" s="1"/>
  <c r="I613" i="3"/>
  <c r="J613" i="3" s="1"/>
  <c r="M613" i="3" s="1"/>
  <c r="H614" i="3"/>
  <c r="H615" i="3" l="1"/>
  <c r="I614" i="3"/>
  <c r="J614" i="3" s="1"/>
  <c r="M614" i="3" s="1"/>
  <c r="F615" i="3"/>
  <c r="F616" i="3" l="1"/>
  <c r="I615" i="3"/>
  <c r="J615" i="3" s="1"/>
  <c r="M615" i="3" s="1"/>
  <c r="H616" i="3"/>
  <c r="I616" i="3" l="1"/>
  <c r="H617" i="3"/>
  <c r="F617" i="3"/>
  <c r="F618" i="3" l="1"/>
  <c r="H618" i="3"/>
  <c r="I617" i="3"/>
  <c r="J616" i="3"/>
  <c r="L616" i="3"/>
  <c r="M616" i="3" l="1"/>
  <c r="I618" i="3"/>
  <c r="J618" i="3" s="1"/>
  <c r="M618" i="3" s="1"/>
  <c r="H619" i="3"/>
  <c r="J617" i="3"/>
  <c r="L617" i="3"/>
  <c r="F619" i="3"/>
  <c r="F620" i="3" l="1"/>
  <c r="M617" i="3"/>
  <c r="H620" i="3"/>
  <c r="I619" i="3"/>
  <c r="J619" i="3" l="1"/>
  <c r="L619" i="3"/>
  <c r="I620" i="3"/>
  <c r="J620" i="3" s="1"/>
  <c r="M620" i="3" s="1"/>
  <c r="H621" i="3"/>
  <c r="F621" i="3"/>
  <c r="F622" i="3" l="1"/>
  <c r="I621" i="3"/>
  <c r="H622" i="3"/>
  <c r="M619" i="3"/>
  <c r="J621" i="3" l="1"/>
  <c r="L621" i="3"/>
  <c r="I622" i="3"/>
  <c r="H623" i="3"/>
  <c r="F623" i="3"/>
  <c r="F624" i="3" l="1"/>
  <c r="H624" i="3"/>
  <c r="I623" i="3"/>
  <c r="J623" i="3" s="1"/>
  <c r="M623" i="3" s="1"/>
  <c r="J622" i="3"/>
  <c r="L622" i="3"/>
  <c r="M621" i="3"/>
  <c r="M622" i="3" l="1"/>
  <c r="H625" i="3"/>
  <c r="I624" i="3"/>
  <c r="F625" i="3"/>
  <c r="F626" i="3" l="1"/>
  <c r="H626" i="3"/>
  <c r="I625" i="3"/>
  <c r="J624" i="3"/>
  <c r="M624" i="3" s="1"/>
  <c r="L624" i="3"/>
  <c r="L625" i="3" l="1"/>
  <c r="J625" i="3"/>
  <c r="M625" i="3" s="1"/>
  <c r="I626" i="3"/>
  <c r="H627" i="3"/>
  <c r="F627" i="3"/>
  <c r="F628" i="3" l="1"/>
  <c r="H628" i="3"/>
  <c r="I627" i="3"/>
  <c r="J627" i="3" s="1"/>
  <c r="M627" i="3" s="1"/>
  <c r="L626" i="3"/>
  <c r="J626" i="3"/>
  <c r="M626" i="3" s="1"/>
  <c r="I628" i="3" l="1"/>
  <c r="H629" i="3"/>
  <c r="F629" i="3"/>
  <c r="F630" i="3" l="1"/>
  <c r="H630" i="3"/>
  <c r="I629" i="3"/>
  <c r="J628" i="3"/>
  <c r="L628" i="3"/>
  <c r="L629" i="3" l="1"/>
  <c r="J629" i="3"/>
  <c r="M629" i="3" s="1"/>
  <c r="I630" i="3"/>
  <c r="J630" i="3" s="1"/>
  <c r="M630" i="3" s="1"/>
  <c r="H631" i="3"/>
  <c r="M628" i="3"/>
  <c r="F631" i="3"/>
  <c r="F632" i="3" l="1"/>
  <c r="H632" i="3"/>
  <c r="I631" i="3"/>
  <c r="J631" i="3" s="1"/>
  <c r="M631" i="3" s="1"/>
  <c r="I632" i="3" l="1"/>
  <c r="J632" i="3" s="1"/>
  <c r="M632" i="3" s="1"/>
  <c r="H633" i="3"/>
  <c r="F633" i="3"/>
  <c r="F634" i="3" l="1"/>
  <c r="H634" i="3"/>
  <c r="I633" i="3"/>
  <c r="J633" i="3" l="1"/>
  <c r="L633" i="3"/>
  <c r="H635" i="3"/>
  <c r="I634" i="3"/>
  <c r="F635" i="3"/>
  <c r="I635" i="3" l="1"/>
  <c r="H636" i="3"/>
  <c r="F636" i="3"/>
  <c r="J634" i="3"/>
  <c r="L634" i="3"/>
  <c r="M633" i="3"/>
  <c r="M634" i="3" l="1"/>
  <c r="F637" i="3"/>
  <c r="H637" i="3"/>
  <c r="I636" i="3"/>
  <c r="J635" i="3"/>
  <c r="M635" i="3" s="1"/>
  <c r="L635" i="3"/>
  <c r="I637" i="3" l="1"/>
  <c r="H638" i="3"/>
  <c r="J636" i="3"/>
  <c r="L636" i="3"/>
  <c r="F638" i="3"/>
  <c r="F639" i="3" l="1"/>
  <c r="M636" i="3"/>
  <c r="I638" i="3"/>
  <c r="H639" i="3"/>
  <c r="J637" i="3"/>
  <c r="M637" i="3" s="1"/>
  <c r="L637" i="3"/>
  <c r="J638" i="3" l="1"/>
  <c r="L638" i="3"/>
  <c r="I639" i="3"/>
  <c r="J639" i="3" s="1"/>
  <c r="M639" i="3" s="1"/>
  <c r="H640" i="3"/>
  <c r="F640" i="3"/>
  <c r="F641" i="3" l="1"/>
  <c r="H641" i="3"/>
  <c r="I640" i="3"/>
  <c r="M638" i="3"/>
  <c r="J640" i="3" l="1"/>
  <c r="L640" i="3"/>
  <c r="H642" i="3"/>
  <c r="I641" i="3"/>
  <c r="F642" i="3"/>
  <c r="F643" i="3" l="1"/>
  <c r="H643" i="3"/>
  <c r="I642" i="3"/>
  <c r="J642" i="3" s="1"/>
  <c r="M642" i="3" s="1"/>
  <c r="L641" i="3"/>
  <c r="J641" i="3"/>
  <c r="M640" i="3"/>
  <c r="M641" i="3" l="1"/>
  <c r="I643" i="3"/>
  <c r="H644" i="3"/>
  <c r="F644" i="3"/>
  <c r="J643" i="3" l="1"/>
  <c r="L643" i="3"/>
  <c r="F645" i="3"/>
  <c r="H645" i="3"/>
  <c r="I644" i="3"/>
  <c r="H646" i="3" l="1"/>
  <c r="I645" i="3"/>
  <c r="J645" i="3" s="1"/>
  <c r="M645" i="3" s="1"/>
  <c r="F646" i="3"/>
  <c r="J644" i="3"/>
  <c r="L644" i="3"/>
  <c r="M643" i="3"/>
  <c r="M644" i="3" l="1"/>
  <c r="F647" i="3"/>
  <c r="I646" i="3"/>
  <c r="H647" i="3"/>
  <c r="H648" i="3" l="1"/>
  <c r="I647" i="3"/>
  <c r="J646" i="3"/>
  <c r="L646" i="3"/>
  <c r="F648" i="3"/>
  <c r="F649" i="3" l="1"/>
  <c r="M646" i="3"/>
  <c r="J647" i="3"/>
  <c r="M647" i="3" s="1"/>
  <c r="L647" i="3"/>
  <c r="I648" i="3"/>
  <c r="J648" i="3" s="1"/>
  <c r="M648" i="3" s="1"/>
  <c r="H649" i="3"/>
  <c r="H650" i="3" l="1"/>
  <c r="I649" i="3"/>
  <c r="J649" i="3" s="1"/>
  <c r="M649" i="3" s="1"/>
  <c r="F650" i="3"/>
  <c r="F651" i="3" l="1"/>
  <c r="I650" i="3"/>
  <c r="J650" i="3" s="1"/>
  <c r="M650" i="3" s="1"/>
  <c r="H651" i="3"/>
  <c r="H652" i="3" l="1"/>
  <c r="I651" i="3"/>
  <c r="J651" i="3" s="1"/>
  <c r="M651" i="3" s="1"/>
  <c r="F652" i="3"/>
  <c r="F653" i="3" l="1"/>
  <c r="H653" i="3"/>
  <c r="I652" i="3"/>
  <c r="J652" i="3" s="1"/>
  <c r="M652" i="3" s="1"/>
  <c r="I653" i="3" l="1"/>
  <c r="H654" i="3"/>
  <c r="F654" i="3"/>
  <c r="F655" i="3" l="1"/>
  <c r="I654" i="3"/>
  <c r="J654" i="3" s="1"/>
  <c r="M654" i="3" s="1"/>
  <c r="H655" i="3"/>
  <c r="J653" i="3"/>
  <c r="M653" i="3" s="1"/>
  <c r="L653" i="3"/>
  <c r="I655" i="3" l="1"/>
  <c r="H656" i="3"/>
  <c r="F656" i="3"/>
  <c r="F657" i="3" l="1"/>
  <c r="H657" i="3"/>
  <c r="I656" i="3"/>
  <c r="J656" i="3" s="1"/>
  <c r="M656" i="3" s="1"/>
  <c r="J655" i="3"/>
  <c r="L655" i="3"/>
  <c r="M655" i="3" l="1"/>
  <c r="H658" i="3"/>
  <c r="I657" i="3"/>
  <c r="J657" i="3" s="1"/>
  <c r="M657" i="3" s="1"/>
  <c r="F658" i="3"/>
  <c r="F659" i="3" l="1"/>
  <c r="H659" i="3"/>
  <c r="I658" i="3"/>
  <c r="J658" i="3" s="1"/>
  <c r="M658" i="3" s="1"/>
  <c r="I659" i="3" l="1"/>
  <c r="J659" i="3" s="1"/>
  <c r="M659" i="3" s="1"/>
  <c r="H660" i="3"/>
  <c r="F660" i="3"/>
  <c r="F661" i="3" l="1"/>
  <c r="H661" i="3"/>
  <c r="I660" i="3"/>
  <c r="J660" i="3" s="1"/>
  <c r="M660" i="3" s="1"/>
  <c r="H662" i="3" l="1"/>
  <c r="I661" i="3"/>
  <c r="J661" i="3" s="1"/>
  <c r="M661" i="3" s="1"/>
  <c r="F662" i="3"/>
  <c r="F663" i="3" l="1"/>
  <c r="I662" i="3"/>
  <c r="H663" i="3"/>
  <c r="J662" i="3" l="1"/>
  <c r="L662" i="3"/>
  <c r="H664" i="3"/>
  <c r="I663" i="3"/>
  <c r="J663" i="3" s="1"/>
  <c r="M663" i="3" s="1"/>
  <c r="F664" i="3"/>
  <c r="I664" i="3" l="1"/>
  <c r="J664" i="3" s="1"/>
  <c r="M664" i="3" s="1"/>
  <c r="H665" i="3"/>
  <c r="F665" i="3"/>
  <c r="M662" i="3"/>
  <c r="F666" i="3" l="1"/>
  <c r="H666" i="3"/>
  <c r="I665" i="3"/>
  <c r="H667" i="3" l="1"/>
  <c r="I666" i="3"/>
  <c r="J665" i="3"/>
  <c r="L665" i="3"/>
  <c r="F667" i="3"/>
  <c r="F668" i="3" l="1"/>
  <c r="M665" i="3"/>
  <c r="J666" i="3"/>
  <c r="L666" i="3"/>
  <c r="I667" i="3"/>
  <c r="H668" i="3"/>
  <c r="J667" i="3" l="1"/>
  <c r="L667" i="3"/>
  <c r="H669" i="3"/>
  <c r="I668" i="3"/>
  <c r="M666" i="3"/>
  <c r="F669" i="3"/>
  <c r="F670" i="3" l="1"/>
  <c r="J668" i="3"/>
  <c r="L668" i="3"/>
  <c r="I669" i="3"/>
  <c r="H670" i="3"/>
  <c r="M667" i="3"/>
  <c r="J669" i="3" l="1"/>
  <c r="L669" i="3"/>
  <c r="M668" i="3"/>
  <c r="I670" i="3"/>
  <c r="J670" i="3" s="1"/>
  <c r="M670" i="3" s="1"/>
  <c r="H671" i="3"/>
  <c r="F671" i="3"/>
  <c r="F672" i="3" l="1"/>
  <c r="H672" i="3"/>
  <c r="I671" i="3"/>
  <c r="M669" i="3"/>
  <c r="H673" i="3" l="1"/>
  <c r="I672" i="3"/>
  <c r="J671" i="3"/>
  <c r="L671" i="3"/>
  <c r="F673" i="3"/>
  <c r="F674" i="3" l="1"/>
  <c r="M671" i="3"/>
  <c r="J672" i="3"/>
  <c r="M672" i="3" s="1"/>
  <c r="L672" i="3"/>
  <c r="H674" i="3"/>
  <c r="I673" i="3"/>
  <c r="J673" i="3" s="1"/>
  <c r="M673" i="3" s="1"/>
  <c r="I674" i="3" l="1"/>
  <c r="H675" i="3"/>
  <c r="F675" i="3"/>
  <c r="F676" i="3" l="1"/>
  <c r="I675" i="3"/>
  <c r="H676" i="3"/>
  <c r="J674" i="3"/>
  <c r="M674" i="3" s="1"/>
  <c r="L674" i="3"/>
  <c r="J675" i="3" l="1"/>
  <c r="L675" i="3"/>
  <c r="I676" i="3"/>
  <c r="J676" i="3" s="1"/>
  <c r="M676" i="3" s="1"/>
  <c r="H677" i="3"/>
  <c r="F677" i="3"/>
  <c r="F678" i="3" l="1"/>
  <c r="H678" i="3"/>
  <c r="I677" i="3"/>
  <c r="J677" i="3" s="1"/>
  <c r="M677" i="3" s="1"/>
  <c r="M675" i="3"/>
  <c r="H679" i="3" l="1"/>
  <c r="I678" i="3"/>
  <c r="F679" i="3"/>
  <c r="F680" i="3" l="1"/>
  <c r="J678" i="3"/>
  <c r="M678" i="3" s="1"/>
  <c r="L678" i="3"/>
  <c r="H680" i="3"/>
  <c r="I679" i="3"/>
  <c r="J679" i="3" s="1"/>
  <c r="M679" i="3" s="1"/>
  <c r="H681" i="3" l="1"/>
  <c r="I680" i="3"/>
  <c r="F681" i="3"/>
  <c r="F682" i="3" l="1"/>
  <c r="J680" i="3"/>
  <c r="L680" i="3"/>
  <c r="I681" i="3"/>
  <c r="J681" i="3" s="1"/>
  <c r="M681" i="3" s="1"/>
  <c r="H682" i="3"/>
  <c r="M680" i="3" l="1"/>
  <c r="H683" i="3"/>
  <c r="I682" i="3"/>
  <c r="F683" i="3"/>
  <c r="F684" i="3" l="1"/>
  <c r="I683" i="3"/>
  <c r="J683" i="3" s="1"/>
  <c r="M683" i="3" s="1"/>
  <c r="H684" i="3"/>
  <c r="J682" i="3"/>
  <c r="M682" i="3" s="1"/>
  <c r="L682" i="3"/>
  <c r="I684" i="3" l="1"/>
  <c r="H685" i="3"/>
  <c r="F685" i="3"/>
  <c r="F686" i="3" l="1"/>
  <c r="H686" i="3"/>
  <c r="I685" i="3"/>
  <c r="J685" i="3" s="1"/>
  <c r="M685" i="3" s="1"/>
  <c r="J684" i="3"/>
  <c r="M684" i="3" s="1"/>
  <c r="L684" i="3"/>
  <c r="H687" i="3" l="1"/>
  <c r="I686" i="3"/>
  <c r="F687" i="3"/>
  <c r="F688" i="3" l="1"/>
  <c r="J686" i="3"/>
  <c r="L686" i="3"/>
  <c r="H688" i="3"/>
  <c r="I687" i="3"/>
  <c r="J687" i="3" s="1"/>
  <c r="M687" i="3" s="1"/>
  <c r="H689" i="3" l="1"/>
  <c r="I688" i="3"/>
  <c r="M686" i="3"/>
  <c r="F689" i="3"/>
  <c r="F690" i="3" l="1"/>
  <c r="L688" i="3"/>
  <c r="J688" i="3"/>
  <c r="M688" i="3" s="1"/>
  <c r="H690" i="3"/>
  <c r="I689" i="3"/>
  <c r="H691" i="3" l="1"/>
  <c r="I690" i="3"/>
  <c r="J689" i="3"/>
  <c r="L689" i="3"/>
  <c r="F691" i="3"/>
  <c r="F692" i="3" l="1"/>
  <c r="M689" i="3"/>
  <c r="J690" i="3"/>
  <c r="M690" i="3" s="1"/>
  <c r="L690" i="3"/>
  <c r="I691" i="3"/>
  <c r="J691" i="3" s="1"/>
  <c r="M691" i="3" s="1"/>
  <c r="H692" i="3"/>
  <c r="I692" i="3" l="1"/>
  <c r="J692" i="3" s="1"/>
  <c r="M692" i="3" s="1"/>
  <c r="H693" i="3"/>
  <c r="F693" i="3"/>
  <c r="F694" i="3" l="1"/>
  <c r="H694" i="3"/>
  <c r="I693" i="3"/>
  <c r="J693" i="3" l="1"/>
  <c r="L693" i="3"/>
  <c r="H695" i="3"/>
  <c r="I694" i="3"/>
  <c r="J694" i="3" s="1"/>
  <c r="M694" i="3" s="1"/>
  <c r="F695" i="3"/>
  <c r="H696" i="3" l="1"/>
  <c r="I695" i="3"/>
  <c r="F696" i="3"/>
  <c r="M693" i="3"/>
  <c r="F697" i="3" l="1"/>
  <c r="J695" i="3"/>
  <c r="L695" i="3"/>
  <c r="I696" i="3"/>
  <c r="H697" i="3"/>
  <c r="L696" i="3" l="1"/>
  <c r="J696" i="3"/>
  <c r="M696" i="3" s="1"/>
  <c r="M695" i="3"/>
  <c r="H698" i="3"/>
  <c r="I697" i="3"/>
  <c r="F698" i="3"/>
  <c r="J697" i="3" l="1"/>
  <c r="L697" i="3"/>
  <c r="F699" i="3"/>
  <c r="I698" i="3"/>
  <c r="H699" i="3"/>
  <c r="J698" i="3" l="1"/>
  <c r="L698" i="3"/>
  <c r="F700" i="3"/>
  <c r="H700" i="3"/>
  <c r="I699" i="3"/>
  <c r="M697" i="3"/>
  <c r="I700" i="3" l="1"/>
  <c r="J700" i="3" s="1"/>
  <c r="M700" i="3" s="1"/>
  <c r="H701" i="3"/>
  <c r="F701" i="3"/>
  <c r="J699" i="3"/>
  <c r="L699" i="3"/>
  <c r="M698" i="3"/>
  <c r="F702" i="3" l="1"/>
  <c r="M699" i="3"/>
  <c r="H702" i="3"/>
  <c r="I701" i="3"/>
  <c r="J701" i="3" l="1"/>
  <c r="L701" i="3"/>
  <c r="H703" i="3"/>
  <c r="I702" i="3"/>
  <c r="F703" i="3"/>
  <c r="F704" i="3" l="1"/>
  <c r="J702" i="3"/>
  <c r="L702" i="3"/>
  <c r="H704" i="3"/>
  <c r="I703" i="3"/>
  <c r="M701" i="3"/>
  <c r="J703" i="3" l="1"/>
  <c r="L703" i="3"/>
  <c r="I704" i="3"/>
  <c r="J704" i="3" s="1"/>
  <c r="M704" i="3" s="1"/>
  <c r="H705" i="3"/>
  <c r="M702" i="3"/>
  <c r="F705" i="3"/>
  <c r="H706" i="3" l="1"/>
  <c r="I705" i="3"/>
  <c r="J705" i="3" s="1"/>
  <c r="M705" i="3" s="1"/>
  <c r="F706" i="3"/>
  <c r="M703" i="3"/>
  <c r="F707" i="3" l="1"/>
  <c r="I706" i="3"/>
  <c r="H707" i="3"/>
  <c r="J706" i="3" l="1"/>
  <c r="L706" i="3"/>
  <c r="I707" i="3"/>
  <c r="H708" i="3"/>
  <c r="F708" i="3"/>
  <c r="I708" i="3" l="1"/>
  <c r="J708" i="3" s="1"/>
  <c r="M708" i="3" s="1"/>
  <c r="H709" i="3"/>
  <c r="F709" i="3"/>
  <c r="J707" i="3"/>
  <c r="M707" i="3" s="1"/>
  <c r="L707" i="3"/>
  <c r="M706" i="3"/>
  <c r="F710" i="3" l="1"/>
  <c r="H710" i="3"/>
  <c r="I709" i="3"/>
  <c r="J709" i="3" l="1"/>
  <c r="L709" i="3"/>
  <c r="H711" i="3"/>
  <c r="I710" i="3"/>
  <c r="F711" i="3"/>
  <c r="F712" i="3" l="1"/>
  <c r="L710" i="3"/>
  <c r="J710" i="3"/>
  <c r="M710" i="3" s="1"/>
  <c r="H712" i="3"/>
  <c r="I711" i="3"/>
  <c r="J711" i="3" s="1"/>
  <c r="M711" i="3" s="1"/>
  <c r="M709" i="3"/>
  <c r="H713" i="3" l="1"/>
  <c r="I712" i="3"/>
  <c r="F713" i="3"/>
  <c r="F714" i="3" l="1"/>
  <c r="J712" i="3"/>
  <c r="L712" i="3"/>
  <c r="I713" i="3"/>
  <c r="J713" i="3" s="1"/>
  <c r="M713" i="3" s="1"/>
  <c r="H714" i="3"/>
  <c r="M712" i="3" l="1"/>
  <c r="I714" i="3"/>
  <c r="H715" i="3"/>
  <c r="F715" i="3"/>
  <c r="J714" i="3" l="1"/>
  <c r="L714" i="3"/>
  <c r="F716" i="3"/>
  <c r="H716" i="3"/>
  <c r="I715" i="3"/>
  <c r="J715" i="3" l="1"/>
  <c r="L715" i="3"/>
  <c r="H717" i="3"/>
  <c r="I716" i="3"/>
  <c r="F717" i="3"/>
  <c r="M714" i="3"/>
  <c r="F718" i="3" l="1"/>
  <c r="H718" i="3"/>
  <c r="I717" i="3"/>
  <c r="J716" i="3"/>
  <c r="M716" i="3" s="1"/>
  <c r="L716" i="3"/>
  <c r="M715" i="3"/>
  <c r="L717" i="3" l="1"/>
  <c r="J717" i="3"/>
  <c r="M717" i="3" s="1"/>
  <c r="H719" i="3"/>
  <c r="I718" i="3"/>
  <c r="F719" i="3"/>
  <c r="F720" i="3" l="1"/>
  <c r="J718" i="3"/>
  <c r="L718" i="3"/>
  <c r="H720" i="3"/>
  <c r="I719" i="3"/>
  <c r="J719" i="3" l="1"/>
  <c r="L719" i="3"/>
  <c r="H721" i="3"/>
  <c r="I720" i="3"/>
  <c r="M718" i="3"/>
  <c r="F721" i="3"/>
  <c r="F722" i="3" l="1"/>
  <c r="H722" i="3"/>
  <c r="I721" i="3"/>
  <c r="J720" i="3"/>
  <c r="M720" i="3" s="1"/>
  <c r="L720" i="3"/>
  <c r="M719" i="3"/>
  <c r="L721" i="3" l="1"/>
  <c r="J721" i="3"/>
  <c r="M721" i="3" s="1"/>
  <c r="I722" i="3"/>
  <c r="J722" i="3" s="1"/>
  <c r="M722" i="3" s="1"/>
  <c r="H723" i="3"/>
  <c r="F723" i="3"/>
  <c r="F724" i="3" l="1"/>
  <c r="H724" i="3"/>
  <c r="I723" i="3"/>
  <c r="J723" i="3" l="1"/>
  <c r="L723" i="3"/>
  <c r="H725" i="3"/>
  <c r="I724" i="3"/>
  <c r="F725" i="3"/>
  <c r="F726" i="3" l="1"/>
  <c r="J724" i="3"/>
  <c r="L724" i="3"/>
  <c r="H726" i="3"/>
  <c r="I725" i="3"/>
  <c r="M723" i="3"/>
  <c r="J725" i="3" l="1"/>
  <c r="L725" i="3"/>
  <c r="I726" i="3"/>
  <c r="J726" i="3" s="1"/>
  <c r="M726" i="3" s="1"/>
  <c r="H727" i="3"/>
  <c r="M724" i="3"/>
  <c r="F727" i="3"/>
  <c r="H728" i="3" l="1"/>
  <c r="I727" i="3"/>
  <c r="J727" i="3" s="1"/>
  <c r="M727" i="3" s="1"/>
  <c r="F728" i="3"/>
  <c r="M725" i="3"/>
  <c r="F729" i="3" l="1"/>
  <c r="H729" i="3"/>
  <c r="I728" i="3"/>
  <c r="L728" i="3" l="1"/>
  <c r="J728" i="3"/>
  <c r="M728" i="3" s="1"/>
  <c r="H730" i="3"/>
  <c r="I729" i="3"/>
  <c r="F730" i="3"/>
  <c r="F731" i="3" l="1"/>
  <c r="J729" i="3"/>
  <c r="L729" i="3"/>
  <c r="H731" i="3"/>
  <c r="I730" i="3"/>
  <c r="J730" i="3" s="1"/>
  <c r="M730" i="3" s="1"/>
  <c r="H732" i="3" l="1"/>
  <c r="I731" i="3"/>
  <c r="J731" i="3" s="1"/>
  <c r="M731" i="3" s="1"/>
  <c r="M729" i="3"/>
  <c r="F732" i="3"/>
  <c r="F733" i="3" l="1"/>
  <c r="H733" i="3"/>
  <c r="I732" i="3"/>
  <c r="J732" i="3" s="1"/>
  <c r="M732" i="3" s="1"/>
  <c r="H734" i="3" l="1"/>
  <c r="I733" i="3"/>
  <c r="F734" i="3"/>
  <c r="F735" i="3" l="1"/>
  <c r="J733" i="3"/>
  <c r="L733" i="3"/>
  <c r="H735" i="3"/>
  <c r="I734" i="3"/>
  <c r="M733" i="3" l="1"/>
  <c r="J734" i="3"/>
  <c r="M734" i="3" s="1"/>
  <c r="L734" i="3"/>
  <c r="H736" i="3"/>
  <c r="I735" i="3"/>
  <c r="F736" i="3"/>
  <c r="J735" i="3" l="1"/>
  <c r="L735" i="3"/>
  <c r="F737" i="3"/>
  <c r="H737" i="3"/>
  <c r="I736" i="3"/>
  <c r="J736" i="3" s="1"/>
  <c r="M736" i="3" s="1"/>
  <c r="H738" i="3" l="1"/>
  <c r="I737" i="3"/>
  <c r="J737" i="3" s="1"/>
  <c r="M737" i="3" s="1"/>
  <c r="F738" i="3"/>
  <c r="M735" i="3"/>
  <c r="F739" i="3" l="1"/>
  <c r="I738" i="3"/>
  <c r="H739" i="3"/>
  <c r="H740" i="3" l="1"/>
  <c r="I739" i="3"/>
  <c r="J738" i="3"/>
  <c r="L738" i="3"/>
  <c r="F740" i="3"/>
  <c r="F741" i="3" l="1"/>
  <c r="M738" i="3"/>
  <c r="J739" i="3"/>
  <c r="M739" i="3" s="1"/>
  <c r="L739" i="3"/>
  <c r="H741" i="3"/>
  <c r="I740" i="3"/>
  <c r="J740" i="3" l="1"/>
  <c r="L740" i="3"/>
  <c r="H742" i="3"/>
  <c r="I741" i="3"/>
  <c r="J741" i="3" s="1"/>
  <c r="M741" i="3" s="1"/>
  <c r="F742" i="3"/>
  <c r="F743" i="3" l="1"/>
  <c r="I742" i="3"/>
  <c r="H743" i="3"/>
  <c r="M740" i="3"/>
  <c r="J742" i="3" l="1"/>
  <c r="L742" i="3"/>
  <c r="H744" i="3"/>
  <c r="I743" i="3"/>
  <c r="J743" i="3" s="1"/>
  <c r="M743" i="3" s="1"/>
  <c r="F744" i="3"/>
  <c r="F745" i="3" l="1"/>
  <c r="H745" i="3"/>
  <c r="I744" i="3"/>
  <c r="M742" i="3"/>
  <c r="L744" i="3" l="1"/>
  <c r="J744" i="3"/>
  <c r="M744" i="3" s="1"/>
  <c r="H746" i="3"/>
  <c r="I745" i="3"/>
  <c r="F746" i="3"/>
  <c r="F747" i="3" l="1"/>
  <c r="J745" i="3"/>
  <c r="L745" i="3"/>
  <c r="H747" i="3"/>
  <c r="I746" i="3"/>
  <c r="M745" i="3" l="1"/>
  <c r="J746" i="3"/>
  <c r="M746" i="3" s="1"/>
  <c r="L746" i="3"/>
  <c r="H748" i="3"/>
  <c r="I747" i="3"/>
  <c r="J747" i="3" s="1"/>
  <c r="M747" i="3" s="1"/>
  <c r="F748" i="3"/>
  <c r="F749" i="3" l="1"/>
  <c r="H749" i="3"/>
  <c r="I748" i="3"/>
  <c r="J748" i="3" l="1"/>
  <c r="L748" i="3"/>
  <c r="H750" i="3"/>
  <c r="I749" i="3"/>
  <c r="F750" i="3"/>
  <c r="F751" i="3" l="1"/>
  <c r="L749" i="3"/>
  <c r="J749" i="3"/>
  <c r="M749" i="3" s="1"/>
  <c r="H751" i="3"/>
  <c r="I750" i="3"/>
  <c r="J750" i="3" s="1"/>
  <c r="M750" i="3" s="1"/>
  <c r="M748" i="3"/>
  <c r="H752" i="3" l="1"/>
  <c r="I751" i="3"/>
  <c r="J751" i="3" s="1"/>
  <c r="M751" i="3" s="1"/>
  <c r="F752" i="3"/>
  <c r="F753" i="3" l="1"/>
  <c r="H753" i="3"/>
  <c r="I752" i="3"/>
  <c r="J752" i="3" s="1"/>
  <c r="M752" i="3" s="1"/>
  <c r="I753" i="3" l="1"/>
  <c r="H754" i="3"/>
  <c r="F754" i="3"/>
  <c r="F755" i="3" l="1"/>
  <c r="I754" i="3"/>
  <c r="H755" i="3"/>
  <c r="J753" i="3"/>
  <c r="M753" i="3" s="1"/>
  <c r="L753" i="3"/>
  <c r="I755" i="3" l="1"/>
  <c r="H756" i="3"/>
  <c r="J754" i="3"/>
  <c r="L754" i="3"/>
  <c r="F756" i="3"/>
  <c r="F757" i="3" l="1"/>
  <c r="M754" i="3"/>
  <c r="I756" i="3"/>
  <c r="H757" i="3"/>
  <c r="J755" i="3"/>
  <c r="M755" i="3" s="1"/>
  <c r="L755" i="3"/>
  <c r="J756" i="3" l="1"/>
  <c r="L756" i="3"/>
  <c r="I757" i="3"/>
  <c r="H758" i="3"/>
  <c r="F758" i="3"/>
  <c r="L757" i="3" l="1"/>
  <c r="J757" i="3"/>
  <c r="M757" i="3" s="1"/>
  <c r="F759" i="3"/>
  <c r="I758" i="3"/>
  <c r="J758" i="3" s="1"/>
  <c r="M758" i="3" s="1"/>
  <c r="H759" i="3"/>
  <c r="M756" i="3"/>
  <c r="I759" i="3" l="1"/>
  <c r="H760" i="3"/>
  <c r="F760" i="3"/>
  <c r="F761" i="3" l="1"/>
  <c r="H761" i="3"/>
  <c r="I760" i="3"/>
  <c r="J759" i="3"/>
  <c r="M759" i="3" s="1"/>
  <c r="L759" i="3"/>
  <c r="L760" i="3" l="1"/>
  <c r="J760" i="3"/>
  <c r="M760" i="3" s="1"/>
  <c r="I761" i="3"/>
  <c r="H762" i="3"/>
  <c r="F762" i="3"/>
  <c r="F763" i="3" l="1"/>
  <c r="H763" i="3"/>
  <c r="I762" i="3"/>
  <c r="J762" i="3" s="1"/>
  <c r="M762" i="3" s="1"/>
  <c r="J761" i="3"/>
  <c r="M761" i="3" s="1"/>
  <c r="L761" i="3"/>
  <c r="I763" i="3" l="1"/>
  <c r="J763" i="3" s="1"/>
  <c r="M763" i="3" s="1"/>
  <c r="H764" i="3"/>
  <c r="F764" i="3"/>
  <c r="F765" i="3" l="1"/>
  <c r="I764" i="3"/>
  <c r="J764" i="3" s="1"/>
  <c r="M764" i="3" s="1"/>
  <c r="H765" i="3"/>
  <c r="I765" i="3" l="1"/>
  <c r="H766" i="3"/>
  <c r="F766" i="3"/>
  <c r="F767" i="3" l="1"/>
  <c r="H767" i="3"/>
  <c r="I766" i="3"/>
  <c r="J765" i="3"/>
  <c r="M765" i="3" s="1"/>
  <c r="L765" i="3"/>
  <c r="J766" i="3" l="1"/>
  <c r="L766" i="3"/>
  <c r="I767" i="3"/>
  <c r="H768" i="3"/>
  <c r="F768" i="3"/>
  <c r="H769" i="3" l="1"/>
  <c r="I768" i="3"/>
  <c r="J767" i="3"/>
  <c r="L767" i="3"/>
  <c r="F769" i="3"/>
  <c r="M766" i="3"/>
  <c r="F770" i="3" l="1"/>
  <c r="M767" i="3"/>
  <c r="J768" i="3"/>
  <c r="M768" i="3" s="1"/>
  <c r="L768" i="3"/>
  <c r="I769" i="3"/>
  <c r="H770" i="3"/>
  <c r="I770" i="3" l="1"/>
  <c r="H771" i="3"/>
  <c r="J769" i="3"/>
  <c r="L769" i="3"/>
  <c r="F771" i="3"/>
  <c r="F772" i="3" l="1"/>
  <c r="M769" i="3"/>
  <c r="I771" i="3"/>
  <c r="J771" i="3" s="1"/>
  <c r="M771" i="3" s="1"/>
  <c r="H772" i="3"/>
  <c r="J770" i="3"/>
  <c r="L770" i="3"/>
  <c r="M770" i="3" l="1"/>
  <c r="H773" i="3"/>
  <c r="I772" i="3"/>
  <c r="F773" i="3"/>
  <c r="L772" i="3" l="1"/>
  <c r="J772" i="3"/>
  <c r="M772" i="3" s="1"/>
  <c r="I773" i="3"/>
  <c r="H774" i="3"/>
  <c r="F774" i="3"/>
  <c r="I774" i="3" l="1"/>
  <c r="J774" i="3" s="1"/>
  <c r="M774" i="3" s="1"/>
  <c r="H775" i="3"/>
  <c r="F775" i="3"/>
  <c r="J773" i="3"/>
  <c r="L773" i="3"/>
  <c r="M773" i="3" l="1"/>
  <c r="F776" i="3"/>
  <c r="I775" i="3"/>
  <c r="H776" i="3"/>
  <c r="I776" i="3" l="1"/>
  <c r="J776" i="3" s="1"/>
  <c r="M776" i="3" s="1"/>
  <c r="H777" i="3"/>
  <c r="J775" i="3"/>
  <c r="L775" i="3"/>
  <c r="F777" i="3"/>
  <c r="F778" i="3" l="1"/>
  <c r="M775" i="3"/>
  <c r="I777" i="3"/>
  <c r="H778" i="3"/>
  <c r="J777" i="3" l="1"/>
  <c r="L777" i="3"/>
  <c r="H779" i="3"/>
  <c r="I778" i="3"/>
  <c r="F779" i="3"/>
  <c r="F780" i="3" l="1"/>
  <c r="I779" i="3"/>
  <c r="H780" i="3"/>
  <c r="J778" i="3"/>
  <c r="L778" i="3"/>
  <c r="M777" i="3"/>
  <c r="J779" i="3" l="1"/>
  <c r="L779" i="3"/>
  <c r="M778" i="3"/>
  <c r="H781" i="3"/>
  <c r="I780" i="3"/>
  <c r="F781" i="3"/>
  <c r="J780" i="3" l="1"/>
  <c r="L780" i="3"/>
  <c r="I781" i="3"/>
  <c r="H782" i="3"/>
  <c r="F782" i="3"/>
  <c r="M779" i="3"/>
  <c r="J781" i="3" l="1"/>
  <c r="L781" i="3"/>
  <c r="F783" i="3"/>
  <c r="H783" i="3"/>
  <c r="I782" i="3"/>
  <c r="J782" i="3" s="1"/>
  <c r="M782" i="3" s="1"/>
  <c r="M780" i="3"/>
  <c r="I783" i="3" l="1"/>
  <c r="H784" i="3"/>
  <c r="F784" i="3"/>
  <c r="M781" i="3"/>
  <c r="F785" i="3" l="1"/>
  <c r="H785" i="3"/>
  <c r="I784" i="3"/>
  <c r="J784" i="3" s="1"/>
  <c r="M784" i="3" s="1"/>
  <c r="J783" i="3"/>
  <c r="M783" i="3" s="1"/>
  <c r="L783" i="3"/>
  <c r="I785" i="3" l="1"/>
  <c r="H786" i="3"/>
  <c r="F786" i="3"/>
  <c r="F787" i="3" l="1"/>
  <c r="I786" i="3"/>
  <c r="H787" i="3"/>
  <c r="J785" i="3"/>
  <c r="M785" i="3" s="1"/>
  <c r="L785" i="3"/>
  <c r="J786" i="3" l="1"/>
  <c r="L786" i="3"/>
  <c r="I787" i="3"/>
  <c r="J787" i="3" s="1"/>
  <c r="M787" i="3" s="1"/>
  <c r="H788" i="3"/>
  <c r="F788" i="3"/>
  <c r="F789" i="3" l="1"/>
  <c r="H789" i="3"/>
  <c r="I788" i="3"/>
  <c r="J788" i="3" s="1"/>
  <c r="M788" i="3" s="1"/>
  <c r="M786" i="3"/>
  <c r="F790" i="3" l="1"/>
  <c r="I789" i="3"/>
  <c r="H790" i="3"/>
  <c r="H791" i="3" l="1"/>
  <c r="I790" i="3"/>
  <c r="J789" i="3"/>
  <c r="L789" i="3"/>
  <c r="F791" i="3"/>
  <c r="F792" i="3" l="1"/>
  <c r="M789" i="3"/>
  <c r="J790" i="3"/>
  <c r="M790" i="3" s="1"/>
  <c r="L790" i="3"/>
  <c r="I791" i="3"/>
  <c r="H792" i="3"/>
  <c r="J791" i="3" l="1"/>
  <c r="L791" i="3"/>
  <c r="H793" i="3"/>
  <c r="I792" i="3"/>
  <c r="J792" i="3" s="1"/>
  <c r="M792" i="3" s="1"/>
  <c r="F793" i="3"/>
  <c r="F794" i="3" l="1"/>
  <c r="I793" i="3"/>
  <c r="J793" i="3" s="1"/>
  <c r="M793" i="3" s="1"/>
  <c r="H794" i="3"/>
  <c r="M791" i="3"/>
  <c r="I794" i="3" l="1"/>
  <c r="J794" i="3" s="1"/>
  <c r="M794" i="3" s="1"/>
  <c r="H795" i="3"/>
  <c r="F795" i="3"/>
  <c r="F796" i="3" l="1"/>
  <c r="I795" i="3"/>
  <c r="H796" i="3"/>
  <c r="H797" i="3" l="1"/>
  <c r="I796" i="3"/>
  <c r="J796" i="3" s="1"/>
  <c r="M796" i="3" s="1"/>
  <c r="J795" i="3"/>
  <c r="L795" i="3"/>
  <c r="F797" i="3"/>
  <c r="F798" i="3" l="1"/>
  <c r="M795" i="3"/>
  <c r="I797" i="3"/>
  <c r="J797" i="3" s="1"/>
  <c r="M797" i="3" s="1"/>
  <c r="H798" i="3"/>
  <c r="H799" i="3" l="1"/>
  <c r="I798" i="3"/>
  <c r="F799" i="3"/>
  <c r="F800" i="3" l="1"/>
  <c r="J798" i="3"/>
  <c r="L798" i="3"/>
  <c r="I799" i="3"/>
  <c r="H800" i="3"/>
  <c r="M798" i="3" l="1"/>
  <c r="H801" i="3"/>
  <c r="I800" i="3"/>
  <c r="J799" i="3"/>
  <c r="L799" i="3"/>
  <c r="F801" i="3"/>
  <c r="F802" i="3" l="1"/>
  <c r="M799" i="3"/>
  <c r="I801" i="3"/>
  <c r="J801" i="3" s="1"/>
  <c r="M801" i="3" s="1"/>
  <c r="H802" i="3"/>
  <c r="J800" i="3"/>
  <c r="L800" i="3"/>
  <c r="M800" i="3" l="1"/>
  <c r="I802" i="3"/>
  <c r="H803" i="3"/>
  <c r="F803" i="3"/>
  <c r="F804" i="3" l="1"/>
  <c r="J802" i="3"/>
  <c r="L802" i="3"/>
  <c r="I803" i="3"/>
  <c r="J803" i="3" s="1"/>
  <c r="M803" i="3" s="1"/>
  <c r="H804" i="3"/>
  <c r="H805" i="3" l="1"/>
  <c r="I804" i="3"/>
  <c r="J804" i="3" s="1"/>
  <c r="M804" i="3" s="1"/>
  <c r="M802" i="3"/>
  <c r="F805" i="3"/>
  <c r="F806" i="3" l="1"/>
  <c r="I805" i="3"/>
  <c r="J805" i="3" s="1"/>
  <c r="M805" i="3" s="1"/>
  <c r="H806" i="3"/>
  <c r="I806" i="3" l="1"/>
  <c r="J806" i="3" s="1"/>
  <c r="M806" i="3" s="1"/>
  <c r="H807" i="3"/>
  <c r="F807" i="3"/>
  <c r="F808" i="3" l="1"/>
  <c r="I807" i="3"/>
  <c r="J807" i="3" s="1"/>
  <c r="M807" i="3" s="1"/>
  <c r="H808" i="3"/>
  <c r="H809" i="3" l="1"/>
  <c r="I808" i="3"/>
  <c r="J808" i="3" s="1"/>
  <c r="M808" i="3" s="1"/>
  <c r="F809" i="3"/>
  <c r="F810" i="3" l="1"/>
  <c r="I809" i="3"/>
  <c r="H810" i="3"/>
  <c r="I810" i="3" l="1"/>
  <c r="H811" i="3"/>
  <c r="J809" i="3"/>
  <c r="L809" i="3"/>
  <c r="F811" i="3"/>
  <c r="F812" i="3" l="1"/>
  <c r="M809" i="3"/>
  <c r="I811" i="3"/>
  <c r="H812" i="3"/>
  <c r="J810" i="3"/>
  <c r="L810" i="3"/>
  <c r="J811" i="3" l="1"/>
  <c r="L811" i="3"/>
  <c r="H813" i="3"/>
  <c r="I812" i="3"/>
  <c r="J812" i="3" s="1"/>
  <c r="M812" i="3" s="1"/>
  <c r="M810" i="3"/>
  <c r="F813" i="3"/>
  <c r="F814" i="3" l="1"/>
  <c r="I813" i="3"/>
  <c r="H814" i="3"/>
  <c r="M811" i="3"/>
  <c r="H815" i="3" l="1"/>
  <c r="I814" i="3"/>
  <c r="J813" i="3"/>
  <c r="L813" i="3"/>
  <c r="F815" i="3"/>
  <c r="F816" i="3" l="1"/>
  <c r="M813" i="3"/>
  <c r="J814" i="3"/>
  <c r="M814" i="3" s="1"/>
  <c r="L814" i="3"/>
  <c r="I815" i="3"/>
  <c r="J815" i="3" s="1"/>
  <c r="M815" i="3" s="1"/>
  <c r="H816" i="3"/>
  <c r="H817" i="3" l="1"/>
  <c r="I816" i="3"/>
  <c r="F817" i="3"/>
  <c r="F818" i="3" l="1"/>
  <c r="J816" i="3"/>
  <c r="L816" i="3"/>
  <c r="I817" i="3"/>
  <c r="J817" i="3" s="1"/>
  <c r="M817" i="3" s="1"/>
  <c r="H818" i="3"/>
  <c r="H819" i="3" l="1"/>
  <c r="I818" i="3"/>
  <c r="J818" i="3" s="1"/>
  <c r="M818" i="3" s="1"/>
  <c r="M816" i="3"/>
  <c r="F819" i="3"/>
  <c r="F820" i="3" l="1"/>
  <c r="I819" i="3"/>
  <c r="J819" i="3" s="1"/>
  <c r="M819" i="3" s="1"/>
  <c r="H820" i="3"/>
  <c r="H821" i="3" l="1"/>
  <c r="I820" i="3"/>
  <c r="F821" i="3"/>
  <c r="F822" i="3" l="1"/>
  <c r="J820" i="3"/>
  <c r="L820" i="3"/>
  <c r="I821" i="3"/>
  <c r="H822" i="3"/>
  <c r="J821" i="3" l="1"/>
  <c r="L821" i="3"/>
  <c r="H823" i="3"/>
  <c r="I822" i="3"/>
  <c r="M820" i="3"/>
  <c r="F823" i="3"/>
  <c r="F824" i="3" l="1"/>
  <c r="I823" i="3"/>
  <c r="J823" i="3" s="1"/>
  <c r="M823" i="3" s="1"/>
  <c r="H824" i="3"/>
  <c r="J822" i="3"/>
  <c r="M822" i="3" s="1"/>
  <c r="L822" i="3"/>
  <c r="M821" i="3"/>
  <c r="H825" i="3" l="1"/>
  <c r="I824" i="3"/>
  <c r="J824" i="3" s="1"/>
  <c r="M824" i="3" s="1"/>
  <c r="F825" i="3"/>
  <c r="F826" i="3" l="1"/>
  <c r="I825" i="3"/>
  <c r="J825" i="3" s="1"/>
  <c r="M825" i="3" s="1"/>
  <c r="H826" i="3"/>
  <c r="H827" i="3" l="1"/>
  <c r="I826" i="3"/>
  <c r="J826" i="3" s="1"/>
  <c r="M826" i="3" s="1"/>
  <c r="F827" i="3"/>
  <c r="F828" i="3" l="1"/>
  <c r="I827" i="3"/>
  <c r="J827" i="3" s="1"/>
  <c r="M827" i="3" s="1"/>
  <c r="H828" i="3"/>
  <c r="H829" i="3" l="1"/>
  <c r="I828" i="3"/>
  <c r="F829" i="3"/>
  <c r="F830" i="3" l="1"/>
  <c r="J828" i="3"/>
  <c r="L828" i="3"/>
  <c r="I829" i="3"/>
  <c r="H830" i="3"/>
  <c r="H831" i="3" l="1"/>
  <c r="I830" i="3"/>
  <c r="J830" i="3" s="1"/>
  <c r="M830" i="3" s="1"/>
  <c r="M828" i="3"/>
  <c r="J829" i="3"/>
  <c r="M829" i="3" s="1"/>
  <c r="L829" i="3"/>
  <c r="F831" i="3"/>
  <c r="F832" i="3" l="1"/>
  <c r="I831" i="3"/>
  <c r="J831" i="3" s="1"/>
  <c r="M831" i="3" s="1"/>
  <c r="H832" i="3"/>
  <c r="H833" i="3" l="1"/>
  <c r="I832" i="3"/>
  <c r="F833" i="3"/>
  <c r="F834" i="3" l="1"/>
  <c r="J832" i="3"/>
  <c r="L832" i="3"/>
  <c r="I833" i="3"/>
  <c r="H834" i="3"/>
  <c r="J833" i="3" l="1"/>
  <c r="L833" i="3"/>
  <c r="M832" i="3"/>
  <c r="H835" i="3"/>
  <c r="I834" i="3"/>
  <c r="F835" i="3"/>
  <c r="F836" i="3" l="1"/>
  <c r="J834" i="3"/>
  <c r="L834" i="3"/>
  <c r="H836" i="3"/>
  <c r="I835" i="3"/>
  <c r="J835" i="3" s="1"/>
  <c r="M835" i="3" s="1"/>
  <c r="M833" i="3"/>
  <c r="H837" i="3" l="1"/>
  <c r="I836" i="3"/>
  <c r="M834" i="3"/>
  <c r="F837" i="3"/>
  <c r="F838" i="3" l="1"/>
  <c r="J836" i="3"/>
  <c r="L836" i="3"/>
  <c r="H838" i="3"/>
  <c r="I837" i="3"/>
  <c r="J837" i="3" s="1"/>
  <c r="M837" i="3" s="1"/>
  <c r="I838" i="3" l="1"/>
  <c r="J838" i="3" s="1"/>
  <c r="M838" i="3" s="1"/>
  <c r="H839" i="3"/>
  <c r="M836" i="3"/>
  <c r="F839" i="3"/>
  <c r="F840" i="3" l="1"/>
  <c r="H840" i="3"/>
  <c r="I839" i="3"/>
  <c r="J839" i="3" s="1"/>
  <c r="M839" i="3" s="1"/>
  <c r="I840" i="3" l="1"/>
  <c r="J840" i="3" s="1"/>
  <c r="M840" i="3" s="1"/>
  <c r="H841" i="3"/>
  <c r="F841" i="3"/>
  <c r="F842" i="3" l="1"/>
  <c r="I841" i="3"/>
  <c r="J841" i="3" s="1"/>
  <c r="M841" i="3" s="1"/>
  <c r="H842" i="3"/>
  <c r="I842" i="3" l="1"/>
  <c r="J842" i="3" s="1"/>
  <c r="M842" i="3" s="1"/>
  <c r="H843" i="3"/>
  <c r="F843" i="3"/>
  <c r="F844" i="3" l="1"/>
  <c r="H844" i="3"/>
  <c r="I843" i="3"/>
  <c r="J843" i="3" s="1"/>
  <c r="M843" i="3" s="1"/>
  <c r="H845" i="3" l="1"/>
  <c r="I844" i="3"/>
  <c r="J844" i="3" s="1"/>
  <c r="M844" i="3" s="1"/>
  <c r="F845" i="3"/>
  <c r="F846" i="3" l="1"/>
  <c r="H846" i="3"/>
  <c r="I845" i="3"/>
  <c r="L845" i="3" l="1"/>
  <c r="J845" i="3"/>
  <c r="M845" i="3" s="1"/>
  <c r="H847" i="3"/>
  <c r="I846" i="3"/>
  <c r="F847" i="3"/>
  <c r="F848" i="3" l="1"/>
  <c r="J846" i="3"/>
  <c r="L846" i="3"/>
  <c r="H848" i="3"/>
  <c r="I847" i="3"/>
  <c r="J847" i="3" s="1"/>
  <c r="M847" i="3" s="1"/>
  <c r="M846" i="3" l="1"/>
  <c r="H849" i="3"/>
  <c r="I848" i="3"/>
  <c r="F849" i="3"/>
  <c r="F850" i="3" l="1"/>
  <c r="I849" i="3"/>
  <c r="J849" i="3" s="1"/>
  <c r="M849" i="3" s="1"/>
  <c r="H850" i="3"/>
  <c r="J848" i="3"/>
  <c r="L848" i="3"/>
  <c r="M848" i="3" l="1"/>
  <c r="H851" i="3"/>
  <c r="I850" i="3"/>
  <c r="F851" i="3"/>
  <c r="F852" i="3" l="1"/>
  <c r="I851" i="3"/>
  <c r="J851" i="3" s="1"/>
  <c r="M851" i="3" s="1"/>
  <c r="H852" i="3"/>
  <c r="J850" i="3"/>
  <c r="L850" i="3"/>
  <c r="M850" i="3" l="1"/>
  <c r="I852" i="3"/>
  <c r="J852" i="3" s="1"/>
  <c r="M852" i="3" s="1"/>
  <c r="H853" i="3"/>
  <c r="F853" i="3"/>
  <c r="F854" i="3" l="1"/>
  <c r="I853" i="3"/>
  <c r="H854" i="3"/>
  <c r="H855" i="3" l="1"/>
  <c r="I854" i="3"/>
  <c r="J854" i="3" s="1"/>
  <c r="M854" i="3" s="1"/>
  <c r="J853" i="3"/>
  <c r="L853" i="3"/>
  <c r="F855" i="3"/>
  <c r="F856" i="3" l="1"/>
  <c r="M853" i="3"/>
  <c r="I855" i="3"/>
  <c r="J855" i="3" s="1"/>
  <c r="M855" i="3" s="1"/>
  <c r="H856" i="3"/>
  <c r="I856" i="3" l="1"/>
  <c r="J856" i="3" s="1"/>
  <c r="M856" i="3" s="1"/>
  <c r="H857" i="3"/>
  <c r="F857" i="3"/>
  <c r="F858" i="3" l="1"/>
  <c r="I857" i="3"/>
  <c r="H858" i="3"/>
  <c r="I858" i="3" l="1"/>
  <c r="H859" i="3"/>
  <c r="J857" i="3"/>
  <c r="L857" i="3"/>
  <c r="F859" i="3"/>
  <c r="F860" i="3" l="1"/>
  <c r="M857" i="3"/>
  <c r="I859" i="3"/>
  <c r="H860" i="3"/>
  <c r="J858" i="3"/>
  <c r="M858" i="3" s="1"/>
  <c r="L858" i="3"/>
  <c r="J859" i="3" l="1"/>
  <c r="L859" i="3"/>
  <c r="H861" i="3"/>
  <c r="I860" i="3"/>
  <c r="F861" i="3"/>
  <c r="F862" i="3" l="1"/>
  <c r="J860" i="3"/>
  <c r="L860" i="3"/>
  <c r="I861" i="3"/>
  <c r="J861" i="3" s="1"/>
  <c r="M861" i="3" s="1"/>
  <c r="H862" i="3"/>
  <c r="M859" i="3"/>
  <c r="H863" i="3" l="1"/>
  <c r="I862" i="3"/>
  <c r="J862" i="3" s="1"/>
  <c r="M862" i="3" s="1"/>
  <c r="M860" i="3"/>
  <c r="F863" i="3"/>
  <c r="F864" i="3" l="1"/>
  <c r="I863" i="3"/>
  <c r="H864" i="3"/>
  <c r="H865" i="3" l="1"/>
  <c r="I864" i="3"/>
  <c r="F865" i="3"/>
  <c r="J863" i="3"/>
  <c r="L863" i="3"/>
  <c r="F866" i="3" l="1"/>
  <c r="M863" i="3"/>
  <c r="L864" i="3"/>
  <c r="J864" i="3"/>
  <c r="M864" i="3" s="1"/>
  <c r="I865" i="3"/>
  <c r="J865" i="3" s="1"/>
  <c r="M865" i="3" s="1"/>
  <c r="H866" i="3"/>
  <c r="H867" i="3" l="1"/>
  <c r="I866" i="3"/>
  <c r="F867" i="3"/>
  <c r="F868" i="3" l="1"/>
  <c r="J866" i="3"/>
  <c r="L866" i="3"/>
  <c r="I867" i="3"/>
  <c r="H868" i="3"/>
  <c r="J867" i="3" l="1"/>
  <c r="L867" i="3"/>
  <c r="H869" i="3"/>
  <c r="I868" i="3"/>
  <c r="M866" i="3"/>
  <c r="F869" i="3"/>
  <c r="F870" i="3" l="1"/>
  <c r="I869" i="3"/>
  <c r="H870" i="3"/>
  <c r="J868" i="3"/>
  <c r="L868" i="3"/>
  <c r="M867" i="3"/>
  <c r="M868" i="3" l="1"/>
  <c r="H871" i="3"/>
  <c r="I870" i="3"/>
  <c r="J870" i="3" s="1"/>
  <c r="M870" i="3" s="1"/>
  <c r="F871" i="3"/>
  <c r="L869" i="3"/>
  <c r="J869" i="3"/>
  <c r="M869" i="3" s="1"/>
  <c r="F872" i="3" l="1"/>
  <c r="I871" i="3"/>
  <c r="J871" i="3" s="1"/>
  <c r="M871" i="3" s="1"/>
  <c r="H872" i="3"/>
  <c r="H873" i="3" l="1"/>
  <c r="I872" i="3"/>
  <c r="J872" i="3" s="1"/>
  <c r="M872" i="3" s="1"/>
  <c r="F873" i="3"/>
  <c r="F874" i="3" l="1"/>
  <c r="I873" i="3"/>
  <c r="H874" i="3"/>
  <c r="H875" i="3" l="1"/>
  <c r="I874" i="3"/>
  <c r="J874" i="3" s="1"/>
  <c r="M874" i="3" s="1"/>
  <c r="L873" i="3"/>
  <c r="J873" i="3"/>
  <c r="M873" i="3" s="1"/>
  <c r="F875" i="3"/>
  <c r="F876" i="3" l="1"/>
  <c r="I875" i="3"/>
  <c r="J875" i="3" s="1"/>
  <c r="M875" i="3" s="1"/>
  <c r="H876" i="3"/>
  <c r="H877" i="3" l="1"/>
  <c r="I876" i="3"/>
  <c r="J876" i="3" s="1"/>
  <c r="M876" i="3" s="1"/>
  <c r="F877" i="3"/>
  <c r="F878" i="3" l="1"/>
  <c r="I877" i="3"/>
  <c r="H878" i="3"/>
  <c r="H879" i="3" l="1"/>
  <c r="I878" i="3"/>
  <c r="L877" i="3"/>
  <c r="J877" i="3"/>
  <c r="M877" i="3" s="1"/>
  <c r="F879" i="3"/>
  <c r="F880" i="3" l="1"/>
  <c r="J878" i="3"/>
  <c r="L878" i="3"/>
  <c r="I879" i="3"/>
  <c r="J879" i="3" s="1"/>
  <c r="M879" i="3" s="1"/>
  <c r="H880" i="3"/>
  <c r="H881" i="3" l="1"/>
  <c r="I880" i="3"/>
  <c r="J880" i="3" s="1"/>
  <c r="M880" i="3" s="1"/>
  <c r="M878" i="3"/>
  <c r="F881" i="3"/>
  <c r="F882" i="3" l="1"/>
  <c r="I881" i="3"/>
  <c r="J881" i="3" s="1"/>
  <c r="M881" i="3" s="1"/>
  <c r="H882" i="3"/>
  <c r="H883" i="3" l="1"/>
  <c r="I882" i="3"/>
  <c r="F883" i="3"/>
  <c r="F884" i="3" l="1"/>
  <c r="J882" i="3"/>
  <c r="L882" i="3"/>
  <c r="I883" i="3"/>
  <c r="J883" i="3" s="1"/>
  <c r="M883" i="3" s="1"/>
  <c r="H884" i="3"/>
  <c r="H885" i="3" l="1"/>
  <c r="I884" i="3"/>
  <c r="J884" i="3" s="1"/>
  <c r="M884" i="3" s="1"/>
  <c r="M882" i="3"/>
  <c r="F885" i="3"/>
  <c r="F886" i="3" l="1"/>
  <c r="I885" i="3"/>
  <c r="H886" i="3"/>
  <c r="H887" i="3" l="1"/>
  <c r="I886" i="3"/>
  <c r="J886" i="3" s="1"/>
  <c r="M886" i="3" s="1"/>
  <c r="J885" i="3"/>
  <c r="L885" i="3"/>
  <c r="F887" i="3"/>
  <c r="F888" i="3" l="1"/>
  <c r="M885" i="3"/>
  <c r="I887" i="3"/>
  <c r="H888" i="3"/>
  <c r="J887" i="3" l="1"/>
  <c r="L887" i="3"/>
  <c r="F889" i="3"/>
  <c r="H889" i="3"/>
  <c r="I888" i="3"/>
  <c r="J888" i="3" l="1"/>
  <c r="L888" i="3"/>
  <c r="I889" i="3"/>
  <c r="J889" i="3" s="1"/>
  <c r="M889" i="3" s="1"/>
  <c r="H890" i="3"/>
  <c r="F890" i="3"/>
  <c r="M887" i="3"/>
  <c r="F891" i="3" l="1"/>
  <c r="H891" i="3"/>
  <c r="I890" i="3"/>
  <c r="M888" i="3"/>
  <c r="J890" i="3" l="1"/>
  <c r="L890" i="3"/>
  <c r="I891" i="3"/>
  <c r="H892" i="3"/>
  <c r="F892" i="3"/>
  <c r="J891" i="3" l="1"/>
  <c r="L891" i="3"/>
  <c r="F893" i="3"/>
  <c r="H893" i="3"/>
  <c r="I892" i="3"/>
  <c r="J892" i="3" s="1"/>
  <c r="M892" i="3" s="1"/>
  <c r="M890" i="3"/>
  <c r="I893" i="3" l="1"/>
  <c r="H894" i="3"/>
  <c r="F894" i="3"/>
  <c r="M891" i="3"/>
  <c r="F895" i="3" l="1"/>
  <c r="H895" i="3"/>
  <c r="I894" i="3"/>
  <c r="J893" i="3"/>
  <c r="L893" i="3"/>
  <c r="M893" i="3" l="1"/>
  <c r="J894" i="3"/>
  <c r="M894" i="3" s="1"/>
  <c r="L894" i="3"/>
  <c r="I895" i="3"/>
  <c r="J895" i="3" s="1"/>
  <c r="M895" i="3" s="1"/>
  <c r="H896" i="3"/>
  <c r="F896" i="3"/>
  <c r="F897" i="3" l="1"/>
  <c r="H897" i="3"/>
  <c r="I896" i="3"/>
  <c r="J896" i="3" s="1"/>
  <c r="M896" i="3" s="1"/>
  <c r="I897" i="3" l="1"/>
  <c r="J897" i="3" s="1"/>
  <c r="M897" i="3" s="1"/>
  <c r="H898" i="3"/>
  <c r="F898" i="3"/>
  <c r="F899" i="3" l="1"/>
  <c r="H899" i="3"/>
  <c r="I898" i="3"/>
  <c r="J898" i="3" l="1"/>
  <c r="L898" i="3"/>
  <c r="H900" i="3"/>
  <c r="I899" i="3"/>
  <c r="F900" i="3"/>
  <c r="F901" i="3" l="1"/>
  <c r="H901" i="3"/>
  <c r="I900" i="3"/>
  <c r="J899" i="3"/>
  <c r="L899" i="3"/>
  <c r="M898" i="3"/>
  <c r="M899" i="3" l="1"/>
  <c r="F902" i="3"/>
  <c r="J900" i="3"/>
  <c r="M900" i="3" s="1"/>
  <c r="L900" i="3"/>
  <c r="H902" i="3"/>
  <c r="I901" i="3"/>
  <c r="J901" i="3" l="1"/>
  <c r="L901" i="3"/>
  <c r="H903" i="3"/>
  <c r="I902" i="3"/>
  <c r="F903" i="3"/>
  <c r="F904" i="3" l="1"/>
  <c r="I903" i="3"/>
  <c r="J903" i="3" s="1"/>
  <c r="M903" i="3" s="1"/>
  <c r="H904" i="3"/>
  <c r="J902" i="3"/>
  <c r="L902" i="3"/>
  <c r="M901" i="3"/>
  <c r="M902" i="3" l="1"/>
  <c r="H905" i="3"/>
  <c r="I904" i="3"/>
  <c r="F905" i="3"/>
  <c r="F906" i="3" l="1"/>
  <c r="H906" i="3"/>
  <c r="I905" i="3"/>
  <c r="J904" i="3"/>
  <c r="L904" i="3"/>
  <c r="M904" i="3" l="1"/>
  <c r="J905" i="3"/>
  <c r="M905" i="3" s="1"/>
  <c r="L905" i="3"/>
  <c r="H907" i="3"/>
  <c r="I906" i="3"/>
  <c r="F907" i="3"/>
  <c r="J906" i="3" l="1"/>
  <c r="L906" i="3"/>
  <c r="F908" i="3"/>
  <c r="H908" i="3"/>
  <c r="I907" i="3"/>
  <c r="J907" i="3" s="1"/>
  <c r="M907" i="3" s="1"/>
  <c r="H909" i="3" l="1"/>
  <c r="I908" i="3"/>
  <c r="J908" i="3" s="1"/>
  <c r="M908" i="3" s="1"/>
  <c r="F909" i="3"/>
  <c r="M906" i="3"/>
  <c r="F910" i="3" l="1"/>
  <c r="I909" i="3"/>
  <c r="J909" i="3" s="1"/>
  <c r="M909" i="3" s="1"/>
  <c r="H910" i="3"/>
  <c r="H911" i="3" l="1"/>
  <c r="I910" i="3"/>
  <c r="J910" i="3" s="1"/>
  <c r="M910" i="3" s="1"/>
  <c r="F911" i="3"/>
  <c r="F912" i="3" l="1"/>
  <c r="I911" i="3"/>
  <c r="H912" i="3"/>
  <c r="H913" i="3" l="1"/>
  <c r="I912" i="3"/>
  <c r="J912" i="3" s="1"/>
  <c r="M912" i="3" s="1"/>
  <c r="F913" i="3"/>
  <c r="J911" i="3"/>
  <c r="L911" i="3"/>
  <c r="F914" i="3" l="1"/>
  <c r="M911" i="3"/>
  <c r="I913" i="3"/>
  <c r="H914" i="3"/>
  <c r="J913" i="3" l="1"/>
  <c r="L913" i="3"/>
  <c r="F915" i="3"/>
  <c r="H915" i="3"/>
  <c r="I914" i="3"/>
  <c r="J914" i="3" l="1"/>
  <c r="L914" i="3"/>
  <c r="H916" i="3"/>
  <c r="I915" i="3"/>
  <c r="J915" i="3" s="1"/>
  <c r="M915" i="3" s="1"/>
  <c r="F916" i="3"/>
  <c r="M913" i="3"/>
  <c r="F917" i="3" l="1"/>
  <c r="H917" i="3"/>
  <c r="I916" i="3"/>
  <c r="M914" i="3"/>
  <c r="F918" i="3" l="1"/>
  <c r="J916" i="3"/>
  <c r="L916" i="3"/>
  <c r="H918" i="3"/>
  <c r="I917" i="3"/>
  <c r="J917" i="3" s="1"/>
  <c r="M917" i="3" s="1"/>
  <c r="H919" i="3" l="1"/>
  <c r="I918" i="3"/>
  <c r="M916" i="3"/>
  <c r="F919" i="3"/>
  <c r="F920" i="3" l="1"/>
  <c r="J918" i="3"/>
  <c r="L918" i="3"/>
  <c r="H920" i="3"/>
  <c r="I919" i="3"/>
  <c r="H921" i="3" l="1"/>
  <c r="I920" i="3"/>
  <c r="M918" i="3"/>
  <c r="J919" i="3"/>
  <c r="L919" i="3"/>
  <c r="F921" i="3"/>
  <c r="F922" i="3" l="1"/>
  <c r="M919" i="3"/>
  <c r="J920" i="3"/>
  <c r="M920" i="3" s="1"/>
  <c r="L920" i="3"/>
  <c r="H922" i="3"/>
  <c r="I921" i="3"/>
  <c r="J921" i="3" l="1"/>
  <c r="L921" i="3"/>
  <c r="H923" i="3"/>
  <c r="I922" i="3"/>
  <c r="F923" i="3"/>
  <c r="F924" i="3" l="1"/>
  <c r="J922" i="3"/>
  <c r="L922" i="3"/>
  <c r="H924" i="3"/>
  <c r="I923" i="3"/>
  <c r="J923" i="3" s="1"/>
  <c r="M923" i="3" s="1"/>
  <c r="M921" i="3"/>
  <c r="F925" i="3" l="1"/>
  <c r="H925" i="3"/>
  <c r="I924" i="3"/>
  <c r="J924" i="3" s="1"/>
  <c r="M924" i="3" s="1"/>
  <c r="M922" i="3"/>
  <c r="F926" i="3" l="1"/>
  <c r="I925" i="3"/>
  <c r="H926" i="3"/>
  <c r="H927" i="3" l="1"/>
  <c r="I926" i="3"/>
  <c r="J926" i="3" s="1"/>
  <c r="M926" i="3" s="1"/>
  <c r="F927" i="3"/>
  <c r="J925" i="3"/>
  <c r="L925" i="3"/>
  <c r="M925" i="3" l="1"/>
  <c r="F928" i="3"/>
  <c r="H928" i="3"/>
  <c r="I927" i="3"/>
  <c r="H929" i="3" l="1"/>
  <c r="I928" i="3"/>
  <c r="F929" i="3"/>
  <c r="J927" i="3"/>
  <c r="M927" i="3" s="1"/>
  <c r="L927" i="3"/>
  <c r="F930" i="3" l="1"/>
  <c r="J928" i="3"/>
  <c r="L928" i="3"/>
  <c r="I929" i="3"/>
  <c r="J929" i="3" s="1"/>
  <c r="M929" i="3" s="1"/>
  <c r="H930" i="3"/>
  <c r="H931" i="3" l="1"/>
  <c r="I930" i="3"/>
  <c r="F931" i="3"/>
  <c r="M928" i="3"/>
  <c r="F932" i="3" l="1"/>
  <c r="J930" i="3"/>
  <c r="L930" i="3"/>
  <c r="H932" i="3"/>
  <c r="I931" i="3"/>
  <c r="J931" i="3" l="1"/>
  <c r="L931" i="3"/>
  <c r="H933" i="3"/>
  <c r="I932" i="3"/>
  <c r="M930" i="3"/>
  <c r="F933" i="3"/>
  <c r="F934" i="3" l="1"/>
  <c r="H934" i="3"/>
  <c r="I933" i="3"/>
  <c r="J932" i="3"/>
  <c r="L932" i="3"/>
  <c r="M931" i="3"/>
  <c r="M932" i="3" l="1"/>
  <c r="J933" i="3"/>
  <c r="M933" i="3" s="1"/>
  <c r="L933" i="3"/>
  <c r="H935" i="3"/>
  <c r="I934" i="3"/>
  <c r="F935" i="3"/>
  <c r="J934" i="3" l="1"/>
  <c r="L934" i="3"/>
  <c r="F936" i="3"/>
  <c r="H936" i="3"/>
  <c r="I935" i="3"/>
  <c r="J935" i="3" l="1"/>
  <c r="L935" i="3"/>
  <c r="H937" i="3"/>
  <c r="I936" i="3"/>
  <c r="J936" i="3" s="1"/>
  <c r="M936" i="3" s="1"/>
  <c r="F937" i="3"/>
  <c r="M934" i="3"/>
  <c r="F938" i="3" l="1"/>
  <c r="H938" i="3"/>
  <c r="I937" i="3"/>
  <c r="M935" i="3"/>
  <c r="F939" i="3" l="1"/>
  <c r="J937" i="3"/>
  <c r="L937" i="3"/>
  <c r="H939" i="3"/>
  <c r="I938" i="3"/>
  <c r="J938" i="3" s="1"/>
  <c r="M938" i="3" s="1"/>
  <c r="H940" i="3" l="1"/>
  <c r="I939" i="3"/>
  <c r="M937" i="3"/>
  <c r="F940" i="3"/>
  <c r="F941" i="3" l="1"/>
  <c r="J939" i="3"/>
  <c r="L939" i="3"/>
  <c r="H941" i="3"/>
  <c r="I940" i="3"/>
  <c r="H942" i="3" l="1"/>
  <c r="I941" i="3"/>
  <c r="J941" i="3" s="1"/>
  <c r="M941" i="3" s="1"/>
  <c r="M939" i="3"/>
  <c r="J940" i="3"/>
  <c r="M940" i="3" s="1"/>
  <c r="L940" i="3"/>
  <c r="F942" i="3"/>
  <c r="F943" i="3" l="1"/>
  <c r="H943" i="3"/>
  <c r="I942" i="3"/>
  <c r="J942" i="3" s="1"/>
  <c r="M942" i="3" s="1"/>
  <c r="H944" i="3" l="1"/>
  <c r="I943" i="3"/>
  <c r="F944" i="3"/>
  <c r="F945" i="3" l="1"/>
  <c r="J943" i="3"/>
  <c r="L943" i="3"/>
  <c r="H945" i="3"/>
  <c r="I944" i="3"/>
  <c r="J944" i="3" l="1"/>
  <c r="L944" i="3"/>
  <c r="H946" i="3"/>
  <c r="I945" i="3"/>
  <c r="M943" i="3"/>
  <c r="F946" i="3"/>
  <c r="F947" i="3" l="1"/>
  <c r="J945" i="3"/>
  <c r="M945" i="3" s="1"/>
  <c r="L945" i="3"/>
  <c r="H947" i="3"/>
  <c r="I946" i="3"/>
  <c r="J946" i="3" s="1"/>
  <c r="M946" i="3" s="1"/>
  <c r="M944" i="3"/>
  <c r="H948" i="3" l="1"/>
  <c r="I947" i="3"/>
  <c r="J947" i="3" s="1"/>
  <c r="M947" i="3" s="1"/>
  <c r="F948" i="3"/>
  <c r="F949" i="3" l="1"/>
  <c r="H949" i="3"/>
  <c r="I948" i="3"/>
  <c r="J948" i="3" s="1"/>
  <c r="M948" i="3" s="1"/>
  <c r="F950" i="3" l="1"/>
  <c r="H950" i="3"/>
  <c r="I949" i="3"/>
  <c r="J949" i="3" l="1"/>
  <c r="L949" i="3"/>
  <c r="H951" i="3"/>
  <c r="I950" i="3"/>
  <c r="J950" i="3" s="1"/>
  <c r="M950" i="3" s="1"/>
  <c r="F951" i="3"/>
  <c r="F952" i="3" l="1"/>
  <c r="H952" i="3"/>
  <c r="I951" i="3"/>
  <c r="M949" i="3"/>
  <c r="F953" i="3" l="1"/>
  <c r="J951" i="3"/>
  <c r="L951" i="3"/>
  <c r="H953" i="3"/>
  <c r="I952" i="3"/>
  <c r="J952" i="3" s="1"/>
  <c r="M952" i="3" s="1"/>
  <c r="H954" i="3" l="1"/>
  <c r="I953" i="3"/>
  <c r="M951" i="3"/>
  <c r="F954" i="3"/>
  <c r="F955" i="3" l="1"/>
  <c r="J953" i="3"/>
  <c r="L953" i="3"/>
  <c r="H955" i="3"/>
  <c r="I954" i="3"/>
  <c r="J954" i="3" l="1"/>
  <c r="L954" i="3"/>
  <c r="F956" i="3"/>
  <c r="H956" i="3"/>
  <c r="I955" i="3"/>
  <c r="J955" i="3" s="1"/>
  <c r="M955" i="3" s="1"/>
  <c r="M953" i="3"/>
  <c r="H957" i="3" l="1"/>
  <c r="I956" i="3"/>
  <c r="F957" i="3"/>
  <c r="M954" i="3"/>
  <c r="F958" i="3" l="1"/>
  <c r="J956" i="3"/>
  <c r="L956" i="3"/>
  <c r="H958" i="3"/>
  <c r="I957" i="3"/>
  <c r="J957" i="3" l="1"/>
  <c r="L957" i="3"/>
  <c r="H959" i="3"/>
  <c r="I958" i="3"/>
  <c r="J958" i="3" s="1"/>
  <c r="M958" i="3" s="1"/>
  <c r="M956" i="3"/>
  <c r="F959" i="3"/>
  <c r="F960" i="3" l="1"/>
  <c r="H960" i="3"/>
  <c r="I959" i="3"/>
  <c r="M957" i="3"/>
  <c r="F961" i="3" l="1"/>
  <c r="L959" i="3"/>
  <c r="J959" i="3"/>
  <c r="M959" i="3" s="1"/>
  <c r="H961" i="3"/>
  <c r="I960" i="3"/>
  <c r="J960" i="3" s="1"/>
  <c r="M960" i="3" s="1"/>
  <c r="F962" i="3" l="1"/>
  <c r="H962" i="3"/>
  <c r="I961" i="3"/>
  <c r="L961" i="3" l="1"/>
  <c r="J961" i="3"/>
  <c r="M961" i="3" s="1"/>
  <c r="H963" i="3"/>
  <c r="I962" i="3"/>
  <c r="F963" i="3"/>
  <c r="F964" i="3" l="1"/>
  <c r="J962" i="3"/>
  <c r="L962" i="3"/>
  <c r="H964" i="3"/>
  <c r="I963" i="3"/>
  <c r="L963" i="3" l="1"/>
  <c r="J963" i="3"/>
  <c r="M963" i="3" s="1"/>
  <c r="H965" i="3"/>
  <c r="I964" i="3"/>
  <c r="J964" i="3" s="1"/>
  <c r="M964" i="3" s="1"/>
  <c r="M962" i="3"/>
  <c r="F965" i="3"/>
  <c r="F966" i="3" l="1"/>
  <c r="H966" i="3"/>
  <c r="I965" i="3"/>
  <c r="J965" i="3" s="1"/>
  <c r="M965" i="3" s="1"/>
  <c r="H967" i="3" l="1"/>
  <c r="I966" i="3"/>
  <c r="J966" i="3" s="1"/>
  <c r="M966" i="3" s="1"/>
  <c r="F967" i="3"/>
  <c r="F968" i="3" l="1"/>
  <c r="H968" i="3"/>
  <c r="I967" i="3"/>
  <c r="J967" i="3" s="1"/>
  <c r="M967" i="3" s="1"/>
  <c r="H969" i="3" l="1"/>
  <c r="I968" i="3"/>
  <c r="J968" i="3" s="1"/>
  <c r="M968" i="3" s="1"/>
  <c r="F969" i="3"/>
  <c r="F970" i="3" l="1"/>
  <c r="H970" i="3"/>
  <c r="I969" i="3"/>
  <c r="H971" i="3" l="1"/>
  <c r="I970" i="3"/>
  <c r="F971" i="3"/>
  <c r="L969" i="3"/>
  <c r="J969" i="3"/>
  <c r="M969" i="3" s="1"/>
  <c r="F972" i="3" l="1"/>
  <c r="J970" i="3"/>
  <c r="L970" i="3"/>
  <c r="H972" i="3"/>
  <c r="I971" i="3"/>
  <c r="J971" i="3" s="1"/>
  <c r="M971" i="3" s="1"/>
  <c r="H973" i="3" l="1"/>
  <c r="I972" i="3"/>
  <c r="M970" i="3"/>
  <c r="F973" i="3"/>
  <c r="F974" i="3" l="1"/>
  <c r="J972" i="3"/>
  <c r="L972" i="3"/>
  <c r="H974" i="3"/>
  <c r="I973" i="3"/>
  <c r="J973" i="3" s="1"/>
  <c r="M973" i="3" s="1"/>
  <c r="H975" i="3" l="1"/>
  <c r="I974" i="3"/>
  <c r="M972" i="3"/>
  <c r="F975" i="3"/>
  <c r="F976" i="3" l="1"/>
  <c r="J974" i="3"/>
  <c r="L974" i="3"/>
  <c r="H976" i="3"/>
  <c r="I975" i="3"/>
  <c r="H977" i="3" l="1"/>
  <c r="I976" i="3"/>
  <c r="F977" i="3"/>
  <c r="L975" i="3"/>
  <c r="J975" i="3"/>
  <c r="M975" i="3" s="1"/>
  <c r="M974" i="3"/>
  <c r="F978" i="3" l="1"/>
  <c r="J976" i="3"/>
  <c r="L976" i="3"/>
  <c r="H978" i="3"/>
  <c r="I977" i="3"/>
  <c r="J977" i="3" s="1"/>
  <c r="M977" i="3" s="1"/>
  <c r="H979" i="3" l="1"/>
  <c r="I978" i="3"/>
  <c r="J978" i="3" s="1"/>
  <c r="M978" i="3" s="1"/>
  <c r="F979" i="3"/>
  <c r="M976" i="3"/>
  <c r="F980" i="3" l="1"/>
  <c r="H980" i="3"/>
  <c r="I979" i="3"/>
  <c r="L979" i="3" l="1"/>
  <c r="J979" i="3"/>
  <c r="M979" i="3" s="1"/>
  <c r="H981" i="3"/>
  <c r="I980" i="3"/>
  <c r="J980" i="3" s="1"/>
  <c r="M980" i="3" s="1"/>
  <c r="F981" i="3"/>
  <c r="F982" i="3" l="1"/>
  <c r="H982" i="3"/>
  <c r="I981" i="3"/>
  <c r="J981" i="3" s="1"/>
  <c r="M981" i="3" s="1"/>
  <c r="H983" i="3" l="1"/>
  <c r="I982" i="3"/>
  <c r="F983" i="3"/>
  <c r="F984" i="3" l="1"/>
  <c r="J982" i="3"/>
  <c r="M982" i="3" s="1"/>
  <c r="L982" i="3"/>
  <c r="H984" i="3"/>
  <c r="I983" i="3"/>
  <c r="L983" i="3" l="1"/>
  <c r="J983" i="3"/>
  <c r="M983" i="3" s="1"/>
  <c r="H985" i="3"/>
  <c r="I984" i="3"/>
  <c r="F985" i="3"/>
  <c r="F986" i="3" l="1"/>
  <c r="J984" i="3"/>
  <c r="L984" i="3"/>
  <c r="H986" i="3"/>
  <c r="I985" i="3"/>
  <c r="J985" i="3" s="1"/>
  <c r="M985" i="3" s="1"/>
  <c r="F987" i="3" l="1"/>
  <c r="H987" i="3"/>
  <c r="I986" i="3"/>
  <c r="M984" i="3"/>
  <c r="F988" i="3" l="1"/>
  <c r="J986" i="3"/>
  <c r="L986" i="3"/>
  <c r="H988" i="3"/>
  <c r="I987" i="3"/>
  <c r="H989" i="3" l="1"/>
  <c r="I988" i="3"/>
  <c r="L987" i="3"/>
  <c r="J987" i="3"/>
  <c r="M987" i="3" s="1"/>
  <c r="M986" i="3"/>
  <c r="F989" i="3"/>
  <c r="F990" i="3" l="1"/>
  <c r="J988" i="3"/>
  <c r="M988" i="3" s="1"/>
  <c r="L988" i="3"/>
  <c r="H990" i="3"/>
  <c r="I989" i="3"/>
  <c r="J989" i="3" s="1"/>
  <c r="M989" i="3" s="1"/>
  <c r="H991" i="3" l="1"/>
  <c r="I990" i="3"/>
  <c r="F991" i="3"/>
  <c r="F992" i="3" l="1"/>
  <c r="J990" i="3"/>
  <c r="L990" i="3"/>
  <c r="H992" i="3"/>
  <c r="I991" i="3"/>
  <c r="L991" i="3" l="1"/>
  <c r="J991" i="3"/>
  <c r="M991" i="3" s="1"/>
  <c r="H993" i="3"/>
  <c r="I992" i="3"/>
  <c r="F993" i="3"/>
  <c r="M990" i="3"/>
  <c r="F994" i="3" l="1"/>
  <c r="J992" i="3"/>
  <c r="L992" i="3"/>
  <c r="H994" i="3"/>
  <c r="I993" i="3"/>
  <c r="J993" i="3" s="1"/>
  <c r="M993" i="3" s="1"/>
  <c r="H995" i="3" l="1"/>
  <c r="I994" i="3"/>
  <c r="F995" i="3"/>
  <c r="M992" i="3"/>
  <c r="F996" i="3" l="1"/>
  <c r="J994" i="3"/>
  <c r="L994" i="3"/>
  <c r="H996" i="3"/>
  <c r="I995" i="3"/>
  <c r="H997" i="3" l="1"/>
  <c r="I996" i="3"/>
  <c r="J996" i="3" s="1"/>
  <c r="M996" i="3" s="1"/>
  <c r="L995" i="3"/>
  <c r="J995" i="3"/>
  <c r="M995" i="3" s="1"/>
  <c r="M994" i="3"/>
  <c r="F997" i="3"/>
  <c r="F998" i="3" l="1"/>
  <c r="H998" i="3"/>
  <c r="I997" i="3"/>
  <c r="L997" i="3" l="1"/>
  <c r="J997" i="3"/>
  <c r="M997" i="3" s="1"/>
  <c r="H999" i="3"/>
  <c r="I998" i="3"/>
  <c r="F999" i="3"/>
  <c r="F1000" i="3" l="1"/>
  <c r="L998" i="3"/>
  <c r="J998" i="3"/>
  <c r="M998" i="3" s="1"/>
  <c r="H1000" i="3"/>
  <c r="I999" i="3"/>
  <c r="H1001" i="3" l="1"/>
  <c r="I1000" i="3"/>
  <c r="F1001" i="3"/>
  <c r="L999" i="3"/>
  <c r="J999" i="3"/>
  <c r="M999" i="3" s="1"/>
  <c r="F1002" i="3" l="1"/>
  <c r="J1000" i="3"/>
  <c r="M1000" i="3" s="1"/>
  <c r="L1000" i="3"/>
  <c r="H1002" i="3"/>
  <c r="I1001" i="3"/>
  <c r="H1003" i="3" l="1"/>
  <c r="I1002" i="3"/>
  <c r="J1002" i="3" s="1"/>
  <c r="M1002" i="3" s="1"/>
  <c r="L1001" i="3"/>
  <c r="J1001" i="3"/>
  <c r="M1001" i="3" s="1"/>
  <c r="F1003" i="3"/>
  <c r="F1004" i="3" l="1"/>
  <c r="H1004" i="3"/>
  <c r="I1003" i="3"/>
  <c r="J1003" i="3" s="1"/>
  <c r="M1003" i="3" s="1"/>
  <c r="H1005" i="3" l="1"/>
  <c r="I1004" i="3"/>
  <c r="J1004" i="3" s="1"/>
  <c r="M1004" i="3" s="1"/>
  <c r="F1005" i="3"/>
  <c r="F1006" i="3" l="1"/>
  <c r="H1006" i="3"/>
  <c r="I1005" i="3"/>
  <c r="F1007" i="3" l="1"/>
  <c r="L1005" i="3"/>
  <c r="J1005" i="3"/>
  <c r="M1005" i="3" s="1"/>
  <c r="H1007" i="3"/>
  <c r="I1006" i="3"/>
  <c r="J1006" i="3" s="1"/>
  <c r="M1006" i="3" s="1"/>
  <c r="H1008" i="3" l="1"/>
  <c r="I1007" i="3"/>
  <c r="F1008" i="3"/>
  <c r="F1009" i="3" l="1"/>
  <c r="L1007" i="3"/>
  <c r="J1007" i="3"/>
  <c r="M1007" i="3" s="1"/>
  <c r="H1009" i="3"/>
  <c r="I1008" i="3"/>
  <c r="J1008" i="3" l="1"/>
  <c r="L1008" i="3"/>
  <c r="F1010" i="3"/>
  <c r="H1010" i="3"/>
  <c r="I1009" i="3"/>
  <c r="L1009" i="3" l="1"/>
  <c r="J1009" i="3"/>
  <c r="M1009" i="3" s="1"/>
  <c r="H1011" i="3"/>
  <c r="I1010" i="3"/>
  <c r="F1011" i="3"/>
  <c r="M1008" i="3"/>
  <c r="F1012" i="3" l="1"/>
  <c r="J1010" i="3"/>
  <c r="L1010" i="3"/>
  <c r="H1012" i="3"/>
  <c r="I1011" i="3"/>
  <c r="L1011" i="3" l="1"/>
  <c r="J1011" i="3"/>
  <c r="M1011" i="3" s="1"/>
  <c r="H1013" i="3"/>
  <c r="I1012" i="3"/>
  <c r="M1010" i="3"/>
  <c r="F1013" i="3"/>
  <c r="F1014" i="3" l="1"/>
  <c r="J1012" i="3"/>
  <c r="L1012" i="3"/>
  <c r="H1014" i="3"/>
  <c r="I1013" i="3"/>
  <c r="L1013" i="3" l="1"/>
  <c r="J1013" i="3"/>
  <c r="M1013" i="3" s="1"/>
  <c r="H1015" i="3"/>
  <c r="I1014" i="3"/>
  <c r="M1012" i="3"/>
  <c r="F1015" i="3"/>
  <c r="F1016" i="3" l="1"/>
  <c r="J1014" i="3"/>
  <c r="M1014" i="3" s="1"/>
  <c r="L1014" i="3"/>
  <c r="H1016" i="3"/>
  <c r="I1015" i="3"/>
  <c r="H1017" i="3" l="1"/>
  <c r="I1016" i="3"/>
  <c r="L1015" i="3"/>
  <c r="J1015" i="3"/>
  <c r="M1015" i="3" s="1"/>
  <c r="F1017" i="3"/>
  <c r="F1018" i="3" l="1"/>
  <c r="J1016" i="3"/>
  <c r="M1016" i="3" s="1"/>
  <c r="L1016" i="3"/>
  <c r="H1018" i="3"/>
  <c r="I1017" i="3"/>
  <c r="L1017" i="3" l="1"/>
  <c r="J1017" i="3"/>
  <c r="M1017" i="3" s="1"/>
  <c r="H1019" i="3"/>
  <c r="I1018" i="3"/>
  <c r="F1019" i="3"/>
  <c r="F1020" i="3" l="1"/>
  <c r="J1018" i="3"/>
  <c r="L1018" i="3"/>
  <c r="H1020" i="3"/>
  <c r="I1019" i="3"/>
  <c r="J1019" i="3" s="1"/>
  <c r="M1019" i="3" s="1"/>
  <c r="H1021" i="3" l="1"/>
  <c r="I1020" i="3"/>
  <c r="J1020" i="3" s="1"/>
  <c r="M1020" i="3" s="1"/>
  <c r="M1018" i="3"/>
  <c r="F1021" i="3"/>
  <c r="F1022" i="3" l="1"/>
  <c r="H1022" i="3"/>
  <c r="I1021" i="3"/>
  <c r="F1023" i="3" l="1"/>
  <c r="L1021" i="3"/>
  <c r="J1021" i="3"/>
  <c r="M1021" i="3" s="1"/>
  <c r="H1023" i="3"/>
  <c r="I1022" i="3"/>
  <c r="J1022" i="3" l="1"/>
  <c r="L1022" i="3"/>
  <c r="F1024" i="3"/>
  <c r="H1024" i="3"/>
  <c r="I1023" i="3"/>
  <c r="L1023" i="3" l="1"/>
  <c r="J1023" i="3"/>
  <c r="M1023" i="3" s="1"/>
  <c r="H1025" i="3"/>
  <c r="I1024" i="3"/>
  <c r="J1024" i="3" s="1"/>
  <c r="M1024" i="3" s="1"/>
  <c r="F1025" i="3"/>
  <c r="M1022" i="3"/>
  <c r="F1026" i="3" l="1"/>
  <c r="H1026" i="3"/>
  <c r="I1025" i="3"/>
  <c r="J1025" i="3" s="1"/>
  <c r="M1025" i="3" s="1"/>
  <c r="F1027" i="3" l="1"/>
  <c r="H1027" i="3"/>
  <c r="I1026" i="3"/>
  <c r="F1028" i="3" l="1"/>
  <c r="L1026" i="3"/>
  <c r="J1026" i="3"/>
  <c r="M1026" i="3" s="1"/>
  <c r="H1028" i="3"/>
  <c r="I1027" i="3"/>
  <c r="L1027" i="3" l="1"/>
  <c r="J1027" i="3"/>
  <c r="M1027" i="3" s="1"/>
  <c r="H1029" i="3"/>
  <c r="I1028" i="3"/>
  <c r="J1028" i="3" s="1"/>
  <c r="M1028" i="3" s="1"/>
  <c r="F1029" i="3"/>
  <c r="F1030" i="3" l="1"/>
  <c r="H1030" i="3"/>
  <c r="I1029" i="3"/>
  <c r="F1031" i="3" l="1"/>
  <c r="L1029" i="3"/>
  <c r="J1029" i="3"/>
  <c r="M1029" i="3" s="1"/>
  <c r="H1031" i="3"/>
  <c r="I1030" i="3"/>
  <c r="J1030" i="3" s="1"/>
  <c r="M1030" i="3" s="1"/>
  <c r="F1032" i="3" l="1"/>
  <c r="H1032" i="3"/>
  <c r="I1031" i="3"/>
  <c r="J1031" i="3" s="1"/>
  <c r="M1031" i="3" s="1"/>
  <c r="H1033" i="3" l="1"/>
  <c r="I1032" i="3"/>
  <c r="J1032" i="3" s="1"/>
  <c r="M1032" i="3" s="1"/>
  <c r="F1033" i="3"/>
  <c r="F1034" i="3" l="1"/>
  <c r="H1034" i="3"/>
  <c r="I1033" i="3"/>
  <c r="J1033" i="3" s="1"/>
  <c r="M1033" i="3" s="1"/>
  <c r="H1035" i="3" l="1"/>
  <c r="I1034" i="3"/>
  <c r="J1034" i="3" s="1"/>
  <c r="M1034" i="3" s="1"/>
  <c r="F1035" i="3"/>
  <c r="F1036" i="3" l="1"/>
  <c r="H1036" i="3"/>
  <c r="I1035" i="3"/>
  <c r="J1035" i="3" s="1"/>
  <c r="M1035" i="3" s="1"/>
  <c r="H1037" i="3" l="1"/>
  <c r="I1036" i="3"/>
  <c r="J1036" i="3" s="1"/>
  <c r="M1036" i="3" s="1"/>
  <c r="F1037" i="3"/>
  <c r="F1038" i="3" l="1"/>
  <c r="H1038" i="3"/>
  <c r="I1037" i="3"/>
  <c r="J1037" i="3" s="1"/>
  <c r="M1037" i="3" s="1"/>
  <c r="H1039" i="3" l="1"/>
  <c r="I1038" i="3"/>
  <c r="F1039" i="3"/>
  <c r="F1040" i="3" l="1"/>
  <c r="L1038" i="3"/>
  <c r="J1038" i="3"/>
  <c r="M1038" i="3" s="1"/>
  <c r="H1040" i="3"/>
  <c r="I1039" i="3"/>
  <c r="J1039" i="3" s="1"/>
  <c r="M1039" i="3" s="1"/>
  <c r="H1041" i="3" l="1"/>
  <c r="I1040" i="3"/>
  <c r="J1040" i="3" s="1"/>
  <c r="M1040" i="3" s="1"/>
  <c r="F1041" i="3"/>
  <c r="F1042" i="3" l="1"/>
  <c r="H1042" i="3"/>
  <c r="I1041" i="3"/>
  <c r="L1041" i="3" l="1"/>
  <c r="J1041" i="3"/>
  <c r="M1041" i="3" s="1"/>
  <c r="H1043" i="3"/>
  <c r="I1042" i="3"/>
  <c r="J1042" i="3" s="1"/>
  <c r="M1042" i="3" s="1"/>
  <c r="F1043" i="3"/>
  <c r="F1044" i="3" l="1"/>
  <c r="H1044" i="3"/>
  <c r="I1043" i="3"/>
  <c r="J1043" i="3" s="1"/>
  <c r="M1043" i="3" s="1"/>
  <c r="H1045" i="3" l="1"/>
  <c r="I1044" i="3"/>
  <c r="J1044" i="3" s="1"/>
  <c r="M1044" i="3" s="1"/>
  <c r="F1045" i="3"/>
  <c r="F1046" i="3" l="1"/>
  <c r="H1046" i="3"/>
  <c r="I1045" i="3"/>
  <c r="J1045" i="3" s="1"/>
  <c r="M1045" i="3" s="1"/>
  <c r="H1047" i="3" l="1"/>
  <c r="I1046" i="3"/>
  <c r="J1046" i="3" s="1"/>
  <c r="M1046" i="3" s="1"/>
  <c r="F1047" i="3"/>
  <c r="F1048" i="3" l="1"/>
  <c r="H1048" i="3"/>
  <c r="I1047" i="3"/>
  <c r="J1047" i="3" s="1"/>
  <c r="M1047" i="3" s="1"/>
  <c r="H1049" i="3" l="1"/>
  <c r="I1048" i="3"/>
  <c r="J1048" i="3" s="1"/>
  <c r="M1048" i="3" s="1"/>
  <c r="F1049" i="3"/>
  <c r="F1050" i="3" l="1"/>
  <c r="H1050" i="3"/>
  <c r="I1049" i="3"/>
  <c r="J1049" i="3" s="1"/>
  <c r="M1049" i="3" s="1"/>
  <c r="H1051" i="3" l="1"/>
  <c r="I1050" i="3"/>
  <c r="F1051" i="3"/>
  <c r="F1052" i="3" l="1"/>
  <c r="L1050" i="3"/>
  <c r="J1050" i="3"/>
  <c r="M1050" i="3" s="1"/>
  <c r="H1052" i="3"/>
  <c r="I1051" i="3"/>
  <c r="J1051" i="3" s="1"/>
  <c r="M1051" i="3" s="1"/>
  <c r="H1053" i="3" l="1"/>
  <c r="I1052" i="3"/>
  <c r="J1052" i="3" s="1"/>
  <c r="M1052" i="3" s="1"/>
  <c r="F1053" i="3"/>
  <c r="F1054" i="3" l="1"/>
  <c r="H1054" i="3"/>
  <c r="I1053" i="3"/>
  <c r="J1053" i="3" s="1"/>
  <c r="M1053" i="3" s="1"/>
  <c r="H1055" i="3" l="1"/>
  <c r="I1054" i="3"/>
  <c r="J1054" i="3" s="1"/>
  <c r="M1054" i="3" s="1"/>
  <c r="F1055" i="3"/>
  <c r="F1056" i="3" l="1"/>
  <c r="H1056" i="3"/>
  <c r="I1055" i="3"/>
  <c r="J1055" i="3" s="1"/>
  <c r="M1055" i="3" s="1"/>
  <c r="H1057" i="3" l="1"/>
  <c r="I1056" i="3"/>
  <c r="J1056" i="3" s="1"/>
  <c r="M1056" i="3" s="1"/>
  <c r="F1057" i="3"/>
  <c r="F1058" i="3" l="1"/>
  <c r="H1058" i="3"/>
  <c r="I1057" i="3"/>
  <c r="J1057" i="3" s="1"/>
  <c r="M1057" i="3" s="1"/>
  <c r="H1059" i="3" l="1"/>
  <c r="I1058" i="3"/>
  <c r="F1059" i="3"/>
  <c r="F1060" i="3" l="1"/>
  <c r="L1058" i="3"/>
  <c r="J1058" i="3"/>
  <c r="M1058" i="3" s="1"/>
  <c r="H1060" i="3"/>
  <c r="I1059" i="3"/>
  <c r="J1059" i="3" s="1"/>
  <c r="M1059" i="3" s="1"/>
  <c r="H1061" i="3" l="1"/>
  <c r="I1060" i="3"/>
  <c r="J1060" i="3" s="1"/>
  <c r="M1060" i="3" s="1"/>
  <c r="F1061" i="3"/>
  <c r="F1062" i="3" l="1"/>
  <c r="H1062" i="3"/>
  <c r="I1061" i="3"/>
  <c r="J1061" i="3" s="1"/>
  <c r="M1061" i="3" s="1"/>
  <c r="H1063" i="3" l="1"/>
  <c r="I1062" i="3"/>
  <c r="J1062" i="3" s="1"/>
  <c r="M1062" i="3" s="1"/>
  <c r="F1063" i="3"/>
  <c r="F1064" i="3" l="1"/>
  <c r="H1064" i="3"/>
  <c r="I1063" i="3"/>
  <c r="J1063" i="3" s="1"/>
  <c r="M1063" i="3" s="1"/>
  <c r="H1065" i="3" l="1"/>
  <c r="I1064" i="3"/>
  <c r="J1064" i="3" s="1"/>
  <c r="M1064" i="3" s="1"/>
  <c r="F1065" i="3"/>
  <c r="F1066" i="3" l="1"/>
  <c r="H1066" i="3"/>
  <c r="I1065" i="3"/>
  <c r="J1065" i="3" s="1"/>
  <c r="M1065" i="3" s="1"/>
  <c r="H1067" i="3" l="1"/>
  <c r="I1067" i="3" s="1"/>
  <c r="J1067" i="3" s="1"/>
  <c r="M1067" i="3" s="1"/>
  <c r="I1066" i="3"/>
  <c r="J1066" i="3" s="1"/>
  <c r="M1066" i="3" s="1"/>
  <c r="G1066" i="3"/>
  <c r="F1067" i="3"/>
  <c r="G1062" i="3" s="1"/>
  <c r="G1064" i="3"/>
  <c r="G1060" i="3"/>
  <c r="G1058" i="3"/>
  <c r="G1067" i="3" l="1"/>
  <c r="G49" i="3"/>
  <c r="G41" i="3"/>
  <c r="G22" i="3"/>
  <c r="G54" i="3"/>
  <c r="G61" i="3"/>
  <c r="G52" i="3"/>
  <c r="G40" i="3"/>
  <c r="G72" i="3"/>
  <c r="G39" i="3"/>
  <c r="G46" i="3"/>
  <c r="G12" i="3"/>
  <c r="G62" i="3"/>
  <c r="G57" i="3"/>
  <c r="G43" i="3"/>
  <c r="G71" i="3"/>
  <c r="G30" i="3"/>
  <c r="G74" i="3"/>
  <c r="G50" i="3"/>
  <c r="G56" i="3"/>
  <c r="G75" i="3"/>
  <c r="G33" i="3"/>
  <c r="G9" i="3"/>
  <c r="G45" i="3"/>
  <c r="G17" i="3"/>
  <c r="G28" i="3"/>
  <c r="G48" i="3"/>
  <c r="G68" i="3"/>
  <c r="G21" i="3"/>
  <c r="G23" i="3"/>
  <c r="G37" i="3"/>
  <c r="G4" i="3"/>
  <c r="G53" i="3"/>
  <c r="G10" i="3"/>
  <c r="G36" i="3"/>
  <c r="G14" i="3"/>
  <c r="G38" i="3"/>
  <c r="G27" i="3"/>
  <c r="G16" i="3"/>
  <c r="G44" i="3"/>
  <c r="G58" i="3"/>
  <c r="G65" i="3"/>
  <c r="G42" i="3"/>
  <c r="G15" i="3"/>
  <c r="G66" i="3"/>
  <c r="G59" i="3"/>
  <c r="G26" i="3"/>
  <c r="G29" i="3"/>
  <c r="G2" i="3"/>
  <c r="G31" i="3"/>
  <c r="G6" i="3"/>
  <c r="G67" i="3"/>
  <c r="G51" i="3"/>
  <c r="G8" i="3"/>
  <c r="G18" i="3"/>
  <c r="G77" i="3"/>
  <c r="G7" i="3"/>
  <c r="G47" i="3"/>
  <c r="G3" i="3"/>
  <c r="G69" i="3"/>
  <c r="G19" i="3"/>
  <c r="G78" i="3"/>
  <c r="G35" i="3"/>
  <c r="G20" i="3"/>
  <c r="G76" i="3"/>
  <c r="G32" i="3"/>
  <c r="G55" i="3"/>
  <c r="G70" i="3"/>
  <c r="G24" i="3"/>
  <c r="G64" i="3"/>
  <c r="G60" i="3"/>
  <c r="G73" i="3"/>
  <c r="G11" i="3"/>
  <c r="G13" i="3"/>
  <c r="G5" i="3"/>
  <c r="G63" i="3"/>
  <c r="G25" i="3"/>
  <c r="G34" i="3"/>
  <c r="G82" i="3"/>
  <c r="G81" i="3"/>
  <c r="G79" i="3"/>
  <c r="G80" i="3"/>
  <c r="G83" i="3"/>
  <c r="G84" i="3"/>
  <c r="G86" i="3"/>
  <c r="G85" i="3"/>
  <c r="G87" i="3"/>
  <c r="G88" i="3"/>
  <c r="G89" i="3"/>
  <c r="G90" i="3"/>
  <c r="G94" i="3"/>
  <c r="G91" i="3"/>
  <c r="G92" i="3"/>
  <c r="G93" i="3"/>
  <c r="G96" i="3"/>
  <c r="G95" i="3"/>
  <c r="G97" i="3"/>
  <c r="G98" i="3"/>
  <c r="G100" i="3"/>
  <c r="G99" i="3"/>
  <c r="G101" i="3"/>
  <c r="G102" i="3"/>
  <c r="G103" i="3"/>
  <c r="G104" i="3"/>
  <c r="G106" i="3"/>
  <c r="G105" i="3"/>
  <c r="G107" i="3"/>
  <c r="G108" i="3"/>
  <c r="G109" i="3"/>
  <c r="G111" i="3"/>
  <c r="G110" i="3"/>
  <c r="G113" i="3"/>
  <c r="G112" i="3"/>
  <c r="G114" i="3"/>
  <c r="G115" i="3"/>
  <c r="G117" i="3"/>
  <c r="G116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3" i="3"/>
  <c r="G132" i="3"/>
  <c r="G134" i="3"/>
  <c r="G135" i="3"/>
  <c r="G137" i="3"/>
  <c r="G136" i="3"/>
  <c r="G138" i="3"/>
  <c r="G139" i="3"/>
  <c r="G140" i="3"/>
  <c r="G141" i="3"/>
  <c r="G142" i="3"/>
  <c r="G145" i="3"/>
  <c r="G144" i="3"/>
  <c r="G143" i="3"/>
  <c r="G147" i="3"/>
  <c r="G148" i="3"/>
  <c r="G146" i="3"/>
  <c r="G149" i="3"/>
  <c r="G150" i="3"/>
  <c r="G151" i="3"/>
  <c r="G152" i="3"/>
  <c r="G153" i="3"/>
  <c r="G155" i="3"/>
  <c r="G154" i="3"/>
  <c r="G157" i="3"/>
  <c r="G156" i="3"/>
  <c r="G158" i="3"/>
  <c r="G159" i="3"/>
  <c r="G161" i="3"/>
  <c r="G160" i="3"/>
  <c r="G162" i="3"/>
  <c r="G163" i="3"/>
  <c r="G164" i="3"/>
  <c r="G165" i="3"/>
  <c r="G166" i="3"/>
  <c r="G167" i="3"/>
  <c r="G168" i="3"/>
  <c r="G169" i="3"/>
  <c r="G170" i="3"/>
  <c r="G172" i="3"/>
  <c r="G171" i="3"/>
  <c r="G173" i="3"/>
  <c r="G174" i="3"/>
  <c r="G175" i="3"/>
  <c r="G176" i="3"/>
  <c r="G177" i="3"/>
  <c r="G179" i="3"/>
  <c r="G178" i="3"/>
  <c r="G180" i="3"/>
  <c r="G181" i="3"/>
  <c r="G182" i="3"/>
  <c r="G183" i="3"/>
  <c r="G184" i="3"/>
  <c r="G185" i="3"/>
  <c r="G187" i="3"/>
  <c r="G186" i="3"/>
  <c r="G188" i="3"/>
  <c r="G189" i="3"/>
  <c r="G191" i="3"/>
  <c r="G190" i="3"/>
  <c r="G192" i="3"/>
  <c r="G193" i="3"/>
  <c r="G194" i="3"/>
  <c r="G195" i="3"/>
  <c r="G196" i="3"/>
  <c r="G197" i="3"/>
  <c r="G198" i="3"/>
  <c r="G202" i="3"/>
  <c r="G200" i="3"/>
  <c r="G199" i="3"/>
  <c r="G201" i="3"/>
  <c r="G204" i="3"/>
  <c r="G203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8" i="3"/>
  <c r="G227" i="3"/>
  <c r="G229" i="3"/>
  <c r="G230" i="3"/>
  <c r="G232" i="3"/>
  <c r="G231" i="3"/>
  <c r="G233" i="3"/>
  <c r="G234" i="3"/>
  <c r="G235" i="3"/>
  <c r="G236" i="3"/>
  <c r="G237" i="3"/>
  <c r="G238" i="3"/>
  <c r="G240" i="3"/>
  <c r="G239" i="3"/>
  <c r="G241" i="3"/>
  <c r="G242" i="3"/>
  <c r="G243" i="3"/>
  <c r="G245" i="3"/>
  <c r="G244" i="3"/>
  <c r="G246" i="3"/>
  <c r="G247" i="3"/>
  <c r="G248" i="3"/>
  <c r="G253" i="3"/>
  <c r="G249" i="3"/>
  <c r="G251" i="3"/>
  <c r="G250" i="3"/>
  <c r="G252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9" i="3"/>
  <c r="G288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51" i="3"/>
  <c r="G449" i="3"/>
  <c r="G448" i="3"/>
  <c r="G450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63" i="3"/>
  <c r="G1065" i="3"/>
  <c r="G1061" i="3"/>
  <c r="G1057" i="3"/>
  <c r="G1059" i="3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2" i="2"/>
  <c r="N33" i="2" l="1"/>
  <c r="N17" i="2"/>
  <c r="N13" i="2"/>
  <c r="N23" i="2"/>
  <c r="N11" i="2"/>
  <c r="N35" i="2"/>
  <c r="N26" i="2"/>
  <c r="N16" i="2"/>
  <c r="N5" i="2"/>
  <c r="N25" i="2"/>
  <c r="N9" i="2"/>
  <c r="N4" i="2"/>
  <c r="N20" i="2"/>
  <c r="N10" i="2"/>
  <c r="N6" i="2"/>
  <c r="N3" i="2"/>
  <c r="N24" i="2"/>
  <c r="N12" i="2"/>
  <c r="N19" i="2"/>
  <c r="N22" i="2"/>
  <c r="N18" i="2"/>
  <c r="N27" i="2"/>
  <c r="N21" i="2"/>
  <c r="N28" i="2"/>
  <c r="N30" i="2"/>
  <c r="N7" i="2"/>
  <c r="N34" i="2"/>
  <c r="N31" i="2"/>
  <c r="N15" i="2"/>
  <c r="N14" i="2"/>
  <c r="N36" i="2"/>
  <c r="N38" i="2"/>
  <c r="N8" i="2"/>
  <c r="N56" i="2"/>
  <c r="N45" i="2"/>
  <c r="N32" i="2"/>
  <c r="N60" i="2"/>
  <c r="N64" i="2"/>
  <c r="N29" i="2"/>
  <c r="N59" i="2"/>
  <c r="N42" i="2"/>
  <c r="N46" i="2"/>
  <c r="N48" i="2"/>
  <c r="N50" i="2"/>
  <c r="N41" i="2"/>
  <c r="N43" i="2"/>
  <c r="N47" i="2"/>
  <c r="N44" i="2"/>
  <c r="N37" i="2"/>
  <c r="N39" i="2"/>
  <c r="N52" i="2"/>
  <c r="N49" i="2"/>
  <c r="N51" i="2"/>
  <c r="N40" i="2"/>
  <c r="N67" i="2"/>
  <c r="N62" i="2"/>
  <c r="N53" i="2"/>
  <c r="N63" i="2"/>
  <c r="N55" i="2"/>
  <c r="N54" i="2"/>
  <c r="N57" i="2"/>
  <c r="N61" i="2"/>
  <c r="N58" i="2"/>
  <c r="N113" i="2"/>
  <c r="N65" i="2"/>
  <c r="N66" i="2"/>
  <c r="N75" i="2"/>
  <c r="N68" i="2"/>
  <c r="N77" i="2"/>
  <c r="N76" i="2"/>
  <c r="N86" i="2"/>
  <c r="N74" i="2"/>
  <c r="N70" i="2"/>
  <c r="N90" i="2"/>
  <c r="N80" i="2"/>
  <c r="N69" i="2"/>
  <c r="N79" i="2"/>
  <c r="N73" i="2"/>
  <c r="N88" i="2"/>
  <c r="N91" i="2"/>
  <c r="N78" i="2"/>
  <c r="N71" i="2"/>
  <c r="N81" i="2"/>
  <c r="N72" i="2"/>
  <c r="N82" i="2"/>
  <c r="N85" i="2"/>
  <c r="N84" i="2"/>
  <c r="N87" i="2"/>
  <c r="N93" i="2"/>
  <c r="N111" i="2"/>
  <c r="N89" i="2"/>
  <c r="N94" i="2"/>
  <c r="N102" i="2"/>
  <c r="N107" i="2"/>
  <c r="N99" i="2"/>
  <c r="N142" i="2"/>
  <c r="N96" i="2"/>
  <c r="N97" i="2"/>
  <c r="N127" i="2"/>
  <c r="N83" i="2"/>
  <c r="N114" i="2"/>
  <c r="N220" i="2"/>
  <c r="N100" i="2"/>
  <c r="N92" i="2"/>
  <c r="N446" i="2"/>
  <c r="N101" i="2"/>
  <c r="N95" i="2"/>
  <c r="N110" i="2"/>
  <c r="N117" i="2"/>
  <c r="N98" i="2"/>
  <c r="N119" i="2"/>
  <c r="N103" i="2"/>
  <c r="N116" i="2"/>
  <c r="N109" i="2"/>
  <c r="N105" i="2"/>
  <c r="N126" i="2"/>
  <c r="N165" i="2"/>
  <c r="N106" i="2"/>
  <c r="N121" i="2"/>
  <c r="N136" i="2"/>
  <c r="N132" i="2"/>
  <c r="N115" i="2"/>
  <c r="N104" i="2"/>
  <c r="N122" i="2"/>
  <c r="N157" i="2"/>
  <c r="N164" i="2"/>
  <c r="N123" i="2"/>
  <c r="N120" i="2"/>
  <c r="N177" i="2"/>
  <c r="N112" i="2"/>
  <c r="N108" i="2"/>
  <c r="N118" i="2"/>
  <c r="N160" i="2"/>
  <c r="N131" i="2"/>
  <c r="N149" i="2"/>
  <c r="N138" i="2"/>
  <c r="N129" i="2"/>
  <c r="N145" i="2"/>
  <c r="N152" i="2"/>
  <c r="N173" i="2"/>
  <c r="N137" i="2"/>
  <c r="N128" i="2"/>
  <c r="N125" i="2"/>
  <c r="N133" i="2"/>
  <c r="N141" i="2"/>
  <c r="N150" i="2"/>
  <c r="N124" i="2"/>
  <c r="N135" i="2"/>
  <c r="N161" i="2"/>
  <c r="N169" i="2"/>
  <c r="N148" i="2"/>
  <c r="N130" i="2"/>
  <c r="N140" i="2"/>
  <c r="N147" i="2"/>
  <c r="N134" i="2"/>
  <c r="N206" i="2"/>
  <c r="N200" i="2"/>
  <c r="N162" i="2"/>
  <c r="N153" i="2"/>
  <c r="N176" i="2"/>
  <c r="N144" i="2"/>
  <c r="N190" i="2"/>
  <c r="N139" i="2"/>
  <c r="N270" i="2"/>
  <c r="N187" i="2"/>
  <c r="N174" i="2"/>
  <c r="N151" i="2"/>
  <c r="N191" i="2"/>
  <c r="N197" i="2"/>
  <c r="N167" i="2"/>
  <c r="N186" i="2"/>
  <c r="N155" i="2"/>
  <c r="N175" i="2"/>
  <c r="N158" i="2"/>
  <c r="N170" i="2"/>
  <c r="N195" i="2"/>
  <c r="N156" i="2"/>
  <c r="N180" i="2"/>
  <c r="N235" i="2"/>
  <c r="N143" i="2"/>
  <c r="N284" i="2"/>
  <c r="N183" i="2"/>
  <c r="N163" i="2"/>
  <c r="N154" i="2"/>
  <c r="N231" i="2"/>
  <c r="N146" i="2"/>
  <c r="N907" i="2"/>
  <c r="N159" i="2"/>
  <c r="N172" i="2"/>
  <c r="N192" i="2"/>
  <c r="N226" i="2"/>
  <c r="N168" i="2"/>
  <c r="N185" i="2"/>
  <c r="N179" i="2"/>
  <c r="N166" i="2"/>
  <c r="N198" i="2"/>
  <c r="N215" i="2"/>
  <c r="N188" i="2"/>
  <c r="N171" i="2"/>
  <c r="N225" i="2"/>
  <c r="N219" i="2"/>
  <c r="N243" i="2"/>
  <c r="N210" i="2"/>
  <c r="N247" i="2"/>
  <c r="N211" i="2"/>
  <c r="N178" i="2"/>
  <c r="N250" i="2"/>
  <c r="N314" i="2"/>
  <c r="N189" i="2"/>
  <c r="N230" i="2"/>
  <c r="N212" i="2"/>
  <c r="N181" i="2"/>
  <c r="N182" i="2"/>
  <c r="N204" i="2"/>
  <c r="N208" i="2"/>
  <c r="N207" i="2"/>
  <c r="N199" i="2"/>
  <c r="N263" i="2"/>
  <c r="N213" i="2"/>
  <c r="N203" i="2"/>
  <c r="N196" i="2"/>
  <c r="N281" i="2"/>
  <c r="N333" i="2"/>
  <c r="N248" i="2"/>
  <c r="N202" i="2"/>
  <c r="N205" i="2"/>
  <c r="N222" i="2"/>
  <c r="N227" i="2"/>
  <c r="N194" i="2"/>
  <c r="N201" i="2"/>
  <c r="N249" i="2"/>
  <c r="N279" i="2"/>
  <c r="N319" i="2"/>
  <c r="N221" i="2"/>
  <c r="N251" i="2"/>
  <c r="N223" i="2"/>
  <c r="N233" i="2"/>
  <c r="N184" i="2"/>
  <c r="N245" i="2"/>
  <c r="N266" i="2"/>
  <c r="N322" i="2"/>
  <c r="N240" i="2"/>
  <c r="N216" i="2"/>
  <c r="N224" i="2"/>
  <c r="N193" i="2"/>
  <c r="N238" i="2"/>
  <c r="N217" i="2"/>
  <c r="N218" i="2"/>
  <c r="N232" i="2"/>
  <c r="N237" i="2"/>
  <c r="N254" i="2"/>
  <c r="N236" i="2"/>
  <c r="N229" i="2"/>
  <c r="N394" i="2"/>
  <c r="N253" i="2"/>
  <c r="N289" i="2"/>
  <c r="N259" i="2"/>
  <c r="N280" i="2"/>
  <c r="N301" i="2"/>
  <c r="N267" i="2"/>
  <c r="N214" i="2"/>
  <c r="N234" i="2"/>
  <c r="N228" i="2"/>
  <c r="N246" i="2"/>
  <c r="N272" i="2"/>
  <c r="N260" i="2"/>
  <c r="N244" i="2"/>
  <c r="N294" i="2"/>
  <c r="N273" i="2"/>
  <c r="N339" i="2"/>
  <c r="N252" i="2"/>
  <c r="N292" i="2"/>
  <c r="N242" i="2"/>
  <c r="N367" i="2"/>
  <c r="N264" i="2"/>
  <c r="N269" i="2"/>
  <c r="N315" i="2"/>
  <c r="N274" i="2"/>
  <c r="N298" i="2"/>
  <c r="N300" i="2"/>
  <c r="N276" i="2"/>
  <c r="N317" i="2"/>
  <c r="N283" i="2"/>
  <c r="N257" i="2"/>
  <c r="N209" i="2"/>
  <c r="N306" i="2"/>
  <c r="N308" i="2"/>
  <c r="N265" i="2"/>
  <c r="N352" i="2"/>
  <c r="N331" i="2"/>
  <c r="N384" i="2"/>
  <c r="N268" i="2"/>
  <c r="N309" i="2"/>
  <c r="N285" i="2"/>
  <c r="N241" i="2"/>
  <c r="N305" i="2"/>
  <c r="N293" i="2"/>
  <c r="N297" i="2"/>
  <c r="N318" i="2"/>
  <c r="N239" i="2"/>
  <c r="N277" i="2"/>
  <c r="N304" i="2"/>
  <c r="N291" i="2"/>
  <c r="N348" i="2"/>
  <c r="N340" i="2"/>
  <c r="N258" i="2"/>
  <c r="N256" i="2"/>
  <c r="N271" i="2"/>
  <c r="N329" i="2"/>
  <c r="N381" i="2"/>
  <c r="N282" i="2"/>
  <c r="N316" i="2"/>
  <c r="N338" i="2"/>
  <c r="N302" i="2"/>
  <c r="N262" i="2"/>
  <c r="N296" i="2"/>
  <c r="N286" i="2"/>
  <c r="N261" i="2"/>
  <c r="N295" i="2"/>
  <c r="N334" i="2"/>
  <c r="N327" i="2"/>
  <c r="N392" i="2"/>
  <c r="N337" i="2"/>
  <c r="N288" i="2"/>
  <c r="N255" i="2"/>
  <c r="N355" i="2"/>
  <c r="N313" i="2"/>
  <c r="N398" i="2"/>
  <c r="N311" i="2"/>
  <c r="N278" i="2"/>
  <c r="N312" i="2"/>
  <c r="N395" i="2"/>
  <c r="N360" i="2"/>
  <c r="N479" i="2"/>
  <c r="N420" i="2"/>
  <c r="N350" i="2"/>
  <c r="N402" i="2"/>
  <c r="N364" i="2"/>
  <c r="N307" i="2"/>
  <c r="N290" i="2"/>
  <c r="N336" i="2"/>
  <c r="N275" i="2"/>
  <c r="N325" i="2"/>
  <c r="N368" i="2"/>
  <c r="N351" i="2"/>
  <c r="N330" i="2"/>
  <c r="N422" i="2"/>
  <c r="N410" i="2"/>
  <c r="N287" i="2"/>
  <c r="N421" i="2"/>
  <c r="N299" i="2"/>
  <c r="N365" i="2"/>
  <c r="N328" i="2"/>
  <c r="N385" i="2"/>
  <c r="N1062" i="2"/>
  <c r="N303" i="2"/>
  <c r="N537" i="2"/>
  <c r="N366" i="2"/>
  <c r="N343" i="2"/>
  <c r="N346" i="2"/>
  <c r="N321" i="2"/>
  <c r="N369" i="2"/>
  <c r="N495" i="2"/>
  <c r="N399" i="2"/>
  <c r="N362" i="2"/>
  <c r="N324" i="2"/>
  <c r="N375" i="2"/>
  <c r="N382" i="2"/>
  <c r="N344" i="2"/>
  <c r="N442" i="2"/>
  <c r="N349" i="2"/>
  <c r="N341" i="2"/>
  <c r="N332" i="2"/>
  <c r="N444" i="2"/>
  <c r="N323" i="2"/>
  <c r="N356" i="2"/>
  <c r="N413" i="2"/>
  <c r="N389" i="2"/>
  <c r="N320" i="2"/>
  <c r="N412" i="2"/>
  <c r="N363" i="2"/>
  <c r="N335" i="2"/>
  <c r="N345" i="2"/>
  <c r="N393" i="2"/>
  <c r="N758" i="2"/>
  <c r="N370" i="2"/>
  <c r="N377" i="2"/>
  <c r="N359" i="2"/>
  <c r="N407" i="2"/>
  <c r="N361" i="2"/>
  <c r="N397" i="2"/>
  <c r="N447" i="2"/>
  <c r="N347" i="2"/>
  <c r="N380" i="2"/>
  <c r="N354" i="2"/>
  <c r="N371" i="2"/>
  <c r="N423" i="2"/>
  <c r="N417" i="2"/>
  <c r="N438" i="2"/>
  <c r="N358" i="2"/>
  <c r="N456" i="2"/>
  <c r="N386" i="2"/>
  <c r="N342" i="2"/>
  <c r="N357" i="2"/>
  <c r="N396" i="2"/>
  <c r="N378" i="2"/>
  <c r="N310" i="2"/>
  <c r="N326" i="2"/>
  <c r="N390" i="2"/>
  <c r="N379" i="2"/>
  <c r="N372" i="2"/>
  <c r="N432" i="2"/>
  <c r="N437" i="2"/>
  <c r="N511" i="2"/>
  <c r="N374" i="2"/>
  <c r="N459" i="2"/>
  <c r="N411" i="2"/>
  <c r="N1060" i="2"/>
  <c r="N452" i="2"/>
  <c r="N419" i="2"/>
  <c r="N391" i="2"/>
  <c r="N439" i="2"/>
  <c r="N540" i="2"/>
  <c r="N455" i="2"/>
  <c r="N428" i="2"/>
  <c r="N403" i="2"/>
  <c r="N383" i="2"/>
  <c r="N477" i="2"/>
  <c r="N416" i="2"/>
  <c r="N405" i="2"/>
  <c r="N533" i="2"/>
  <c r="N376" i="2"/>
  <c r="N387" i="2"/>
  <c r="N406" i="2"/>
  <c r="N404" i="2"/>
  <c r="N373" i="2"/>
  <c r="N462" i="2"/>
  <c r="N435" i="2"/>
  <c r="N441" i="2"/>
  <c r="N424" i="2"/>
  <c r="N409" i="2"/>
  <c r="N488" i="2"/>
  <c r="N388" i="2"/>
  <c r="N457" i="2"/>
  <c r="N497" i="2"/>
  <c r="N434" i="2"/>
  <c r="N414" i="2"/>
  <c r="N500" i="2"/>
  <c r="N521" i="2"/>
  <c r="N451" i="2"/>
  <c r="N431" i="2"/>
  <c r="N401" i="2"/>
  <c r="N430" i="2"/>
  <c r="N408" i="2"/>
  <c r="N481" i="2"/>
  <c r="N499" i="2"/>
  <c r="N526" i="2"/>
  <c r="N436" i="2"/>
  <c r="N353" i="2"/>
  <c r="N425" i="2"/>
  <c r="N460" i="2"/>
  <c r="N427" i="2"/>
  <c r="N730" i="2"/>
  <c r="N418" i="2"/>
  <c r="N463" i="2"/>
  <c r="N619" i="2"/>
  <c r="N426" i="2"/>
  <c r="N445" i="2"/>
  <c r="N504" i="2"/>
  <c r="N484" i="2"/>
  <c r="N568" i="2"/>
  <c r="N503" i="2"/>
  <c r="N476" i="2"/>
  <c r="N518" i="2"/>
  <c r="N498" i="2"/>
  <c r="N453" i="2"/>
  <c r="N443" i="2"/>
  <c r="N467" i="2"/>
  <c r="N464" i="2"/>
  <c r="N470" i="2"/>
  <c r="N565" i="2"/>
  <c r="N433" i="2"/>
  <c r="N483" i="2"/>
  <c r="N534" i="2"/>
  <c r="N474" i="2"/>
  <c r="N551" i="2"/>
  <c r="N471" i="2"/>
  <c r="N520" i="2"/>
  <c r="N454" i="2"/>
  <c r="N449" i="2"/>
  <c r="N400" i="2"/>
  <c r="N448" i="2"/>
  <c r="N458" i="2"/>
  <c r="N505" i="2"/>
  <c r="N415" i="2"/>
  <c r="N429" i="2"/>
  <c r="N539" i="2"/>
  <c r="N486" i="2"/>
  <c r="N482" i="2"/>
  <c r="N450" i="2"/>
  <c r="N522" i="2"/>
  <c r="N472" i="2"/>
  <c r="N496" i="2"/>
  <c r="N530" i="2"/>
  <c r="N466" i="2"/>
  <c r="N542" i="2"/>
  <c r="N475" i="2"/>
  <c r="N523" i="2"/>
  <c r="N514" i="2"/>
  <c r="N485" i="2"/>
  <c r="N956" i="2"/>
  <c r="N440" i="2"/>
  <c r="N480" i="2"/>
  <c r="N478" i="2"/>
  <c r="N517" i="2"/>
  <c r="N473" i="2"/>
  <c r="N549" i="2"/>
  <c r="N531" i="2"/>
  <c r="N502" i="2"/>
  <c r="N580" i="2"/>
  <c r="N487" i="2"/>
  <c r="N465" i="2"/>
  <c r="N468" i="2"/>
  <c r="N469" i="2"/>
  <c r="N516" i="2"/>
  <c r="N510" i="2"/>
  <c r="N501" i="2"/>
  <c r="N556" i="2"/>
  <c r="N536" i="2"/>
  <c r="N529" i="2"/>
  <c r="N490" i="2"/>
  <c r="N461" i="2"/>
  <c r="N512" i="2"/>
  <c r="N583" i="2"/>
  <c r="N608" i="2"/>
  <c r="N582" i="2"/>
  <c r="N491" i="2"/>
  <c r="N538" i="2"/>
  <c r="N557" i="2"/>
  <c r="N528" i="2"/>
  <c r="N545" i="2"/>
  <c r="N555" i="2"/>
  <c r="N489" i="2"/>
  <c r="N552" i="2"/>
  <c r="N506" i="2"/>
  <c r="N508" i="2"/>
  <c r="N566" i="2"/>
  <c r="N515" i="2"/>
  <c r="N492" i="2"/>
  <c r="N544" i="2"/>
  <c r="N553" i="2"/>
  <c r="N559" i="2"/>
  <c r="N547" i="2"/>
  <c r="N524" i="2"/>
  <c r="N493" i="2"/>
  <c r="N591" i="2"/>
  <c r="N550" i="2"/>
  <c r="N548" i="2"/>
  <c r="N519" i="2"/>
  <c r="N596" i="2"/>
  <c r="N571" i="2"/>
  <c r="N532" i="2"/>
  <c r="N494" i="2"/>
  <c r="N569" i="2"/>
  <c r="N535" i="2"/>
  <c r="N575" i="2"/>
  <c r="N577" i="2"/>
  <c r="N581" i="2"/>
  <c r="N563" i="2"/>
  <c r="N513" i="2"/>
  <c r="N595" i="2"/>
  <c r="N638" i="2"/>
  <c r="N554" i="2"/>
  <c r="N572" i="2"/>
  <c r="N558" i="2"/>
  <c r="N567" i="2"/>
  <c r="N687" i="2"/>
  <c r="N509" i="2"/>
  <c r="N597" i="2"/>
  <c r="N589" i="2"/>
  <c r="N561" i="2"/>
  <c r="N507" i="2"/>
  <c r="N579" i="2"/>
  <c r="N617" i="2"/>
  <c r="N586" i="2"/>
  <c r="N603" i="2"/>
  <c r="N527" i="2"/>
  <c r="N543" i="2"/>
  <c r="N590" i="2"/>
  <c r="N723" i="2"/>
  <c r="N562" i="2"/>
  <c r="N564" i="2"/>
  <c r="N605" i="2"/>
  <c r="N629" i="2"/>
  <c r="N574" i="2"/>
  <c r="N525" i="2"/>
  <c r="N690" i="2"/>
  <c r="N612" i="2"/>
  <c r="N584" i="2"/>
  <c r="N576" i="2"/>
  <c r="N587" i="2"/>
  <c r="N600" i="2"/>
  <c r="N570" i="2"/>
  <c r="N560" i="2"/>
  <c r="N541" i="2"/>
  <c r="N593" i="2"/>
  <c r="N648" i="2"/>
  <c r="N639" i="2"/>
  <c r="N924" i="2"/>
  <c r="N640" i="2"/>
  <c r="N635" i="2"/>
  <c r="N599" i="2"/>
  <c r="N573" i="2"/>
  <c r="N613" i="2"/>
  <c r="N606" i="2"/>
  <c r="N609" i="2"/>
  <c r="N660" i="2"/>
  <c r="N601" i="2"/>
  <c r="N594" i="2"/>
  <c r="N578" i="2"/>
  <c r="N945" i="2"/>
  <c r="N630" i="2"/>
  <c r="N641" i="2"/>
  <c r="N653" i="2"/>
  <c r="N610" i="2"/>
  <c r="N625" i="2"/>
  <c r="N585" i="2"/>
  <c r="N661" i="2"/>
  <c r="N620" i="2"/>
  <c r="N626" i="2"/>
  <c r="N631" i="2"/>
  <c r="N615" i="2"/>
  <c r="N602" i="2"/>
  <c r="N695" i="2"/>
  <c r="N616" i="2"/>
  <c r="N607" i="2"/>
  <c r="N664" i="2"/>
  <c r="N621" i="2"/>
  <c r="N592" i="2"/>
  <c r="N588" i="2"/>
  <c r="N650" i="2"/>
  <c r="N618" i="2"/>
  <c r="N672" i="2"/>
  <c r="N633" i="2"/>
  <c r="N665" i="2"/>
  <c r="N598" i="2"/>
  <c r="N674" i="2"/>
  <c r="N611" i="2"/>
  <c r="N622" i="2"/>
  <c r="N614" i="2"/>
  <c r="N604" i="2"/>
  <c r="N623" i="2"/>
  <c r="N644" i="2"/>
  <c r="N642" i="2"/>
  <c r="N636" i="2"/>
  <c r="N772" i="2"/>
  <c r="N624" i="2"/>
  <c r="N628" i="2"/>
  <c r="N627" i="2"/>
  <c r="N643" i="2"/>
  <c r="N706" i="2"/>
  <c r="N677" i="2"/>
  <c r="N741" i="2"/>
  <c r="N755" i="2"/>
  <c r="N649" i="2"/>
  <c r="N663" i="2"/>
  <c r="N691" i="2"/>
  <c r="N667" i="2"/>
  <c r="N671" i="2"/>
  <c r="N634" i="2"/>
  <c r="N680" i="2"/>
  <c r="N646" i="2"/>
  <c r="N670" i="2"/>
  <c r="N655" i="2"/>
  <c r="N659" i="2"/>
  <c r="N647" i="2"/>
  <c r="N546" i="2"/>
  <c r="N637" i="2"/>
  <c r="N726" i="2"/>
  <c r="N632" i="2"/>
  <c r="N662" i="2"/>
  <c r="N776" i="2"/>
  <c r="N681" i="2"/>
  <c r="N645" i="2"/>
  <c r="N668" i="2"/>
  <c r="N824" i="2"/>
  <c r="N657" i="2"/>
  <c r="N696" i="2"/>
  <c r="N716" i="2"/>
  <c r="N654" i="2"/>
  <c r="N682" i="2"/>
  <c r="N651" i="2"/>
  <c r="N676" i="2"/>
  <c r="N707" i="2"/>
  <c r="N652" i="2"/>
  <c r="N669" i="2"/>
  <c r="N656" i="2"/>
  <c r="N673" i="2"/>
  <c r="N704" i="2"/>
  <c r="N709" i="2"/>
  <c r="N698" i="2"/>
  <c r="N684" i="2"/>
  <c r="N734" i="2"/>
  <c r="N658" i="2"/>
  <c r="N666" i="2"/>
  <c r="N702" i="2"/>
  <c r="N750" i="2"/>
  <c r="N699" i="2"/>
  <c r="N747" i="2"/>
  <c r="N675" i="2"/>
  <c r="N689" i="2"/>
  <c r="N694" i="2"/>
  <c r="N720" i="2"/>
  <c r="N693" i="2"/>
  <c r="N686" i="2"/>
  <c r="N678" i="2"/>
  <c r="N715" i="2"/>
  <c r="N685" i="2"/>
  <c r="N705" i="2"/>
  <c r="N688" i="2"/>
  <c r="N700" i="2"/>
  <c r="N692" i="2"/>
  <c r="N766" i="2"/>
  <c r="N683" i="2"/>
  <c r="N731" i="2"/>
  <c r="N753" i="2"/>
  <c r="N717" i="2"/>
  <c r="N788" i="2"/>
  <c r="N714" i="2"/>
  <c r="N754" i="2"/>
  <c r="N725" i="2"/>
  <c r="N718" i="2"/>
  <c r="N733" i="2"/>
  <c r="N801" i="2"/>
  <c r="N727" i="2"/>
  <c r="N737" i="2"/>
  <c r="N697" i="2"/>
  <c r="N721" i="2"/>
  <c r="N710" i="2"/>
  <c r="N742" i="2"/>
  <c r="N765" i="2"/>
  <c r="N703" i="2"/>
  <c r="N722" i="2"/>
  <c r="N903" i="2"/>
  <c r="N713" i="2"/>
  <c r="N711" i="2"/>
  <c r="N728" i="2"/>
  <c r="N712" i="2"/>
  <c r="N807" i="2"/>
  <c r="N767" i="2"/>
  <c r="N779" i="2"/>
  <c r="N701" i="2"/>
  <c r="N743" i="2"/>
  <c r="N736" i="2"/>
  <c r="N679" i="2"/>
  <c r="N773" i="2"/>
  <c r="N740" i="2"/>
  <c r="N724" i="2"/>
  <c r="N769" i="2"/>
  <c r="N739" i="2"/>
  <c r="N770" i="2"/>
  <c r="N804" i="2"/>
  <c r="N744" i="2"/>
  <c r="N708" i="2"/>
  <c r="N820" i="2"/>
  <c r="N757" i="2"/>
  <c r="N778" i="2"/>
  <c r="N746" i="2"/>
  <c r="N748" i="2"/>
  <c r="N759" i="2"/>
  <c r="N789" i="2"/>
  <c r="N738" i="2"/>
  <c r="N786" i="2"/>
  <c r="N732" i="2"/>
  <c r="N745" i="2"/>
  <c r="N837" i="2"/>
  <c r="N719" i="2"/>
  <c r="N729" i="2"/>
  <c r="N781" i="2"/>
  <c r="N822" i="2"/>
  <c r="N749" i="2"/>
  <c r="N783" i="2"/>
  <c r="N775" i="2"/>
  <c r="N771" i="2"/>
  <c r="N761" i="2"/>
  <c r="N805" i="2"/>
  <c r="N762" i="2"/>
  <c r="N827" i="2"/>
  <c r="N832" i="2"/>
  <c r="N792" i="2"/>
  <c r="N768" i="2"/>
  <c r="N735" i="2"/>
  <c r="N777" i="2"/>
  <c r="N764" i="2"/>
  <c r="N756" i="2"/>
  <c r="N791" i="2"/>
  <c r="N826" i="2"/>
  <c r="N960" i="2"/>
  <c r="N798" i="2"/>
  <c r="N796" i="2"/>
  <c r="N760" i="2"/>
  <c r="N751" i="2"/>
  <c r="N803" i="2"/>
  <c r="N830" i="2"/>
  <c r="N794" i="2"/>
  <c r="N774" i="2"/>
  <c r="N802" i="2"/>
  <c r="N793" i="2"/>
  <c r="N812" i="2"/>
  <c r="N799" i="2"/>
  <c r="N834" i="2"/>
  <c r="N847" i="2"/>
  <c r="N1059" i="2"/>
  <c r="N780" i="2"/>
  <c r="N752" i="2"/>
  <c r="N797" i="2"/>
  <c r="N825" i="2"/>
  <c r="N782" i="2"/>
  <c r="N853" i="2"/>
  <c r="N800" i="2"/>
  <c r="N795" i="2"/>
  <c r="N811" i="2"/>
  <c r="N808" i="2"/>
  <c r="N784" i="2"/>
  <c r="N810" i="2"/>
  <c r="N787" i="2"/>
  <c r="N790" i="2"/>
  <c r="N809" i="2"/>
  <c r="N806" i="2"/>
  <c r="N821" i="2"/>
  <c r="N844" i="2"/>
  <c r="N815" i="2"/>
  <c r="N828" i="2"/>
  <c r="N879" i="2"/>
  <c r="N841" i="2"/>
  <c r="N855" i="2"/>
  <c r="N831" i="2"/>
  <c r="N785" i="2"/>
  <c r="N814" i="2"/>
  <c r="N763" i="2"/>
  <c r="N817" i="2"/>
  <c r="N877" i="2"/>
  <c r="N842" i="2"/>
  <c r="N813" i="2"/>
  <c r="N850" i="2"/>
  <c r="N816" i="2"/>
  <c r="N819" i="2"/>
  <c r="N852" i="2"/>
  <c r="N894" i="2"/>
  <c r="N848" i="2"/>
  <c r="N823" i="2"/>
  <c r="N849" i="2"/>
  <c r="N914" i="2"/>
  <c r="N856" i="2"/>
  <c r="N839" i="2"/>
  <c r="N861" i="2"/>
  <c r="N843" i="2"/>
  <c r="N840" i="2"/>
  <c r="N818" i="2"/>
  <c r="N838" i="2"/>
  <c r="N854" i="2"/>
  <c r="N835" i="2"/>
  <c r="N846" i="2"/>
  <c r="N858" i="2"/>
  <c r="N851" i="2"/>
  <c r="N845" i="2"/>
  <c r="N865" i="2"/>
  <c r="N866" i="2"/>
  <c r="N949" i="2"/>
  <c r="N829" i="2"/>
  <c r="N864" i="2"/>
  <c r="N882" i="2"/>
  <c r="N871" i="2"/>
  <c r="N859" i="2"/>
  <c r="N857" i="2"/>
  <c r="N862" i="2"/>
  <c r="N863" i="2"/>
  <c r="N887" i="2"/>
  <c r="N909" i="2"/>
  <c r="N902" i="2"/>
  <c r="N873" i="2"/>
  <c r="N965" i="2"/>
  <c r="N872" i="2"/>
  <c r="N876" i="2"/>
  <c r="N875" i="2"/>
  <c r="N880" i="2"/>
  <c r="N836" i="2"/>
  <c r="N891" i="2"/>
  <c r="N869" i="2"/>
  <c r="N881" i="2"/>
  <c r="N874" i="2"/>
  <c r="N1065" i="2"/>
  <c r="N868" i="2"/>
  <c r="N885" i="2"/>
  <c r="N884" i="2"/>
  <c r="N947" i="2"/>
  <c r="N1061" i="2"/>
  <c r="N860" i="2"/>
  <c r="N890" i="2"/>
  <c r="N883" i="2"/>
  <c r="N889" i="2"/>
  <c r="N870" i="2"/>
  <c r="N895" i="2"/>
  <c r="N867" i="2"/>
  <c r="N833" i="2"/>
  <c r="N878" i="2"/>
  <c r="N892" i="2"/>
  <c r="N893" i="2"/>
  <c r="N900" i="2"/>
  <c r="N886" i="2"/>
  <c r="N901" i="2"/>
  <c r="N897" i="2"/>
  <c r="N931" i="2"/>
  <c r="N908" i="2"/>
  <c r="N888" i="2"/>
  <c r="N896" i="2"/>
  <c r="N899" i="2"/>
  <c r="N932" i="2"/>
  <c r="N916" i="2"/>
  <c r="N898" i="2"/>
  <c r="N910" i="2"/>
  <c r="N915" i="2"/>
  <c r="N906" i="2"/>
  <c r="N905" i="2"/>
  <c r="N979" i="2"/>
  <c r="N911" i="2"/>
  <c r="N917" i="2"/>
  <c r="N912" i="2"/>
  <c r="N925" i="2"/>
  <c r="N913" i="2"/>
  <c r="N990" i="2"/>
  <c r="N992" i="2"/>
  <c r="N926" i="2"/>
  <c r="N933" i="2"/>
  <c r="N921" i="2"/>
  <c r="N937" i="2"/>
  <c r="N928" i="2"/>
  <c r="N920" i="2"/>
  <c r="N904" i="2"/>
  <c r="N918" i="2"/>
  <c r="N923" i="2"/>
  <c r="N939" i="2"/>
  <c r="N934" i="2"/>
  <c r="N919" i="2"/>
  <c r="N929" i="2"/>
  <c r="N941" i="2"/>
  <c r="N927" i="2"/>
  <c r="N946" i="2"/>
  <c r="N943" i="2"/>
  <c r="N922" i="2"/>
  <c r="N930" i="2"/>
  <c r="N938" i="2"/>
  <c r="N940" i="2"/>
  <c r="N944" i="2"/>
  <c r="N942" i="2"/>
  <c r="N935" i="2"/>
  <c r="N1067" i="2"/>
  <c r="N987" i="2"/>
  <c r="N953" i="2"/>
  <c r="N985" i="2"/>
  <c r="N936" i="2"/>
  <c r="N948" i="2"/>
  <c r="N955" i="2"/>
  <c r="N950" i="2"/>
  <c r="N959" i="2"/>
  <c r="N951" i="2"/>
  <c r="N997" i="2"/>
  <c r="N1043" i="2"/>
  <c r="N968" i="2"/>
  <c r="N958" i="2"/>
  <c r="N963" i="2"/>
  <c r="N969" i="2"/>
  <c r="N994" i="2"/>
  <c r="N981" i="2"/>
  <c r="N993" i="2"/>
  <c r="N967" i="2"/>
  <c r="N972" i="2"/>
  <c r="N952" i="2"/>
  <c r="N954" i="2"/>
  <c r="N977" i="2"/>
  <c r="N964" i="2"/>
  <c r="N974" i="2"/>
  <c r="N978" i="2"/>
  <c r="N988" i="2"/>
  <c r="N995" i="2"/>
  <c r="N966" i="2"/>
  <c r="N971" i="2"/>
  <c r="N961" i="2"/>
  <c r="N970" i="2"/>
  <c r="N975" i="2"/>
  <c r="N982" i="2"/>
  <c r="N980" i="2"/>
  <c r="N976" i="2"/>
  <c r="N957" i="2"/>
  <c r="N986" i="2"/>
  <c r="N1014" i="2"/>
  <c r="N973" i="2"/>
  <c r="N998" i="2"/>
  <c r="N962" i="2"/>
  <c r="N983" i="2"/>
  <c r="N991" i="2"/>
  <c r="N989" i="2"/>
  <c r="N1044" i="2"/>
  <c r="N996" i="2"/>
  <c r="N999" i="2"/>
  <c r="N1066" i="2"/>
  <c r="N1004" i="2"/>
  <c r="N984" i="2"/>
  <c r="N1006" i="2"/>
  <c r="N1008" i="2"/>
  <c r="N1000" i="2"/>
  <c r="N1042" i="2"/>
  <c r="N1063" i="2"/>
  <c r="N1013" i="2"/>
  <c r="N1001" i="2"/>
  <c r="N1011" i="2"/>
  <c r="N1005" i="2"/>
  <c r="N1009" i="2"/>
  <c r="N1007" i="2"/>
  <c r="N1002" i="2"/>
  <c r="N1010" i="2"/>
  <c r="N1064" i="2"/>
  <c r="N1015" i="2"/>
  <c r="N1003" i="2"/>
  <c r="N1012" i="2"/>
  <c r="N1016" i="2"/>
  <c r="N1017" i="2"/>
  <c r="N1018" i="2"/>
  <c r="N1019" i="2"/>
  <c r="N1058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K17" i="2"/>
  <c r="K13" i="2"/>
  <c r="K23" i="2"/>
  <c r="K11" i="2"/>
  <c r="K35" i="2"/>
  <c r="K26" i="2"/>
  <c r="K16" i="2"/>
  <c r="K5" i="2"/>
  <c r="K2" i="2"/>
  <c r="K25" i="2"/>
  <c r="K9" i="2"/>
  <c r="K4" i="2"/>
  <c r="K20" i="2"/>
  <c r="K10" i="2"/>
  <c r="K6" i="2"/>
  <c r="K3" i="2"/>
  <c r="K24" i="2"/>
  <c r="K12" i="2"/>
  <c r="K19" i="2"/>
  <c r="K22" i="2"/>
  <c r="K18" i="2"/>
  <c r="K27" i="2"/>
  <c r="K21" i="2"/>
  <c r="K28" i="2"/>
  <c r="K30" i="2"/>
  <c r="K7" i="2"/>
  <c r="K34" i="2"/>
  <c r="K31" i="2"/>
  <c r="K15" i="2"/>
  <c r="K14" i="2"/>
  <c r="K36" i="2"/>
  <c r="K38" i="2"/>
  <c r="K8" i="2"/>
  <c r="K56" i="2"/>
  <c r="K45" i="2"/>
  <c r="K32" i="2"/>
  <c r="K60" i="2"/>
  <c r="K64" i="2"/>
  <c r="K29" i="2"/>
  <c r="K59" i="2"/>
  <c r="L59" i="2" s="1"/>
  <c r="K42" i="2"/>
  <c r="K46" i="2"/>
  <c r="K48" i="2"/>
  <c r="K50" i="2"/>
  <c r="K41" i="2"/>
  <c r="K43" i="2"/>
  <c r="K47" i="2"/>
  <c r="K44" i="2"/>
  <c r="K37" i="2"/>
  <c r="K39" i="2"/>
  <c r="K52" i="2"/>
  <c r="K49" i="2"/>
  <c r="K51" i="2"/>
  <c r="K40" i="2"/>
  <c r="K67" i="2"/>
  <c r="K62" i="2"/>
  <c r="K53" i="2"/>
  <c r="K63" i="2"/>
  <c r="K55" i="2"/>
  <c r="K54" i="2"/>
  <c r="K57" i="2"/>
  <c r="K61" i="2"/>
  <c r="K58" i="2"/>
  <c r="K113" i="2"/>
  <c r="K65" i="2"/>
  <c r="K66" i="2"/>
  <c r="K75" i="2"/>
  <c r="K68" i="2"/>
  <c r="K77" i="2"/>
  <c r="K76" i="2"/>
  <c r="K86" i="2"/>
  <c r="K74" i="2"/>
  <c r="K70" i="2"/>
  <c r="K90" i="2"/>
  <c r="K80" i="2"/>
  <c r="K69" i="2"/>
  <c r="K79" i="2"/>
  <c r="K73" i="2"/>
  <c r="K88" i="2"/>
  <c r="K91" i="2"/>
  <c r="K78" i="2"/>
  <c r="K71" i="2"/>
  <c r="K81" i="2"/>
  <c r="K72" i="2"/>
  <c r="K82" i="2"/>
  <c r="K85" i="2"/>
  <c r="K84" i="2"/>
  <c r="K87" i="2"/>
  <c r="K93" i="2"/>
  <c r="K111" i="2"/>
  <c r="K89" i="2"/>
  <c r="K94" i="2"/>
  <c r="K102" i="2"/>
  <c r="K107" i="2"/>
  <c r="K99" i="2"/>
  <c r="K142" i="2"/>
  <c r="K96" i="2"/>
  <c r="K97" i="2"/>
  <c r="K127" i="2"/>
  <c r="K83" i="2"/>
  <c r="K114" i="2"/>
  <c r="K220" i="2"/>
  <c r="K100" i="2"/>
  <c r="K92" i="2"/>
  <c r="K446" i="2"/>
  <c r="K101" i="2"/>
  <c r="K95" i="2"/>
  <c r="K110" i="2"/>
  <c r="K117" i="2"/>
  <c r="K98" i="2"/>
  <c r="K119" i="2"/>
  <c r="K103" i="2"/>
  <c r="K116" i="2"/>
  <c r="K109" i="2"/>
  <c r="K105" i="2"/>
  <c r="K126" i="2"/>
  <c r="K165" i="2"/>
  <c r="K106" i="2"/>
  <c r="K121" i="2"/>
  <c r="K136" i="2"/>
  <c r="K132" i="2"/>
  <c r="K115" i="2"/>
  <c r="K104" i="2"/>
  <c r="K122" i="2"/>
  <c r="K157" i="2"/>
  <c r="K164" i="2"/>
  <c r="K123" i="2"/>
  <c r="K120" i="2"/>
  <c r="K177" i="2"/>
  <c r="K112" i="2"/>
  <c r="K108" i="2"/>
  <c r="K118" i="2"/>
  <c r="K160" i="2"/>
  <c r="K131" i="2"/>
  <c r="K149" i="2"/>
  <c r="K138" i="2"/>
  <c r="K129" i="2"/>
  <c r="K145" i="2"/>
  <c r="K152" i="2"/>
  <c r="K173" i="2"/>
  <c r="K137" i="2"/>
  <c r="K128" i="2"/>
  <c r="K125" i="2"/>
  <c r="K133" i="2"/>
  <c r="K141" i="2"/>
  <c r="K150" i="2"/>
  <c r="K124" i="2"/>
  <c r="K135" i="2"/>
  <c r="K161" i="2"/>
  <c r="K169" i="2"/>
  <c r="K148" i="2"/>
  <c r="K130" i="2"/>
  <c r="K140" i="2"/>
  <c r="L140" i="2" s="1"/>
  <c r="K147" i="2"/>
  <c r="K134" i="2"/>
  <c r="K206" i="2"/>
  <c r="K200" i="2"/>
  <c r="K162" i="2"/>
  <c r="K153" i="2"/>
  <c r="K176" i="2"/>
  <c r="K144" i="2"/>
  <c r="K190" i="2"/>
  <c r="K139" i="2"/>
  <c r="K270" i="2"/>
  <c r="K187" i="2"/>
  <c r="K174" i="2"/>
  <c r="L174" i="2" s="1"/>
  <c r="K151" i="2"/>
  <c r="K191" i="2"/>
  <c r="K197" i="2"/>
  <c r="K167" i="2"/>
  <c r="K186" i="2"/>
  <c r="K155" i="2"/>
  <c r="K175" i="2"/>
  <c r="K158" i="2"/>
  <c r="K170" i="2"/>
  <c r="K195" i="2"/>
  <c r="K156" i="2"/>
  <c r="K180" i="2"/>
  <c r="K235" i="2"/>
  <c r="K143" i="2"/>
  <c r="K284" i="2"/>
  <c r="K183" i="2"/>
  <c r="K163" i="2"/>
  <c r="K154" i="2"/>
  <c r="K231" i="2"/>
  <c r="K146" i="2"/>
  <c r="K907" i="2"/>
  <c r="K159" i="2"/>
  <c r="K172" i="2"/>
  <c r="K192" i="2"/>
  <c r="K226" i="2"/>
  <c r="K168" i="2"/>
  <c r="K185" i="2"/>
  <c r="K179" i="2"/>
  <c r="K166" i="2"/>
  <c r="K198" i="2"/>
  <c r="K215" i="2"/>
  <c r="K188" i="2"/>
  <c r="K171" i="2"/>
  <c r="K225" i="2"/>
  <c r="K219" i="2"/>
  <c r="K243" i="2"/>
  <c r="K210" i="2"/>
  <c r="K247" i="2"/>
  <c r="K211" i="2"/>
  <c r="K178" i="2"/>
  <c r="K250" i="2"/>
  <c r="K314" i="2"/>
  <c r="K189" i="2"/>
  <c r="K230" i="2"/>
  <c r="K212" i="2"/>
  <c r="K181" i="2"/>
  <c r="K182" i="2"/>
  <c r="K204" i="2"/>
  <c r="K208" i="2"/>
  <c r="K207" i="2"/>
  <c r="K199" i="2"/>
  <c r="K263" i="2"/>
  <c r="K213" i="2"/>
  <c r="K203" i="2"/>
  <c r="K196" i="2"/>
  <c r="K281" i="2"/>
  <c r="K333" i="2"/>
  <c r="K248" i="2"/>
  <c r="K202" i="2"/>
  <c r="K205" i="2"/>
  <c r="K222" i="2"/>
  <c r="K227" i="2"/>
  <c r="K194" i="2"/>
  <c r="K201" i="2"/>
  <c r="K249" i="2"/>
  <c r="K279" i="2"/>
  <c r="K319" i="2"/>
  <c r="K221" i="2"/>
  <c r="K251" i="2"/>
  <c r="K223" i="2"/>
  <c r="K233" i="2"/>
  <c r="K184" i="2"/>
  <c r="L184" i="2" s="1"/>
  <c r="K245" i="2"/>
  <c r="K266" i="2"/>
  <c r="K322" i="2"/>
  <c r="K240" i="2"/>
  <c r="K216" i="2"/>
  <c r="K224" i="2"/>
  <c r="K193" i="2"/>
  <c r="K238" i="2"/>
  <c r="K217" i="2"/>
  <c r="K218" i="2"/>
  <c r="K232" i="2"/>
  <c r="K237" i="2"/>
  <c r="K254" i="2"/>
  <c r="K236" i="2"/>
  <c r="K229" i="2"/>
  <c r="K394" i="2"/>
  <c r="K253" i="2"/>
  <c r="K289" i="2"/>
  <c r="K259" i="2"/>
  <c r="K280" i="2"/>
  <c r="K301" i="2"/>
  <c r="K267" i="2"/>
  <c r="K214" i="2"/>
  <c r="K234" i="2"/>
  <c r="K228" i="2"/>
  <c r="K246" i="2"/>
  <c r="K272" i="2"/>
  <c r="L272" i="2" s="1"/>
  <c r="K260" i="2"/>
  <c r="K244" i="2"/>
  <c r="K294" i="2"/>
  <c r="K273" i="2"/>
  <c r="K339" i="2"/>
  <c r="K252" i="2"/>
  <c r="K292" i="2"/>
  <c r="K242" i="2"/>
  <c r="K367" i="2"/>
  <c r="K264" i="2"/>
  <c r="K269" i="2"/>
  <c r="K315" i="2"/>
  <c r="K274" i="2"/>
  <c r="K298" i="2"/>
  <c r="K300" i="2"/>
  <c r="L300" i="2" s="1"/>
  <c r="K276" i="2"/>
  <c r="L276" i="2" s="1"/>
  <c r="K317" i="2"/>
  <c r="K283" i="2"/>
  <c r="K257" i="2"/>
  <c r="K209" i="2"/>
  <c r="K306" i="2"/>
  <c r="K308" i="2"/>
  <c r="K265" i="2"/>
  <c r="K352" i="2"/>
  <c r="K331" i="2"/>
  <c r="K384" i="2"/>
  <c r="K268" i="2"/>
  <c r="K309" i="2"/>
  <c r="K285" i="2"/>
  <c r="L285" i="2" s="1"/>
  <c r="K241" i="2"/>
  <c r="K305" i="2"/>
  <c r="K293" i="2"/>
  <c r="K297" i="2"/>
  <c r="K318" i="2"/>
  <c r="K239" i="2"/>
  <c r="K277" i="2"/>
  <c r="K304" i="2"/>
  <c r="K291" i="2"/>
  <c r="K348" i="2"/>
  <c r="K340" i="2"/>
  <c r="K258" i="2"/>
  <c r="K256" i="2"/>
  <c r="K271" i="2"/>
  <c r="K329" i="2"/>
  <c r="K381" i="2"/>
  <c r="K282" i="2"/>
  <c r="K316" i="2"/>
  <c r="K338" i="2"/>
  <c r="K302" i="2"/>
  <c r="K262" i="2"/>
  <c r="K296" i="2"/>
  <c r="K286" i="2"/>
  <c r="K261" i="2"/>
  <c r="K295" i="2"/>
  <c r="K334" i="2"/>
  <c r="K327" i="2"/>
  <c r="K392" i="2"/>
  <c r="K337" i="2"/>
  <c r="K288" i="2"/>
  <c r="K255" i="2"/>
  <c r="K355" i="2"/>
  <c r="K313" i="2"/>
  <c r="K398" i="2"/>
  <c r="K311" i="2"/>
  <c r="K278" i="2"/>
  <c r="K312" i="2"/>
  <c r="K395" i="2"/>
  <c r="K360" i="2"/>
  <c r="K479" i="2"/>
  <c r="K420" i="2"/>
  <c r="K350" i="2"/>
  <c r="K402" i="2"/>
  <c r="K364" i="2"/>
  <c r="K307" i="2"/>
  <c r="K290" i="2"/>
  <c r="K336" i="2"/>
  <c r="K275" i="2"/>
  <c r="K325" i="2"/>
  <c r="K368" i="2"/>
  <c r="K351" i="2"/>
  <c r="K330" i="2"/>
  <c r="K422" i="2"/>
  <c r="K410" i="2"/>
  <c r="K287" i="2"/>
  <c r="K421" i="2"/>
  <c r="K299" i="2"/>
  <c r="K365" i="2"/>
  <c r="K328" i="2"/>
  <c r="K385" i="2"/>
  <c r="K1062" i="2"/>
  <c r="K303" i="2"/>
  <c r="K537" i="2"/>
  <c r="K366" i="2"/>
  <c r="K343" i="2"/>
  <c r="K346" i="2"/>
  <c r="K321" i="2"/>
  <c r="K369" i="2"/>
  <c r="K495" i="2"/>
  <c r="K399" i="2"/>
  <c r="K362" i="2"/>
  <c r="K324" i="2"/>
  <c r="K375" i="2"/>
  <c r="K382" i="2"/>
  <c r="K344" i="2"/>
  <c r="K442" i="2"/>
  <c r="K349" i="2"/>
  <c r="K341" i="2"/>
  <c r="K332" i="2"/>
  <c r="K444" i="2"/>
  <c r="K323" i="2"/>
  <c r="K356" i="2"/>
  <c r="K413" i="2"/>
  <c r="K389" i="2"/>
  <c r="K320" i="2"/>
  <c r="K412" i="2"/>
  <c r="K363" i="2"/>
  <c r="K335" i="2"/>
  <c r="K345" i="2"/>
  <c r="K393" i="2"/>
  <c r="K758" i="2"/>
  <c r="K370" i="2"/>
  <c r="K377" i="2"/>
  <c r="K359" i="2"/>
  <c r="K407" i="2"/>
  <c r="K361" i="2"/>
  <c r="K397" i="2"/>
  <c r="K447" i="2"/>
  <c r="K347" i="2"/>
  <c r="L347" i="2" s="1"/>
  <c r="K380" i="2"/>
  <c r="K354" i="2"/>
  <c r="K371" i="2"/>
  <c r="K423" i="2"/>
  <c r="K417" i="2"/>
  <c r="K438" i="2"/>
  <c r="K358" i="2"/>
  <c r="K456" i="2"/>
  <c r="K386" i="2"/>
  <c r="K342" i="2"/>
  <c r="K357" i="2"/>
  <c r="K396" i="2"/>
  <c r="K378" i="2"/>
  <c r="K310" i="2"/>
  <c r="K326" i="2"/>
  <c r="L326" i="2" s="1"/>
  <c r="K390" i="2"/>
  <c r="L390" i="2" s="1"/>
  <c r="K379" i="2"/>
  <c r="K372" i="2"/>
  <c r="K432" i="2"/>
  <c r="K437" i="2"/>
  <c r="K511" i="2"/>
  <c r="K374" i="2"/>
  <c r="K459" i="2"/>
  <c r="K411" i="2"/>
  <c r="K1060" i="2"/>
  <c r="K452" i="2"/>
  <c r="K419" i="2"/>
  <c r="K391" i="2"/>
  <c r="K439" i="2"/>
  <c r="L439" i="2" s="1"/>
  <c r="K540" i="2"/>
  <c r="K455" i="2"/>
  <c r="L455" i="2" s="1"/>
  <c r="K428" i="2"/>
  <c r="K403" i="2"/>
  <c r="K383" i="2"/>
  <c r="K477" i="2"/>
  <c r="K416" i="2"/>
  <c r="K405" i="2"/>
  <c r="K533" i="2"/>
  <c r="K376" i="2"/>
  <c r="K387" i="2"/>
  <c r="K406" i="2"/>
  <c r="K404" i="2"/>
  <c r="K373" i="2"/>
  <c r="K462" i="2"/>
  <c r="K435" i="2"/>
  <c r="K441" i="2"/>
  <c r="K424" i="2"/>
  <c r="K409" i="2"/>
  <c r="K488" i="2"/>
  <c r="K388" i="2"/>
  <c r="K457" i="2"/>
  <c r="K497" i="2"/>
  <c r="K434" i="2"/>
  <c r="K414" i="2"/>
  <c r="K500" i="2"/>
  <c r="K521" i="2"/>
  <c r="K451" i="2"/>
  <c r="K431" i="2"/>
  <c r="K401" i="2"/>
  <c r="K430" i="2"/>
  <c r="K408" i="2"/>
  <c r="K481" i="2"/>
  <c r="K499" i="2"/>
  <c r="K526" i="2"/>
  <c r="K436" i="2"/>
  <c r="K353" i="2"/>
  <c r="K425" i="2"/>
  <c r="K460" i="2"/>
  <c r="K427" i="2"/>
  <c r="K730" i="2"/>
  <c r="K418" i="2"/>
  <c r="L418" i="2" s="1"/>
  <c r="K463" i="2"/>
  <c r="K619" i="2"/>
  <c r="K426" i="2"/>
  <c r="K445" i="2"/>
  <c r="K504" i="2"/>
  <c r="K484" i="2"/>
  <c r="K568" i="2"/>
  <c r="K503" i="2"/>
  <c r="K476" i="2"/>
  <c r="K518" i="2"/>
  <c r="K498" i="2"/>
  <c r="K453" i="2"/>
  <c r="K443" i="2"/>
  <c r="K467" i="2"/>
  <c r="K464" i="2"/>
  <c r="K470" i="2"/>
  <c r="K565" i="2"/>
  <c r="K433" i="2"/>
  <c r="K483" i="2"/>
  <c r="K534" i="2"/>
  <c r="K474" i="2"/>
  <c r="K551" i="2"/>
  <c r="K471" i="2"/>
  <c r="K520" i="2"/>
  <c r="K454" i="2"/>
  <c r="K449" i="2"/>
  <c r="K400" i="2"/>
  <c r="K448" i="2"/>
  <c r="K458" i="2"/>
  <c r="K505" i="2"/>
  <c r="K415" i="2"/>
  <c r="K429" i="2"/>
  <c r="K539" i="2"/>
  <c r="K486" i="2"/>
  <c r="K482" i="2"/>
  <c r="K450" i="2"/>
  <c r="K522" i="2"/>
  <c r="K472" i="2"/>
  <c r="K496" i="2"/>
  <c r="K530" i="2"/>
  <c r="K466" i="2"/>
  <c r="K542" i="2"/>
  <c r="K475" i="2"/>
  <c r="K523" i="2"/>
  <c r="K514" i="2"/>
  <c r="K485" i="2"/>
  <c r="K956" i="2"/>
  <c r="K440" i="2"/>
  <c r="K480" i="2"/>
  <c r="K478" i="2"/>
  <c r="K517" i="2"/>
  <c r="K473" i="2"/>
  <c r="K549" i="2"/>
  <c r="K531" i="2"/>
  <c r="L531" i="2" s="1"/>
  <c r="K502" i="2"/>
  <c r="K580" i="2"/>
  <c r="K487" i="2"/>
  <c r="K465" i="2"/>
  <c r="K468" i="2"/>
  <c r="K469" i="2"/>
  <c r="K516" i="2"/>
  <c r="K510" i="2"/>
  <c r="K501" i="2"/>
  <c r="K556" i="2"/>
  <c r="K536" i="2"/>
  <c r="K529" i="2"/>
  <c r="K490" i="2"/>
  <c r="K461" i="2"/>
  <c r="K512" i="2"/>
  <c r="K583" i="2"/>
  <c r="K608" i="2"/>
  <c r="K582" i="2"/>
  <c r="K491" i="2"/>
  <c r="K538" i="2"/>
  <c r="K557" i="2"/>
  <c r="K528" i="2"/>
  <c r="K545" i="2"/>
  <c r="K555" i="2"/>
  <c r="L555" i="2" s="1"/>
  <c r="K489" i="2"/>
  <c r="K552" i="2"/>
  <c r="K506" i="2"/>
  <c r="K508" i="2"/>
  <c r="K566" i="2"/>
  <c r="K515" i="2"/>
  <c r="K492" i="2"/>
  <c r="K544" i="2"/>
  <c r="K553" i="2"/>
  <c r="K559" i="2"/>
  <c r="K547" i="2"/>
  <c r="K524" i="2"/>
  <c r="K493" i="2"/>
  <c r="K591" i="2"/>
  <c r="K550" i="2"/>
  <c r="K548" i="2"/>
  <c r="K519" i="2"/>
  <c r="K596" i="2"/>
  <c r="K571" i="2"/>
  <c r="K532" i="2"/>
  <c r="K494" i="2"/>
  <c r="K569" i="2"/>
  <c r="K535" i="2"/>
  <c r="K575" i="2"/>
  <c r="K577" i="2"/>
  <c r="K581" i="2"/>
  <c r="K563" i="2"/>
  <c r="K513" i="2"/>
  <c r="K595" i="2"/>
  <c r="K638" i="2"/>
  <c r="K554" i="2"/>
  <c r="K572" i="2"/>
  <c r="K558" i="2"/>
  <c r="K567" i="2"/>
  <c r="K687" i="2"/>
  <c r="K509" i="2"/>
  <c r="K597" i="2"/>
  <c r="K589" i="2"/>
  <c r="K561" i="2"/>
  <c r="K507" i="2"/>
  <c r="K579" i="2"/>
  <c r="L579" i="2" s="1"/>
  <c r="K617" i="2"/>
  <c r="K586" i="2"/>
  <c r="L586" i="2" s="1"/>
  <c r="K603" i="2"/>
  <c r="K527" i="2"/>
  <c r="K543" i="2"/>
  <c r="K590" i="2"/>
  <c r="K723" i="2"/>
  <c r="K562" i="2"/>
  <c r="K564" i="2"/>
  <c r="K605" i="2"/>
  <c r="K629" i="2"/>
  <c r="K574" i="2"/>
  <c r="K525" i="2"/>
  <c r="K690" i="2"/>
  <c r="K612" i="2"/>
  <c r="K584" i="2"/>
  <c r="K576" i="2"/>
  <c r="K587" i="2"/>
  <c r="K600" i="2"/>
  <c r="K570" i="2"/>
  <c r="K560" i="2"/>
  <c r="K541" i="2"/>
  <c r="K593" i="2"/>
  <c r="L593" i="2" s="1"/>
  <c r="K648" i="2"/>
  <c r="K639" i="2"/>
  <c r="K924" i="2"/>
  <c r="K640" i="2"/>
  <c r="K635" i="2"/>
  <c r="K599" i="2"/>
  <c r="K573" i="2"/>
  <c r="K613" i="2"/>
  <c r="K606" i="2"/>
  <c r="L606" i="2" s="1"/>
  <c r="K609" i="2"/>
  <c r="K660" i="2"/>
  <c r="K601" i="2"/>
  <c r="K594" i="2"/>
  <c r="K578" i="2"/>
  <c r="K945" i="2"/>
  <c r="K630" i="2"/>
  <c r="K641" i="2"/>
  <c r="K653" i="2"/>
  <c r="K610" i="2"/>
  <c r="K625" i="2"/>
  <c r="K585" i="2"/>
  <c r="K661" i="2"/>
  <c r="K620" i="2"/>
  <c r="K626" i="2"/>
  <c r="K631" i="2"/>
  <c r="K615" i="2"/>
  <c r="K602" i="2"/>
  <c r="K695" i="2"/>
  <c r="K616" i="2"/>
  <c r="K607" i="2"/>
  <c r="K664" i="2"/>
  <c r="K621" i="2"/>
  <c r="L621" i="2" s="1"/>
  <c r="K592" i="2"/>
  <c r="K588" i="2"/>
  <c r="K650" i="2"/>
  <c r="K618" i="2"/>
  <c r="K672" i="2"/>
  <c r="K633" i="2"/>
  <c r="K665" i="2"/>
  <c r="K598" i="2"/>
  <c r="K674" i="2"/>
  <c r="L674" i="2" s="1"/>
  <c r="K611" i="2"/>
  <c r="K622" i="2"/>
  <c r="L622" i="2" s="1"/>
  <c r="K614" i="2"/>
  <c r="K604" i="2"/>
  <c r="K623" i="2"/>
  <c r="K644" i="2"/>
  <c r="K642" i="2"/>
  <c r="K636" i="2"/>
  <c r="K772" i="2"/>
  <c r="K624" i="2"/>
  <c r="K628" i="2"/>
  <c r="K627" i="2"/>
  <c r="K643" i="2"/>
  <c r="K706" i="2"/>
  <c r="K677" i="2"/>
  <c r="K741" i="2"/>
  <c r="K755" i="2"/>
  <c r="K649" i="2"/>
  <c r="K663" i="2"/>
  <c r="K691" i="2"/>
  <c r="K667" i="2"/>
  <c r="K671" i="2"/>
  <c r="K634" i="2"/>
  <c r="K680" i="2"/>
  <c r="K646" i="2"/>
  <c r="K670" i="2"/>
  <c r="K655" i="2"/>
  <c r="K659" i="2"/>
  <c r="K647" i="2"/>
  <c r="K546" i="2"/>
  <c r="K637" i="2"/>
  <c r="K726" i="2"/>
  <c r="K632" i="2"/>
  <c r="K662" i="2"/>
  <c r="K776" i="2"/>
  <c r="K681" i="2"/>
  <c r="K645" i="2"/>
  <c r="K668" i="2"/>
  <c r="K824" i="2"/>
  <c r="K657" i="2"/>
  <c r="K696" i="2"/>
  <c r="K716" i="2"/>
  <c r="K654" i="2"/>
  <c r="K682" i="2"/>
  <c r="K651" i="2"/>
  <c r="K676" i="2"/>
  <c r="K707" i="2"/>
  <c r="K652" i="2"/>
  <c r="K669" i="2"/>
  <c r="K656" i="2"/>
  <c r="K673" i="2"/>
  <c r="K704" i="2"/>
  <c r="K709" i="2"/>
  <c r="K698" i="2"/>
  <c r="K684" i="2"/>
  <c r="K734" i="2"/>
  <c r="K658" i="2"/>
  <c r="K666" i="2"/>
  <c r="K702" i="2"/>
  <c r="K750" i="2"/>
  <c r="K699" i="2"/>
  <c r="K747" i="2"/>
  <c r="K675" i="2"/>
  <c r="K689" i="2"/>
  <c r="L689" i="2" s="1"/>
  <c r="K694" i="2"/>
  <c r="K720" i="2"/>
  <c r="K693" i="2"/>
  <c r="K686" i="2"/>
  <c r="K678" i="2"/>
  <c r="K715" i="2"/>
  <c r="K685" i="2"/>
  <c r="K705" i="2"/>
  <c r="K688" i="2"/>
  <c r="K700" i="2"/>
  <c r="K692" i="2"/>
  <c r="K766" i="2"/>
  <c r="K683" i="2"/>
  <c r="K731" i="2"/>
  <c r="K753" i="2"/>
  <c r="K717" i="2"/>
  <c r="K788" i="2"/>
  <c r="K714" i="2"/>
  <c r="K754" i="2"/>
  <c r="K725" i="2"/>
  <c r="K718" i="2"/>
  <c r="K733" i="2"/>
  <c r="K801" i="2"/>
  <c r="K727" i="2"/>
  <c r="K737" i="2"/>
  <c r="K697" i="2"/>
  <c r="K721" i="2"/>
  <c r="K710" i="2"/>
  <c r="K742" i="2"/>
  <c r="K765" i="2"/>
  <c r="K703" i="2"/>
  <c r="K722" i="2"/>
  <c r="L722" i="2" s="1"/>
  <c r="K903" i="2"/>
  <c r="K713" i="2"/>
  <c r="L713" i="2" s="1"/>
  <c r="K711" i="2"/>
  <c r="K728" i="2"/>
  <c r="K712" i="2"/>
  <c r="K807" i="2"/>
  <c r="K767" i="2"/>
  <c r="K779" i="2"/>
  <c r="K701" i="2"/>
  <c r="K743" i="2"/>
  <c r="K736" i="2"/>
  <c r="K679" i="2"/>
  <c r="K773" i="2"/>
  <c r="K740" i="2"/>
  <c r="K724" i="2"/>
  <c r="K769" i="2"/>
  <c r="K739" i="2"/>
  <c r="K770" i="2"/>
  <c r="K804" i="2"/>
  <c r="K744" i="2"/>
  <c r="K708" i="2"/>
  <c r="K820" i="2"/>
  <c r="K757" i="2"/>
  <c r="L757" i="2" s="1"/>
  <c r="K778" i="2"/>
  <c r="K746" i="2"/>
  <c r="K748" i="2"/>
  <c r="K759" i="2"/>
  <c r="K789" i="2"/>
  <c r="K738" i="2"/>
  <c r="K786" i="2"/>
  <c r="K732" i="2"/>
  <c r="K745" i="2"/>
  <c r="L745" i="2" s="1"/>
  <c r="K837" i="2"/>
  <c r="K719" i="2"/>
  <c r="L719" i="2" s="1"/>
  <c r="K729" i="2"/>
  <c r="K781" i="2"/>
  <c r="K822" i="2"/>
  <c r="K749" i="2"/>
  <c r="K783" i="2"/>
  <c r="K775" i="2"/>
  <c r="K771" i="2"/>
  <c r="K761" i="2"/>
  <c r="K805" i="2"/>
  <c r="K762" i="2"/>
  <c r="K827" i="2"/>
  <c r="K832" i="2"/>
  <c r="K792" i="2"/>
  <c r="K768" i="2"/>
  <c r="K735" i="2"/>
  <c r="K777" i="2"/>
  <c r="K764" i="2"/>
  <c r="K756" i="2"/>
  <c r="K791" i="2"/>
  <c r="K826" i="2"/>
  <c r="K960" i="2"/>
  <c r="K798" i="2"/>
  <c r="K796" i="2"/>
  <c r="K760" i="2"/>
  <c r="K751" i="2"/>
  <c r="K803" i="2"/>
  <c r="K830" i="2"/>
  <c r="K794" i="2"/>
  <c r="K774" i="2"/>
  <c r="K802" i="2"/>
  <c r="L802" i="2" s="1"/>
  <c r="K793" i="2"/>
  <c r="K812" i="2"/>
  <c r="L812" i="2" s="1"/>
  <c r="K799" i="2"/>
  <c r="K834" i="2"/>
  <c r="K847" i="2"/>
  <c r="K1059" i="2"/>
  <c r="K780" i="2"/>
  <c r="K752" i="2"/>
  <c r="K797" i="2"/>
  <c r="K825" i="2"/>
  <c r="K782" i="2"/>
  <c r="K853" i="2"/>
  <c r="K800" i="2"/>
  <c r="K795" i="2"/>
  <c r="K811" i="2"/>
  <c r="K808" i="2"/>
  <c r="K784" i="2"/>
  <c r="K810" i="2"/>
  <c r="K787" i="2"/>
  <c r="K790" i="2"/>
  <c r="K809" i="2"/>
  <c r="K806" i="2"/>
  <c r="K821" i="2"/>
  <c r="L821" i="2" s="1"/>
  <c r="K844" i="2"/>
  <c r="K815" i="2"/>
  <c r="K828" i="2"/>
  <c r="K879" i="2"/>
  <c r="K841" i="2"/>
  <c r="K855" i="2"/>
  <c r="K831" i="2"/>
  <c r="K785" i="2"/>
  <c r="K814" i="2"/>
  <c r="K763" i="2"/>
  <c r="K817" i="2"/>
  <c r="K877" i="2"/>
  <c r="K842" i="2"/>
  <c r="K813" i="2"/>
  <c r="K850" i="2"/>
  <c r="K816" i="2"/>
  <c r="K819" i="2"/>
  <c r="K852" i="2"/>
  <c r="K894" i="2"/>
  <c r="K848" i="2"/>
  <c r="K823" i="2"/>
  <c r="K849" i="2"/>
  <c r="K914" i="2"/>
  <c r="K856" i="2"/>
  <c r="K839" i="2"/>
  <c r="K861" i="2"/>
  <c r="K843" i="2"/>
  <c r="K840" i="2"/>
  <c r="K818" i="2"/>
  <c r="K838" i="2"/>
  <c r="K854" i="2"/>
  <c r="K835" i="2"/>
  <c r="K846" i="2"/>
  <c r="K858" i="2"/>
  <c r="K851" i="2"/>
  <c r="K845" i="2"/>
  <c r="K865" i="2"/>
  <c r="K866" i="2"/>
  <c r="K949" i="2"/>
  <c r="K829" i="2"/>
  <c r="K864" i="2"/>
  <c r="L864" i="2" s="1"/>
  <c r="K882" i="2"/>
  <c r="K871" i="2"/>
  <c r="L871" i="2" s="1"/>
  <c r="K859" i="2"/>
  <c r="K857" i="2"/>
  <c r="K862" i="2"/>
  <c r="K863" i="2"/>
  <c r="K887" i="2"/>
  <c r="K909" i="2"/>
  <c r="K902" i="2"/>
  <c r="K873" i="2"/>
  <c r="K965" i="2"/>
  <c r="K872" i="2"/>
  <c r="K876" i="2"/>
  <c r="K875" i="2"/>
  <c r="K880" i="2"/>
  <c r="L880" i="2" s="1"/>
  <c r="K836" i="2"/>
  <c r="K891" i="2"/>
  <c r="K869" i="2"/>
  <c r="K881" i="2"/>
  <c r="K874" i="2"/>
  <c r="K1065" i="2"/>
  <c r="K868" i="2"/>
  <c r="K885" i="2"/>
  <c r="K884" i="2"/>
  <c r="K947" i="2"/>
  <c r="K1061" i="2"/>
  <c r="K860" i="2"/>
  <c r="K890" i="2"/>
  <c r="K883" i="2"/>
  <c r="K889" i="2"/>
  <c r="K870" i="2"/>
  <c r="L870" i="2" s="1"/>
  <c r="K895" i="2"/>
  <c r="L895" i="2" s="1"/>
  <c r="K867" i="2"/>
  <c r="K833" i="2"/>
  <c r="L833" i="2" s="1"/>
  <c r="K878" i="2"/>
  <c r="K892" i="2"/>
  <c r="K893" i="2"/>
  <c r="K900" i="2"/>
  <c r="K886" i="2"/>
  <c r="K901" i="2"/>
  <c r="K897" i="2"/>
  <c r="K931" i="2"/>
  <c r="K908" i="2"/>
  <c r="K888" i="2"/>
  <c r="K896" i="2"/>
  <c r="K899" i="2"/>
  <c r="K932" i="2"/>
  <c r="L932" i="2" s="1"/>
  <c r="K916" i="2"/>
  <c r="L916" i="2" s="1"/>
  <c r="K898" i="2"/>
  <c r="K910" i="2"/>
  <c r="K915" i="2"/>
  <c r="K906" i="2"/>
  <c r="K905" i="2"/>
  <c r="K979" i="2"/>
  <c r="K911" i="2"/>
  <c r="L911" i="2" s="1"/>
  <c r="K917" i="2"/>
  <c r="K912" i="2"/>
  <c r="K925" i="2"/>
  <c r="K913" i="2"/>
  <c r="K990" i="2"/>
  <c r="K992" i="2"/>
  <c r="K926" i="2"/>
  <c r="K933" i="2"/>
  <c r="L933" i="2" s="1"/>
  <c r="K921" i="2"/>
  <c r="K937" i="2"/>
  <c r="K928" i="2"/>
  <c r="K920" i="2"/>
  <c r="K904" i="2"/>
  <c r="K918" i="2"/>
  <c r="K923" i="2"/>
  <c r="K939" i="2"/>
  <c r="K934" i="2"/>
  <c r="K919" i="2"/>
  <c r="K929" i="2"/>
  <c r="K941" i="2"/>
  <c r="K927" i="2"/>
  <c r="K946" i="2"/>
  <c r="K943" i="2"/>
  <c r="K922" i="2"/>
  <c r="L922" i="2" s="1"/>
  <c r="K930" i="2"/>
  <c r="L930" i="2" s="1"/>
  <c r="K938" i="2"/>
  <c r="K940" i="2"/>
  <c r="K944" i="2"/>
  <c r="K942" i="2"/>
  <c r="K935" i="2"/>
  <c r="K1067" i="2"/>
  <c r="K987" i="2"/>
  <c r="K953" i="2"/>
  <c r="K985" i="2"/>
  <c r="K936" i="2"/>
  <c r="K948" i="2"/>
  <c r="K955" i="2"/>
  <c r="K950" i="2"/>
  <c r="K959" i="2"/>
  <c r="K951" i="2"/>
  <c r="L951" i="2" s="1"/>
  <c r="K997" i="2"/>
  <c r="L997" i="2" s="1"/>
  <c r="K1043" i="2"/>
  <c r="K968" i="2"/>
  <c r="L968" i="2" s="1"/>
  <c r="K958" i="2"/>
  <c r="K963" i="2"/>
  <c r="K969" i="2"/>
  <c r="K994" i="2"/>
  <c r="K981" i="2"/>
  <c r="K993" i="2"/>
  <c r="K967" i="2"/>
  <c r="K972" i="2"/>
  <c r="K952" i="2"/>
  <c r="K954" i="2"/>
  <c r="K977" i="2"/>
  <c r="K964" i="2"/>
  <c r="K974" i="2"/>
  <c r="K978" i="2"/>
  <c r="L978" i="2" s="1"/>
  <c r="K988" i="2"/>
  <c r="K995" i="2"/>
  <c r="K966" i="2"/>
  <c r="K971" i="2"/>
  <c r="K961" i="2"/>
  <c r="K970" i="2"/>
  <c r="K975" i="2"/>
  <c r="K982" i="2"/>
  <c r="K980" i="2"/>
  <c r="K976" i="2"/>
  <c r="K957" i="2"/>
  <c r="K986" i="2"/>
  <c r="K1014" i="2"/>
  <c r="K973" i="2"/>
  <c r="K998" i="2"/>
  <c r="L998" i="2" s="1"/>
  <c r="K962" i="2"/>
  <c r="L962" i="2" s="1"/>
  <c r="K983" i="2"/>
  <c r="K991" i="2"/>
  <c r="L991" i="2" s="1"/>
  <c r="K989" i="2"/>
  <c r="K1044" i="2"/>
  <c r="K996" i="2"/>
  <c r="K999" i="2"/>
  <c r="K1066" i="2"/>
  <c r="K1004" i="2"/>
  <c r="K984" i="2"/>
  <c r="K1006" i="2"/>
  <c r="K1008" i="2"/>
  <c r="K1000" i="2"/>
  <c r="K1042" i="2"/>
  <c r="K1063" i="2"/>
  <c r="K1013" i="2"/>
  <c r="L1013" i="2" s="1"/>
  <c r="K1001" i="2"/>
  <c r="K1011" i="2"/>
  <c r="K1005" i="2"/>
  <c r="K1009" i="2"/>
  <c r="K1007" i="2"/>
  <c r="K1002" i="2"/>
  <c r="K1010" i="2"/>
  <c r="K1064" i="2"/>
  <c r="K1015" i="2"/>
  <c r="K1003" i="2"/>
  <c r="K1012" i="2"/>
  <c r="K1016" i="2"/>
  <c r="K1017" i="2"/>
  <c r="K1018" i="2"/>
  <c r="K1019" i="2"/>
  <c r="K1058" i="2"/>
  <c r="L1058" i="2" s="1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33" i="2"/>
  <c r="I17" i="2"/>
  <c r="J17" i="2" s="1"/>
  <c r="I13" i="2"/>
  <c r="J13" i="2" s="1"/>
  <c r="I23" i="2"/>
  <c r="J23" i="2" s="1"/>
  <c r="I11" i="2"/>
  <c r="J11" i="2" s="1"/>
  <c r="I35" i="2"/>
  <c r="J35" i="2" s="1"/>
  <c r="I26" i="2"/>
  <c r="J26" i="2" s="1"/>
  <c r="I16" i="2"/>
  <c r="J16" i="2" s="1"/>
  <c r="I5" i="2"/>
  <c r="J5" i="2" s="1"/>
  <c r="I2" i="2"/>
  <c r="J2" i="2" s="1"/>
  <c r="I25" i="2"/>
  <c r="J25" i="2" s="1"/>
  <c r="I9" i="2"/>
  <c r="J9" i="2" s="1"/>
  <c r="I4" i="2"/>
  <c r="J4" i="2" s="1"/>
  <c r="I20" i="2"/>
  <c r="J20" i="2" s="1"/>
  <c r="I10" i="2"/>
  <c r="J10" i="2" s="1"/>
  <c r="I6" i="2"/>
  <c r="J6" i="2" s="1"/>
  <c r="I3" i="2"/>
  <c r="J3" i="2" s="1"/>
  <c r="I24" i="2"/>
  <c r="J24" i="2" s="1"/>
  <c r="I12" i="2"/>
  <c r="J12" i="2" s="1"/>
  <c r="I19" i="2"/>
  <c r="J19" i="2" s="1"/>
  <c r="I22" i="2"/>
  <c r="J22" i="2" s="1"/>
  <c r="I18" i="2"/>
  <c r="J18" i="2" s="1"/>
  <c r="I27" i="2"/>
  <c r="J27" i="2" s="1"/>
  <c r="I21" i="2"/>
  <c r="J21" i="2" s="1"/>
  <c r="I28" i="2"/>
  <c r="J28" i="2" s="1"/>
  <c r="I30" i="2"/>
  <c r="J30" i="2" s="1"/>
  <c r="I7" i="2"/>
  <c r="J7" i="2" s="1"/>
  <c r="I34" i="2"/>
  <c r="J34" i="2" s="1"/>
  <c r="I31" i="2"/>
  <c r="J31" i="2" s="1"/>
  <c r="I15" i="2"/>
  <c r="J15" i="2" s="1"/>
  <c r="I14" i="2"/>
  <c r="J14" i="2" s="1"/>
  <c r="I36" i="2"/>
  <c r="J36" i="2" s="1"/>
  <c r="I38" i="2"/>
  <c r="J38" i="2" s="1"/>
  <c r="I8" i="2"/>
  <c r="J8" i="2" s="1"/>
  <c r="I56" i="2"/>
  <c r="J56" i="2" s="1"/>
  <c r="I45" i="2"/>
  <c r="J45" i="2" s="1"/>
  <c r="I32" i="2"/>
  <c r="J32" i="2" s="1"/>
  <c r="I60" i="2"/>
  <c r="J60" i="2" s="1"/>
  <c r="I64" i="2"/>
  <c r="J64" i="2" s="1"/>
  <c r="I29" i="2"/>
  <c r="J29" i="2" s="1"/>
  <c r="I59" i="2"/>
  <c r="J59" i="2" s="1"/>
  <c r="I42" i="2"/>
  <c r="J42" i="2" s="1"/>
  <c r="I46" i="2"/>
  <c r="J46" i="2" s="1"/>
  <c r="I48" i="2"/>
  <c r="J48" i="2" s="1"/>
  <c r="I50" i="2"/>
  <c r="J50" i="2" s="1"/>
  <c r="I41" i="2"/>
  <c r="J41" i="2" s="1"/>
  <c r="I43" i="2"/>
  <c r="J43" i="2" s="1"/>
  <c r="I47" i="2"/>
  <c r="J47" i="2" s="1"/>
  <c r="I44" i="2"/>
  <c r="J44" i="2" s="1"/>
  <c r="I37" i="2"/>
  <c r="J37" i="2" s="1"/>
  <c r="I39" i="2"/>
  <c r="J39" i="2" s="1"/>
  <c r="I52" i="2"/>
  <c r="J52" i="2" s="1"/>
  <c r="I49" i="2"/>
  <c r="J49" i="2" s="1"/>
  <c r="I51" i="2"/>
  <c r="J51" i="2" s="1"/>
  <c r="I40" i="2"/>
  <c r="J40" i="2" s="1"/>
  <c r="I67" i="2"/>
  <c r="J67" i="2" s="1"/>
  <c r="I62" i="2"/>
  <c r="J62" i="2" s="1"/>
  <c r="I53" i="2"/>
  <c r="J53" i="2" s="1"/>
  <c r="I63" i="2"/>
  <c r="J63" i="2" s="1"/>
  <c r="I55" i="2"/>
  <c r="J55" i="2" s="1"/>
  <c r="I54" i="2"/>
  <c r="J54" i="2" s="1"/>
  <c r="I57" i="2"/>
  <c r="J57" i="2" s="1"/>
  <c r="I61" i="2"/>
  <c r="J61" i="2" s="1"/>
  <c r="I58" i="2"/>
  <c r="J58" i="2" s="1"/>
  <c r="I113" i="2"/>
  <c r="J113" i="2" s="1"/>
  <c r="I65" i="2"/>
  <c r="J65" i="2" s="1"/>
  <c r="I66" i="2"/>
  <c r="J66" i="2" s="1"/>
  <c r="I75" i="2"/>
  <c r="J75" i="2" s="1"/>
  <c r="I68" i="2"/>
  <c r="J68" i="2" s="1"/>
  <c r="I77" i="2"/>
  <c r="J77" i="2" s="1"/>
  <c r="I76" i="2"/>
  <c r="J76" i="2" s="1"/>
  <c r="I86" i="2"/>
  <c r="J86" i="2" s="1"/>
  <c r="I74" i="2"/>
  <c r="J74" i="2" s="1"/>
  <c r="I70" i="2"/>
  <c r="J70" i="2" s="1"/>
  <c r="I90" i="2"/>
  <c r="J90" i="2" s="1"/>
  <c r="I80" i="2"/>
  <c r="J80" i="2" s="1"/>
  <c r="I69" i="2"/>
  <c r="J69" i="2" s="1"/>
  <c r="I79" i="2"/>
  <c r="J79" i="2" s="1"/>
  <c r="I73" i="2"/>
  <c r="J73" i="2" s="1"/>
  <c r="I88" i="2"/>
  <c r="J88" i="2" s="1"/>
  <c r="I91" i="2"/>
  <c r="J91" i="2" s="1"/>
  <c r="I78" i="2"/>
  <c r="J78" i="2" s="1"/>
  <c r="I71" i="2"/>
  <c r="J71" i="2" s="1"/>
  <c r="I81" i="2"/>
  <c r="J81" i="2" s="1"/>
  <c r="I72" i="2"/>
  <c r="J72" i="2" s="1"/>
  <c r="I82" i="2"/>
  <c r="J82" i="2" s="1"/>
  <c r="I85" i="2"/>
  <c r="J85" i="2" s="1"/>
  <c r="I84" i="2"/>
  <c r="J84" i="2" s="1"/>
  <c r="I87" i="2"/>
  <c r="J87" i="2" s="1"/>
  <c r="I93" i="2"/>
  <c r="J93" i="2" s="1"/>
  <c r="I111" i="2"/>
  <c r="J111" i="2" s="1"/>
  <c r="I89" i="2"/>
  <c r="J89" i="2" s="1"/>
  <c r="I94" i="2"/>
  <c r="J94" i="2" s="1"/>
  <c r="I102" i="2"/>
  <c r="J102" i="2" s="1"/>
  <c r="I107" i="2"/>
  <c r="J107" i="2" s="1"/>
  <c r="I99" i="2"/>
  <c r="J99" i="2" s="1"/>
  <c r="I142" i="2"/>
  <c r="J142" i="2" s="1"/>
  <c r="I96" i="2"/>
  <c r="J96" i="2" s="1"/>
  <c r="I97" i="2"/>
  <c r="J97" i="2" s="1"/>
  <c r="I127" i="2"/>
  <c r="J127" i="2" s="1"/>
  <c r="I83" i="2"/>
  <c r="J83" i="2" s="1"/>
  <c r="I114" i="2"/>
  <c r="J114" i="2" s="1"/>
  <c r="I220" i="2"/>
  <c r="J220" i="2" s="1"/>
  <c r="I100" i="2"/>
  <c r="J100" i="2" s="1"/>
  <c r="I92" i="2"/>
  <c r="J92" i="2" s="1"/>
  <c r="I446" i="2"/>
  <c r="J446" i="2" s="1"/>
  <c r="I101" i="2"/>
  <c r="J101" i="2" s="1"/>
  <c r="I95" i="2"/>
  <c r="J95" i="2" s="1"/>
  <c r="I110" i="2"/>
  <c r="J110" i="2" s="1"/>
  <c r="I117" i="2"/>
  <c r="J117" i="2" s="1"/>
  <c r="I98" i="2"/>
  <c r="J98" i="2" s="1"/>
  <c r="I119" i="2"/>
  <c r="J119" i="2" s="1"/>
  <c r="I103" i="2"/>
  <c r="J103" i="2" s="1"/>
  <c r="I116" i="2"/>
  <c r="J116" i="2" s="1"/>
  <c r="I109" i="2"/>
  <c r="J109" i="2" s="1"/>
  <c r="I105" i="2"/>
  <c r="J105" i="2" s="1"/>
  <c r="I126" i="2"/>
  <c r="J126" i="2" s="1"/>
  <c r="I165" i="2"/>
  <c r="J165" i="2" s="1"/>
  <c r="I106" i="2"/>
  <c r="J106" i="2" s="1"/>
  <c r="I121" i="2"/>
  <c r="J121" i="2" s="1"/>
  <c r="I136" i="2"/>
  <c r="J136" i="2" s="1"/>
  <c r="I132" i="2"/>
  <c r="J132" i="2" s="1"/>
  <c r="I115" i="2"/>
  <c r="J115" i="2" s="1"/>
  <c r="I104" i="2"/>
  <c r="J104" i="2" s="1"/>
  <c r="I122" i="2"/>
  <c r="J122" i="2" s="1"/>
  <c r="I157" i="2"/>
  <c r="J157" i="2" s="1"/>
  <c r="I164" i="2"/>
  <c r="J164" i="2" s="1"/>
  <c r="I123" i="2"/>
  <c r="J123" i="2" s="1"/>
  <c r="I120" i="2"/>
  <c r="J120" i="2" s="1"/>
  <c r="I177" i="2"/>
  <c r="J177" i="2" s="1"/>
  <c r="I112" i="2"/>
  <c r="J112" i="2" s="1"/>
  <c r="I108" i="2"/>
  <c r="J108" i="2" s="1"/>
  <c r="I118" i="2"/>
  <c r="J118" i="2" s="1"/>
  <c r="I160" i="2"/>
  <c r="J160" i="2" s="1"/>
  <c r="I131" i="2"/>
  <c r="J131" i="2" s="1"/>
  <c r="I149" i="2"/>
  <c r="J149" i="2" s="1"/>
  <c r="I138" i="2"/>
  <c r="J138" i="2" s="1"/>
  <c r="I129" i="2"/>
  <c r="J129" i="2" s="1"/>
  <c r="I145" i="2"/>
  <c r="J145" i="2" s="1"/>
  <c r="I152" i="2"/>
  <c r="J152" i="2" s="1"/>
  <c r="I173" i="2"/>
  <c r="J173" i="2" s="1"/>
  <c r="I137" i="2"/>
  <c r="J137" i="2" s="1"/>
  <c r="I128" i="2"/>
  <c r="J128" i="2" s="1"/>
  <c r="I125" i="2"/>
  <c r="J125" i="2" s="1"/>
  <c r="I133" i="2"/>
  <c r="J133" i="2" s="1"/>
  <c r="I141" i="2"/>
  <c r="J141" i="2" s="1"/>
  <c r="I150" i="2"/>
  <c r="J150" i="2" s="1"/>
  <c r="I124" i="2"/>
  <c r="J124" i="2" s="1"/>
  <c r="I135" i="2"/>
  <c r="J135" i="2" s="1"/>
  <c r="I161" i="2"/>
  <c r="J161" i="2" s="1"/>
  <c r="I169" i="2"/>
  <c r="J169" i="2" s="1"/>
  <c r="I148" i="2"/>
  <c r="J148" i="2" s="1"/>
  <c r="I130" i="2"/>
  <c r="J130" i="2" s="1"/>
  <c r="I140" i="2"/>
  <c r="J140" i="2" s="1"/>
  <c r="I147" i="2"/>
  <c r="J147" i="2" s="1"/>
  <c r="I134" i="2"/>
  <c r="J134" i="2" s="1"/>
  <c r="I206" i="2"/>
  <c r="J206" i="2" s="1"/>
  <c r="I200" i="2"/>
  <c r="J200" i="2" s="1"/>
  <c r="I162" i="2"/>
  <c r="J162" i="2" s="1"/>
  <c r="I153" i="2"/>
  <c r="J153" i="2" s="1"/>
  <c r="I176" i="2"/>
  <c r="J176" i="2" s="1"/>
  <c r="I144" i="2"/>
  <c r="J144" i="2" s="1"/>
  <c r="I190" i="2"/>
  <c r="J190" i="2" s="1"/>
  <c r="I139" i="2"/>
  <c r="J139" i="2" s="1"/>
  <c r="I270" i="2"/>
  <c r="J270" i="2" s="1"/>
  <c r="I187" i="2"/>
  <c r="J187" i="2" s="1"/>
  <c r="I174" i="2"/>
  <c r="J174" i="2" s="1"/>
  <c r="I151" i="2"/>
  <c r="J151" i="2" s="1"/>
  <c r="I191" i="2"/>
  <c r="J191" i="2" s="1"/>
  <c r="I197" i="2"/>
  <c r="J197" i="2" s="1"/>
  <c r="I167" i="2"/>
  <c r="J167" i="2" s="1"/>
  <c r="I186" i="2"/>
  <c r="J186" i="2" s="1"/>
  <c r="I155" i="2"/>
  <c r="J155" i="2" s="1"/>
  <c r="I175" i="2"/>
  <c r="J175" i="2" s="1"/>
  <c r="I158" i="2"/>
  <c r="J158" i="2" s="1"/>
  <c r="I170" i="2"/>
  <c r="J170" i="2" s="1"/>
  <c r="I195" i="2"/>
  <c r="J195" i="2" s="1"/>
  <c r="I156" i="2"/>
  <c r="J156" i="2" s="1"/>
  <c r="I180" i="2"/>
  <c r="J180" i="2" s="1"/>
  <c r="I235" i="2"/>
  <c r="J235" i="2" s="1"/>
  <c r="I143" i="2"/>
  <c r="J143" i="2" s="1"/>
  <c r="I284" i="2"/>
  <c r="J284" i="2" s="1"/>
  <c r="I183" i="2"/>
  <c r="J183" i="2" s="1"/>
  <c r="I163" i="2"/>
  <c r="J163" i="2" s="1"/>
  <c r="I154" i="2"/>
  <c r="J154" i="2" s="1"/>
  <c r="I231" i="2"/>
  <c r="J231" i="2" s="1"/>
  <c r="I146" i="2"/>
  <c r="J146" i="2" s="1"/>
  <c r="I907" i="2"/>
  <c r="J907" i="2" s="1"/>
  <c r="I159" i="2"/>
  <c r="J159" i="2" s="1"/>
  <c r="I172" i="2"/>
  <c r="J172" i="2" s="1"/>
  <c r="I192" i="2"/>
  <c r="J192" i="2" s="1"/>
  <c r="I226" i="2"/>
  <c r="J226" i="2" s="1"/>
  <c r="I168" i="2"/>
  <c r="J168" i="2" s="1"/>
  <c r="I185" i="2"/>
  <c r="J185" i="2" s="1"/>
  <c r="I179" i="2"/>
  <c r="J179" i="2" s="1"/>
  <c r="I166" i="2"/>
  <c r="J166" i="2" s="1"/>
  <c r="I198" i="2"/>
  <c r="J198" i="2" s="1"/>
  <c r="I215" i="2"/>
  <c r="J215" i="2" s="1"/>
  <c r="I188" i="2"/>
  <c r="J188" i="2" s="1"/>
  <c r="I171" i="2"/>
  <c r="J171" i="2" s="1"/>
  <c r="I225" i="2"/>
  <c r="J225" i="2" s="1"/>
  <c r="I219" i="2"/>
  <c r="J219" i="2" s="1"/>
  <c r="I243" i="2"/>
  <c r="J243" i="2" s="1"/>
  <c r="I210" i="2"/>
  <c r="J210" i="2" s="1"/>
  <c r="I247" i="2"/>
  <c r="J247" i="2" s="1"/>
  <c r="I211" i="2"/>
  <c r="J211" i="2" s="1"/>
  <c r="I178" i="2"/>
  <c r="J178" i="2" s="1"/>
  <c r="I250" i="2"/>
  <c r="J250" i="2" s="1"/>
  <c r="I314" i="2"/>
  <c r="J314" i="2" s="1"/>
  <c r="I189" i="2"/>
  <c r="J189" i="2" s="1"/>
  <c r="I230" i="2"/>
  <c r="J230" i="2" s="1"/>
  <c r="I212" i="2"/>
  <c r="J212" i="2" s="1"/>
  <c r="I181" i="2"/>
  <c r="J181" i="2" s="1"/>
  <c r="I182" i="2"/>
  <c r="J182" i="2" s="1"/>
  <c r="I204" i="2"/>
  <c r="J204" i="2" s="1"/>
  <c r="I208" i="2"/>
  <c r="J208" i="2" s="1"/>
  <c r="I207" i="2"/>
  <c r="J207" i="2" s="1"/>
  <c r="I199" i="2"/>
  <c r="J199" i="2" s="1"/>
  <c r="I263" i="2"/>
  <c r="J263" i="2" s="1"/>
  <c r="I213" i="2"/>
  <c r="J213" i="2" s="1"/>
  <c r="I203" i="2"/>
  <c r="J203" i="2" s="1"/>
  <c r="I196" i="2"/>
  <c r="J196" i="2" s="1"/>
  <c r="I281" i="2"/>
  <c r="J281" i="2" s="1"/>
  <c r="I333" i="2"/>
  <c r="J333" i="2" s="1"/>
  <c r="I248" i="2"/>
  <c r="J248" i="2" s="1"/>
  <c r="I202" i="2"/>
  <c r="J202" i="2" s="1"/>
  <c r="I205" i="2"/>
  <c r="J205" i="2" s="1"/>
  <c r="I222" i="2"/>
  <c r="J222" i="2" s="1"/>
  <c r="I227" i="2"/>
  <c r="J227" i="2" s="1"/>
  <c r="I194" i="2"/>
  <c r="J194" i="2" s="1"/>
  <c r="I201" i="2"/>
  <c r="J201" i="2" s="1"/>
  <c r="I249" i="2"/>
  <c r="J249" i="2" s="1"/>
  <c r="I279" i="2"/>
  <c r="J279" i="2" s="1"/>
  <c r="I319" i="2"/>
  <c r="J319" i="2" s="1"/>
  <c r="I221" i="2"/>
  <c r="J221" i="2" s="1"/>
  <c r="I251" i="2"/>
  <c r="J251" i="2" s="1"/>
  <c r="I223" i="2"/>
  <c r="J223" i="2" s="1"/>
  <c r="I233" i="2"/>
  <c r="J233" i="2" s="1"/>
  <c r="I184" i="2"/>
  <c r="J184" i="2" s="1"/>
  <c r="I245" i="2"/>
  <c r="J245" i="2" s="1"/>
  <c r="I266" i="2"/>
  <c r="J266" i="2" s="1"/>
  <c r="I322" i="2"/>
  <c r="J322" i="2" s="1"/>
  <c r="I240" i="2"/>
  <c r="J240" i="2" s="1"/>
  <c r="I216" i="2"/>
  <c r="J216" i="2" s="1"/>
  <c r="I224" i="2"/>
  <c r="J224" i="2" s="1"/>
  <c r="I193" i="2"/>
  <c r="J193" i="2" s="1"/>
  <c r="I238" i="2"/>
  <c r="J238" i="2" s="1"/>
  <c r="I217" i="2"/>
  <c r="J217" i="2" s="1"/>
  <c r="I218" i="2"/>
  <c r="J218" i="2" s="1"/>
  <c r="I232" i="2"/>
  <c r="J232" i="2" s="1"/>
  <c r="I237" i="2"/>
  <c r="J237" i="2" s="1"/>
  <c r="I254" i="2"/>
  <c r="J254" i="2" s="1"/>
  <c r="I236" i="2"/>
  <c r="J236" i="2" s="1"/>
  <c r="I229" i="2"/>
  <c r="J229" i="2" s="1"/>
  <c r="I394" i="2"/>
  <c r="J394" i="2" s="1"/>
  <c r="I253" i="2"/>
  <c r="J253" i="2" s="1"/>
  <c r="I289" i="2"/>
  <c r="J289" i="2" s="1"/>
  <c r="I259" i="2"/>
  <c r="J259" i="2" s="1"/>
  <c r="I280" i="2"/>
  <c r="J280" i="2" s="1"/>
  <c r="I301" i="2"/>
  <c r="J301" i="2" s="1"/>
  <c r="I267" i="2"/>
  <c r="J267" i="2" s="1"/>
  <c r="I214" i="2"/>
  <c r="J214" i="2" s="1"/>
  <c r="I234" i="2"/>
  <c r="J234" i="2" s="1"/>
  <c r="I228" i="2"/>
  <c r="J228" i="2" s="1"/>
  <c r="I246" i="2"/>
  <c r="J246" i="2" s="1"/>
  <c r="I272" i="2"/>
  <c r="J272" i="2" s="1"/>
  <c r="I260" i="2"/>
  <c r="J260" i="2" s="1"/>
  <c r="I244" i="2"/>
  <c r="J244" i="2" s="1"/>
  <c r="I294" i="2"/>
  <c r="J294" i="2" s="1"/>
  <c r="I273" i="2"/>
  <c r="J273" i="2" s="1"/>
  <c r="I339" i="2"/>
  <c r="J339" i="2" s="1"/>
  <c r="I252" i="2"/>
  <c r="J252" i="2" s="1"/>
  <c r="I292" i="2"/>
  <c r="J292" i="2" s="1"/>
  <c r="I242" i="2"/>
  <c r="J242" i="2" s="1"/>
  <c r="I367" i="2"/>
  <c r="J367" i="2" s="1"/>
  <c r="I264" i="2"/>
  <c r="J264" i="2" s="1"/>
  <c r="I269" i="2"/>
  <c r="J269" i="2" s="1"/>
  <c r="I315" i="2"/>
  <c r="J315" i="2" s="1"/>
  <c r="I274" i="2"/>
  <c r="J274" i="2" s="1"/>
  <c r="I298" i="2"/>
  <c r="J298" i="2" s="1"/>
  <c r="I300" i="2"/>
  <c r="J300" i="2" s="1"/>
  <c r="I276" i="2"/>
  <c r="J276" i="2" s="1"/>
  <c r="I317" i="2"/>
  <c r="J317" i="2" s="1"/>
  <c r="I283" i="2"/>
  <c r="J283" i="2" s="1"/>
  <c r="I257" i="2"/>
  <c r="J257" i="2" s="1"/>
  <c r="I209" i="2"/>
  <c r="J209" i="2" s="1"/>
  <c r="I306" i="2"/>
  <c r="J306" i="2" s="1"/>
  <c r="I308" i="2"/>
  <c r="J308" i="2" s="1"/>
  <c r="I265" i="2"/>
  <c r="J265" i="2" s="1"/>
  <c r="I352" i="2"/>
  <c r="J352" i="2" s="1"/>
  <c r="I331" i="2"/>
  <c r="J331" i="2" s="1"/>
  <c r="I384" i="2"/>
  <c r="J384" i="2" s="1"/>
  <c r="I268" i="2"/>
  <c r="J268" i="2" s="1"/>
  <c r="I309" i="2"/>
  <c r="J309" i="2" s="1"/>
  <c r="I285" i="2"/>
  <c r="J285" i="2" s="1"/>
  <c r="I241" i="2"/>
  <c r="J241" i="2" s="1"/>
  <c r="I305" i="2"/>
  <c r="J305" i="2" s="1"/>
  <c r="I293" i="2"/>
  <c r="J293" i="2" s="1"/>
  <c r="I297" i="2"/>
  <c r="J297" i="2" s="1"/>
  <c r="I318" i="2"/>
  <c r="J318" i="2" s="1"/>
  <c r="I239" i="2"/>
  <c r="J239" i="2" s="1"/>
  <c r="I277" i="2"/>
  <c r="J277" i="2" s="1"/>
  <c r="I304" i="2"/>
  <c r="J304" i="2" s="1"/>
  <c r="I291" i="2"/>
  <c r="J291" i="2" s="1"/>
  <c r="I348" i="2"/>
  <c r="J348" i="2" s="1"/>
  <c r="I340" i="2"/>
  <c r="J340" i="2" s="1"/>
  <c r="I258" i="2"/>
  <c r="J258" i="2" s="1"/>
  <c r="I256" i="2"/>
  <c r="J256" i="2" s="1"/>
  <c r="I271" i="2"/>
  <c r="J271" i="2" s="1"/>
  <c r="I329" i="2"/>
  <c r="J329" i="2" s="1"/>
  <c r="I381" i="2"/>
  <c r="J381" i="2" s="1"/>
  <c r="I282" i="2"/>
  <c r="J282" i="2" s="1"/>
  <c r="I316" i="2"/>
  <c r="J316" i="2" s="1"/>
  <c r="I338" i="2"/>
  <c r="J338" i="2" s="1"/>
  <c r="I302" i="2"/>
  <c r="J302" i="2" s="1"/>
  <c r="I262" i="2"/>
  <c r="J262" i="2" s="1"/>
  <c r="I296" i="2"/>
  <c r="J296" i="2" s="1"/>
  <c r="I286" i="2"/>
  <c r="J286" i="2" s="1"/>
  <c r="I261" i="2"/>
  <c r="J261" i="2" s="1"/>
  <c r="I295" i="2"/>
  <c r="J295" i="2" s="1"/>
  <c r="I334" i="2"/>
  <c r="J334" i="2" s="1"/>
  <c r="I327" i="2"/>
  <c r="J327" i="2" s="1"/>
  <c r="I392" i="2"/>
  <c r="J392" i="2" s="1"/>
  <c r="I337" i="2"/>
  <c r="J337" i="2" s="1"/>
  <c r="I288" i="2"/>
  <c r="J288" i="2" s="1"/>
  <c r="I255" i="2"/>
  <c r="J255" i="2" s="1"/>
  <c r="I355" i="2"/>
  <c r="J355" i="2" s="1"/>
  <c r="I313" i="2"/>
  <c r="J313" i="2" s="1"/>
  <c r="I398" i="2"/>
  <c r="J398" i="2" s="1"/>
  <c r="I311" i="2"/>
  <c r="J311" i="2" s="1"/>
  <c r="I278" i="2"/>
  <c r="J278" i="2" s="1"/>
  <c r="I312" i="2"/>
  <c r="J312" i="2" s="1"/>
  <c r="I395" i="2"/>
  <c r="J395" i="2" s="1"/>
  <c r="I360" i="2"/>
  <c r="J360" i="2" s="1"/>
  <c r="I479" i="2"/>
  <c r="J479" i="2" s="1"/>
  <c r="I420" i="2"/>
  <c r="J420" i="2" s="1"/>
  <c r="I350" i="2"/>
  <c r="J350" i="2" s="1"/>
  <c r="I402" i="2"/>
  <c r="J402" i="2" s="1"/>
  <c r="I364" i="2"/>
  <c r="J364" i="2" s="1"/>
  <c r="I307" i="2"/>
  <c r="J307" i="2" s="1"/>
  <c r="I290" i="2"/>
  <c r="J290" i="2" s="1"/>
  <c r="I336" i="2"/>
  <c r="J336" i="2" s="1"/>
  <c r="I275" i="2"/>
  <c r="J275" i="2" s="1"/>
  <c r="I325" i="2"/>
  <c r="J325" i="2" s="1"/>
  <c r="I368" i="2"/>
  <c r="J368" i="2" s="1"/>
  <c r="I351" i="2"/>
  <c r="J351" i="2" s="1"/>
  <c r="I330" i="2"/>
  <c r="J330" i="2" s="1"/>
  <c r="I422" i="2"/>
  <c r="J422" i="2" s="1"/>
  <c r="I410" i="2"/>
  <c r="J410" i="2" s="1"/>
  <c r="I287" i="2"/>
  <c r="J287" i="2" s="1"/>
  <c r="I421" i="2"/>
  <c r="J421" i="2" s="1"/>
  <c r="I299" i="2"/>
  <c r="J299" i="2" s="1"/>
  <c r="I365" i="2"/>
  <c r="J365" i="2" s="1"/>
  <c r="I328" i="2"/>
  <c r="J328" i="2" s="1"/>
  <c r="I385" i="2"/>
  <c r="J385" i="2" s="1"/>
  <c r="I1062" i="2"/>
  <c r="J1062" i="2" s="1"/>
  <c r="I303" i="2"/>
  <c r="J303" i="2" s="1"/>
  <c r="I537" i="2"/>
  <c r="J537" i="2" s="1"/>
  <c r="I366" i="2"/>
  <c r="J366" i="2" s="1"/>
  <c r="I343" i="2"/>
  <c r="J343" i="2" s="1"/>
  <c r="I346" i="2"/>
  <c r="J346" i="2" s="1"/>
  <c r="I321" i="2"/>
  <c r="J321" i="2" s="1"/>
  <c r="I369" i="2"/>
  <c r="J369" i="2" s="1"/>
  <c r="I495" i="2"/>
  <c r="J495" i="2" s="1"/>
  <c r="I399" i="2"/>
  <c r="J399" i="2" s="1"/>
  <c r="I362" i="2"/>
  <c r="J362" i="2" s="1"/>
  <c r="I324" i="2"/>
  <c r="J324" i="2" s="1"/>
  <c r="I375" i="2"/>
  <c r="J375" i="2" s="1"/>
  <c r="I382" i="2"/>
  <c r="J382" i="2" s="1"/>
  <c r="I344" i="2"/>
  <c r="J344" i="2" s="1"/>
  <c r="I442" i="2"/>
  <c r="J442" i="2" s="1"/>
  <c r="I349" i="2"/>
  <c r="J349" i="2" s="1"/>
  <c r="I341" i="2"/>
  <c r="J341" i="2" s="1"/>
  <c r="I332" i="2"/>
  <c r="J332" i="2" s="1"/>
  <c r="I444" i="2"/>
  <c r="J444" i="2" s="1"/>
  <c r="I323" i="2"/>
  <c r="J323" i="2" s="1"/>
  <c r="I356" i="2"/>
  <c r="J356" i="2" s="1"/>
  <c r="I413" i="2"/>
  <c r="J413" i="2" s="1"/>
  <c r="I389" i="2"/>
  <c r="J389" i="2" s="1"/>
  <c r="I320" i="2"/>
  <c r="J320" i="2" s="1"/>
  <c r="I412" i="2"/>
  <c r="J412" i="2" s="1"/>
  <c r="I363" i="2"/>
  <c r="J363" i="2" s="1"/>
  <c r="I335" i="2"/>
  <c r="J335" i="2" s="1"/>
  <c r="I345" i="2"/>
  <c r="J345" i="2" s="1"/>
  <c r="I393" i="2"/>
  <c r="J393" i="2" s="1"/>
  <c r="I758" i="2"/>
  <c r="J758" i="2" s="1"/>
  <c r="I370" i="2"/>
  <c r="J370" i="2" s="1"/>
  <c r="I377" i="2"/>
  <c r="J377" i="2" s="1"/>
  <c r="I359" i="2"/>
  <c r="J359" i="2" s="1"/>
  <c r="I407" i="2"/>
  <c r="J407" i="2" s="1"/>
  <c r="I361" i="2"/>
  <c r="J361" i="2" s="1"/>
  <c r="I397" i="2"/>
  <c r="J397" i="2" s="1"/>
  <c r="I447" i="2"/>
  <c r="J447" i="2" s="1"/>
  <c r="I347" i="2"/>
  <c r="J347" i="2" s="1"/>
  <c r="I380" i="2"/>
  <c r="J380" i="2" s="1"/>
  <c r="I354" i="2"/>
  <c r="J354" i="2" s="1"/>
  <c r="I371" i="2"/>
  <c r="J371" i="2" s="1"/>
  <c r="I423" i="2"/>
  <c r="J423" i="2" s="1"/>
  <c r="I417" i="2"/>
  <c r="J417" i="2" s="1"/>
  <c r="I438" i="2"/>
  <c r="J438" i="2" s="1"/>
  <c r="I358" i="2"/>
  <c r="J358" i="2" s="1"/>
  <c r="I456" i="2"/>
  <c r="J456" i="2" s="1"/>
  <c r="I386" i="2"/>
  <c r="J386" i="2" s="1"/>
  <c r="I342" i="2"/>
  <c r="J342" i="2" s="1"/>
  <c r="I357" i="2"/>
  <c r="J357" i="2" s="1"/>
  <c r="I396" i="2"/>
  <c r="J396" i="2" s="1"/>
  <c r="I378" i="2"/>
  <c r="J378" i="2" s="1"/>
  <c r="I310" i="2"/>
  <c r="J310" i="2" s="1"/>
  <c r="I326" i="2"/>
  <c r="J326" i="2" s="1"/>
  <c r="I390" i="2"/>
  <c r="J390" i="2" s="1"/>
  <c r="I379" i="2"/>
  <c r="J379" i="2" s="1"/>
  <c r="I372" i="2"/>
  <c r="J372" i="2" s="1"/>
  <c r="I432" i="2"/>
  <c r="J432" i="2" s="1"/>
  <c r="I437" i="2"/>
  <c r="J437" i="2" s="1"/>
  <c r="I511" i="2"/>
  <c r="J511" i="2" s="1"/>
  <c r="I374" i="2"/>
  <c r="J374" i="2" s="1"/>
  <c r="I459" i="2"/>
  <c r="J459" i="2" s="1"/>
  <c r="I411" i="2"/>
  <c r="J411" i="2" s="1"/>
  <c r="I1060" i="2"/>
  <c r="J1060" i="2" s="1"/>
  <c r="I452" i="2"/>
  <c r="J452" i="2" s="1"/>
  <c r="I419" i="2"/>
  <c r="J419" i="2" s="1"/>
  <c r="I391" i="2"/>
  <c r="J391" i="2" s="1"/>
  <c r="I439" i="2"/>
  <c r="J439" i="2" s="1"/>
  <c r="I540" i="2"/>
  <c r="J540" i="2" s="1"/>
  <c r="I455" i="2"/>
  <c r="J455" i="2" s="1"/>
  <c r="I428" i="2"/>
  <c r="J428" i="2" s="1"/>
  <c r="I403" i="2"/>
  <c r="J403" i="2" s="1"/>
  <c r="I383" i="2"/>
  <c r="J383" i="2" s="1"/>
  <c r="I477" i="2"/>
  <c r="J477" i="2" s="1"/>
  <c r="I416" i="2"/>
  <c r="J416" i="2" s="1"/>
  <c r="I405" i="2"/>
  <c r="J405" i="2" s="1"/>
  <c r="I533" i="2"/>
  <c r="J533" i="2" s="1"/>
  <c r="I376" i="2"/>
  <c r="J376" i="2" s="1"/>
  <c r="I387" i="2"/>
  <c r="J387" i="2" s="1"/>
  <c r="I406" i="2"/>
  <c r="J406" i="2" s="1"/>
  <c r="I404" i="2"/>
  <c r="J404" i="2" s="1"/>
  <c r="I373" i="2"/>
  <c r="J373" i="2" s="1"/>
  <c r="I462" i="2"/>
  <c r="J462" i="2" s="1"/>
  <c r="I435" i="2"/>
  <c r="J435" i="2" s="1"/>
  <c r="I441" i="2"/>
  <c r="J441" i="2" s="1"/>
  <c r="I424" i="2"/>
  <c r="J424" i="2" s="1"/>
  <c r="I409" i="2"/>
  <c r="J409" i="2" s="1"/>
  <c r="I488" i="2"/>
  <c r="J488" i="2" s="1"/>
  <c r="I388" i="2"/>
  <c r="J388" i="2" s="1"/>
  <c r="I457" i="2"/>
  <c r="J457" i="2" s="1"/>
  <c r="I497" i="2"/>
  <c r="J497" i="2" s="1"/>
  <c r="I434" i="2"/>
  <c r="J434" i="2" s="1"/>
  <c r="I414" i="2"/>
  <c r="J414" i="2" s="1"/>
  <c r="I500" i="2"/>
  <c r="J500" i="2" s="1"/>
  <c r="I521" i="2"/>
  <c r="J521" i="2" s="1"/>
  <c r="I451" i="2"/>
  <c r="J451" i="2" s="1"/>
  <c r="I431" i="2"/>
  <c r="J431" i="2" s="1"/>
  <c r="I401" i="2"/>
  <c r="J401" i="2" s="1"/>
  <c r="I430" i="2"/>
  <c r="J430" i="2" s="1"/>
  <c r="I408" i="2"/>
  <c r="J408" i="2" s="1"/>
  <c r="I481" i="2"/>
  <c r="J481" i="2" s="1"/>
  <c r="I499" i="2"/>
  <c r="J499" i="2" s="1"/>
  <c r="I526" i="2"/>
  <c r="J526" i="2" s="1"/>
  <c r="I436" i="2"/>
  <c r="J436" i="2" s="1"/>
  <c r="I353" i="2"/>
  <c r="J353" i="2" s="1"/>
  <c r="I425" i="2"/>
  <c r="J425" i="2" s="1"/>
  <c r="I460" i="2"/>
  <c r="J460" i="2" s="1"/>
  <c r="I427" i="2"/>
  <c r="J427" i="2" s="1"/>
  <c r="I730" i="2"/>
  <c r="J730" i="2" s="1"/>
  <c r="I418" i="2"/>
  <c r="J418" i="2" s="1"/>
  <c r="I463" i="2"/>
  <c r="J463" i="2" s="1"/>
  <c r="I619" i="2"/>
  <c r="J619" i="2" s="1"/>
  <c r="I426" i="2"/>
  <c r="J426" i="2" s="1"/>
  <c r="I445" i="2"/>
  <c r="J445" i="2" s="1"/>
  <c r="I504" i="2"/>
  <c r="J504" i="2" s="1"/>
  <c r="I484" i="2"/>
  <c r="J484" i="2" s="1"/>
  <c r="I568" i="2"/>
  <c r="J568" i="2" s="1"/>
  <c r="I503" i="2"/>
  <c r="J503" i="2" s="1"/>
  <c r="I476" i="2"/>
  <c r="J476" i="2" s="1"/>
  <c r="I518" i="2"/>
  <c r="J518" i="2" s="1"/>
  <c r="I498" i="2"/>
  <c r="J498" i="2" s="1"/>
  <c r="I453" i="2"/>
  <c r="J453" i="2" s="1"/>
  <c r="I443" i="2"/>
  <c r="J443" i="2" s="1"/>
  <c r="I467" i="2"/>
  <c r="J467" i="2" s="1"/>
  <c r="I464" i="2"/>
  <c r="J464" i="2" s="1"/>
  <c r="I470" i="2"/>
  <c r="J470" i="2" s="1"/>
  <c r="I565" i="2"/>
  <c r="J565" i="2" s="1"/>
  <c r="I433" i="2"/>
  <c r="J433" i="2" s="1"/>
  <c r="I483" i="2"/>
  <c r="J483" i="2" s="1"/>
  <c r="I534" i="2"/>
  <c r="J534" i="2" s="1"/>
  <c r="I474" i="2"/>
  <c r="J474" i="2" s="1"/>
  <c r="I551" i="2"/>
  <c r="J551" i="2" s="1"/>
  <c r="I471" i="2"/>
  <c r="J471" i="2" s="1"/>
  <c r="I520" i="2"/>
  <c r="J520" i="2" s="1"/>
  <c r="I454" i="2"/>
  <c r="J454" i="2" s="1"/>
  <c r="I449" i="2"/>
  <c r="J449" i="2" s="1"/>
  <c r="I400" i="2"/>
  <c r="J400" i="2" s="1"/>
  <c r="I448" i="2"/>
  <c r="J448" i="2" s="1"/>
  <c r="I458" i="2"/>
  <c r="J458" i="2" s="1"/>
  <c r="I505" i="2"/>
  <c r="J505" i="2" s="1"/>
  <c r="I415" i="2"/>
  <c r="J415" i="2" s="1"/>
  <c r="I429" i="2"/>
  <c r="J429" i="2" s="1"/>
  <c r="I539" i="2"/>
  <c r="J539" i="2" s="1"/>
  <c r="I486" i="2"/>
  <c r="J486" i="2" s="1"/>
  <c r="I482" i="2"/>
  <c r="J482" i="2" s="1"/>
  <c r="I450" i="2"/>
  <c r="J450" i="2" s="1"/>
  <c r="I522" i="2"/>
  <c r="J522" i="2" s="1"/>
  <c r="I472" i="2"/>
  <c r="J472" i="2" s="1"/>
  <c r="I496" i="2"/>
  <c r="J496" i="2" s="1"/>
  <c r="I530" i="2"/>
  <c r="J530" i="2" s="1"/>
  <c r="I466" i="2"/>
  <c r="J466" i="2" s="1"/>
  <c r="I542" i="2"/>
  <c r="J542" i="2" s="1"/>
  <c r="I475" i="2"/>
  <c r="J475" i="2" s="1"/>
  <c r="I523" i="2"/>
  <c r="J523" i="2" s="1"/>
  <c r="I514" i="2"/>
  <c r="J514" i="2" s="1"/>
  <c r="I485" i="2"/>
  <c r="J485" i="2" s="1"/>
  <c r="I956" i="2"/>
  <c r="J956" i="2" s="1"/>
  <c r="I440" i="2"/>
  <c r="J440" i="2" s="1"/>
  <c r="I480" i="2"/>
  <c r="J480" i="2" s="1"/>
  <c r="I478" i="2"/>
  <c r="J478" i="2" s="1"/>
  <c r="I517" i="2"/>
  <c r="J517" i="2" s="1"/>
  <c r="I473" i="2"/>
  <c r="J473" i="2" s="1"/>
  <c r="I549" i="2"/>
  <c r="J549" i="2" s="1"/>
  <c r="I531" i="2"/>
  <c r="J531" i="2" s="1"/>
  <c r="I502" i="2"/>
  <c r="J502" i="2" s="1"/>
  <c r="I580" i="2"/>
  <c r="J580" i="2" s="1"/>
  <c r="I487" i="2"/>
  <c r="J487" i="2" s="1"/>
  <c r="I465" i="2"/>
  <c r="J465" i="2" s="1"/>
  <c r="I468" i="2"/>
  <c r="J468" i="2" s="1"/>
  <c r="I469" i="2"/>
  <c r="J469" i="2" s="1"/>
  <c r="I516" i="2"/>
  <c r="J516" i="2" s="1"/>
  <c r="I510" i="2"/>
  <c r="J510" i="2" s="1"/>
  <c r="I501" i="2"/>
  <c r="J501" i="2" s="1"/>
  <c r="I556" i="2"/>
  <c r="J556" i="2" s="1"/>
  <c r="I536" i="2"/>
  <c r="J536" i="2" s="1"/>
  <c r="I529" i="2"/>
  <c r="J529" i="2" s="1"/>
  <c r="I490" i="2"/>
  <c r="J490" i="2" s="1"/>
  <c r="I461" i="2"/>
  <c r="J461" i="2" s="1"/>
  <c r="I512" i="2"/>
  <c r="J512" i="2" s="1"/>
  <c r="I583" i="2"/>
  <c r="J583" i="2" s="1"/>
  <c r="I608" i="2"/>
  <c r="J608" i="2" s="1"/>
  <c r="I582" i="2"/>
  <c r="J582" i="2" s="1"/>
  <c r="I491" i="2"/>
  <c r="J491" i="2" s="1"/>
  <c r="I538" i="2"/>
  <c r="J538" i="2" s="1"/>
  <c r="I557" i="2"/>
  <c r="J557" i="2" s="1"/>
  <c r="I528" i="2"/>
  <c r="J528" i="2" s="1"/>
  <c r="I545" i="2"/>
  <c r="J545" i="2" s="1"/>
  <c r="I555" i="2"/>
  <c r="J555" i="2" s="1"/>
  <c r="I489" i="2"/>
  <c r="J489" i="2" s="1"/>
  <c r="I552" i="2"/>
  <c r="J552" i="2" s="1"/>
  <c r="I506" i="2"/>
  <c r="J506" i="2" s="1"/>
  <c r="I508" i="2"/>
  <c r="J508" i="2" s="1"/>
  <c r="I566" i="2"/>
  <c r="J566" i="2" s="1"/>
  <c r="I515" i="2"/>
  <c r="J515" i="2" s="1"/>
  <c r="I492" i="2"/>
  <c r="J492" i="2" s="1"/>
  <c r="I544" i="2"/>
  <c r="J544" i="2" s="1"/>
  <c r="I553" i="2"/>
  <c r="J553" i="2" s="1"/>
  <c r="I559" i="2"/>
  <c r="J559" i="2" s="1"/>
  <c r="I547" i="2"/>
  <c r="J547" i="2" s="1"/>
  <c r="I524" i="2"/>
  <c r="J524" i="2" s="1"/>
  <c r="I493" i="2"/>
  <c r="J493" i="2" s="1"/>
  <c r="I591" i="2"/>
  <c r="J591" i="2" s="1"/>
  <c r="I550" i="2"/>
  <c r="J550" i="2" s="1"/>
  <c r="I548" i="2"/>
  <c r="J548" i="2" s="1"/>
  <c r="I519" i="2"/>
  <c r="J519" i="2" s="1"/>
  <c r="I596" i="2"/>
  <c r="J596" i="2" s="1"/>
  <c r="I571" i="2"/>
  <c r="J571" i="2" s="1"/>
  <c r="I532" i="2"/>
  <c r="J532" i="2" s="1"/>
  <c r="I494" i="2"/>
  <c r="J494" i="2" s="1"/>
  <c r="I569" i="2"/>
  <c r="J569" i="2" s="1"/>
  <c r="I535" i="2"/>
  <c r="J535" i="2" s="1"/>
  <c r="I575" i="2"/>
  <c r="J575" i="2" s="1"/>
  <c r="I577" i="2"/>
  <c r="J577" i="2" s="1"/>
  <c r="I581" i="2"/>
  <c r="J581" i="2" s="1"/>
  <c r="I563" i="2"/>
  <c r="J563" i="2" s="1"/>
  <c r="I513" i="2"/>
  <c r="J513" i="2" s="1"/>
  <c r="I595" i="2"/>
  <c r="J595" i="2" s="1"/>
  <c r="I638" i="2"/>
  <c r="J638" i="2" s="1"/>
  <c r="I554" i="2"/>
  <c r="J554" i="2" s="1"/>
  <c r="I572" i="2"/>
  <c r="J572" i="2" s="1"/>
  <c r="I558" i="2"/>
  <c r="J558" i="2" s="1"/>
  <c r="I567" i="2"/>
  <c r="J567" i="2" s="1"/>
  <c r="I687" i="2"/>
  <c r="J687" i="2" s="1"/>
  <c r="I509" i="2"/>
  <c r="J509" i="2" s="1"/>
  <c r="I597" i="2"/>
  <c r="J597" i="2" s="1"/>
  <c r="I589" i="2"/>
  <c r="J589" i="2" s="1"/>
  <c r="I561" i="2"/>
  <c r="J561" i="2" s="1"/>
  <c r="I507" i="2"/>
  <c r="J507" i="2" s="1"/>
  <c r="I579" i="2"/>
  <c r="J579" i="2" s="1"/>
  <c r="I617" i="2"/>
  <c r="J617" i="2" s="1"/>
  <c r="I586" i="2"/>
  <c r="J586" i="2" s="1"/>
  <c r="I603" i="2"/>
  <c r="J603" i="2" s="1"/>
  <c r="I527" i="2"/>
  <c r="J527" i="2" s="1"/>
  <c r="I543" i="2"/>
  <c r="J543" i="2" s="1"/>
  <c r="I590" i="2"/>
  <c r="J590" i="2" s="1"/>
  <c r="I723" i="2"/>
  <c r="J723" i="2" s="1"/>
  <c r="I562" i="2"/>
  <c r="J562" i="2" s="1"/>
  <c r="I564" i="2"/>
  <c r="J564" i="2" s="1"/>
  <c r="I605" i="2"/>
  <c r="J605" i="2" s="1"/>
  <c r="I629" i="2"/>
  <c r="J629" i="2" s="1"/>
  <c r="I574" i="2"/>
  <c r="J574" i="2" s="1"/>
  <c r="I525" i="2"/>
  <c r="J525" i="2" s="1"/>
  <c r="I690" i="2"/>
  <c r="J690" i="2" s="1"/>
  <c r="I612" i="2"/>
  <c r="J612" i="2" s="1"/>
  <c r="I584" i="2"/>
  <c r="J584" i="2" s="1"/>
  <c r="I576" i="2"/>
  <c r="J576" i="2" s="1"/>
  <c r="I587" i="2"/>
  <c r="J587" i="2" s="1"/>
  <c r="I600" i="2"/>
  <c r="J600" i="2" s="1"/>
  <c r="I570" i="2"/>
  <c r="J570" i="2" s="1"/>
  <c r="I560" i="2"/>
  <c r="J560" i="2" s="1"/>
  <c r="I541" i="2"/>
  <c r="J541" i="2" s="1"/>
  <c r="I593" i="2"/>
  <c r="J593" i="2" s="1"/>
  <c r="I648" i="2"/>
  <c r="J648" i="2" s="1"/>
  <c r="I639" i="2"/>
  <c r="J639" i="2" s="1"/>
  <c r="I924" i="2"/>
  <c r="J924" i="2" s="1"/>
  <c r="I640" i="2"/>
  <c r="J640" i="2" s="1"/>
  <c r="I635" i="2"/>
  <c r="J635" i="2" s="1"/>
  <c r="I599" i="2"/>
  <c r="J599" i="2" s="1"/>
  <c r="I573" i="2"/>
  <c r="J573" i="2" s="1"/>
  <c r="I613" i="2"/>
  <c r="J613" i="2" s="1"/>
  <c r="I606" i="2"/>
  <c r="J606" i="2" s="1"/>
  <c r="I609" i="2"/>
  <c r="J609" i="2" s="1"/>
  <c r="I660" i="2"/>
  <c r="J660" i="2" s="1"/>
  <c r="I601" i="2"/>
  <c r="J601" i="2" s="1"/>
  <c r="I594" i="2"/>
  <c r="J594" i="2" s="1"/>
  <c r="I578" i="2"/>
  <c r="J578" i="2" s="1"/>
  <c r="I945" i="2"/>
  <c r="J945" i="2" s="1"/>
  <c r="I630" i="2"/>
  <c r="J630" i="2" s="1"/>
  <c r="I641" i="2"/>
  <c r="J641" i="2" s="1"/>
  <c r="I653" i="2"/>
  <c r="J653" i="2" s="1"/>
  <c r="I610" i="2"/>
  <c r="J610" i="2" s="1"/>
  <c r="I625" i="2"/>
  <c r="J625" i="2" s="1"/>
  <c r="I585" i="2"/>
  <c r="J585" i="2" s="1"/>
  <c r="I661" i="2"/>
  <c r="J661" i="2" s="1"/>
  <c r="I620" i="2"/>
  <c r="J620" i="2" s="1"/>
  <c r="I626" i="2"/>
  <c r="J626" i="2" s="1"/>
  <c r="I631" i="2"/>
  <c r="J631" i="2" s="1"/>
  <c r="I615" i="2"/>
  <c r="J615" i="2" s="1"/>
  <c r="I602" i="2"/>
  <c r="J602" i="2" s="1"/>
  <c r="I695" i="2"/>
  <c r="J695" i="2" s="1"/>
  <c r="I616" i="2"/>
  <c r="J616" i="2" s="1"/>
  <c r="I607" i="2"/>
  <c r="J607" i="2" s="1"/>
  <c r="I664" i="2"/>
  <c r="J664" i="2" s="1"/>
  <c r="I621" i="2"/>
  <c r="J621" i="2" s="1"/>
  <c r="I592" i="2"/>
  <c r="J592" i="2" s="1"/>
  <c r="I588" i="2"/>
  <c r="J588" i="2" s="1"/>
  <c r="I650" i="2"/>
  <c r="J650" i="2" s="1"/>
  <c r="I618" i="2"/>
  <c r="J618" i="2" s="1"/>
  <c r="I672" i="2"/>
  <c r="J672" i="2" s="1"/>
  <c r="I633" i="2"/>
  <c r="J633" i="2" s="1"/>
  <c r="I665" i="2"/>
  <c r="J665" i="2" s="1"/>
  <c r="I598" i="2"/>
  <c r="J598" i="2" s="1"/>
  <c r="I674" i="2"/>
  <c r="J674" i="2" s="1"/>
  <c r="I611" i="2"/>
  <c r="J611" i="2" s="1"/>
  <c r="I622" i="2"/>
  <c r="J622" i="2" s="1"/>
  <c r="I614" i="2"/>
  <c r="J614" i="2" s="1"/>
  <c r="I604" i="2"/>
  <c r="J604" i="2" s="1"/>
  <c r="I623" i="2"/>
  <c r="J623" i="2" s="1"/>
  <c r="I644" i="2"/>
  <c r="J644" i="2" s="1"/>
  <c r="I642" i="2"/>
  <c r="J642" i="2" s="1"/>
  <c r="I636" i="2"/>
  <c r="J636" i="2" s="1"/>
  <c r="I772" i="2"/>
  <c r="J772" i="2" s="1"/>
  <c r="I624" i="2"/>
  <c r="J624" i="2" s="1"/>
  <c r="I628" i="2"/>
  <c r="J628" i="2" s="1"/>
  <c r="I627" i="2"/>
  <c r="J627" i="2" s="1"/>
  <c r="I643" i="2"/>
  <c r="J643" i="2" s="1"/>
  <c r="I706" i="2"/>
  <c r="J706" i="2" s="1"/>
  <c r="I677" i="2"/>
  <c r="J677" i="2" s="1"/>
  <c r="I741" i="2"/>
  <c r="J741" i="2" s="1"/>
  <c r="I755" i="2"/>
  <c r="J755" i="2" s="1"/>
  <c r="I649" i="2"/>
  <c r="J649" i="2" s="1"/>
  <c r="I663" i="2"/>
  <c r="J663" i="2" s="1"/>
  <c r="I691" i="2"/>
  <c r="J691" i="2" s="1"/>
  <c r="I667" i="2"/>
  <c r="J667" i="2" s="1"/>
  <c r="I671" i="2"/>
  <c r="J671" i="2" s="1"/>
  <c r="I634" i="2"/>
  <c r="J634" i="2" s="1"/>
  <c r="I680" i="2"/>
  <c r="J680" i="2" s="1"/>
  <c r="I646" i="2"/>
  <c r="J646" i="2" s="1"/>
  <c r="I670" i="2"/>
  <c r="J670" i="2" s="1"/>
  <c r="I655" i="2"/>
  <c r="J655" i="2" s="1"/>
  <c r="I659" i="2"/>
  <c r="J659" i="2" s="1"/>
  <c r="I647" i="2"/>
  <c r="J647" i="2" s="1"/>
  <c r="I546" i="2"/>
  <c r="J546" i="2" s="1"/>
  <c r="I637" i="2"/>
  <c r="J637" i="2" s="1"/>
  <c r="I726" i="2"/>
  <c r="J726" i="2" s="1"/>
  <c r="I632" i="2"/>
  <c r="J632" i="2" s="1"/>
  <c r="I662" i="2"/>
  <c r="J662" i="2" s="1"/>
  <c r="I776" i="2"/>
  <c r="J776" i="2" s="1"/>
  <c r="I681" i="2"/>
  <c r="J681" i="2" s="1"/>
  <c r="I645" i="2"/>
  <c r="J645" i="2" s="1"/>
  <c r="I668" i="2"/>
  <c r="J668" i="2" s="1"/>
  <c r="I824" i="2"/>
  <c r="J824" i="2" s="1"/>
  <c r="I657" i="2"/>
  <c r="J657" i="2" s="1"/>
  <c r="I696" i="2"/>
  <c r="J696" i="2" s="1"/>
  <c r="I716" i="2"/>
  <c r="J716" i="2" s="1"/>
  <c r="I654" i="2"/>
  <c r="J654" i="2" s="1"/>
  <c r="I682" i="2"/>
  <c r="J682" i="2" s="1"/>
  <c r="I651" i="2"/>
  <c r="J651" i="2" s="1"/>
  <c r="I676" i="2"/>
  <c r="J676" i="2" s="1"/>
  <c r="I707" i="2"/>
  <c r="J707" i="2" s="1"/>
  <c r="I652" i="2"/>
  <c r="J652" i="2" s="1"/>
  <c r="I669" i="2"/>
  <c r="J669" i="2" s="1"/>
  <c r="I656" i="2"/>
  <c r="J656" i="2" s="1"/>
  <c r="I673" i="2"/>
  <c r="J673" i="2" s="1"/>
  <c r="I704" i="2"/>
  <c r="J704" i="2" s="1"/>
  <c r="I709" i="2"/>
  <c r="J709" i="2" s="1"/>
  <c r="I698" i="2"/>
  <c r="J698" i="2" s="1"/>
  <c r="I684" i="2"/>
  <c r="J684" i="2" s="1"/>
  <c r="I734" i="2"/>
  <c r="J734" i="2" s="1"/>
  <c r="I658" i="2"/>
  <c r="J658" i="2" s="1"/>
  <c r="I666" i="2"/>
  <c r="J666" i="2" s="1"/>
  <c r="I702" i="2"/>
  <c r="J702" i="2" s="1"/>
  <c r="I750" i="2"/>
  <c r="J750" i="2" s="1"/>
  <c r="I699" i="2"/>
  <c r="J699" i="2" s="1"/>
  <c r="I747" i="2"/>
  <c r="J747" i="2" s="1"/>
  <c r="I675" i="2"/>
  <c r="J675" i="2" s="1"/>
  <c r="I689" i="2"/>
  <c r="J689" i="2" s="1"/>
  <c r="I694" i="2"/>
  <c r="J694" i="2" s="1"/>
  <c r="I720" i="2"/>
  <c r="J720" i="2" s="1"/>
  <c r="I693" i="2"/>
  <c r="J693" i="2" s="1"/>
  <c r="I686" i="2"/>
  <c r="J686" i="2" s="1"/>
  <c r="I678" i="2"/>
  <c r="J678" i="2" s="1"/>
  <c r="I715" i="2"/>
  <c r="J715" i="2" s="1"/>
  <c r="I685" i="2"/>
  <c r="J685" i="2" s="1"/>
  <c r="I705" i="2"/>
  <c r="J705" i="2" s="1"/>
  <c r="I688" i="2"/>
  <c r="J688" i="2" s="1"/>
  <c r="I700" i="2"/>
  <c r="J700" i="2" s="1"/>
  <c r="I692" i="2"/>
  <c r="J692" i="2" s="1"/>
  <c r="I766" i="2"/>
  <c r="J766" i="2" s="1"/>
  <c r="I683" i="2"/>
  <c r="J683" i="2" s="1"/>
  <c r="I731" i="2"/>
  <c r="J731" i="2" s="1"/>
  <c r="I753" i="2"/>
  <c r="J753" i="2" s="1"/>
  <c r="I717" i="2"/>
  <c r="J717" i="2" s="1"/>
  <c r="I788" i="2"/>
  <c r="J788" i="2" s="1"/>
  <c r="I714" i="2"/>
  <c r="J714" i="2" s="1"/>
  <c r="I754" i="2"/>
  <c r="J754" i="2" s="1"/>
  <c r="I725" i="2"/>
  <c r="J725" i="2" s="1"/>
  <c r="I718" i="2"/>
  <c r="J718" i="2" s="1"/>
  <c r="I733" i="2"/>
  <c r="J733" i="2" s="1"/>
  <c r="I801" i="2"/>
  <c r="J801" i="2" s="1"/>
  <c r="I727" i="2"/>
  <c r="J727" i="2" s="1"/>
  <c r="I737" i="2"/>
  <c r="J737" i="2" s="1"/>
  <c r="I697" i="2"/>
  <c r="J697" i="2" s="1"/>
  <c r="I721" i="2"/>
  <c r="J721" i="2" s="1"/>
  <c r="I710" i="2"/>
  <c r="J710" i="2" s="1"/>
  <c r="I742" i="2"/>
  <c r="J742" i="2" s="1"/>
  <c r="I765" i="2"/>
  <c r="J765" i="2" s="1"/>
  <c r="I703" i="2"/>
  <c r="J703" i="2" s="1"/>
  <c r="I722" i="2"/>
  <c r="J722" i="2" s="1"/>
  <c r="I903" i="2"/>
  <c r="J903" i="2" s="1"/>
  <c r="I713" i="2"/>
  <c r="J713" i="2" s="1"/>
  <c r="I711" i="2"/>
  <c r="J711" i="2" s="1"/>
  <c r="I728" i="2"/>
  <c r="J728" i="2" s="1"/>
  <c r="I712" i="2"/>
  <c r="J712" i="2" s="1"/>
  <c r="I807" i="2"/>
  <c r="J807" i="2" s="1"/>
  <c r="I767" i="2"/>
  <c r="J767" i="2" s="1"/>
  <c r="I779" i="2"/>
  <c r="J779" i="2" s="1"/>
  <c r="I701" i="2"/>
  <c r="J701" i="2" s="1"/>
  <c r="I743" i="2"/>
  <c r="J743" i="2" s="1"/>
  <c r="I736" i="2"/>
  <c r="J736" i="2" s="1"/>
  <c r="I679" i="2"/>
  <c r="J679" i="2" s="1"/>
  <c r="I773" i="2"/>
  <c r="J773" i="2" s="1"/>
  <c r="I740" i="2"/>
  <c r="J740" i="2" s="1"/>
  <c r="I724" i="2"/>
  <c r="J724" i="2" s="1"/>
  <c r="I769" i="2"/>
  <c r="J769" i="2" s="1"/>
  <c r="I739" i="2"/>
  <c r="J739" i="2" s="1"/>
  <c r="I770" i="2"/>
  <c r="J770" i="2" s="1"/>
  <c r="I804" i="2"/>
  <c r="J804" i="2" s="1"/>
  <c r="I744" i="2"/>
  <c r="J744" i="2" s="1"/>
  <c r="I708" i="2"/>
  <c r="J708" i="2" s="1"/>
  <c r="I820" i="2"/>
  <c r="J820" i="2" s="1"/>
  <c r="I757" i="2"/>
  <c r="J757" i="2" s="1"/>
  <c r="I778" i="2"/>
  <c r="J778" i="2" s="1"/>
  <c r="I746" i="2"/>
  <c r="J746" i="2" s="1"/>
  <c r="I748" i="2"/>
  <c r="J748" i="2" s="1"/>
  <c r="I759" i="2"/>
  <c r="J759" i="2" s="1"/>
  <c r="I789" i="2"/>
  <c r="J789" i="2" s="1"/>
  <c r="I738" i="2"/>
  <c r="J738" i="2" s="1"/>
  <c r="I786" i="2"/>
  <c r="J786" i="2" s="1"/>
  <c r="I732" i="2"/>
  <c r="J732" i="2" s="1"/>
  <c r="I745" i="2"/>
  <c r="J745" i="2" s="1"/>
  <c r="I837" i="2"/>
  <c r="J837" i="2" s="1"/>
  <c r="I719" i="2"/>
  <c r="J719" i="2" s="1"/>
  <c r="I729" i="2"/>
  <c r="J729" i="2" s="1"/>
  <c r="I781" i="2"/>
  <c r="J781" i="2" s="1"/>
  <c r="I822" i="2"/>
  <c r="J822" i="2" s="1"/>
  <c r="I749" i="2"/>
  <c r="J749" i="2" s="1"/>
  <c r="I783" i="2"/>
  <c r="J783" i="2" s="1"/>
  <c r="I775" i="2"/>
  <c r="J775" i="2" s="1"/>
  <c r="I771" i="2"/>
  <c r="J771" i="2" s="1"/>
  <c r="I761" i="2"/>
  <c r="J761" i="2" s="1"/>
  <c r="I805" i="2"/>
  <c r="J805" i="2" s="1"/>
  <c r="I762" i="2"/>
  <c r="J762" i="2" s="1"/>
  <c r="I827" i="2"/>
  <c r="J827" i="2" s="1"/>
  <c r="I832" i="2"/>
  <c r="J832" i="2" s="1"/>
  <c r="I792" i="2"/>
  <c r="J792" i="2" s="1"/>
  <c r="I768" i="2"/>
  <c r="J768" i="2" s="1"/>
  <c r="I735" i="2"/>
  <c r="J735" i="2" s="1"/>
  <c r="I777" i="2"/>
  <c r="J777" i="2" s="1"/>
  <c r="I764" i="2"/>
  <c r="J764" i="2" s="1"/>
  <c r="I756" i="2"/>
  <c r="J756" i="2" s="1"/>
  <c r="I791" i="2"/>
  <c r="J791" i="2" s="1"/>
  <c r="I826" i="2"/>
  <c r="J826" i="2" s="1"/>
  <c r="I960" i="2"/>
  <c r="J960" i="2" s="1"/>
  <c r="I798" i="2"/>
  <c r="J798" i="2" s="1"/>
  <c r="I796" i="2"/>
  <c r="J796" i="2" s="1"/>
  <c r="I760" i="2"/>
  <c r="J760" i="2" s="1"/>
  <c r="I751" i="2"/>
  <c r="J751" i="2" s="1"/>
  <c r="I803" i="2"/>
  <c r="J803" i="2" s="1"/>
  <c r="I830" i="2"/>
  <c r="J830" i="2" s="1"/>
  <c r="I794" i="2"/>
  <c r="J794" i="2" s="1"/>
  <c r="I774" i="2"/>
  <c r="J774" i="2" s="1"/>
  <c r="I802" i="2"/>
  <c r="J802" i="2" s="1"/>
  <c r="I793" i="2"/>
  <c r="J793" i="2" s="1"/>
  <c r="I812" i="2"/>
  <c r="J812" i="2" s="1"/>
  <c r="I799" i="2"/>
  <c r="J799" i="2" s="1"/>
  <c r="I834" i="2"/>
  <c r="J834" i="2" s="1"/>
  <c r="I847" i="2"/>
  <c r="J847" i="2" s="1"/>
  <c r="I1059" i="2"/>
  <c r="J1059" i="2" s="1"/>
  <c r="I780" i="2"/>
  <c r="J780" i="2" s="1"/>
  <c r="I752" i="2"/>
  <c r="J752" i="2" s="1"/>
  <c r="I797" i="2"/>
  <c r="J797" i="2" s="1"/>
  <c r="I825" i="2"/>
  <c r="J825" i="2" s="1"/>
  <c r="I782" i="2"/>
  <c r="J782" i="2" s="1"/>
  <c r="I853" i="2"/>
  <c r="J853" i="2" s="1"/>
  <c r="I800" i="2"/>
  <c r="J800" i="2" s="1"/>
  <c r="I795" i="2"/>
  <c r="J795" i="2" s="1"/>
  <c r="I811" i="2"/>
  <c r="J811" i="2" s="1"/>
  <c r="I808" i="2"/>
  <c r="J808" i="2" s="1"/>
  <c r="I784" i="2"/>
  <c r="J784" i="2" s="1"/>
  <c r="I810" i="2"/>
  <c r="J810" i="2" s="1"/>
  <c r="I787" i="2"/>
  <c r="J787" i="2" s="1"/>
  <c r="I790" i="2"/>
  <c r="J790" i="2" s="1"/>
  <c r="I809" i="2"/>
  <c r="J809" i="2" s="1"/>
  <c r="I806" i="2"/>
  <c r="J806" i="2" s="1"/>
  <c r="I821" i="2"/>
  <c r="J821" i="2" s="1"/>
  <c r="I844" i="2"/>
  <c r="J844" i="2" s="1"/>
  <c r="I815" i="2"/>
  <c r="J815" i="2" s="1"/>
  <c r="I828" i="2"/>
  <c r="J828" i="2" s="1"/>
  <c r="I879" i="2"/>
  <c r="J879" i="2" s="1"/>
  <c r="I841" i="2"/>
  <c r="J841" i="2" s="1"/>
  <c r="I855" i="2"/>
  <c r="J855" i="2" s="1"/>
  <c r="I831" i="2"/>
  <c r="J831" i="2" s="1"/>
  <c r="I785" i="2"/>
  <c r="J785" i="2" s="1"/>
  <c r="I814" i="2"/>
  <c r="J814" i="2" s="1"/>
  <c r="I763" i="2"/>
  <c r="J763" i="2" s="1"/>
  <c r="I817" i="2"/>
  <c r="J817" i="2" s="1"/>
  <c r="I877" i="2"/>
  <c r="J877" i="2" s="1"/>
  <c r="I842" i="2"/>
  <c r="J842" i="2" s="1"/>
  <c r="I813" i="2"/>
  <c r="J813" i="2" s="1"/>
  <c r="I850" i="2"/>
  <c r="J850" i="2" s="1"/>
  <c r="I816" i="2"/>
  <c r="J816" i="2" s="1"/>
  <c r="I819" i="2"/>
  <c r="J819" i="2" s="1"/>
  <c r="I852" i="2"/>
  <c r="J852" i="2" s="1"/>
  <c r="I894" i="2"/>
  <c r="J894" i="2" s="1"/>
  <c r="I848" i="2"/>
  <c r="J848" i="2" s="1"/>
  <c r="I823" i="2"/>
  <c r="J823" i="2" s="1"/>
  <c r="I849" i="2"/>
  <c r="J849" i="2" s="1"/>
  <c r="I914" i="2"/>
  <c r="J914" i="2" s="1"/>
  <c r="I856" i="2"/>
  <c r="J856" i="2" s="1"/>
  <c r="I839" i="2"/>
  <c r="J839" i="2" s="1"/>
  <c r="I861" i="2"/>
  <c r="J861" i="2" s="1"/>
  <c r="I843" i="2"/>
  <c r="J843" i="2" s="1"/>
  <c r="I840" i="2"/>
  <c r="J840" i="2" s="1"/>
  <c r="I818" i="2"/>
  <c r="J818" i="2" s="1"/>
  <c r="I838" i="2"/>
  <c r="J838" i="2" s="1"/>
  <c r="I854" i="2"/>
  <c r="J854" i="2" s="1"/>
  <c r="I835" i="2"/>
  <c r="J835" i="2" s="1"/>
  <c r="I846" i="2"/>
  <c r="J846" i="2" s="1"/>
  <c r="I858" i="2"/>
  <c r="J858" i="2" s="1"/>
  <c r="I851" i="2"/>
  <c r="J851" i="2" s="1"/>
  <c r="I845" i="2"/>
  <c r="J845" i="2" s="1"/>
  <c r="I865" i="2"/>
  <c r="J865" i="2" s="1"/>
  <c r="I866" i="2"/>
  <c r="J866" i="2" s="1"/>
  <c r="I949" i="2"/>
  <c r="J949" i="2" s="1"/>
  <c r="I829" i="2"/>
  <c r="J829" i="2" s="1"/>
  <c r="I864" i="2"/>
  <c r="J864" i="2" s="1"/>
  <c r="I882" i="2"/>
  <c r="J882" i="2" s="1"/>
  <c r="I871" i="2"/>
  <c r="J871" i="2" s="1"/>
  <c r="I859" i="2"/>
  <c r="J859" i="2" s="1"/>
  <c r="I857" i="2"/>
  <c r="J857" i="2" s="1"/>
  <c r="I862" i="2"/>
  <c r="J862" i="2" s="1"/>
  <c r="I863" i="2"/>
  <c r="J863" i="2" s="1"/>
  <c r="I887" i="2"/>
  <c r="J887" i="2" s="1"/>
  <c r="I909" i="2"/>
  <c r="J909" i="2" s="1"/>
  <c r="I902" i="2"/>
  <c r="J902" i="2" s="1"/>
  <c r="I873" i="2"/>
  <c r="J873" i="2" s="1"/>
  <c r="I965" i="2"/>
  <c r="J965" i="2" s="1"/>
  <c r="I872" i="2"/>
  <c r="J872" i="2" s="1"/>
  <c r="I876" i="2"/>
  <c r="J876" i="2" s="1"/>
  <c r="I875" i="2"/>
  <c r="J875" i="2" s="1"/>
  <c r="I880" i="2"/>
  <c r="J880" i="2" s="1"/>
  <c r="I836" i="2"/>
  <c r="J836" i="2" s="1"/>
  <c r="I891" i="2"/>
  <c r="J891" i="2" s="1"/>
  <c r="I869" i="2"/>
  <c r="J869" i="2" s="1"/>
  <c r="I881" i="2"/>
  <c r="J881" i="2" s="1"/>
  <c r="I874" i="2"/>
  <c r="J874" i="2" s="1"/>
  <c r="I1065" i="2"/>
  <c r="J1065" i="2" s="1"/>
  <c r="I868" i="2"/>
  <c r="J868" i="2" s="1"/>
  <c r="I885" i="2"/>
  <c r="J885" i="2" s="1"/>
  <c r="I884" i="2"/>
  <c r="J884" i="2" s="1"/>
  <c r="I947" i="2"/>
  <c r="J947" i="2" s="1"/>
  <c r="I1061" i="2"/>
  <c r="J1061" i="2" s="1"/>
  <c r="I860" i="2"/>
  <c r="J860" i="2" s="1"/>
  <c r="I890" i="2"/>
  <c r="J890" i="2" s="1"/>
  <c r="I883" i="2"/>
  <c r="J883" i="2" s="1"/>
  <c r="I889" i="2"/>
  <c r="J889" i="2" s="1"/>
  <c r="I870" i="2"/>
  <c r="J870" i="2" s="1"/>
  <c r="I895" i="2"/>
  <c r="J895" i="2" s="1"/>
  <c r="I867" i="2"/>
  <c r="J867" i="2" s="1"/>
  <c r="I833" i="2"/>
  <c r="J833" i="2" s="1"/>
  <c r="I878" i="2"/>
  <c r="J878" i="2" s="1"/>
  <c r="I892" i="2"/>
  <c r="J892" i="2" s="1"/>
  <c r="I893" i="2"/>
  <c r="J893" i="2" s="1"/>
  <c r="I900" i="2"/>
  <c r="J900" i="2" s="1"/>
  <c r="I886" i="2"/>
  <c r="J886" i="2" s="1"/>
  <c r="I901" i="2"/>
  <c r="J901" i="2" s="1"/>
  <c r="I897" i="2"/>
  <c r="J897" i="2" s="1"/>
  <c r="I931" i="2"/>
  <c r="J931" i="2" s="1"/>
  <c r="I908" i="2"/>
  <c r="J908" i="2" s="1"/>
  <c r="I888" i="2"/>
  <c r="J888" i="2" s="1"/>
  <c r="I896" i="2"/>
  <c r="J896" i="2" s="1"/>
  <c r="I899" i="2"/>
  <c r="J899" i="2" s="1"/>
  <c r="I932" i="2"/>
  <c r="J932" i="2" s="1"/>
  <c r="I916" i="2"/>
  <c r="J916" i="2" s="1"/>
  <c r="I898" i="2"/>
  <c r="J898" i="2" s="1"/>
  <c r="I910" i="2"/>
  <c r="J910" i="2" s="1"/>
  <c r="I915" i="2"/>
  <c r="J915" i="2" s="1"/>
  <c r="I906" i="2"/>
  <c r="J906" i="2" s="1"/>
  <c r="I905" i="2"/>
  <c r="J905" i="2" s="1"/>
  <c r="I979" i="2"/>
  <c r="J979" i="2" s="1"/>
  <c r="I911" i="2"/>
  <c r="J911" i="2" s="1"/>
  <c r="I917" i="2"/>
  <c r="J917" i="2" s="1"/>
  <c r="I912" i="2"/>
  <c r="J912" i="2" s="1"/>
  <c r="I925" i="2"/>
  <c r="J925" i="2" s="1"/>
  <c r="I913" i="2"/>
  <c r="J913" i="2" s="1"/>
  <c r="I990" i="2"/>
  <c r="J990" i="2" s="1"/>
  <c r="I992" i="2"/>
  <c r="J992" i="2" s="1"/>
  <c r="I926" i="2"/>
  <c r="J926" i="2" s="1"/>
  <c r="I933" i="2"/>
  <c r="J933" i="2" s="1"/>
  <c r="I921" i="2"/>
  <c r="J921" i="2" s="1"/>
  <c r="I937" i="2"/>
  <c r="J937" i="2" s="1"/>
  <c r="I928" i="2"/>
  <c r="J928" i="2" s="1"/>
  <c r="I920" i="2"/>
  <c r="J920" i="2" s="1"/>
  <c r="I904" i="2"/>
  <c r="J904" i="2" s="1"/>
  <c r="I918" i="2"/>
  <c r="J918" i="2" s="1"/>
  <c r="I923" i="2"/>
  <c r="J923" i="2" s="1"/>
  <c r="I939" i="2"/>
  <c r="J939" i="2" s="1"/>
  <c r="I934" i="2"/>
  <c r="J934" i="2" s="1"/>
  <c r="I919" i="2"/>
  <c r="J919" i="2" s="1"/>
  <c r="I929" i="2"/>
  <c r="J929" i="2" s="1"/>
  <c r="I941" i="2"/>
  <c r="J941" i="2" s="1"/>
  <c r="I927" i="2"/>
  <c r="J927" i="2" s="1"/>
  <c r="I946" i="2"/>
  <c r="J946" i="2" s="1"/>
  <c r="I943" i="2"/>
  <c r="J943" i="2" s="1"/>
  <c r="I922" i="2"/>
  <c r="J922" i="2" s="1"/>
  <c r="I930" i="2"/>
  <c r="J930" i="2" s="1"/>
  <c r="I938" i="2"/>
  <c r="J938" i="2" s="1"/>
  <c r="I940" i="2"/>
  <c r="J940" i="2" s="1"/>
  <c r="I944" i="2"/>
  <c r="J944" i="2" s="1"/>
  <c r="I942" i="2"/>
  <c r="J942" i="2" s="1"/>
  <c r="I935" i="2"/>
  <c r="J935" i="2" s="1"/>
  <c r="I1067" i="2"/>
  <c r="J1067" i="2" s="1"/>
  <c r="I987" i="2"/>
  <c r="J987" i="2" s="1"/>
  <c r="I953" i="2"/>
  <c r="J953" i="2" s="1"/>
  <c r="I985" i="2"/>
  <c r="J985" i="2" s="1"/>
  <c r="I936" i="2"/>
  <c r="J936" i="2" s="1"/>
  <c r="I948" i="2"/>
  <c r="J948" i="2" s="1"/>
  <c r="I955" i="2"/>
  <c r="J955" i="2" s="1"/>
  <c r="I950" i="2"/>
  <c r="J950" i="2" s="1"/>
  <c r="I959" i="2"/>
  <c r="J959" i="2" s="1"/>
  <c r="I951" i="2"/>
  <c r="J951" i="2" s="1"/>
  <c r="I997" i="2"/>
  <c r="J997" i="2" s="1"/>
  <c r="I1043" i="2"/>
  <c r="J1043" i="2" s="1"/>
  <c r="I968" i="2"/>
  <c r="J968" i="2" s="1"/>
  <c r="I958" i="2"/>
  <c r="J958" i="2" s="1"/>
  <c r="I963" i="2"/>
  <c r="J963" i="2" s="1"/>
  <c r="I969" i="2"/>
  <c r="J969" i="2" s="1"/>
  <c r="I994" i="2"/>
  <c r="J994" i="2" s="1"/>
  <c r="I981" i="2"/>
  <c r="J981" i="2" s="1"/>
  <c r="I993" i="2"/>
  <c r="J993" i="2" s="1"/>
  <c r="I967" i="2"/>
  <c r="J967" i="2" s="1"/>
  <c r="I972" i="2"/>
  <c r="J972" i="2" s="1"/>
  <c r="I952" i="2"/>
  <c r="J952" i="2" s="1"/>
  <c r="I954" i="2"/>
  <c r="J954" i="2" s="1"/>
  <c r="I977" i="2"/>
  <c r="J977" i="2" s="1"/>
  <c r="I964" i="2"/>
  <c r="J964" i="2" s="1"/>
  <c r="I974" i="2"/>
  <c r="J974" i="2" s="1"/>
  <c r="I978" i="2"/>
  <c r="J978" i="2" s="1"/>
  <c r="I988" i="2"/>
  <c r="J988" i="2" s="1"/>
  <c r="I995" i="2"/>
  <c r="J995" i="2" s="1"/>
  <c r="I966" i="2"/>
  <c r="J966" i="2" s="1"/>
  <c r="I971" i="2"/>
  <c r="J971" i="2" s="1"/>
  <c r="I961" i="2"/>
  <c r="J961" i="2" s="1"/>
  <c r="I970" i="2"/>
  <c r="J970" i="2" s="1"/>
  <c r="I975" i="2"/>
  <c r="J975" i="2" s="1"/>
  <c r="I982" i="2"/>
  <c r="J982" i="2" s="1"/>
  <c r="I980" i="2"/>
  <c r="J980" i="2" s="1"/>
  <c r="I976" i="2"/>
  <c r="J976" i="2" s="1"/>
  <c r="I957" i="2"/>
  <c r="J957" i="2" s="1"/>
  <c r="I986" i="2"/>
  <c r="J986" i="2" s="1"/>
  <c r="I1014" i="2"/>
  <c r="J1014" i="2" s="1"/>
  <c r="I973" i="2"/>
  <c r="J973" i="2" s="1"/>
  <c r="I998" i="2"/>
  <c r="J998" i="2" s="1"/>
  <c r="I962" i="2"/>
  <c r="J962" i="2" s="1"/>
  <c r="I983" i="2"/>
  <c r="J983" i="2" s="1"/>
  <c r="I991" i="2"/>
  <c r="J991" i="2" s="1"/>
  <c r="I989" i="2"/>
  <c r="J989" i="2" s="1"/>
  <c r="I1044" i="2"/>
  <c r="J1044" i="2" s="1"/>
  <c r="I996" i="2"/>
  <c r="J996" i="2" s="1"/>
  <c r="I999" i="2"/>
  <c r="J999" i="2" s="1"/>
  <c r="I1066" i="2"/>
  <c r="J1066" i="2" s="1"/>
  <c r="I1004" i="2"/>
  <c r="J1004" i="2" s="1"/>
  <c r="I984" i="2"/>
  <c r="J984" i="2" s="1"/>
  <c r="I1006" i="2"/>
  <c r="J1006" i="2" s="1"/>
  <c r="I1008" i="2"/>
  <c r="J1008" i="2" s="1"/>
  <c r="I1000" i="2"/>
  <c r="J1000" i="2" s="1"/>
  <c r="I1042" i="2"/>
  <c r="J1042" i="2" s="1"/>
  <c r="I1063" i="2"/>
  <c r="J1063" i="2" s="1"/>
  <c r="I1013" i="2"/>
  <c r="J1013" i="2" s="1"/>
  <c r="I1001" i="2"/>
  <c r="J1001" i="2" s="1"/>
  <c r="I1011" i="2"/>
  <c r="J1011" i="2" s="1"/>
  <c r="I1005" i="2"/>
  <c r="J1005" i="2" s="1"/>
  <c r="I1009" i="2"/>
  <c r="J1009" i="2" s="1"/>
  <c r="I1007" i="2"/>
  <c r="J1007" i="2" s="1"/>
  <c r="I1002" i="2"/>
  <c r="J1002" i="2" s="1"/>
  <c r="I1010" i="2"/>
  <c r="J1010" i="2" s="1"/>
  <c r="I1064" i="2"/>
  <c r="J1064" i="2" s="1"/>
  <c r="I1015" i="2"/>
  <c r="J1015" i="2" s="1"/>
  <c r="I1003" i="2"/>
  <c r="J1003" i="2" s="1"/>
  <c r="I1012" i="2"/>
  <c r="J1012" i="2" s="1"/>
  <c r="I1016" i="2"/>
  <c r="J1016" i="2" s="1"/>
  <c r="I1017" i="2"/>
  <c r="J1017" i="2" s="1"/>
  <c r="I1018" i="2"/>
  <c r="I1019" i="2"/>
  <c r="J1019" i="2" s="1"/>
  <c r="I1058" i="2"/>
  <c r="J1058" i="2" s="1"/>
  <c r="I1045" i="2"/>
  <c r="J1045" i="2" s="1"/>
  <c r="I1046" i="2"/>
  <c r="J1046" i="2" s="1"/>
  <c r="I1047" i="2"/>
  <c r="J1047" i="2" s="1"/>
  <c r="I1048" i="2"/>
  <c r="J1048" i="2" s="1"/>
  <c r="I1049" i="2"/>
  <c r="J1049" i="2" s="1"/>
  <c r="I1050" i="2"/>
  <c r="J1050" i="2" s="1"/>
  <c r="I1051" i="2"/>
  <c r="J1051" i="2" s="1"/>
  <c r="I1052" i="2"/>
  <c r="J1052" i="2" s="1"/>
  <c r="I1053" i="2"/>
  <c r="J1053" i="2" s="1"/>
  <c r="I1054" i="2"/>
  <c r="J1054" i="2" s="1"/>
  <c r="I1055" i="2"/>
  <c r="J1055" i="2" s="1"/>
  <c r="I1056" i="2"/>
  <c r="J1056" i="2" s="1"/>
  <c r="I1057" i="2"/>
  <c r="J1057" i="2" s="1"/>
  <c r="I1020" i="2"/>
  <c r="J1020" i="2" s="1"/>
  <c r="I1021" i="2"/>
  <c r="J1021" i="2" s="1"/>
  <c r="I1022" i="2"/>
  <c r="I1023" i="2"/>
  <c r="J1023" i="2" s="1"/>
  <c r="I1024" i="2"/>
  <c r="J1024" i="2" s="1"/>
  <c r="I1025" i="2"/>
  <c r="J1025" i="2" s="1"/>
  <c r="I1026" i="2"/>
  <c r="J1026" i="2" s="1"/>
  <c r="I1027" i="2"/>
  <c r="J1027" i="2" s="1"/>
  <c r="I1028" i="2"/>
  <c r="J1028" i="2" s="1"/>
  <c r="I1029" i="2"/>
  <c r="J1029" i="2" s="1"/>
  <c r="I1030" i="2"/>
  <c r="I1031" i="2"/>
  <c r="J1031" i="2" s="1"/>
  <c r="I1032" i="2"/>
  <c r="J1032" i="2" s="1"/>
  <c r="I1033" i="2"/>
  <c r="J1033" i="2" s="1"/>
  <c r="I1034" i="2"/>
  <c r="J1034" i="2" s="1"/>
  <c r="I1035" i="2"/>
  <c r="J1035" i="2" s="1"/>
  <c r="I1036" i="2"/>
  <c r="J1036" i="2" s="1"/>
  <c r="I1037" i="2"/>
  <c r="J1037" i="2" s="1"/>
  <c r="I1038" i="2"/>
  <c r="I1039" i="2"/>
  <c r="J1039" i="2" s="1"/>
  <c r="I1040" i="2"/>
  <c r="J1040" i="2" s="1"/>
  <c r="I1041" i="2"/>
  <c r="J1041" i="2" s="1"/>
  <c r="I33" i="2"/>
  <c r="J33" i="2" s="1"/>
  <c r="L6" i="2"/>
  <c r="L113" i="2"/>
  <c r="L91" i="2"/>
  <c r="L138" i="2"/>
  <c r="L130" i="2"/>
  <c r="L191" i="2"/>
  <c r="L163" i="2"/>
  <c r="L314" i="2"/>
  <c r="L333" i="2"/>
  <c r="L202" i="2"/>
  <c r="L245" i="2"/>
  <c r="L394" i="2"/>
  <c r="L305" i="2"/>
  <c r="L282" i="2"/>
  <c r="L350" i="2"/>
  <c r="L299" i="2"/>
  <c r="L328" i="2"/>
  <c r="L324" i="2"/>
  <c r="L375" i="2"/>
  <c r="L335" i="2"/>
  <c r="L441" i="2"/>
  <c r="L464" i="2"/>
  <c r="L565" i="2"/>
  <c r="L505" i="2"/>
  <c r="L415" i="2"/>
  <c r="L466" i="2"/>
  <c r="L580" i="2"/>
  <c r="L553" i="2"/>
  <c r="L547" i="2"/>
  <c r="L572" i="2"/>
  <c r="L660" i="2"/>
  <c r="L634" i="2"/>
  <c r="L726" i="2"/>
  <c r="L662" i="2"/>
  <c r="L684" i="2"/>
  <c r="L720" i="2"/>
  <c r="L801" i="2"/>
  <c r="L960" i="2"/>
  <c r="L814" i="2"/>
  <c r="L817" i="2"/>
  <c r="L835" i="2"/>
  <c r="L909" i="2"/>
  <c r="L836" i="2"/>
  <c r="L885" i="2"/>
  <c r="L1061" i="2"/>
  <c r="L901" i="2"/>
  <c r="L931" i="2"/>
  <c r="L925" i="2"/>
  <c r="L921" i="2"/>
  <c r="L928" i="2"/>
  <c r="L934" i="2"/>
  <c r="L929" i="2"/>
  <c r="L987" i="2"/>
  <c r="L936" i="2"/>
  <c r="L993" i="2"/>
  <c r="L972" i="2"/>
  <c r="L975" i="2"/>
  <c r="L976" i="2"/>
  <c r="L1004" i="2"/>
  <c r="L1006" i="2"/>
  <c r="L1001" i="2"/>
  <c r="L1064" i="2"/>
  <c r="L1012" i="2"/>
  <c r="L1045" i="2"/>
  <c r="L1047" i="2"/>
  <c r="L1053" i="2"/>
  <c r="L1055" i="2"/>
  <c r="L1023" i="2"/>
  <c r="L1028" i="2"/>
  <c r="L1033" i="2"/>
  <c r="L1036" i="2"/>
  <c r="L1039" i="2"/>
  <c r="L1041" i="2"/>
  <c r="M469" i="2"/>
  <c r="M702" i="2"/>
  <c r="M841" i="2"/>
  <c r="M605" i="2"/>
  <c r="M598" i="2"/>
  <c r="M165" i="2"/>
  <c r="M446" i="2"/>
  <c r="M249" i="2"/>
  <c r="M105" i="2"/>
  <c r="M339" i="2"/>
  <c r="M398" i="2"/>
  <c r="M44" i="2"/>
  <c r="M68" i="2"/>
  <c r="M220" i="2"/>
  <c r="M284" i="2"/>
  <c r="M907" i="2"/>
  <c r="M730" i="2"/>
  <c r="M803" i="2"/>
  <c r="M579" i="2"/>
  <c r="M838" i="2"/>
  <c r="M693" i="2"/>
  <c r="M512" i="2"/>
  <c r="M530" i="2"/>
  <c r="M540" i="2"/>
  <c r="M554" i="2"/>
  <c r="M597" i="2"/>
  <c r="M349" i="2"/>
  <c r="M330" i="2"/>
  <c r="M565" i="2"/>
  <c r="M207" i="2"/>
  <c r="M176" i="2"/>
  <c r="M145" i="2"/>
  <c r="M395" i="2"/>
  <c r="M422" i="2"/>
  <c r="M325" i="2"/>
  <c r="M399" i="2"/>
  <c r="M141" i="2"/>
  <c r="M60" i="2"/>
  <c r="M24" i="2"/>
  <c r="M402" i="2"/>
  <c r="M338" i="2"/>
  <c r="M59" i="2"/>
  <c r="M64" i="2"/>
  <c r="M392" i="2"/>
  <c r="M45" i="2"/>
  <c r="M38" i="2"/>
  <c r="M28" i="2"/>
  <c r="M32" i="2"/>
  <c r="M56" i="2"/>
  <c r="M33" i="2"/>
  <c r="M15" i="2"/>
  <c r="M19" i="2"/>
  <c r="M12" i="2"/>
  <c r="M421" i="2"/>
  <c r="M261" i="2"/>
  <c r="M478" i="2"/>
  <c r="M487" i="2"/>
  <c r="M588" i="2"/>
  <c r="M411" i="2"/>
  <c r="M460" i="2"/>
  <c r="M388" i="2"/>
  <c r="M618" i="2"/>
  <c r="M308" i="2"/>
  <c r="M704" i="2"/>
  <c r="M506" i="2"/>
  <c r="M462" i="2"/>
  <c r="M381" i="2"/>
  <c r="M11" i="2"/>
  <c r="M8" i="2"/>
  <c r="M27" i="2"/>
  <c r="M35" i="2"/>
  <c r="M36" i="2"/>
  <c r="M593" i="2"/>
  <c r="M1062" i="2"/>
  <c r="M14" i="2"/>
  <c r="M626" i="2"/>
  <c r="M503" i="2"/>
  <c r="M544" i="2"/>
  <c r="M296" i="2"/>
  <c r="M273" i="2"/>
  <c r="M758" i="2"/>
  <c r="M591" i="2"/>
  <c r="M31" i="2"/>
  <c r="M23" i="2"/>
  <c r="M34" i="2"/>
  <c r="M1060" i="2"/>
  <c r="M537" i="2"/>
  <c r="M924" i="2"/>
  <c r="M533" i="2"/>
  <c r="M22" i="2"/>
  <c r="M25" i="2"/>
  <c r="M9" i="2"/>
  <c r="M30" i="2"/>
  <c r="M21" i="2"/>
  <c r="M7" i="2"/>
  <c r="M13" i="2"/>
  <c r="M2" i="2"/>
  <c r="M5" i="2"/>
  <c r="M26" i="2"/>
  <c r="M16" i="2"/>
  <c r="M3" i="2"/>
  <c r="M4" i="2"/>
  <c r="M18" i="2"/>
  <c r="M20" i="2"/>
  <c r="M10" i="2"/>
  <c r="M17" i="2"/>
  <c r="M6" i="2"/>
  <c r="M113" i="2"/>
  <c r="M67" i="2"/>
  <c r="M270" i="2"/>
  <c r="M394" i="2"/>
  <c r="M821" i="2"/>
  <c r="M812" i="2"/>
  <c r="M881" i="2"/>
  <c r="M933" i="2"/>
  <c r="M799" i="2"/>
  <c r="M789" i="2"/>
  <c r="M756" i="2"/>
  <c r="M836" i="2"/>
  <c r="M965" i="2"/>
  <c r="M894" i="2"/>
  <c r="M896" i="2"/>
  <c r="M971" i="2"/>
  <c r="M848" i="2"/>
  <c r="M862" i="2"/>
  <c r="M801" i="2"/>
  <c r="M715" i="2"/>
  <c r="M921" i="2"/>
  <c r="M868" i="2"/>
  <c r="M822" i="2"/>
  <c r="M450" i="2"/>
  <c r="M640" i="2"/>
  <c r="M440" i="2"/>
  <c r="M281" i="2"/>
  <c r="M690" i="2"/>
  <c r="M425" i="2"/>
  <c r="M293" i="2"/>
  <c r="M527" i="2"/>
  <c r="M408" i="2"/>
  <c r="M661" i="2"/>
  <c r="M516" i="2"/>
  <c r="M445" i="2"/>
  <c r="M573" i="2"/>
  <c r="M510" i="2"/>
  <c r="M303" i="2"/>
  <c r="M468" i="2"/>
  <c r="M494" i="2"/>
  <c r="M406" i="2"/>
  <c r="M372" i="2"/>
  <c r="M489" i="2"/>
  <c r="M543" i="2"/>
  <c r="M466" i="2"/>
  <c r="M376" i="2"/>
  <c r="M819" i="2"/>
  <c r="M292" i="2"/>
  <c r="M491" i="2"/>
  <c r="M131" i="2"/>
  <c r="M433" i="2"/>
  <c r="M285" i="2"/>
  <c r="M937" i="2"/>
  <c r="M950" i="2"/>
  <c r="M914" i="2"/>
  <c r="M855" i="2"/>
  <c r="M911" i="2"/>
  <c r="M997" i="2"/>
  <c r="M817" i="2"/>
  <c r="M899" i="2"/>
  <c r="M798" i="2"/>
  <c r="M362" i="2"/>
  <c r="M495" i="2"/>
  <c r="M864" i="2"/>
  <c r="M447" i="2"/>
  <c r="M613" i="2"/>
  <c r="M322" i="2"/>
  <c r="M650" i="2"/>
  <c r="M226" i="2"/>
  <c r="M504" i="2"/>
  <c r="M463" i="2"/>
  <c r="M375" i="2"/>
  <c r="M483" i="2"/>
  <c r="M336" i="2"/>
  <c r="M561" i="2"/>
  <c r="M319" i="2"/>
  <c r="M457" i="2"/>
  <c r="M412" i="2"/>
  <c r="M177" i="2"/>
  <c r="M481" i="2"/>
  <c r="M439" i="2"/>
  <c r="M289" i="2"/>
  <c r="M314" i="2"/>
  <c r="M334" i="2"/>
  <c r="M242" i="2"/>
  <c r="M280" i="2"/>
  <c r="M251" i="2"/>
  <c r="M135" i="2"/>
  <c r="M174" i="2"/>
  <c r="M230" i="2"/>
  <c r="M294" i="2"/>
  <c r="M152" i="2"/>
  <c r="M515" i="2"/>
  <c r="M272" i="2"/>
  <c r="M496" i="2"/>
  <c r="M301" i="2"/>
  <c r="M245" i="2"/>
  <c r="M248" i="2"/>
  <c r="M562" i="2"/>
  <c r="M65" i="2"/>
  <c r="M225" i="2"/>
  <c r="M100" i="2"/>
  <c r="M269" i="2"/>
  <c r="M318" i="2"/>
  <c r="M219" i="2"/>
  <c r="M240" i="2"/>
  <c r="M387" i="2"/>
  <c r="M172" i="2"/>
  <c r="M305" i="2"/>
  <c r="M413" i="2"/>
  <c r="M927" i="2"/>
  <c r="M863" i="2"/>
  <c r="M1043" i="2"/>
  <c r="M846" i="2"/>
  <c r="M853" i="2"/>
  <c r="M1039" i="2"/>
  <c r="M538" i="2"/>
  <c r="M464" i="2"/>
  <c r="M1003" i="2"/>
  <c r="M1013" i="2"/>
  <c r="M727" i="2"/>
  <c r="M85" i="2"/>
  <c r="M73" i="2"/>
  <c r="M82" i="2"/>
  <c r="M370" i="2"/>
  <c r="M508" i="2"/>
  <c r="M95" i="2"/>
  <c r="M247" i="2"/>
  <c r="M458" i="2"/>
  <c r="M139" i="2"/>
  <c r="M142" i="2"/>
  <c r="M291" i="2"/>
  <c r="M235" i="2"/>
  <c r="M222" i="2"/>
  <c r="M78" i="2"/>
  <c r="M81" i="2"/>
  <c r="M635" i="2"/>
  <c r="M208" i="2"/>
  <c r="M125" i="2"/>
  <c r="M129" i="2"/>
  <c r="M173" i="2"/>
  <c r="M197" i="2"/>
  <c r="M157" i="2"/>
  <c r="M202" i="2"/>
  <c r="M472" i="2"/>
  <c r="M267" i="2"/>
  <c r="M71" i="2"/>
  <c r="M206" i="2"/>
  <c r="M84" i="2"/>
  <c r="M686" i="2"/>
  <c r="M158" i="2"/>
  <c r="M170" i="2"/>
  <c r="M486" i="2"/>
  <c r="M528" i="2"/>
  <c r="M606" i="2"/>
  <c r="M917" i="2"/>
  <c r="M944" i="2"/>
  <c r="M967" i="2"/>
  <c r="M972" i="2"/>
  <c r="M726" i="2"/>
  <c r="M660" i="2"/>
  <c r="M903" i="2"/>
  <c r="M750" i="2"/>
  <c r="M609" i="2"/>
  <c r="M169" i="2"/>
  <c r="M534" i="2"/>
  <c r="M668" i="2"/>
  <c r="M766" i="2"/>
  <c r="M765" i="2"/>
  <c r="M92" i="2"/>
  <c r="M566" i="2"/>
  <c r="M210" i="2"/>
  <c r="M696" i="2"/>
  <c r="M150" i="2"/>
  <c r="M148" i="2"/>
  <c r="M791" i="2"/>
  <c r="M435" i="2"/>
  <c r="M368" i="2"/>
  <c r="M484" i="2"/>
  <c r="M629" i="2"/>
  <c r="M456" i="2"/>
  <c r="M568" i="2"/>
  <c r="M662" i="2"/>
  <c r="M130" i="2"/>
  <c r="M886" i="2"/>
  <c r="M146" i="2"/>
  <c r="M199" i="2"/>
  <c r="M160" i="2"/>
  <c r="M794" i="2"/>
  <c r="M361" i="2"/>
  <c r="M500" i="2"/>
  <c r="M712" i="2"/>
  <c r="M110" i="2"/>
  <c r="M93" i="2"/>
  <c r="M87" i="2"/>
  <c r="M97" i="2"/>
  <c r="M120" i="2"/>
  <c r="M824" i="2"/>
  <c r="M680" i="2"/>
  <c r="M531" i="2"/>
  <c r="M807" i="2"/>
  <c r="M451" i="2"/>
  <c r="M380" i="2"/>
  <c r="M754" i="2"/>
  <c r="M569" i="2"/>
  <c r="M861" i="2"/>
  <c r="M410" i="2"/>
  <c r="M352" i="2"/>
  <c r="M595" i="2"/>
  <c r="M190" i="2"/>
  <c r="M126" i="2"/>
  <c r="M340" i="2"/>
  <c r="M577" i="2"/>
  <c r="M298" i="2"/>
  <c r="M331" i="2"/>
  <c r="M140" i="2"/>
  <c r="M306" i="2"/>
  <c r="M231" i="2"/>
  <c r="M227" i="2"/>
  <c r="M188" i="2"/>
  <c r="M367" i="2"/>
  <c r="M123" i="2"/>
  <c r="M89" i="2"/>
  <c r="M137" i="2"/>
  <c r="M441" i="2"/>
  <c r="M167" i="2"/>
  <c r="M382" i="2"/>
  <c r="M183" i="2"/>
  <c r="M311" i="2"/>
  <c r="M266" i="2"/>
  <c r="M128" i="2"/>
  <c r="M263" i="2"/>
  <c r="M189" i="2"/>
  <c r="M830" i="2"/>
  <c r="M827" i="2"/>
  <c r="M820" i="2"/>
  <c r="M683" i="2"/>
  <c r="M786" i="2"/>
  <c r="M844" i="2"/>
  <c r="M687" i="2"/>
  <c r="M364" i="2"/>
  <c r="M365" i="2"/>
  <c r="M731" i="2"/>
  <c r="M161" i="2"/>
  <c r="M739" i="2"/>
  <c r="M384" i="2"/>
  <c r="M250" i="2"/>
  <c r="M259" i="2"/>
  <c r="M867" i="2"/>
  <c r="M572" i="2"/>
  <c r="M511" i="2"/>
  <c r="M351" i="2"/>
  <c r="M115" i="2"/>
  <c r="M945" i="2"/>
  <c r="M502" i="2"/>
  <c r="M94" i="2"/>
  <c r="M99" i="2"/>
  <c r="M70" i="2"/>
  <c r="M74" i="2"/>
  <c r="M66" i="2"/>
  <c r="M91" i="2"/>
  <c r="M237" i="2"/>
  <c r="M217" i="2"/>
  <c r="M144" i="2"/>
  <c r="M198" i="2"/>
  <c r="M232" i="2"/>
  <c r="M228" i="2"/>
  <c r="M107" i="2"/>
  <c r="M149" i="2"/>
  <c r="M96" i="2"/>
  <c r="M119" i="2"/>
  <c r="M121" i="2"/>
  <c r="M116" i="2"/>
  <c r="M112" i="2"/>
  <c r="M133" i="2"/>
  <c r="M69" i="2"/>
  <c r="M337" i="2"/>
  <c r="M211" i="2"/>
  <c r="M138" i="2"/>
  <c r="M539" i="2"/>
  <c r="M479" i="2"/>
  <c r="M521" i="2"/>
  <c r="M707" i="2"/>
  <c r="M317" i="2"/>
  <c r="M780" i="2"/>
  <c r="M823" i="2"/>
  <c r="M776" i="2"/>
  <c r="M679" i="2"/>
  <c r="M946" i="2"/>
  <c r="M889" i="2"/>
  <c r="M874" i="2"/>
  <c r="M955" i="2"/>
  <c r="M858" i="2"/>
  <c r="M709" i="2"/>
  <c r="M307" i="2"/>
  <c r="M860" i="2"/>
  <c r="M851" i="2"/>
  <c r="M757" i="2"/>
  <c r="M939" i="2"/>
  <c r="M949" i="2"/>
  <c r="M612" i="2"/>
  <c r="M404" i="2"/>
  <c r="M536" i="2"/>
  <c r="M474" i="2"/>
  <c r="M797" i="2"/>
  <c r="M271" i="2"/>
  <c r="M767" i="2"/>
  <c r="M212" i="2"/>
  <c r="M393" i="2"/>
  <c r="M541" i="2"/>
  <c r="M772" i="2"/>
  <c r="M663" i="2"/>
  <c r="M800" i="2"/>
  <c r="M706" i="2"/>
  <c r="M611" i="2"/>
  <c r="M834" i="2"/>
  <c r="M542" i="2"/>
  <c r="M431" i="2"/>
  <c r="M476" i="2"/>
  <c r="M418" i="2"/>
  <c r="M386" i="2"/>
  <c r="M837" i="2"/>
  <c r="M691" i="2"/>
  <c r="M637" i="2"/>
  <c r="M596" i="2"/>
  <c r="M1020" i="2"/>
  <c r="M716" i="2"/>
  <c r="M646" i="2"/>
  <c r="M631" i="2"/>
  <c r="M505" i="2"/>
  <c r="M545" i="2"/>
  <c r="M713" i="2"/>
  <c r="M501" i="2"/>
  <c r="M601" i="2"/>
  <c r="M555" i="2"/>
  <c r="M770" i="2"/>
  <c r="M477" i="2"/>
  <c r="M551" i="2"/>
  <c r="M471" i="2"/>
  <c r="M432" i="2"/>
  <c r="M488" i="2"/>
  <c r="M522" i="2"/>
  <c r="M452" i="2"/>
  <c r="M499" i="2"/>
  <c r="M518" i="2"/>
  <c r="M622" i="2"/>
  <c r="M654" i="2"/>
  <c r="M720" i="2"/>
  <c r="M695" i="2"/>
  <c r="M653" i="2"/>
  <c r="M700" i="2"/>
  <c r="M517" i="2"/>
  <c r="M806" i="2"/>
  <c r="M901" i="2"/>
  <c r="M835" i="2"/>
  <c r="M585" i="2"/>
  <c r="M674" i="2"/>
  <c r="M617" i="2"/>
  <c r="M342" i="2"/>
  <c r="M672" i="2"/>
  <c r="M556" i="2"/>
  <c r="M699" i="2"/>
  <c r="M669" i="2"/>
  <c r="M549" i="2"/>
  <c r="M559" i="2"/>
  <c r="M265" i="2"/>
  <c r="M594" i="2"/>
  <c r="M677" i="2"/>
  <c r="M738" i="2"/>
  <c r="M749" i="2"/>
  <c r="M455" i="2"/>
  <c r="M571" i="2"/>
  <c r="M779" i="2"/>
  <c r="M759" i="2"/>
  <c r="M783" i="2"/>
  <c r="M778" i="2"/>
  <c r="M643" i="2"/>
  <c r="M685" i="2"/>
  <c r="M665" i="2"/>
  <c r="M519" i="2"/>
  <c r="M747" i="2"/>
  <c r="M856" i="2"/>
  <c r="M1053" i="2"/>
  <c r="M583" i="2"/>
  <c r="M396" i="2"/>
  <c r="M586" i="2"/>
  <c r="M769" i="2"/>
  <c r="M722" i="2"/>
  <c r="M737" i="2"/>
  <c r="M268" i="2"/>
  <c r="M1057" i="2"/>
  <c r="M996" i="2"/>
  <c r="M282" i="2"/>
  <c r="M891" i="2"/>
  <c r="M804" i="2"/>
  <c r="M882" i="2"/>
  <c r="M810" i="2"/>
  <c r="M1021" i="2"/>
  <c r="M656" i="2"/>
  <c r="M437" i="2"/>
  <c r="M350" i="2"/>
  <c r="M260" i="2"/>
  <c r="M497" i="2"/>
  <c r="M775" i="2"/>
  <c r="M316" i="2"/>
  <c r="M670" i="2"/>
  <c r="M795" i="2"/>
  <c r="M1045" i="2"/>
  <c r="M523" i="2"/>
  <c r="M509" i="2"/>
  <c r="M143" i="2"/>
  <c r="M828" i="2"/>
  <c r="M773" i="2"/>
  <c r="M1022" i="2"/>
  <c r="M734" i="2"/>
  <c r="M833" i="2"/>
  <c r="M748" i="2"/>
  <c r="M589" i="2"/>
  <c r="M616" i="2"/>
  <c r="M419" i="2"/>
  <c r="M520" i="2"/>
  <c r="M558" i="2"/>
  <c r="M796" i="2"/>
  <c r="M697" i="2"/>
  <c r="M1023" i="2"/>
  <c r="M711" i="2"/>
  <c r="M832" i="2"/>
  <c r="M279" i="2"/>
  <c r="M599" i="2"/>
  <c r="M873" i="2"/>
  <c r="M389" i="2"/>
  <c r="M915" i="2"/>
  <c r="M648" i="2"/>
  <c r="M719" i="2"/>
  <c r="M657" i="2"/>
  <c r="M602" i="2"/>
  <c r="M999" i="2"/>
  <c r="M932" i="2"/>
  <c r="M818" i="2"/>
  <c r="M898" i="2"/>
  <c r="M781" i="2"/>
  <c r="M912" i="2"/>
  <c r="M610" i="2"/>
  <c r="M621" i="2"/>
  <c r="M163" i="2"/>
  <c r="M744" i="2"/>
  <c r="M741" i="2"/>
  <c r="M705" i="2"/>
  <c r="M928" i="2"/>
  <c r="M877" i="2"/>
  <c r="M590" i="2"/>
  <c r="M854" i="2"/>
  <c r="M930" i="2"/>
  <c r="M619" i="2"/>
  <c r="M968" i="2"/>
  <c r="M843" i="2"/>
  <c r="M871" i="2"/>
  <c r="M470" i="2"/>
  <c r="M526" i="2"/>
  <c r="M529" i="2"/>
  <c r="M348" i="2"/>
  <c r="M831" i="2"/>
  <c r="M1024" i="2"/>
  <c r="M1040" i="2"/>
  <c r="M48" i="2"/>
  <c r="M50" i="2"/>
  <c r="M75" i="2"/>
  <c r="M76" i="2"/>
  <c r="M41" i="2"/>
  <c r="M436" i="2"/>
  <c r="M300" i="2"/>
  <c r="M992" i="2"/>
  <c r="M850" i="2"/>
  <c r="M373" i="2"/>
  <c r="M774" i="2"/>
  <c r="M1025" i="2"/>
  <c r="M346" i="2"/>
  <c r="M42" i="2"/>
  <c r="M52" i="2"/>
  <c r="M46" i="2"/>
  <c r="M47" i="2"/>
  <c r="M369" i="2"/>
  <c r="M692" i="2"/>
  <c r="M815" i="2"/>
  <c r="M845" i="2"/>
  <c r="M963" i="2"/>
  <c r="M842" i="2"/>
  <c r="M961" i="2"/>
  <c r="M732" i="2"/>
  <c r="M970" i="2"/>
  <c r="M785" i="2"/>
  <c r="M908" i="2"/>
  <c r="M984" i="2"/>
  <c r="M811" i="2"/>
  <c r="M755" i="2"/>
  <c r="M424" i="2"/>
  <c r="M132" i="2"/>
  <c r="M72" i="2"/>
  <c r="M941" i="2"/>
  <c r="M888" i="2"/>
  <c r="M428" i="2"/>
  <c r="M86" i="2"/>
  <c r="M77" i="2"/>
  <c r="M117" i="2"/>
  <c r="M283" i="2"/>
  <c r="M607" i="2"/>
  <c r="M787" i="2"/>
  <c r="M327" i="2"/>
  <c r="M952" i="2"/>
  <c r="M315" i="2"/>
  <c r="M839" i="2"/>
  <c r="M667" i="2"/>
  <c r="M938" i="2"/>
  <c r="M771" i="2"/>
  <c r="M959" i="2"/>
  <c r="M655" i="2"/>
  <c r="M698" i="2"/>
  <c r="M813" i="2"/>
  <c r="M983" i="2"/>
  <c r="M883" i="2"/>
  <c r="M942" i="2"/>
  <c r="M958" i="2"/>
  <c r="M887" i="2"/>
  <c r="M782" i="2"/>
  <c r="M1001" i="2"/>
  <c r="M954" i="2"/>
  <c r="M982" i="2"/>
  <c r="M792" i="2"/>
  <c r="M929" i="2"/>
  <c r="M920" i="2"/>
  <c r="M980" i="2"/>
  <c r="M870" i="2"/>
  <c r="M865" i="2"/>
  <c r="M614" i="2"/>
  <c r="M761" i="2"/>
  <c r="M671" i="2"/>
  <c r="M910" i="2"/>
  <c r="M849" i="2"/>
  <c r="M892" i="2"/>
  <c r="M878" i="2"/>
  <c r="M872" i="2"/>
  <c r="M1011" i="2"/>
  <c r="M630" i="2"/>
  <c r="M257" i="2"/>
  <c r="M374" i="2"/>
  <c r="M777" i="2"/>
  <c r="M905" i="2"/>
  <c r="M725" i="2"/>
  <c r="M859" i="2"/>
  <c r="M976" i="2"/>
  <c r="M925" i="2"/>
  <c r="M740" i="2"/>
  <c r="M243" i="2"/>
  <c r="M90" i="2"/>
  <c r="M127" i="2"/>
  <c r="M1026" i="2"/>
  <c r="M417" i="2"/>
  <c r="M363" i="2"/>
  <c r="M454" i="2"/>
  <c r="M514" i="2"/>
  <c r="M168" i="2"/>
  <c r="M246" i="2"/>
  <c r="M358" i="2"/>
  <c r="M185" i="2"/>
  <c r="M600" i="2"/>
  <c r="M213" i="2"/>
  <c r="M122" i="2"/>
  <c r="M216" i="2"/>
  <c r="M118" i="2"/>
  <c r="M658" i="2"/>
  <c r="M403" i="2"/>
  <c r="M254" i="2"/>
  <c r="M205" i="2"/>
  <c r="M201" i="2"/>
  <c r="M155" i="2"/>
  <c r="M182" i="2"/>
  <c r="M106" i="2"/>
  <c r="M108" i="2"/>
  <c r="M229" i="2"/>
  <c r="M154" i="2"/>
  <c r="M675" i="2"/>
  <c r="M943" i="2"/>
  <c r="M604" i="2"/>
  <c r="M111" i="2"/>
  <c r="M62" i="2"/>
  <c r="M63" i="2"/>
  <c r="M114" i="2"/>
  <c r="M969" i="2"/>
  <c r="M876" i="2"/>
  <c r="M805" i="2"/>
  <c r="M304" i="2"/>
  <c r="M83" i="2"/>
  <c r="M61" i="2"/>
  <c r="M40" i="2"/>
  <c r="M39" i="2"/>
  <c r="M37" i="2"/>
  <c r="M58" i="2"/>
  <c r="M57" i="2"/>
  <c r="M54" i="2"/>
  <c r="M29" i="2"/>
  <c r="M43" i="2"/>
  <c r="M51" i="2"/>
  <c r="M53" i="2"/>
  <c r="M49" i="2"/>
  <c r="M153" i="2"/>
  <c r="M186" i="2"/>
  <c r="M1009" i="2"/>
  <c r="M897" i="2"/>
  <c r="M88" i="2"/>
  <c r="M102" i="2"/>
  <c r="M977" i="2"/>
  <c r="M723" i="2"/>
  <c r="M1054" i="2"/>
  <c r="M1027" i="2"/>
  <c r="M718" i="2"/>
  <c r="M1028" i="2"/>
  <c r="M1029" i="2"/>
  <c r="M1005" i="2"/>
  <c r="M973" i="2"/>
  <c r="M584" i="2"/>
  <c r="M913" i="2"/>
  <c r="M847" i="2"/>
  <c r="M603" i="2"/>
  <c r="M547" i="2"/>
  <c r="M816" i="2"/>
  <c r="M1007" i="2"/>
  <c r="M1030" i="2"/>
  <c r="M1012" i="2"/>
  <c r="M994" i="2"/>
  <c r="M998" i="2"/>
  <c r="M909" i="2"/>
  <c r="M975" i="2"/>
  <c r="M990" i="2"/>
  <c r="M681" i="2"/>
  <c r="M1046" i="2"/>
  <c r="M935" i="2"/>
  <c r="M641" i="2"/>
  <c r="M353" i="2"/>
  <c r="M1047" i="2"/>
  <c r="M492" i="2"/>
  <c r="M416" i="2"/>
  <c r="M802" i="2"/>
  <c r="M940" i="2"/>
  <c r="M808" i="2"/>
  <c r="M480" i="2"/>
  <c r="M981" i="2"/>
  <c r="M993" i="2"/>
  <c r="M885" i="2"/>
  <c r="M904" i="2"/>
  <c r="M895" i="2"/>
  <c r="M664" i="2"/>
  <c r="M753" i="2"/>
  <c r="M1055" i="2"/>
  <c r="M1006" i="2"/>
  <c r="M1048" i="2"/>
  <c r="M991" i="2"/>
  <c r="M1063" i="2"/>
  <c r="M1064" i="2"/>
  <c r="M1066" i="2"/>
  <c r="M964" i="2"/>
  <c r="M1049" i="2"/>
  <c r="M1067" i="2"/>
  <c r="M1008" i="2"/>
  <c r="M1016" i="2"/>
  <c r="M918" i="2"/>
  <c r="M934" i="2"/>
  <c r="M535" i="2"/>
  <c r="M760" i="2"/>
  <c r="M332" i="2"/>
  <c r="M581" i="2"/>
  <c r="M550" i="2"/>
  <c r="M490" i="2"/>
  <c r="M557" i="2"/>
  <c r="M632" i="2"/>
  <c r="M498" i="2"/>
  <c r="M1004" i="2"/>
  <c r="M922" i="2"/>
  <c r="M324" i="2"/>
  <c r="M360" i="2"/>
  <c r="M620" i="2"/>
  <c r="M751" i="2"/>
  <c r="M574" i="2"/>
  <c r="M343" i="2"/>
  <c r="M427" i="2"/>
  <c r="M391" i="2"/>
  <c r="M366" i="2"/>
  <c r="M592" i="2"/>
  <c r="M180" i="2"/>
  <c r="M633" i="2"/>
  <c r="M729" i="2"/>
  <c r="M288" i="2"/>
  <c r="M900" i="2"/>
  <c r="M623" i="2"/>
  <c r="M258" i="2"/>
  <c r="M328" i="2"/>
  <c r="M341" i="2"/>
  <c r="M302" i="2"/>
  <c r="M415" i="2"/>
  <c r="M323" i="2"/>
  <c r="M357" i="2"/>
  <c r="M733" i="2"/>
  <c r="M461" i="2"/>
  <c r="M429" i="2"/>
  <c r="M615" i="2"/>
  <c r="M313" i="2"/>
  <c r="M256" i="2"/>
  <c r="M763" i="2"/>
  <c r="M434" i="2"/>
  <c r="M390" i="2"/>
  <c r="M378" i="2"/>
  <c r="M379" i="2"/>
  <c r="M405" i="2"/>
  <c r="M359" i="2"/>
  <c r="M407" i="2"/>
  <c r="M826" i="2"/>
  <c r="M241" i="2"/>
  <c r="M926" i="2"/>
  <c r="M286" i="2"/>
  <c r="M214" i="2"/>
  <c r="M239" i="2"/>
  <c r="M278" i="2"/>
  <c r="M724" i="2"/>
  <c r="M397" i="2"/>
  <c r="M236" i="2"/>
  <c r="M326" i="2"/>
  <c r="M344" i="2"/>
  <c r="M745" i="2"/>
  <c r="M233" i="2"/>
  <c r="M255" i="2"/>
  <c r="M347" i="2"/>
  <c r="M287" i="2"/>
  <c r="M473" i="2"/>
  <c r="M194" i="2"/>
  <c r="M335" i="2"/>
  <c r="M184" i="2"/>
  <c r="M321" i="2"/>
  <c r="M234" i="2"/>
  <c r="M223" i="2"/>
  <c r="M215" i="2"/>
  <c r="M98" i="2"/>
  <c r="M178" i="2"/>
  <c r="M575" i="2"/>
  <c r="M580" i="2"/>
  <c r="M80" i="2"/>
  <c r="M985" i="2"/>
  <c r="M200" i="2"/>
  <c r="M354" i="2"/>
  <c r="M524" i="2"/>
  <c r="M345" i="2"/>
  <c r="M224" i="2"/>
  <c r="M578" i="2"/>
  <c r="M320" i="2"/>
  <c r="M548" i="2"/>
  <c r="M204" i="2"/>
  <c r="M274" i="2"/>
  <c r="M409" i="2"/>
  <c r="M553" i="2"/>
  <c r="M682" i="2"/>
  <c r="M485" i="2"/>
  <c r="M310" i="2"/>
  <c r="M475" i="2"/>
  <c r="M525" i="2"/>
  <c r="M624" i="2"/>
  <c r="M764" i="2"/>
  <c r="M634" i="2"/>
  <c r="M636" i="2"/>
  <c r="M673" i="2"/>
  <c r="M628" i="2"/>
  <c r="M688" i="2"/>
  <c r="M684" i="2"/>
  <c r="M703" i="2"/>
  <c r="M721" i="2"/>
  <c r="M869" i="2"/>
  <c r="M790" i="2"/>
  <c r="M651" i="2"/>
  <c r="M710" i="2"/>
  <c r="M645" i="2"/>
  <c r="M814" i="2"/>
  <c r="M840" i="2"/>
  <c r="M809" i="2"/>
  <c r="M875" i="2"/>
  <c r="M974" i="2"/>
  <c r="M866" i="2"/>
  <c r="M762" i="2"/>
  <c r="M857" i="2"/>
  <c r="M852" i="2"/>
  <c r="M678" i="2"/>
  <c r="M275" i="2"/>
  <c r="M253" i="2"/>
  <c r="M55" i="2"/>
  <c r="M956" i="2"/>
  <c r="M329" i="2"/>
  <c r="M936" i="2"/>
  <c r="M104" i="2"/>
  <c r="M171" i="2"/>
  <c r="M736" i="2"/>
  <c r="M742" i="2"/>
  <c r="M109" i="2"/>
  <c r="M666" i="2"/>
  <c r="M784" i="2"/>
  <c r="M893" i="2"/>
  <c r="M960" i="2"/>
  <c r="M788" i="2"/>
  <c r="M948" i="2"/>
  <c r="M676" i="2"/>
  <c r="M567" i="2"/>
  <c r="M638" i="2"/>
  <c r="M652" i="2"/>
  <c r="M449" i="2"/>
  <c r="M735" i="2"/>
  <c r="M642" i="2"/>
  <c r="M608" i="2"/>
  <c r="M377" i="2"/>
  <c r="M879" i="2"/>
  <c r="M880" i="2"/>
  <c r="M563" i="2"/>
  <c r="M570" i="2"/>
  <c r="M884" i="2"/>
  <c r="M482" i="2"/>
  <c r="M101" i="2"/>
  <c r="M576" i="2"/>
  <c r="M371" i="2"/>
  <c r="M644" i="2"/>
  <c r="M459" i="2"/>
  <c r="M560" i="2"/>
  <c r="M649" i="2"/>
  <c r="M564" i="2"/>
  <c r="M414" i="2"/>
  <c r="M689" i="2"/>
  <c r="M694" i="2"/>
  <c r="M453" i="2"/>
  <c r="M312" i="2"/>
  <c r="M191" i="2"/>
  <c r="M103" i="2"/>
  <c r="M587" i="2"/>
  <c r="M175" i="2"/>
  <c r="M426" i="2"/>
  <c r="M209" i="2"/>
  <c r="M221" i="2"/>
  <c r="M582" i="2"/>
  <c r="M423" i="2"/>
  <c r="M383" i="2"/>
  <c r="M385" i="2"/>
  <c r="M295" i="2"/>
  <c r="M442" i="2"/>
  <c r="M659" i="2"/>
  <c r="M277" i="2"/>
  <c r="M639" i="2"/>
  <c r="M290" i="2"/>
  <c r="M513" i="2"/>
  <c r="M356" i="2"/>
  <c r="M262" i="2"/>
  <c r="M420" i="2"/>
  <c r="M333" i="2"/>
  <c r="M179" i="2"/>
  <c r="M238" i="2"/>
  <c r="M299" i="2"/>
  <c r="M297" i="2"/>
  <c r="M438" i="2"/>
  <c r="M193" i="2"/>
  <c r="M124" i="2"/>
  <c r="M218" i="2"/>
  <c r="M309" i="2"/>
  <c r="M276" i="2"/>
  <c r="M507" i="2"/>
  <c r="M181" i="2"/>
  <c r="M701" i="2"/>
  <c r="M728" i="2"/>
  <c r="M443" i="2"/>
  <c r="M625" i="2"/>
  <c r="M467" i="2"/>
  <c r="M444" i="2"/>
  <c r="M647" i="2"/>
  <c r="M708" i="2"/>
  <c r="M1015" i="2"/>
  <c r="M1031" i="2"/>
  <c r="M430" i="2"/>
  <c r="M714" i="2"/>
  <c r="M355" i="2"/>
  <c r="M401" i="2"/>
  <c r="M136" i="2"/>
  <c r="M244" i="2"/>
  <c r="M187" i="2"/>
  <c r="M264" i="2"/>
  <c r="M465" i="2"/>
  <c r="M400" i="2"/>
  <c r="M493" i="2"/>
  <c r="M203" i="2"/>
  <c r="M252" i="2"/>
  <c r="M532" i="2"/>
  <c r="M79" i="2"/>
  <c r="M166" i="2"/>
  <c r="M151" i="2"/>
  <c r="M147" i="2"/>
  <c r="M192" i="2"/>
  <c r="M162" i="2"/>
  <c r="M552" i="2"/>
  <c r="M164" i="2"/>
  <c r="M134" i="2"/>
  <c r="M196" i="2"/>
  <c r="M159" i="2"/>
  <c r="M156" i="2"/>
  <c r="M195" i="2"/>
  <c r="M448" i="2"/>
  <c r="M746" i="2"/>
  <c r="M768" i="2"/>
  <c r="M906" i="2"/>
  <c r="M717" i="2"/>
  <c r="M752" i="2"/>
  <c r="M957" i="2"/>
  <c r="M978" i="2"/>
  <c r="M743" i="2"/>
  <c r="M627" i="2"/>
  <c r="M1032" i="2"/>
  <c r="M793" i="2"/>
  <c r="M986" i="2"/>
  <c r="M1017" i="2"/>
  <c r="M1050" i="2"/>
  <c r="M953" i="2"/>
  <c r="M947" i="2"/>
  <c r="M1033" i="2"/>
  <c r="M1002" i="2"/>
  <c r="M1056" i="2"/>
  <c r="M919" i="2"/>
  <c r="M979" i="2"/>
  <c r="M951" i="2"/>
  <c r="M825" i="2"/>
  <c r="M1034" i="2"/>
  <c r="M1061" i="2"/>
  <c r="M829" i="2"/>
  <c r="M890" i="2"/>
  <c r="M1010" i="2"/>
  <c r="M1035" i="2"/>
  <c r="M1014" i="2"/>
  <c r="M1018" i="2"/>
  <c r="M988" i="2"/>
  <c r="M1036" i="2"/>
  <c r="M931" i="2"/>
  <c r="M987" i="2"/>
  <c r="M1051" i="2"/>
  <c r="M1000" i="2"/>
  <c r="M1042" i="2"/>
  <c r="M1019" i="2"/>
  <c r="M1052" i="2"/>
  <c r="M923" i="2"/>
  <c r="M1041" i="2"/>
  <c r="M989" i="2"/>
  <c r="M1037" i="2"/>
  <c r="M995" i="2"/>
  <c r="M1058" i="2"/>
  <c r="M1065" i="2"/>
  <c r="M1038" i="2"/>
  <c r="M1059" i="2"/>
  <c r="M1044" i="2"/>
  <c r="M902" i="2"/>
  <c r="M966" i="2"/>
  <c r="M916" i="2"/>
  <c r="M962" i="2"/>
  <c r="M546" i="2"/>
  <c r="G1068" i="1" a="1"/>
  <c r="G1068" i="1" s="1"/>
  <c r="B1068" i="1" a="1"/>
  <c r="B1068" i="1" s="1"/>
  <c r="G1067" i="1" a="1"/>
  <c r="G1067" i="1" s="1"/>
  <c r="B1067" i="1" a="1"/>
  <c r="B1067" i="1" s="1"/>
  <c r="G1066" i="1" a="1"/>
  <c r="G1066" i="1" s="1"/>
  <c r="B1066" i="1" a="1"/>
  <c r="B1066" i="1" s="1"/>
  <c r="G1065" i="1" a="1"/>
  <c r="G1065" i="1" s="1"/>
  <c r="B1065" i="1" a="1"/>
  <c r="B1065" i="1" s="1"/>
  <c r="G1064" i="1" a="1"/>
  <c r="G1064" i="1" s="1"/>
  <c r="B1064" i="1" a="1"/>
  <c r="B1064" i="1" s="1"/>
  <c r="G1063" i="1" a="1"/>
  <c r="G1063" i="1" s="1"/>
  <c r="B1063" i="1" a="1"/>
  <c r="B1063" i="1" s="1"/>
  <c r="G1062" i="1" a="1"/>
  <c r="G1062" i="1" s="1"/>
  <c r="B1062" i="1" a="1"/>
  <c r="B1062" i="1" s="1"/>
  <c r="G1061" i="1" a="1"/>
  <c r="G1061" i="1" s="1"/>
  <c r="B1061" i="1" a="1"/>
  <c r="B1061" i="1" s="1"/>
  <c r="G1060" i="1" a="1"/>
  <c r="G1060" i="1" s="1"/>
  <c r="B1060" i="1" a="1"/>
  <c r="B1060" i="1" s="1"/>
  <c r="G1059" i="1" a="1"/>
  <c r="G1059" i="1" s="1"/>
  <c r="B1059" i="1" a="1"/>
  <c r="B1059" i="1" s="1"/>
  <c r="G1058" i="1" a="1"/>
  <c r="G1058" i="1" s="1"/>
  <c r="B1058" i="1" a="1"/>
  <c r="B1058" i="1" s="1"/>
  <c r="G1057" i="1" a="1"/>
  <c r="G1057" i="1" s="1"/>
  <c r="B1057" i="1" a="1"/>
  <c r="B1057" i="1" s="1"/>
  <c r="G1056" i="1" a="1"/>
  <c r="G1056" i="1" s="1"/>
  <c r="B1056" i="1" a="1"/>
  <c r="B1056" i="1" s="1"/>
  <c r="G1055" i="1" a="1"/>
  <c r="G1055" i="1" s="1"/>
  <c r="B1055" i="1" a="1"/>
  <c r="B1055" i="1" s="1"/>
  <c r="G1054" i="1" a="1"/>
  <c r="G1054" i="1" s="1"/>
  <c r="B1054" i="1" a="1"/>
  <c r="B1054" i="1" s="1"/>
  <c r="G1053" i="1" a="1"/>
  <c r="G1053" i="1" s="1"/>
  <c r="B1053" i="1" a="1"/>
  <c r="B1053" i="1" s="1"/>
  <c r="G1052" i="1" a="1"/>
  <c r="G1052" i="1" s="1"/>
  <c r="B1052" i="1" a="1"/>
  <c r="B1052" i="1" s="1"/>
  <c r="G1051" i="1" a="1"/>
  <c r="G1051" i="1" s="1"/>
  <c r="B1051" i="1" a="1"/>
  <c r="B1051" i="1" s="1"/>
  <c r="G1050" i="1" a="1"/>
  <c r="G1050" i="1" s="1"/>
  <c r="B1050" i="1" a="1"/>
  <c r="B1050" i="1" s="1"/>
  <c r="G1049" i="1" a="1"/>
  <c r="G1049" i="1" s="1"/>
  <c r="B1049" i="1" a="1"/>
  <c r="B1049" i="1" s="1"/>
  <c r="G1048" i="1" a="1"/>
  <c r="G1048" i="1" s="1"/>
  <c r="B1048" i="1" a="1"/>
  <c r="B1048" i="1" s="1"/>
  <c r="G1047" i="1" a="1"/>
  <c r="G1047" i="1" s="1"/>
  <c r="B1047" i="1" a="1"/>
  <c r="B1047" i="1" s="1"/>
  <c r="G1046" i="1" a="1"/>
  <c r="G1046" i="1" s="1"/>
  <c r="B1046" i="1" a="1"/>
  <c r="B1046" i="1" s="1"/>
  <c r="G1045" i="1" a="1"/>
  <c r="G1045" i="1" s="1"/>
  <c r="B1045" i="1" a="1"/>
  <c r="B1045" i="1" s="1"/>
  <c r="G1044" i="1" a="1"/>
  <c r="G1044" i="1" s="1"/>
  <c r="B1044" i="1" a="1"/>
  <c r="B1044" i="1" s="1"/>
  <c r="G1043" i="1" a="1"/>
  <c r="G1043" i="1" s="1"/>
  <c r="B1043" i="1" a="1"/>
  <c r="B1043" i="1" s="1"/>
  <c r="G1042" i="1" a="1"/>
  <c r="G1042" i="1" s="1"/>
  <c r="B1042" i="1" a="1"/>
  <c r="B1042" i="1" s="1"/>
  <c r="G1041" i="1" a="1"/>
  <c r="G1041" i="1" s="1"/>
  <c r="B1041" i="1" a="1"/>
  <c r="B1041" i="1" s="1"/>
  <c r="G1040" i="1" a="1"/>
  <c r="G1040" i="1" s="1"/>
  <c r="B1040" i="1" a="1"/>
  <c r="B1040" i="1" s="1"/>
  <c r="G1039" i="1" a="1"/>
  <c r="G1039" i="1" s="1"/>
  <c r="B1039" i="1" a="1"/>
  <c r="B1039" i="1" s="1"/>
  <c r="G1038" i="1" a="1"/>
  <c r="G1038" i="1" s="1"/>
  <c r="B1038" i="1" a="1"/>
  <c r="B1038" i="1" s="1"/>
  <c r="G1037" i="1" a="1"/>
  <c r="G1037" i="1" s="1"/>
  <c r="B1037" i="1" a="1"/>
  <c r="B1037" i="1" s="1"/>
  <c r="G1036" i="1" a="1"/>
  <c r="G1036" i="1" s="1"/>
  <c r="B1036" i="1" a="1"/>
  <c r="B1036" i="1" s="1"/>
  <c r="G1035" i="1" a="1"/>
  <c r="G1035" i="1" s="1"/>
  <c r="B1035" i="1"/>
  <c r="B1035" i="1" a="1"/>
  <c r="G1034" i="1" a="1"/>
  <c r="G1034" i="1" s="1"/>
  <c r="B1034" i="1" a="1"/>
  <c r="B1034" i="1" s="1"/>
  <c r="G1033" i="1" a="1"/>
  <c r="G1033" i="1" s="1"/>
  <c r="B1033" i="1" a="1"/>
  <c r="B1033" i="1" s="1"/>
  <c r="G1032" i="1" a="1"/>
  <c r="G1032" i="1" s="1"/>
  <c r="B1032" i="1" a="1"/>
  <c r="B1032" i="1" s="1"/>
  <c r="G1031" i="1" a="1"/>
  <c r="G1031" i="1" s="1"/>
  <c r="B1031" i="1" a="1"/>
  <c r="B1031" i="1" s="1"/>
  <c r="G1030" i="1" a="1"/>
  <c r="G1030" i="1" s="1"/>
  <c r="B1030" i="1" a="1"/>
  <c r="B1030" i="1" s="1"/>
  <c r="G1029" i="1" a="1"/>
  <c r="G1029" i="1" s="1"/>
  <c r="B1029" i="1" a="1"/>
  <c r="B1029" i="1" s="1"/>
  <c r="G1028" i="1" a="1"/>
  <c r="G1028" i="1" s="1"/>
  <c r="B1028" i="1" a="1"/>
  <c r="B1028" i="1" s="1"/>
  <c r="G1027" i="1" a="1"/>
  <c r="G1027" i="1" s="1"/>
  <c r="B1027" i="1" a="1"/>
  <c r="B1027" i="1" s="1"/>
  <c r="G1026" i="1" a="1"/>
  <c r="G1026" i="1" s="1"/>
  <c r="B1026" i="1" a="1"/>
  <c r="B1026" i="1" s="1"/>
  <c r="G1025" i="1" a="1"/>
  <c r="G1025" i="1" s="1"/>
  <c r="B1025" i="1" a="1"/>
  <c r="B1025" i="1" s="1"/>
  <c r="G1024" i="1"/>
  <c r="G1024" i="1" a="1"/>
  <c r="B1024" i="1" a="1"/>
  <c r="B1024" i="1" s="1"/>
  <c r="G1023" i="1" a="1"/>
  <c r="G1023" i="1" s="1"/>
  <c r="B1023" i="1" a="1"/>
  <c r="B1023" i="1" s="1"/>
  <c r="G1022" i="1" a="1"/>
  <c r="G1022" i="1" s="1"/>
  <c r="B1022" i="1" a="1"/>
  <c r="B1022" i="1" s="1"/>
  <c r="G1021" i="1"/>
  <c r="G1021" i="1" a="1"/>
  <c r="B1021" i="1" a="1"/>
  <c r="B1021" i="1" s="1"/>
  <c r="G1020" i="1"/>
  <c r="G1020" i="1" a="1"/>
  <c r="B1020" i="1" a="1"/>
  <c r="B1020" i="1" s="1"/>
  <c r="G1019" i="1" a="1"/>
  <c r="G1019" i="1" s="1"/>
  <c r="B1019" i="1" a="1"/>
  <c r="B1019" i="1" s="1"/>
  <c r="G1018" i="1" a="1"/>
  <c r="G1018" i="1" s="1"/>
  <c r="B1018" i="1" a="1"/>
  <c r="B1018" i="1" s="1"/>
  <c r="G1017" i="1" a="1"/>
  <c r="G1017" i="1" s="1"/>
  <c r="B1017" i="1" a="1"/>
  <c r="B1017" i="1" s="1"/>
  <c r="G1016" i="1" a="1"/>
  <c r="G1016" i="1" s="1"/>
  <c r="B1016" i="1" a="1"/>
  <c r="B1016" i="1" s="1"/>
  <c r="G1015" i="1" a="1"/>
  <c r="G1015" i="1" s="1"/>
  <c r="B1015" i="1" a="1"/>
  <c r="B1015" i="1" s="1"/>
  <c r="G1014" i="1" a="1"/>
  <c r="G1014" i="1" s="1"/>
  <c r="B1014" i="1" a="1"/>
  <c r="B1014" i="1" s="1"/>
  <c r="G1013" i="1"/>
  <c r="G1013" i="1" a="1"/>
  <c r="B1013" i="1" a="1"/>
  <c r="B1013" i="1" s="1"/>
  <c r="G1012" i="1"/>
  <c r="G1012" i="1" a="1"/>
  <c r="B1012" i="1" a="1"/>
  <c r="B1012" i="1" s="1"/>
  <c r="G1011" i="1" a="1"/>
  <c r="G1011" i="1" s="1"/>
  <c r="B1011" i="1" a="1"/>
  <c r="B1011" i="1" s="1"/>
  <c r="G1010" i="1" a="1"/>
  <c r="G1010" i="1" s="1"/>
  <c r="B1010" i="1" a="1"/>
  <c r="B1010" i="1" s="1"/>
  <c r="G1009" i="1" a="1"/>
  <c r="G1009" i="1" s="1"/>
  <c r="B1009" i="1" a="1"/>
  <c r="B1009" i="1" s="1"/>
  <c r="G1008" i="1"/>
  <c r="G1008" i="1" a="1"/>
  <c r="B1008" i="1" a="1"/>
  <c r="B1008" i="1" s="1"/>
  <c r="G1007" i="1" a="1"/>
  <c r="G1007" i="1" s="1"/>
  <c r="B1007" i="1" a="1"/>
  <c r="B1007" i="1" s="1"/>
  <c r="G1006" i="1" a="1"/>
  <c r="G1006" i="1" s="1"/>
  <c r="B1006" i="1" a="1"/>
  <c r="B1006" i="1" s="1"/>
  <c r="G1005" i="1"/>
  <c r="G1005" i="1" a="1"/>
  <c r="B1005" i="1" a="1"/>
  <c r="B1005" i="1" s="1"/>
  <c r="G1004" i="1" a="1"/>
  <c r="G1004" i="1" s="1"/>
  <c r="B1004" i="1" a="1"/>
  <c r="B1004" i="1" s="1"/>
  <c r="G1003" i="1" a="1"/>
  <c r="G1003" i="1" s="1"/>
  <c r="B1003" i="1"/>
  <c r="B1003" i="1" a="1"/>
  <c r="G1002" i="1" a="1"/>
  <c r="G1002" i="1" s="1"/>
  <c r="B1002" i="1" a="1"/>
  <c r="B1002" i="1" s="1"/>
  <c r="G1001" i="1" a="1"/>
  <c r="G1001" i="1" s="1"/>
  <c r="B1001" i="1" a="1"/>
  <c r="B1001" i="1" s="1"/>
  <c r="G1000" i="1" a="1"/>
  <c r="G1000" i="1" s="1"/>
  <c r="B1000" i="1" a="1"/>
  <c r="B1000" i="1" s="1"/>
  <c r="G999" i="1" a="1"/>
  <c r="G999" i="1" s="1"/>
  <c r="B999" i="1" a="1"/>
  <c r="B999" i="1" s="1"/>
  <c r="G998" i="1" a="1"/>
  <c r="G998" i="1" s="1"/>
  <c r="B998" i="1" a="1"/>
  <c r="B998" i="1" s="1"/>
  <c r="G997" i="1" a="1"/>
  <c r="G997" i="1" s="1"/>
  <c r="B997" i="1" a="1"/>
  <c r="B997" i="1" s="1"/>
  <c r="G996" i="1" a="1"/>
  <c r="G996" i="1" s="1"/>
  <c r="B996" i="1" a="1"/>
  <c r="B996" i="1" s="1"/>
  <c r="G995" i="1" a="1"/>
  <c r="G995" i="1" s="1"/>
  <c r="B995" i="1" a="1"/>
  <c r="B995" i="1" s="1"/>
  <c r="G994" i="1" a="1"/>
  <c r="G994" i="1" s="1"/>
  <c r="B994" i="1" a="1"/>
  <c r="B994" i="1" s="1"/>
  <c r="G993" i="1" a="1"/>
  <c r="G993" i="1" s="1"/>
  <c r="B993" i="1" a="1"/>
  <c r="B993" i="1" s="1"/>
  <c r="G992" i="1" a="1"/>
  <c r="G992" i="1" s="1"/>
  <c r="B992" i="1" a="1"/>
  <c r="B992" i="1" s="1"/>
  <c r="G991" i="1" a="1"/>
  <c r="G991" i="1" s="1"/>
  <c r="B991" i="1" a="1"/>
  <c r="B991" i="1" s="1"/>
  <c r="G990" i="1" a="1"/>
  <c r="G990" i="1" s="1"/>
  <c r="B990" i="1" a="1"/>
  <c r="B990" i="1" s="1"/>
  <c r="G989" i="1" a="1"/>
  <c r="G989" i="1" s="1"/>
  <c r="B989" i="1" a="1"/>
  <c r="B989" i="1" s="1"/>
  <c r="G988" i="1" a="1"/>
  <c r="G988" i="1" s="1"/>
  <c r="B988" i="1" a="1"/>
  <c r="B988" i="1" s="1"/>
  <c r="G987" i="1" a="1"/>
  <c r="G987" i="1" s="1"/>
  <c r="B987" i="1" a="1"/>
  <c r="B987" i="1" s="1"/>
  <c r="G986" i="1" a="1"/>
  <c r="G986" i="1" s="1"/>
  <c r="B986" i="1" a="1"/>
  <c r="B986" i="1" s="1"/>
  <c r="G985" i="1" a="1"/>
  <c r="G985" i="1" s="1"/>
  <c r="B985" i="1" a="1"/>
  <c r="B985" i="1" s="1"/>
  <c r="G984" i="1" a="1"/>
  <c r="G984" i="1" s="1"/>
  <c r="B984" i="1" a="1"/>
  <c r="B984" i="1" s="1"/>
  <c r="G983" i="1" a="1"/>
  <c r="G983" i="1" s="1"/>
  <c r="B983" i="1" a="1"/>
  <c r="B983" i="1" s="1"/>
  <c r="G982" i="1" a="1"/>
  <c r="G982" i="1" s="1"/>
  <c r="B982" i="1" a="1"/>
  <c r="B982" i="1" s="1"/>
  <c r="G981" i="1" a="1"/>
  <c r="G981" i="1" s="1"/>
  <c r="B981" i="1" a="1"/>
  <c r="B981" i="1" s="1"/>
  <c r="G980" i="1" a="1"/>
  <c r="G980" i="1" s="1"/>
  <c r="B980" i="1" a="1"/>
  <c r="B980" i="1" s="1"/>
  <c r="G979" i="1" a="1"/>
  <c r="G979" i="1" s="1"/>
  <c r="B979" i="1" a="1"/>
  <c r="B979" i="1" s="1"/>
  <c r="G978" i="1" a="1"/>
  <c r="G978" i="1" s="1"/>
  <c r="B978" i="1" a="1"/>
  <c r="B978" i="1" s="1"/>
  <c r="G977" i="1" a="1"/>
  <c r="G977" i="1" s="1"/>
  <c r="B977" i="1" a="1"/>
  <c r="B977" i="1" s="1"/>
  <c r="G976" i="1" a="1"/>
  <c r="G976" i="1" s="1"/>
  <c r="B976" i="1" a="1"/>
  <c r="B976" i="1" s="1"/>
  <c r="G975" i="1" a="1"/>
  <c r="G975" i="1" s="1"/>
  <c r="B975" i="1" a="1"/>
  <c r="B975" i="1" s="1"/>
  <c r="G974" i="1" a="1"/>
  <c r="G974" i="1" s="1"/>
  <c r="B974" i="1" a="1"/>
  <c r="B974" i="1" s="1"/>
  <c r="G973" i="1" a="1"/>
  <c r="G973" i="1" s="1"/>
  <c r="B973" i="1" a="1"/>
  <c r="B973" i="1" s="1"/>
  <c r="G972" i="1" a="1"/>
  <c r="G972" i="1" s="1"/>
  <c r="B972" i="1" a="1"/>
  <c r="B972" i="1" s="1"/>
  <c r="G971" i="1" a="1"/>
  <c r="G971" i="1" s="1"/>
  <c r="B971" i="1" a="1"/>
  <c r="B971" i="1" s="1"/>
  <c r="G970" i="1" a="1"/>
  <c r="G970" i="1" s="1"/>
  <c r="B970" i="1" a="1"/>
  <c r="B970" i="1" s="1"/>
  <c r="G969" i="1" a="1"/>
  <c r="G969" i="1" s="1"/>
  <c r="B969" i="1" a="1"/>
  <c r="B969" i="1" s="1"/>
  <c r="G968" i="1" a="1"/>
  <c r="G968" i="1" s="1"/>
  <c r="B968" i="1" a="1"/>
  <c r="B968" i="1" s="1"/>
  <c r="G967" i="1" a="1"/>
  <c r="G967" i="1" s="1"/>
  <c r="B967" i="1" a="1"/>
  <c r="B967" i="1" s="1"/>
  <c r="G966" i="1" a="1"/>
  <c r="G966" i="1" s="1"/>
  <c r="B966" i="1" a="1"/>
  <c r="B966" i="1" s="1"/>
  <c r="G965" i="1" a="1"/>
  <c r="G965" i="1" s="1"/>
  <c r="B965" i="1" a="1"/>
  <c r="B965" i="1" s="1"/>
  <c r="G964" i="1" a="1"/>
  <c r="G964" i="1" s="1"/>
  <c r="B964" i="1" a="1"/>
  <c r="B964" i="1" s="1"/>
  <c r="G963" i="1"/>
  <c r="G963" i="1" a="1"/>
  <c r="B963" i="1" a="1"/>
  <c r="B963" i="1" s="1"/>
  <c r="G962" i="1" a="1"/>
  <c r="G962" i="1" s="1"/>
  <c r="B962" i="1"/>
  <c r="B962" i="1" a="1"/>
  <c r="G961" i="1" a="1"/>
  <c r="G961" i="1" s="1"/>
  <c r="B961" i="1"/>
  <c r="B961" i="1" a="1"/>
  <c r="G960" i="1" a="1"/>
  <c r="G960" i="1" s="1"/>
  <c r="B960" i="1" a="1"/>
  <c r="B960" i="1" s="1"/>
  <c r="G959" i="1" a="1"/>
  <c r="G959" i="1" s="1"/>
  <c r="B959" i="1" a="1"/>
  <c r="B959" i="1" s="1"/>
  <c r="G958" i="1" a="1"/>
  <c r="G958" i="1" s="1"/>
  <c r="B958" i="1" a="1"/>
  <c r="B958" i="1" s="1"/>
  <c r="G957" i="1" a="1"/>
  <c r="G957" i="1" s="1"/>
  <c r="B957" i="1" a="1"/>
  <c r="B957" i="1" s="1"/>
  <c r="G956" i="1" a="1"/>
  <c r="G956" i="1" s="1"/>
  <c r="B956" i="1" a="1"/>
  <c r="B956" i="1" s="1"/>
  <c r="G955" i="1" a="1"/>
  <c r="G955" i="1" s="1"/>
  <c r="B955" i="1" a="1"/>
  <c r="B955" i="1" s="1"/>
  <c r="G954" i="1" a="1"/>
  <c r="G954" i="1" s="1"/>
  <c r="B954" i="1" a="1"/>
  <c r="B954" i="1" s="1"/>
  <c r="G953" i="1" a="1"/>
  <c r="G953" i="1" s="1"/>
  <c r="B953" i="1"/>
  <c r="B953" i="1" a="1"/>
  <c r="G952" i="1" a="1"/>
  <c r="G952" i="1" s="1"/>
  <c r="B952" i="1" a="1"/>
  <c r="B952" i="1" s="1"/>
  <c r="G951" i="1"/>
  <c r="G951" i="1" a="1"/>
  <c r="B951" i="1" a="1"/>
  <c r="B951" i="1" s="1"/>
  <c r="G950" i="1" a="1"/>
  <c r="G950" i="1" s="1"/>
  <c r="B950" i="1" a="1"/>
  <c r="B950" i="1" s="1"/>
  <c r="G949" i="1" a="1"/>
  <c r="G949" i="1" s="1"/>
  <c r="B949" i="1"/>
  <c r="B949" i="1" a="1"/>
  <c r="G948" i="1" a="1"/>
  <c r="G948" i="1" s="1"/>
  <c r="B948" i="1" a="1"/>
  <c r="B948" i="1" s="1"/>
  <c r="G947" i="1" a="1"/>
  <c r="G947" i="1" s="1"/>
  <c r="B947" i="1" a="1"/>
  <c r="B947" i="1" s="1"/>
  <c r="G946" i="1" a="1"/>
  <c r="G946" i="1" s="1"/>
  <c r="B946" i="1"/>
  <c r="B946" i="1" a="1"/>
  <c r="G945" i="1" a="1"/>
  <c r="G945" i="1" s="1"/>
  <c r="B945" i="1"/>
  <c r="B945" i="1" a="1"/>
  <c r="G944" i="1" a="1"/>
  <c r="G944" i="1" s="1"/>
  <c r="B944" i="1" a="1"/>
  <c r="B944" i="1" s="1"/>
  <c r="G943" i="1" a="1"/>
  <c r="G943" i="1" s="1"/>
  <c r="B943" i="1" a="1"/>
  <c r="B943" i="1" s="1"/>
  <c r="G942" i="1" a="1"/>
  <c r="G942" i="1" s="1"/>
  <c r="B942" i="1" a="1"/>
  <c r="B942" i="1" s="1"/>
  <c r="G941" i="1" a="1"/>
  <c r="G941" i="1" s="1"/>
  <c r="B941" i="1" a="1"/>
  <c r="B941" i="1" s="1"/>
  <c r="G940" i="1" a="1"/>
  <c r="G940" i="1" s="1"/>
  <c r="B940" i="1" a="1"/>
  <c r="B940" i="1" s="1"/>
  <c r="G939" i="1" a="1"/>
  <c r="G939" i="1" s="1"/>
  <c r="B939" i="1" a="1"/>
  <c r="B939" i="1" s="1"/>
  <c r="G938" i="1" a="1"/>
  <c r="G938" i="1" s="1"/>
  <c r="B938" i="1" a="1"/>
  <c r="B938" i="1" s="1"/>
  <c r="G937" i="1" a="1"/>
  <c r="G937" i="1" s="1"/>
  <c r="B937" i="1"/>
  <c r="B937" i="1" a="1"/>
  <c r="G936" i="1" a="1"/>
  <c r="G936" i="1" s="1"/>
  <c r="B936" i="1" a="1"/>
  <c r="B936" i="1" s="1"/>
  <c r="G935" i="1"/>
  <c r="G935" i="1" a="1"/>
  <c r="B935" i="1" a="1"/>
  <c r="B935" i="1" s="1"/>
  <c r="G934" i="1" a="1"/>
  <c r="G934" i="1" s="1"/>
  <c r="B934" i="1" a="1"/>
  <c r="B934" i="1" s="1"/>
  <c r="G933" i="1" a="1"/>
  <c r="G933" i="1" s="1"/>
  <c r="B933" i="1"/>
  <c r="B933" i="1" a="1"/>
  <c r="G932" i="1" a="1"/>
  <c r="G932" i="1" s="1"/>
  <c r="B932" i="1"/>
  <c r="B932" i="1" a="1"/>
  <c r="G931" i="1" a="1"/>
  <c r="G931" i="1" s="1"/>
  <c r="B931" i="1" a="1"/>
  <c r="B931" i="1" s="1"/>
  <c r="G930" i="1" a="1"/>
  <c r="G930" i="1" s="1"/>
  <c r="B930" i="1" a="1"/>
  <c r="B930" i="1" s="1"/>
  <c r="G929" i="1" a="1"/>
  <c r="G929" i="1" s="1"/>
  <c r="B929" i="1" a="1"/>
  <c r="B929" i="1" s="1"/>
  <c r="G928" i="1" a="1"/>
  <c r="G928" i="1" s="1"/>
  <c r="B928" i="1" a="1"/>
  <c r="B928" i="1" s="1"/>
  <c r="G927" i="1" a="1"/>
  <c r="G927" i="1" s="1"/>
  <c r="B927" i="1" a="1"/>
  <c r="B927" i="1" s="1"/>
  <c r="G926" i="1" a="1"/>
  <c r="G926" i="1" s="1"/>
  <c r="B926" i="1" a="1"/>
  <c r="B926" i="1" s="1"/>
  <c r="G925" i="1"/>
  <c r="G925" i="1" a="1"/>
  <c r="B925" i="1" a="1"/>
  <c r="B925" i="1" s="1"/>
  <c r="G924" i="1" a="1"/>
  <c r="G924" i="1" s="1"/>
  <c r="B924" i="1" a="1"/>
  <c r="B924" i="1" s="1"/>
  <c r="G923" i="1"/>
  <c r="G923" i="1" a="1"/>
  <c r="B923" i="1" a="1"/>
  <c r="B923" i="1" s="1"/>
  <c r="G922" i="1" a="1"/>
  <c r="G922" i="1" s="1"/>
  <c r="B922" i="1" a="1"/>
  <c r="B922" i="1" s="1"/>
  <c r="G921" i="1" a="1"/>
  <c r="G921" i="1" s="1"/>
  <c r="B921" i="1" a="1"/>
  <c r="B921" i="1" s="1"/>
  <c r="G920" i="1" a="1"/>
  <c r="G920" i="1" s="1"/>
  <c r="B920" i="1" a="1"/>
  <c r="B920" i="1" s="1"/>
  <c r="G919" i="1" a="1"/>
  <c r="G919" i="1" s="1"/>
  <c r="B919" i="1" a="1"/>
  <c r="B919" i="1" s="1"/>
  <c r="G918" i="1" a="1"/>
  <c r="G918" i="1" s="1"/>
  <c r="B918" i="1" a="1"/>
  <c r="B918" i="1" s="1"/>
  <c r="G917" i="1"/>
  <c r="G917" i="1" a="1"/>
  <c r="B917" i="1" a="1"/>
  <c r="B917" i="1" s="1"/>
  <c r="G916" i="1" a="1"/>
  <c r="G916" i="1" s="1"/>
  <c r="B916" i="1" a="1"/>
  <c r="B916" i="1" s="1"/>
  <c r="G915" i="1" a="1"/>
  <c r="G915" i="1" s="1"/>
  <c r="B915" i="1" a="1"/>
  <c r="B915" i="1" s="1"/>
  <c r="G914" i="1" a="1"/>
  <c r="G914" i="1" s="1"/>
  <c r="B914" i="1" a="1"/>
  <c r="B914" i="1" s="1"/>
  <c r="G913" i="1" a="1"/>
  <c r="G913" i="1" s="1"/>
  <c r="B913" i="1" a="1"/>
  <c r="B913" i="1" s="1"/>
  <c r="G912" i="1" a="1"/>
  <c r="G912" i="1" s="1"/>
  <c r="B912" i="1" a="1"/>
  <c r="B912" i="1" s="1"/>
  <c r="G911" i="1" a="1"/>
  <c r="G911" i="1" s="1"/>
  <c r="B911" i="1" a="1"/>
  <c r="B911" i="1" s="1"/>
  <c r="G910" i="1" a="1"/>
  <c r="G910" i="1" s="1"/>
  <c r="B910" i="1" a="1"/>
  <c r="B910" i="1" s="1"/>
  <c r="G909" i="1" a="1"/>
  <c r="G909" i="1" s="1"/>
  <c r="B909" i="1" a="1"/>
  <c r="B909" i="1" s="1"/>
  <c r="G908" i="1" a="1"/>
  <c r="G908" i="1" s="1"/>
  <c r="B908" i="1" a="1"/>
  <c r="B908" i="1" s="1"/>
  <c r="G907" i="1"/>
  <c r="G907" i="1" a="1"/>
  <c r="B907" i="1" a="1"/>
  <c r="B907" i="1" s="1"/>
  <c r="G906" i="1"/>
  <c r="G906" i="1" a="1"/>
  <c r="B906" i="1" a="1"/>
  <c r="B906" i="1" s="1"/>
  <c r="G905" i="1" a="1"/>
  <c r="G905" i="1" s="1"/>
  <c r="B905" i="1" a="1"/>
  <c r="B905" i="1" s="1"/>
  <c r="G904" i="1" a="1"/>
  <c r="G904" i="1" s="1"/>
  <c r="B904" i="1"/>
  <c r="B904" i="1" a="1"/>
  <c r="G903" i="1" a="1"/>
  <c r="G903" i="1" s="1"/>
  <c r="B903" i="1" a="1"/>
  <c r="B903" i="1" s="1"/>
  <c r="G902" i="1" a="1"/>
  <c r="G902" i="1" s="1"/>
  <c r="B902" i="1" a="1"/>
  <c r="B902" i="1" s="1"/>
  <c r="G901" i="1"/>
  <c r="G901" i="1" a="1"/>
  <c r="B901" i="1" a="1"/>
  <c r="B901" i="1" s="1"/>
  <c r="G900" i="1" a="1"/>
  <c r="G900" i="1" s="1"/>
  <c r="B900" i="1" a="1"/>
  <c r="B900" i="1" s="1"/>
  <c r="G899" i="1" a="1"/>
  <c r="G899" i="1" s="1"/>
  <c r="B899" i="1"/>
  <c r="B899" i="1" a="1"/>
  <c r="G898" i="1"/>
  <c r="G898" i="1" a="1"/>
  <c r="B898" i="1" a="1"/>
  <c r="B898" i="1" s="1"/>
  <c r="G897" i="1" a="1"/>
  <c r="G897" i="1" s="1"/>
  <c r="B897" i="1" a="1"/>
  <c r="B897" i="1" s="1"/>
  <c r="G896" i="1" a="1"/>
  <c r="G896" i="1" s="1"/>
  <c r="B896" i="1" a="1"/>
  <c r="B896" i="1" s="1"/>
  <c r="G895" i="1" a="1"/>
  <c r="G895" i="1" s="1"/>
  <c r="B895" i="1" a="1"/>
  <c r="B895" i="1" s="1"/>
  <c r="G894" i="1" a="1"/>
  <c r="G894" i="1" s="1"/>
  <c r="B894" i="1" a="1"/>
  <c r="B894" i="1" s="1"/>
  <c r="G893" i="1" a="1"/>
  <c r="G893" i="1" s="1"/>
  <c r="B893" i="1" a="1"/>
  <c r="B893" i="1" s="1"/>
  <c r="G892" i="1" a="1"/>
  <c r="G892" i="1" s="1"/>
  <c r="B892" i="1" a="1"/>
  <c r="B892" i="1" s="1"/>
  <c r="G891" i="1" a="1"/>
  <c r="G891" i="1" s="1"/>
  <c r="B891" i="1" a="1"/>
  <c r="B891" i="1" s="1"/>
  <c r="G890" i="1"/>
  <c r="G890" i="1" a="1"/>
  <c r="B890" i="1" a="1"/>
  <c r="B890" i="1" s="1"/>
  <c r="G889" i="1" a="1"/>
  <c r="G889" i="1" s="1"/>
  <c r="B889" i="1" a="1"/>
  <c r="B889" i="1" s="1"/>
  <c r="G888" i="1" a="1"/>
  <c r="G888" i="1" s="1"/>
  <c r="B888" i="1" a="1"/>
  <c r="B888" i="1" s="1"/>
  <c r="G887" i="1" a="1"/>
  <c r="G887" i="1" s="1"/>
  <c r="B887" i="1" a="1"/>
  <c r="B887" i="1" s="1"/>
  <c r="G886" i="1" a="1"/>
  <c r="G886" i="1" s="1"/>
  <c r="B886" i="1" a="1"/>
  <c r="B886" i="1" s="1"/>
  <c r="G885" i="1" a="1"/>
  <c r="G885" i="1" s="1"/>
  <c r="B885" i="1" a="1"/>
  <c r="B885" i="1" s="1"/>
  <c r="G884" i="1"/>
  <c r="G884" i="1" a="1"/>
  <c r="B884" i="1" a="1"/>
  <c r="B884" i="1" s="1"/>
  <c r="G883" i="1" a="1"/>
  <c r="G883" i="1" s="1"/>
  <c r="B883" i="1" a="1"/>
  <c r="B883" i="1" s="1"/>
  <c r="G882" i="1" a="1"/>
  <c r="G882" i="1" s="1"/>
  <c r="B882" i="1" a="1"/>
  <c r="B882" i="1" s="1"/>
  <c r="G881" i="1" a="1"/>
  <c r="G881" i="1" s="1"/>
  <c r="B881" i="1" a="1"/>
  <c r="B881" i="1" s="1"/>
  <c r="G880" i="1" a="1"/>
  <c r="G880" i="1" s="1"/>
  <c r="B880" i="1" a="1"/>
  <c r="B880" i="1" s="1"/>
  <c r="G879" i="1" a="1"/>
  <c r="G879" i="1" s="1"/>
  <c r="B879" i="1" a="1"/>
  <c r="B879" i="1" s="1"/>
  <c r="G878" i="1" a="1"/>
  <c r="G878" i="1" s="1"/>
  <c r="B878" i="1" a="1"/>
  <c r="B878" i="1" s="1"/>
  <c r="G877" i="1" a="1"/>
  <c r="G877" i="1" s="1"/>
  <c r="B877" i="1" a="1"/>
  <c r="B877" i="1" s="1"/>
  <c r="G876" i="1"/>
  <c r="G876" i="1" a="1"/>
  <c r="B876" i="1" a="1"/>
  <c r="B876" i="1" s="1"/>
  <c r="G875" i="1" a="1"/>
  <c r="G875" i="1" s="1"/>
  <c r="B875" i="1" a="1"/>
  <c r="B875" i="1" s="1"/>
  <c r="G874" i="1" a="1"/>
  <c r="G874" i="1" s="1"/>
  <c r="B874" i="1" a="1"/>
  <c r="B874" i="1" s="1"/>
  <c r="G873" i="1" a="1"/>
  <c r="G873" i="1" s="1"/>
  <c r="B873" i="1" a="1"/>
  <c r="B873" i="1" s="1"/>
  <c r="G872" i="1" a="1"/>
  <c r="G872" i="1" s="1"/>
  <c r="B872" i="1" a="1"/>
  <c r="B872" i="1" s="1"/>
  <c r="G871" i="1"/>
  <c r="G871" i="1" a="1"/>
  <c r="B871" i="1" a="1"/>
  <c r="B871" i="1" s="1"/>
  <c r="G870" i="1"/>
  <c r="G870" i="1" a="1"/>
  <c r="B870" i="1" a="1"/>
  <c r="B870" i="1" s="1"/>
  <c r="G869" i="1" a="1"/>
  <c r="G869" i="1" s="1"/>
  <c r="B869" i="1"/>
  <c r="B869" i="1" a="1"/>
  <c r="G868" i="1" a="1"/>
  <c r="G868" i="1" s="1"/>
  <c r="B868" i="1" a="1"/>
  <c r="B868" i="1" s="1"/>
  <c r="G867" i="1" a="1"/>
  <c r="G867" i="1" s="1"/>
  <c r="B867" i="1" a="1"/>
  <c r="B867" i="1" s="1"/>
  <c r="G866" i="1" a="1"/>
  <c r="G866" i="1" s="1"/>
  <c r="B866" i="1" a="1"/>
  <c r="B866" i="1" s="1"/>
  <c r="G865" i="1"/>
  <c r="G865" i="1" a="1"/>
  <c r="B865" i="1" a="1"/>
  <c r="B865" i="1" s="1"/>
  <c r="G864" i="1" a="1"/>
  <c r="G864" i="1" s="1"/>
  <c r="B864" i="1" a="1"/>
  <c r="B864" i="1" s="1"/>
  <c r="G863" i="1" a="1"/>
  <c r="G863" i="1" s="1"/>
  <c r="B863" i="1"/>
  <c r="B863" i="1" a="1"/>
  <c r="G862" i="1"/>
  <c r="G862" i="1" a="1"/>
  <c r="B862" i="1" a="1"/>
  <c r="B862" i="1" s="1"/>
  <c r="G861" i="1" a="1"/>
  <c r="G861" i="1" s="1"/>
  <c r="B861" i="1" a="1"/>
  <c r="B861" i="1" s="1"/>
  <c r="G860" i="1" a="1"/>
  <c r="G860" i="1" s="1"/>
  <c r="B860" i="1" a="1"/>
  <c r="B860" i="1" s="1"/>
  <c r="G859" i="1" a="1"/>
  <c r="G859" i="1" s="1"/>
  <c r="B859" i="1" a="1"/>
  <c r="B859" i="1" s="1"/>
  <c r="G858" i="1" a="1"/>
  <c r="G858" i="1" s="1"/>
  <c r="B858" i="1" a="1"/>
  <c r="B858" i="1" s="1"/>
  <c r="G857" i="1" a="1"/>
  <c r="G857" i="1" s="1"/>
  <c r="B857" i="1" a="1"/>
  <c r="B857" i="1" s="1"/>
  <c r="G856" i="1" a="1"/>
  <c r="G856" i="1" s="1"/>
  <c r="B856" i="1" a="1"/>
  <c r="B856" i="1" s="1"/>
  <c r="G855" i="1" a="1"/>
  <c r="G855" i="1" s="1"/>
  <c r="B855" i="1"/>
  <c r="B855" i="1" a="1"/>
  <c r="G854" i="1" a="1"/>
  <c r="G854" i="1" s="1"/>
  <c r="B854" i="1" a="1"/>
  <c r="B854" i="1" s="1"/>
  <c r="G853" i="1" a="1"/>
  <c r="G853" i="1" s="1"/>
  <c r="B853" i="1"/>
  <c r="B853" i="1" a="1"/>
  <c r="G852" i="1" a="1"/>
  <c r="G852" i="1" s="1"/>
  <c r="B852" i="1" a="1"/>
  <c r="B852" i="1" s="1"/>
  <c r="G851" i="1" a="1"/>
  <c r="G851" i="1" s="1"/>
  <c r="B851" i="1" a="1"/>
  <c r="B851" i="1" s="1"/>
  <c r="G850" i="1" a="1"/>
  <c r="G850" i="1" s="1"/>
  <c r="B850" i="1" a="1"/>
  <c r="B850" i="1" s="1"/>
  <c r="G849" i="1" a="1"/>
  <c r="G849" i="1" s="1"/>
  <c r="B849" i="1" a="1"/>
  <c r="B849" i="1" s="1"/>
  <c r="G848" i="1" a="1"/>
  <c r="G848" i="1" s="1"/>
  <c r="B848" i="1" a="1"/>
  <c r="B848" i="1" s="1"/>
  <c r="G847" i="1"/>
  <c r="G847" i="1" a="1"/>
  <c r="B847" i="1" a="1"/>
  <c r="B847" i="1" s="1"/>
  <c r="G846" i="1" a="1"/>
  <c r="G846" i="1" s="1"/>
  <c r="B846" i="1" a="1"/>
  <c r="B846" i="1" s="1"/>
  <c r="G845" i="1" a="1"/>
  <c r="G845" i="1" s="1"/>
  <c r="B845" i="1"/>
  <c r="B845" i="1" a="1"/>
  <c r="G844" i="1" a="1"/>
  <c r="G844" i="1" s="1"/>
  <c r="B844" i="1" a="1"/>
  <c r="B844" i="1" s="1"/>
  <c r="G843" i="1" a="1"/>
  <c r="G843" i="1" s="1"/>
  <c r="B843" i="1" a="1"/>
  <c r="B843" i="1" s="1"/>
  <c r="G842" i="1" a="1"/>
  <c r="G842" i="1" s="1"/>
  <c r="B842" i="1"/>
  <c r="B842" i="1" a="1"/>
  <c r="G841" i="1" a="1"/>
  <c r="G841" i="1" s="1"/>
  <c r="B841" i="1" a="1"/>
  <c r="B841" i="1" s="1"/>
  <c r="G840" i="1" a="1"/>
  <c r="G840" i="1" s="1"/>
  <c r="B840" i="1" a="1"/>
  <c r="B840" i="1" s="1"/>
  <c r="G839" i="1"/>
  <c r="G839" i="1" a="1"/>
  <c r="B839" i="1"/>
  <c r="B839" i="1" a="1"/>
  <c r="G838" i="1" a="1"/>
  <c r="G838" i="1" s="1"/>
  <c r="B838" i="1" a="1"/>
  <c r="B838" i="1" s="1"/>
  <c r="G837" i="1" a="1"/>
  <c r="G837" i="1" s="1"/>
  <c r="B837" i="1" a="1"/>
  <c r="B837" i="1" s="1"/>
  <c r="G836" i="1"/>
  <c r="G836" i="1" a="1"/>
  <c r="B836" i="1" a="1"/>
  <c r="B836" i="1" s="1"/>
  <c r="G835" i="1" a="1"/>
  <c r="G835" i="1" s="1"/>
  <c r="B835" i="1" a="1"/>
  <c r="B835" i="1" s="1"/>
  <c r="G834" i="1" a="1"/>
  <c r="G834" i="1" s="1"/>
  <c r="B834" i="1"/>
  <c r="B834" i="1" a="1"/>
  <c r="G833" i="1" a="1"/>
  <c r="G833" i="1" s="1"/>
  <c r="B833" i="1" a="1"/>
  <c r="B833" i="1" s="1"/>
  <c r="G832" i="1" a="1"/>
  <c r="G832" i="1" s="1"/>
  <c r="B832" i="1" a="1"/>
  <c r="B832" i="1" s="1"/>
  <c r="G831" i="1" a="1"/>
  <c r="G831" i="1" s="1"/>
  <c r="B831" i="1" a="1"/>
  <c r="B831" i="1" s="1"/>
  <c r="G830" i="1" a="1"/>
  <c r="G830" i="1" s="1"/>
  <c r="B830" i="1" a="1"/>
  <c r="B830" i="1" s="1"/>
  <c r="G829" i="1" a="1"/>
  <c r="G829" i="1" s="1"/>
  <c r="B829" i="1" a="1"/>
  <c r="B829" i="1" s="1"/>
  <c r="G828" i="1" a="1"/>
  <c r="G828" i="1" s="1"/>
  <c r="B828" i="1" a="1"/>
  <c r="B828" i="1" s="1"/>
  <c r="G827" i="1" a="1"/>
  <c r="G827" i="1" s="1"/>
  <c r="B827" i="1" a="1"/>
  <c r="B827" i="1" s="1"/>
  <c r="G826" i="1" a="1"/>
  <c r="G826" i="1" s="1"/>
  <c r="B826" i="1" a="1"/>
  <c r="B826" i="1" s="1"/>
  <c r="G825" i="1" a="1"/>
  <c r="G825" i="1" s="1"/>
  <c r="B825" i="1" a="1"/>
  <c r="B825" i="1" s="1"/>
  <c r="G824" i="1" a="1"/>
  <c r="G824" i="1" s="1"/>
  <c r="B824" i="1" a="1"/>
  <c r="B824" i="1" s="1"/>
  <c r="G823" i="1" a="1"/>
  <c r="G823" i="1" s="1"/>
  <c r="B823" i="1" a="1"/>
  <c r="B823" i="1" s="1"/>
  <c r="G822" i="1" a="1"/>
  <c r="G822" i="1" s="1"/>
  <c r="B822" i="1" a="1"/>
  <c r="B822" i="1" s="1"/>
  <c r="G821" i="1" a="1"/>
  <c r="G821" i="1" s="1"/>
  <c r="B821" i="1" a="1"/>
  <c r="B821" i="1" s="1"/>
  <c r="G820" i="1" a="1"/>
  <c r="G820" i="1" s="1"/>
  <c r="B820" i="1" a="1"/>
  <c r="B820" i="1" s="1"/>
  <c r="G819" i="1" a="1"/>
  <c r="G819" i="1" s="1"/>
  <c r="B819" i="1" a="1"/>
  <c r="B819" i="1" s="1"/>
  <c r="G818" i="1" a="1"/>
  <c r="G818" i="1" s="1"/>
  <c r="B818" i="1" a="1"/>
  <c r="B818" i="1" s="1"/>
  <c r="G817" i="1" a="1"/>
  <c r="G817" i="1" s="1"/>
  <c r="B817" i="1" a="1"/>
  <c r="B817" i="1" s="1"/>
  <c r="G816" i="1" a="1"/>
  <c r="G816" i="1" s="1"/>
  <c r="B816" i="1" a="1"/>
  <c r="B816" i="1" s="1"/>
  <c r="G815" i="1"/>
  <c r="G815" i="1" a="1"/>
  <c r="B815" i="1" a="1"/>
  <c r="B815" i="1" s="1"/>
  <c r="G814" i="1" a="1"/>
  <c r="G814" i="1" s="1"/>
  <c r="B814" i="1" a="1"/>
  <c r="B814" i="1" s="1"/>
  <c r="G813" i="1" a="1"/>
  <c r="G813" i="1" s="1"/>
  <c r="B813" i="1" a="1"/>
  <c r="B813" i="1" s="1"/>
  <c r="G812" i="1" a="1"/>
  <c r="G812" i="1" s="1"/>
  <c r="B812" i="1" a="1"/>
  <c r="B812" i="1" s="1"/>
  <c r="G811" i="1" a="1"/>
  <c r="G811" i="1" s="1"/>
  <c r="B811" i="1" a="1"/>
  <c r="B811" i="1" s="1"/>
  <c r="G810" i="1" a="1"/>
  <c r="G810" i="1" s="1"/>
  <c r="B810" i="1" a="1"/>
  <c r="B810" i="1" s="1"/>
  <c r="G809" i="1" a="1"/>
  <c r="G809" i="1" s="1"/>
  <c r="B809" i="1" a="1"/>
  <c r="B809" i="1" s="1"/>
  <c r="G808" i="1"/>
  <c r="G808" i="1" a="1"/>
  <c r="B808" i="1" a="1"/>
  <c r="B808" i="1" s="1"/>
  <c r="G807" i="1" a="1"/>
  <c r="G807" i="1" s="1"/>
  <c r="B807" i="1" a="1"/>
  <c r="B807" i="1" s="1"/>
  <c r="G806" i="1" a="1"/>
  <c r="G806" i="1" s="1"/>
  <c r="B806" i="1"/>
  <c r="B806" i="1" a="1"/>
  <c r="G805" i="1" a="1"/>
  <c r="G805" i="1" s="1"/>
  <c r="B805" i="1" a="1"/>
  <c r="B805" i="1" s="1"/>
  <c r="G804" i="1" a="1"/>
  <c r="G804" i="1" s="1"/>
  <c r="B804" i="1" a="1"/>
  <c r="B804" i="1" s="1"/>
  <c r="G803" i="1" a="1"/>
  <c r="G803" i="1" s="1"/>
  <c r="B803" i="1" a="1"/>
  <c r="B803" i="1" s="1"/>
  <c r="G802" i="1" a="1"/>
  <c r="G802" i="1" s="1"/>
  <c r="B802" i="1" a="1"/>
  <c r="B802" i="1" s="1"/>
  <c r="G801" i="1" a="1"/>
  <c r="G801" i="1" s="1"/>
  <c r="B801" i="1" a="1"/>
  <c r="B801" i="1" s="1"/>
  <c r="G800" i="1" a="1"/>
  <c r="G800" i="1" s="1"/>
  <c r="B800" i="1" a="1"/>
  <c r="B800" i="1" s="1"/>
  <c r="G799" i="1" a="1"/>
  <c r="G799" i="1" s="1"/>
  <c r="B799" i="1" a="1"/>
  <c r="B799" i="1" s="1"/>
  <c r="G798" i="1" a="1"/>
  <c r="G798" i="1" s="1"/>
  <c r="B798" i="1" a="1"/>
  <c r="B798" i="1" s="1"/>
  <c r="G797" i="1" a="1"/>
  <c r="G797" i="1" s="1"/>
  <c r="B797" i="1" a="1"/>
  <c r="B797" i="1" s="1"/>
  <c r="G796" i="1"/>
  <c r="G796" i="1" a="1"/>
  <c r="B796" i="1" a="1"/>
  <c r="B796" i="1" s="1"/>
  <c r="G795" i="1" a="1"/>
  <c r="G795" i="1" s="1"/>
  <c r="B795" i="1" a="1"/>
  <c r="B795" i="1" s="1"/>
  <c r="G794" i="1"/>
  <c r="G794" i="1" a="1"/>
  <c r="B794" i="1" a="1"/>
  <c r="B794" i="1" s="1"/>
  <c r="G793" i="1" a="1"/>
  <c r="G793" i="1" s="1"/>
  <c r="B793" i="1" a="1"/>
  <c r="B793" i="1" s="1"/>
  <c r="G792" i="1" a="1"/>
  <c r="G792" i="1" s="1"/>
  <c r="B792" i="1" a="1"/>
  <c r="B792" i="1" s="1"/>
  <c r="G791" i="1" a="1"/>
  <c r="G791" i="1" s="1"/>
  <c r="B791" i="1" a="1"/>
  <c r="B791" i="1" s="1"/>
  <c r="G790" i="1" a="1"/>
  <c r="G790" i="1" s="1"/>
  <c r="B790" i="1"/>
  <c r="B790" i="1" a="1"/>
  <c r="G789" i="1"/>
  <c r="G789" i="1" a="1"/>
  <c r="B789" i="1" a="1"/>
  <c r="B789" i="1" s="1"/>
  <c r="G788" i="1"/>
  <c r="G788" i="1" a="1"/>
  <c r="B788" i="1" a="1"/>
  <c r="B788" i="1" s="1"/>
  <c r="G787" i="1" a="1"/>
  <c r="G787" i="1" s="1"/>
  <c r="B787" i="1" a="1"/>
  <c r="B787" i="1" s="1"/>
  <c r="G786" i="1" a="1"/>
  <c r="G786" i="1" s="1"/>
  <c r="B786" i="1" a="1"/>
  <c r="B786" i="1" s="1"/>
  <c r="G785" i="1" a="1"/>
  <c r="G785" i="1" s="1"/>
  <c r="B785" i="1" a="1"/>
  <c r="B785" i="1" s="1"/>
  <c r="G784" i="1"/>
  <c r="G784" i="1" a="1"/>
  <c r="B784" i="1" a="1"/>
  <c r="B784" i="1" s="1"/>
  <c r="G783" i="1" a="1"/>
  <c r="G783" i="1" s="1"/>
  <c r="B783" i="1" a="1"/>
  <c r="B783" i="1" s="1"/>
  <c r="G782" i="1" a="1"/>
  <c r="G782" i="1" s="1"/>
  <c r="B782" i="1" a="1"/>
  <c r="B782" i="1" s="1"/>
  <c r="G781" i="1" a="1"/>
  <c r="G781" i="1" s="1"/>
  <c r="B781" i="1" a="1"/>
  <c r="B781" i="1" s="1"/>
  <c r="G780" i="1" a="1"/>
  <c r="G780" i="1" s="1"/>
  <c r="B780" i="1" a="1"/>
  <c r="B780" i="1" s="1"/>
  <c r="G779" i="1" a="1"/>
  <c r="G779" i="1" s="1"/>
  <c r="B779" i="1" a="1"/>
  <c r="B779" i="1" s="1"/>
  <c r="G778" i="1" a="1"/>
  <c r="G778" i="1" s="1"/>
  <c r="B778" i="1" a="1"/>
  <c r="B778" i="1" s="1"/>
  <c r="G777" i="1" a="1"/>
  <c r="G777" i="1" s="1"/>
  <c r="B777" i="1" a="1"/>
  <c r="B777" i="1" s="1"/>
  <c r="G776" i="1" a="1"/>
  <c r="G776" i="1" s="1"/>
  <c r="B776" i="1" a="1"/>
  <c r="B776" i="1" s="1"/>
  <c r="G775" i="1" a="1"/>
  <c r="G775" i="1" s="1"/>
  <c r="B775" i="1" a="1"/>
  <c r="B775" i="1" s="1"/>
  <c r="G774" i="1"/>
  <c r="G774" i="1" a="1"/>
  <c r="B774" i="1"/>
  <c r="B774" i="1" a="1"/>
  <c r="G773" i="1"/>
  <c r="G773" i="1" a="1"/>
  <c r="B773" i="1" a="1"/>
  <c r="B773" i="1" s="1"/>
  <c r="G772" i="1" a="1"/>
  <c r="G772" i="1" s="1"/>
  <c r="B772" i="1" a="1"/>
  <c r="B772" i="1" s="1"/>
  <c r="G771" i="1"/>
  <c r="G771" i="1" a="1"/>
  <c r="B771" i="1" a="1"/>
  <c r="B771" i="1" s="1"/>
  <c r="G770" i="1" a="1"/>
  <c r="G770" i="1" s="1"/>
  <c r="B770" i="1" a="1"/>
  <c r="B770" i="1" s="1"/>
  <c r="G769" i="1" a="1"/>
  <c r="G769" i="1" s="1"/>
  <c r="B769" i="1" a="1"/>
  <c r="B769" i="1" s="1"/>
  <c r="G768" i="1" a="1"/>
  <c r="G768" i="1" s="1"/>
  <c r="B768" i="1" a="1"/>
  <c r="B768" i="1" s="1"/>
  <c r="G767" i="1" a="1"/>
  <c r="G767" i="1" s="1"/>
  <c r="B767" i="1" a="1"/>
  <c r="B767" i="1" s="1"/>
  <c r="G766" i="1"/>
  <c r="G766" i="1" a="1"/>
  <c r="B766" i="1" a="1"/>
  <c r="B766" i="1" s="1"/>
  <c r="G765" i="1" a="1"/>
  <c r="G765" i="1" s="1"/>
  <c r="B765" i="1" a="1"/>
  <c r="B765" i="1" s="1"/>
  <c r="G764" i="1" a="1"/>
  <c r="G764" i="1" s="1"/>
  <c r="B764" i="1" a="1"/>
  <c r="B764" i="1" s="1"/>
  <c r="G763" i="1" a="1"/>
  <c r="G763" i="1" s="1"/>
  <c r="B763" i="1" a="1"/>
  <c r="B763" i="1" s="1"/>
  <c r="G762" i="1" a="1"/>
  <c r="G762" i="1" s="1"/>
  <c r="B762" i="1" a="1"/>
  <c r="B762" i="1" s="1"/>
  <c r="G761" i="1" a="1"/>
  <c r="G761" i="1" s="1"/>
  <c r="B761" i="1" a="1"/>
  <c r="B761" i="1" s="1"/>
  <c r="G760" i="1" a="1"/>
  <c r="G760" i="1" s="1"/>
  <c r="B760" i="1" a="1"/>
  <c r="B760" i="1" s="1"/>
  <c r="G759" i="1" a="1"/>
  <c r="G759" i="1" s="1"/>
  <c r="B759" i="1" a="1"/>
  <c r="B759" i="1" s="1"/>
  <c r="G758" i="1"/>
  <c r="G758" i="1" a="1"/>
  <c r="B758" i="1" a="1"/>
  <c r="B758" i="1" s="1"/>
  <c r="G757" i="1"/>
  <c r="G757" i="1" a="1"/>
  <c r="B757" i="1" a="1"/>
  <c r="B757" i="1" s="1"/>
  <c r="G756" i="1" a="1"/>
  <c r="G756" i="1" s="1"/>
  <c r="B756" i="1"/>
  <c r="B756" i="1" a="1"/>
  <c r="G755" i="1" a="1"/>
  <c r="G755" i="1" s="1"/>
  <c r="B755" i="1" a="1"/>
  <c r="B755" i="1" s="1"/>
  <c r="G754" i="1" a="1"/>
  <c r="G754" i="1" s="1"/>
  <c r="B754" i="1" a="1"/>
  <c r="B754" i="1" s="1"/>
  <c r="G753" i="1" a="1"/>
  <c r="G753" i="1" s="1"/>
  <c r="B753" i="1" a="1"/>
  <c r="B753" i="1" s="1"/>
  <c r="G752" i="1" a="1"/>
  <c r="G752" i="1" s="1"/>
  <c r="B752" i="1" a="1"/>
  <c r="B752" i="1" s="1"/>
  <c r="G751" i="1" a="1"/>
  <c r="G751" i="1" s="1"/>
  <c r="B751" i="1" a="1"/>
  <c r="B751" i="1" s="1"/>
  <c r="G750" i="1"/>
  <c r="G750" i="1" a="1"/>
  <c r="B750" i="1"/>
  <c r="B750" i="1" a="1"/>
  <c r="G749" i="1"/>
  <c r="G749" i="1" a="1"/>
  <c r="B749" i="1" a="1"/>
  <c r="B749" i="1" s="1"/>
  <c r="G748" i="1" a="1"/>
  <c r="G748" i="1" s="1"/>
  <c r="B748" i="1" a="1"/>
  <c r="B748" i="1" s="1"/>
  <c r="G747" i="1" a="1"/>
  <c r="G747" i="1" s="1"/>
  <c r="B747" i="1" a="1"/>
  <c r="B747" i="1" s="1"/>
  <c r="G746" i="1" a="1"/>
  <c r="G746" i="1" s="1"/>
  <c r="B746" i="1" a="1"/>
  <c r="B746" i="1" s="1"/>
  <c r="G745" i="1" a="1"/>
  <c r="G745" i="1" s="1"/>
  <c r="B745" i="1" a="1"/>
  <c r="B745" i="1" s="1"/>
  <c r="G744" i="1" a="1"/>
  <c r="G744" i="1" s="1"/>
  <c r="B744" i="1" a="1"/>
  <c r="B744" i="1" s="1"/>
  <c r="G743" i="1" a="1"/>
  <c r="G743" i="1" s="1"/>
  <c r="B743" i="1" a="1"/>
  <c r="B743" i="1" s="1"/>
  <c r="G742" i="1" a="1"/>
  <c r="G742" i="1" s="1"/>
  <c r="B742" i="1" a="1"/>
  <c r="B742" i="1" s="1"/>
  <c r="G741" i="1"/>
  <c r="G741" i="1" a="1"/>
  <c r="B741" i="1" a="1"/>
  <c r="B741" i="1" s="1"/>
  <c r="G740" i="1" a="1"/>
  <c r="G740" i="1" s="1"/>
  <c r="B740" i="1"/>
  <c r="B740" i="1" a="1"/>
  <c r="G739" i="1"/>
  <c r="G739" i="1" a="1"/>
  <c r="B739" i="1" a="1"/>
  <c r="B739" i="1" s="1"/>
  <c r="G738" i="1" a="1"/>
  <c r="G738" i="1" s="1"/>
  <c r="B738" i="1"/>
  <c r="B738" i="1" a="1"/>
  <c r="G737" i="1" a="1"/>
  <c r="G737" i="1" s="1"/>
  <c r="B737" i="1" a="1"/>
  <c r="B737" i="1" s="1"/>
  <c r="G736" i="1" a="1"/>
  <c r="G736" i="1" s="1"/>
  <c r="B736" i="1"/>
  <c r="B736" i="1" a="1"/>
  <c r="G735" i="1" a="1"/>
  <c r="G735" i="1" s="1"/>
  <c r="B735" i="1" a="1"/>
  <c r="B735" i="1" s="1"/>
  <c r="G734" i="1"/>
  <c r="G734" i="1" a="1"/>
  <c r="B734" i="1" a="1"/>
  <c r="B734" i="1" s="1"/>
  <c r="G733" i="1" a="1"/>
  <c r="G733" i="1" s="1"/>
  <c r="B733" i="1" a="1"/>
  <c r="B733" i="1" s="1"/>
  <c r="G732" i="1"/>
  <c r="G732" i="1" a="1"/>
  <c r="B732" i="1" a="1"/>
  <c r="B732" i="1" s="1"/>
  <c r="G731" i="1" a="1"/>
  <c r="G731" i="1" s="1"/>
  <c r="B731" i="1" a="1"/>
  <c r="B731" i="1" s="1"/>
  <c r="G730" i="1"/>
  <c r="G730" i="1" a="1"/>
  <c r="B730" i="1" a="1"/>
  <c r="B730" i="1" s="1"/>
  <c r="G729" i="1" a="1"/>
  <c r="G729" i="1" s="1"/>
  <c r="B729" i="1" a="1"/>
  <c r="B729" i="1" s="1"/>
  <c r="G728" i="1" a="1"/>
  <c r="G728" i="1" s="1"/>
  <c r="B728" i="1" a="1"/>
  <c r="B728" i="1" s="1"/>
  <c r="G727" i="1" a="1"/>
  <c r="G727" i="1" s="1"/>
  <c r="B727" i="1" a="1"/>
  <c r="B727" i="1" s="1"/>
  <c r="G726" i="1" a="1"/>
  <c r="G726" i="1" s="1"/>
  <c r="B726" i="1" a="1"/>
  <c r="B726" i="1" s="1"/>
  <c r="G725" i="1" a="1"/>
  <c r="G725" i="1" s="1"/>
  <c r="B725" i="1" a="1"/>
  <c r="B725" i="1" s="1"/>
  <c r="G724" i="1" a="1"/>
  <c r="G724" i="1" s="1"/>
  <c r="B724" i="1"/>
  <c r="B724" i="1" a="1"/>
  <c r="G723" i="1" a="1"/>
  <c r="G723" i="1" s="1"/>
  <c r="B723" i="1" a="1"/>
  <c r="B723" i="1" s="1"/>
  <c r="G722" i="1" a="1"/>
  <c r="G722" i="1" s="1"/>
  <c r="B722" i="1"/>
  <c r="B722" i="1" a="1"/>
  <c r="G721" i="1" a="1"/>
  <c r="G721" i="1" s="1"/>
  <c r="B721" i="1" a="1"/>
  <c r="B721" i="1" s="1"/>
  <c r="G720" i="1" a="1"/>
  <c r="G720" i="1" s="1"/>
  <c r="B720" i="1"/>
  <c r="B720" i="1" a="1"/>
  <c r="G719" i="1" a="1"/>
  <c r="G719" i="1" s="1"/>
  <c r="B719" i="1" a="1"/>
  <c r="B719" i="1" s="1"/>
  <c r="G718" i="1"/>
  <c r="G718" i="1" a="1"/>
  <c r="B718" i="1" a="1"/>
  <c r="B718" i="1" s="1"/>
  <c r="G717" i="1" a="1"/>
  <c r="G717" i="1" s="1"/>
  <c r="B717" i="1" a="1"/>
  <c r="B717" i="1" s="1"/>
  <c r="G716" i="1"/>
  <c r="G716" i="1" a="1"/>
  <c r="B716" i="1" a="1"/>
  <c r="B716" i="1" s="1"/>
  <c r="G715" i="1" a="1"/>
  <c r="G715" i="1" s="1"/>
  <c r="B715" i="1" a="1"/>
  <c r="B715" i="1" s="1"/>
  <c r="G714" i="1"/>
  <c r="G714" i="1" a="1"/>
  <c r="B714" i="1" a="1"/>
  <c r="B714" i="1" s="1"/>
  <c r="G713" i="1" a="1"/>
  <c r="G713" i="1" s="1"/>
  <c r="B713" i="1" a="1"/>
  <c r="B713" i="1" s="1"/>
  <c r="G712" i="1" a="1"/>
  <c r="G712" i="1" s="1"/>
  <c r="B712" i="1" a="1"/>
  <c r="B712" i="1" s="1"/>
  <c r="G711" i="1" a="1"/>
  <c r="G711" i="1" s="1"/>
  <c r="B711" i="1" a="1"/>
  <c r="B711" i="1" s="1"/>
  <c r="G710" i="1" a="1"/>
  <c r="G710" i="1" s="1"/>
  <c r="B710" i="1" a="1"/>
  <c r="B710" i="1" s="1"/>
  <c r="G709" i="1" a="1"/>
  <c r="G709" i="1" s="1"/>
  <c r="B709" i="1" a="1"/>
  <c r="B709" i="1" s="1"/>
  <c r="G708" i="1" a="1"/>
  <c r="G708" i="1" s="1"/>
  <c r="B708" i="1"/>
  <c r="B708" i="1" a="1"/>
  <c r="G707" i="1" a="1"/>
  <c r="G707" i="1" s="1"/>
  <c r="B707" i="1" a="1"/>
  <c r="B707" i="1" s="1"/>
  <c r="G706" i="1" a="1"/>
  <c r="G706" i="1" s="1"/>
  <c r="B706" i="1"/>
  <c r="B706" i="1" a="1"/>
  <c r="G705" i="1" a="1"/>
  <c r="G705" i="1" s="1"/>
  <c r="B705" i="1" a="1"/>
  <c r="B705" i="1" s="1"/>
  <c r="G704" i="1" a="1"/>
  <c r="G704" i="1" s="1"/>
  <c r="B704" i="1"/>
  <c r="B704" i="1" a="1"/>
  <c r="G703" i="1" a="1"/>
  <c r="G703" i="1" s="1"/>
  <c r="B703" i="1" a="1"/>
  <c r="B703" i="1" s="1"/>
  <c r="G702" i="1"/>
  <c r="G702" i="1" a="1"/>
  <c r="B702" i="1" a="1"/>
  <c r="B702" i="1" s="1"/>
  <c r="G701" i="1" a="1"/>
  <c r="G701" i="1" s="1"/>
  <c r="B701" i="1" a="1"/>
  <c r="B701" i="1" s="1"/>
  <c r="G700" i="1" a="1"/>
  <c r="G700" i="1" s="1"/>
  <c r="B700" i="1" a="1"/>
  <c r="B700" i="1" s="1"/>
  <c r="G699" i="1" a="1"/>
  <c r="G699" i="1" s="1"/>
  <c r="B699" i="1" a="1"/>
  <c r="B699" i="1" s="1"/>
  <c r="G698" i="1" a="1"/>
  <c r="G698" i="1" s="1"/>
  <c r="B698" i="1" a="1"/>
  <c r="B698" i="1" s="1"/>
  <c r="G697" i="1" a="1"/>
  <c r="G697" i="1" s="1"/>
  <c r="B697" i="1" a="1"/>
  <c r="B697" i="1" s="1"/>
  <c r="G696" i="1" a="1"/>
  <c r="G696" i="1" s="1"/>
  <c r="B696" i="1"/>
  <c r="B696" i="1" a="1"/>
  <c r="G695" i="1" a="1"/>
  <c r="G695" i="1" s="1"/>
  <c r="B695" i="1" a="1"/>
  <c r="B695" i="1" s="1"/>
  <c r="G694" i="1" a="1"/>
  <c r="G694" i="1" s="1"/>
  <c r="B694" i="1"/>
  <c r="B694" i="1" a="1"/>
  <c r="G693" i="1" a="1"/>
  <c r="G693" i="1" s="1"/>
  <c r="B693" i="1" a="1"/>
  <c r="B693" i="1" s="1"/>
  <c r="G692" i="1" a="1"/>
  <c r="G692" i="1" s="1"/>
  <c r="B692" i="1" a="1"/>
  <c r="B692" i="1" s="1"/>
  <c r="G691" i="1" a="1"/>
  <c r="G691" i="1" s="1"/>
  <c r="B691" i="1" a="1"/>
  <c r="B691" i="1" s="1"/>
  <c r="G690" i="1"/>
  <c r="G690" i="1" a="1"/>
  <c r="B690" i="1" a="1"/>
  <c r="B690" i="1" s="1"/>
  <c r="G689" i="1" a="1"/>
  <c r="G689" i="1" s="1"/>
  <c r="B689" i="1" a="1"/>
  <c r="B689" i="1" s="1"/>
  <c r="G688" i="1" a="1"/>
  <c r="G688" i="1" s="1"/>
  <c r="B688" i="1" a="1"/>
  <c r="B688" i="1" s="1"/>
  <c r="G687" i="1" a="1"/>
  <c r="G687" i="1" s="1"/>
  <c r="B687" i="1" a="1"/>
  <c r="B687" i="1" s="1"/>
  <c r="G686" i="1" a="1"/>
  <c r="G686" i="1" s="1"/>
  <c r="B686" i="1" a="1"/>
  <c r="B686" i="1" s="1"/>
  <c r="G685" i="1" a="1"/>
  <c r="G685" i="1" s="1"/>
  <c r="B685" i="1" a="1"/>
  <c r="B685" i="1" s="1"/>
  <c r="G684" i="1" a="1"/>
  <c r="G684" i="1" s="1"/>
  <c r="B684" i="1" a="1"/>
  <c r="B684" i="1" s="1"/>
  <c r="G683" i="1"/>
  <c r="G683" i="1" a="1"/>
  <c r="B683" i="1" a="1"/>
  <c r="B683" i="1" s="1"/>
  <c r="G682" i="1" a="1"/>
  <c r="G682" i="1" s="1"/>
  <c r="B682" i="1" a="1"/>
  <c r="B682" i="1" s="1"/>
  <c r="G681" i="1" a="1"/>
  <c r="G681" i="1" s="1"/>
  <c r="B681" i="1" a="1"/>
  <c r="B681" i="1" s="1"/>
  <c r="G680" i="1" a="1"/>
  <c r="G680" i="1" s="1"/>
  <c r="B680" i="1" a="1"/>
  <c r="B680" i="1" s="1"/>
  <c r="G679" i="1" a="1"/>
  <c r="G679" i="1" s="1"/>
  <c r="B679" i="1" a="1"/>
  <c r="B679" i="1" s="1"/>
  <c r="G678" i="1" a="1"/>
  <c r="G678" i="1" s="1"/>
  <c r="B678" i="1" a="1"/>
  <c r="B678" i="1" s="1"/>
  <c r="G677" i="1" a="1"/>
  <c r="G677" i="1" s="1"/>
  <c r="B677" i="1" a="1"/>
  <c r="B677" i="1" s="1"/>
  <c r="G676" i="1" a="1"/>
  <c r="G676" i="1" s="1"/>
  <c r="B676" i="1" a="1"/>
  <c r="B676" i="1" s="1"/>
  <c r="G675" i="1"/>
  <c r="G675" i="1" a="1"/>
  <c r="B675" i="1" a="1"/>
  <c r="B675" i="1" s="1"/>
  <c r="G674" i="1" a="1"/>
  <c r="G674" i="1" s="1"/>
  <c r="B674" i="1" a="1"/>
  <c r="B674" i="1" s="1"/>
  <c r="G673" i="1" a="1"/>
  <c r="G673" i="1" s="1"/>
  <c r="B673" i="1" a="1"/>
  <c r="B673" i="1" s="1"/>
  <c r="G672" i="1"/>
  <c r="G672" i="1" a="1"/>
  <c r="B672" i="1" a="1"/>
  <c r="B672" i="1" s="1"/>
  <c r="G671" i="1" a="1"/>
  <c r="G671" i="1" s="1"/>
  <c r="B671" i="1" a="1"/>
  <c r="B671" i="1" s="1"/>
  <c r="G670" i="1" a="1"/>
  <c r="G670" i="1" s="1"/>
  <c r="B670" i="1"/>
  <c r="B670" i="1" a="1"/>
  <c r="G669" i="1" a="1"/>
  <c r="G669" i="1" s="1"/>
  <c r="B669" i="1" a="1"/>
  <c r="B669" i="1" s="1"/>
  <c r="G668" i="1" a="1"/>
  <c r="G668" i="1" s="1"/>
  <c r="B668" i="1" a="1"/>
  <c r="B668" i="1" s="1"/>
  <c r="G667" i="1"/>
  <c r="G667" i="1" a="1"/>
  <c r="B667" i="1" a="1"/>
  <c r="B667" i="1" s="1"/>
  <c r="G666" i="1" a="1"/>
  <c r="G666" i="1" s="1"/>
  <c r="B666" i="1" a="1"/>
  <c r="B666" i="1" s="1"/>
  <c r="G665" i="1" a="1"/>
  <c r="G665" i="1" s="1"/>
  <c r="B665" i="1" a="1"/>
  <c r="B665" i="1" s="1"/>
  <c r="G664" i="1"/>
  <c r="G664" i="1" a="1"/>
  <c r="B664" i="1" a="1"/>
  <c r="B664" i="1" s="1"/>
  <c r="G663" i="1" a="1"/>
  <c r="G663" i="1" s="1"/>
  <c r="B663" i="1" a="1"/>
  <c r="B663" i="1" s="1"/>
  <c r="G662" i="1" a="1"/>
  <c r="G662" i="1" s="1"/>
  <c r="B662" i="1" a="1"/>
  <c r="B662" i="1" s="1"/>
  <c r="G661" i="1" a="1"/>
  <c r="G661" i="1" s="1"/>
  <c r="B661" i="1" a="1"/>
  <c r="B661" i="1" s="1"/>
  <c r="G660" i="1" a="1"/>
  <c r="G660" i="1" s="1"/>
  <c r="B660" i="1" a="1"/>
  <c r="B660" i="1" s="1"/>
  <c r="G659" i="1" a="1"/>
  <c r="G659" i="1" s="1"/>
  <c r="B659" i="1" a="1"/>
  <c r="B659" i="1" s="1"/>
  <c r="G658" i="1" a="1"/>
  <c r="G658" i="1" s="1"/>
  <c r="B658" i="1" a="1"/>
  <c r="B658" i="1" s="1"/>
  <c r="G657" i="1" a="1"/>
  <c r="G657" i="1" s="1"/>
  <c r="B657" i="1"/>
  <c r="B657" i="1" a="1"/>
  <c r="G656" i="1" a="1"/>
  <c r="G656" i="1" s="1"/>
  <c r="B656" i="1" a="1"/>
  <c r="B656" i="1" s="1"/>
  <c r="G655" i="1" a="1"/>
  <c r="G655" i="1" s="1"/>
  <c r="B655" i="1" a="1"/>
  <c r="B655" i="1" s="1"/>
  <c r="G654" i="1" a="1"/>
  <c r="G654" i="1" s="1"/>
  <c r="B654" i="1" a="1"/>
  <c r="B654" i="1" s="1"/>
  <c r="G653" i="1" a="1"/>
  <c r="G653" i="1" s="1"/>
  <c r="B653" i="1" a="1"/>
  <c r="B653" i="1" s="1"/>
  <c r="G652" i="1" a="1"/>
  <c r="G652" i="1" s="1"/>
  <c r="B652" i="1" a="1"/>
  <c r="B652" i="1" s="1"/>
  <c r="G651" i="1" a="1"/>
  <c r="G651" i="1" s="1"/>
  <c r="B651" i="1" a="1"/>
  <c r="B651" i="1" s="1"/>
  <c r="G650" i="1" a="1"/>
  <c r="G650" i="1" s="1"/>
  <c r="B650" i="1" a="1"/>
  <c r="B650" i="1" s="1"/>
  <c r="G649" i="1" a="1"/>
  <c r="G649" i="1" s="1"/>
  <c r="B649" i="1" a="1"/>
  <c r="B649" i="1" s="1"/>
  <c r="G648" i="1" a="1"/>
  <c r="G648" i="1" s="1"/>
  <c r="B648" i="1" a="1"/>
  <c r="B648" i="1" s="1"/>
  <c r="G647" i="1" a="1"/>
  <c r="G647" i="1" s="1"/>
  <c r="B647" i="1" a="1"/>
  <c r="B647" i="1" s="1"/>
  <c r="G646" i="1" a="1"/>
  <c r="G646" i="1" s="1"/>
  <c r="B646" i="1" a="1"/>
  <c r="B646" i="1" s="1"/>
  <c r="G645" i="1"/>
  <c r="G645" i="1" a="1"/>
  <c r="B645" i="1" a="1"/>
  <c r="B645" i="1" s="1"/>
  <c r="G644" i="1" a="1"/>
  <c r="G644" i="1" s="1"/>
  <c r="B644" i="1" a="1"/>
  <c r="B644" i="1" s="1"/>
  <c r="G643" i="1" a="1"/>
  <c r="G643" i="1" s="1"/>
  <c r="B643" i="1" a="1"/>
  <c r="B643" i="1" s="1"/>
  <c r="G642" i="1" a="1"/>
  <c r="G642" i="1" s="1"/>
  <c r="B642" i="1" a="1"/>
  <c r="B642" i="1" s="1"/>
  <c r="G641" i="1" a="1"/>
  <c r="G641" i="1" s="1"/>
  <c r="B641" i="1"/>
  <c r="B641" i="1" a="1"/>
  <c r="G640" i="1" a="1"/>
  <c r="G640" i="1" s="1"/>
  <c r="B640" i="1" a="1"/>
  <c r="B640" i="1" s="1"/>
  <c r="G639" i="1" a="1"/>
  <c r="G639" i="1" s="1"/>
  <c r="B639" i="1" a="1"/>
  <c r="B639" i="1" s="1"/>
  <c r="G638" i="1" a="1"/>
  <c r="G638" i="1" s="1"/>
  <c r="B638" i="1" a="1"/>
  <c r="B638" i="1" s="1"/>
  <c r="G637" i="1" a="1"/>
  <c r="G637" i="1" s="1"/>
  <c r="B637" i="1" a="1"/>
  <c r="B637" i="1" s="1"/>
  <c r="G636" i="1" a="1"/>
  <c r="G636" i="1" s="1"/>
  <c r="B636" i="1" a="1"/>
  <c r="B636" i="1" s="1"/>
  <c r="G635" i="1" a="1"/>
  <c r="G635" i="1" s="1"/>
  <c r="B635" i="1"/>
  <c r="B635" i="1" a="1"/>
  <c r="G634" i="1" a="1"/>
  <c r="G634" i="1" s="1"/>
  <c r="B634" i="1" a="1"/>
  <c r="B634" i="1" s="1"/>
  <c r="G633" i="1" a="1"/>
  <c r="G633" i="1" s="1"/>
  <c r="B633" i="1"/>
  <c r="B633" i="1" a="1"/>
  <c r="G632" i="1" a="1"/>
  <c r="G632" i="1" s="1"/>
  <c r="B632" i="1" a="1"/>
  <c r="B632" i="1" s="1"/>
  <c r="G631" i="1" a="1"/>
  <c r="G631" i="1" s="1"/>
  <c r="B631" i="1" a="1"/>
  <c r="B631" i="1" s="1"/>
  <c r="G630" i="1" a="1"/>
  <c r="G630" i="1" s="1"/>
  <c r="B630" i="1" a="1"/>
  <c r="B630" i="1" s="1"/>
  <c r="G629" i="1" a="1"/>
  <c r="G629" i="1" s="1"/>
  <c r="B629" i="1" a="1"/>
  <c r="B629" i="1" s="1"/>
  <c r="G628" i="1" a="1"/>
  <c r="G628" i="1" s="1"/>
  <c r="B628" i="1" a="1"/>
  <c r="B628" i="1" s="1"/>
  <c r="G627" i="1" a="1"/>
  <c r="G627" i="1" s="1"/>
  <c r="B627" i="1" a="1"/>
  <c r="B627" i="1" s="1"/>
  <c r="G626" i="1" a="1"/>
  <c r="G626" i="1" s="1"/>
  <c r="B626" i="1" a="1"/>
  <c r="B626" i="1" s="1"/>
  <c r="G625" i="1" a="1"/>
  <c r="G625" i="1" s="1"/>
  <c r="B625" i="1" a="1"/>
  <c r="B625" i="1" s="1"/>
  <c r="G624" i="1" a="1"/>
  <c r="G624" i="1" s="1"/>
  <c r="B624" i="1" a="1"/>
  <c r="B624" i="1" s="1"/>
  <c r="G623" i="1" a="1"/>
  <c r="G623" i="1" s="1"/>
  <c r="B623" i="1" a="1"/>
  <c r="B623" i="1" s="1"/>
  <c r="G622" i="1" a="1"/>
  <c r="G622" i="1" s="1"/>
  <c r="B622" i="1" a="1"/>
  <c r="B622" i="1" s="1"/>
  <c r="G621" i="1" a="1"/>
  <c r="G621" i="1" s="1"/>
  <c r="B621" i="1" a="1"/>
  <c r="B621" i="1" s="1"/>
  <c r="G620" i="1" a="1"/>
  <c r="G620" i="1" s="1"/>
  <c r="B620" i="1" a="1"/>
  <c r="B620" i="1" s="1"/>
  <c r="G619" i="1" a="1"/>
  <c r="G619" i="1" s="1"/>
  <c r="B619" i="1" a="1"/>
  <c r="B619" i="1" s="1"/>
  <c r="G618" i="1" a="1"/>
  <c r="G618" i="1" s="1"/>
  <c r="B618" i="1" a="1"/>
  <c r="B618" i="1" s="1"/>
  <c r="G617" i="1" a="1"/>
  <c r="G617" i="1" s="1"/>
  <c r="B617" i="1" a="1"/>
  <c r="B617" i="1" s="1"/>
  <c r="G616" i="1" a="1"/>
  <c r="G616" i="1" s="1"/>
  <c r="B616" i="1" a="1"/>
  <c r="B616" i="1" s="1"/>
  <c r="G615" i="1" a="1"/>
  <c r="G615" i="1" s="1"/>
  <c r="B615" i="1" a="1"/>
  <c r="B615" i="1" s="1"/>
  <c r="G614" i="1" a="1"/>
  <c r="G614" i="1" s="1"/>
  <c r="B614" i="1" a="1"/>
  <c r="B614" i="1" s="1"/>
  <c r="G613" i="1" a="1"/>
  <c r="G613" i="1" s="1"/>
  <c r="B613" i="1" a="1"/>
  <c r="B613" i="1" s="1"/>
  <c r="G612" i="1" a="1"/>
  <c r="G612" i="1" s="1"/>
  <c r="B612" i="1" a="1"/>
  <c r="B612" i="1" s="1"/>
  <c r="G611" i="1" a="1"/>
  <c r="G611" i="1" s="1"/>
  <c r="B611" i="1" a="1"/>
  <c r="B611" i="1" s="1"/>
  <c r="G610" i="1" a="1"/>
  <c r="G610" i="1" s="1"/>
  <c r="B610" i="1" a="1"/>
  <c r="B610" i="1" s="1"/>
  <c r="G609" i="1" a="1"/>
  <c r="G609" i="1" s="1"/>
  <c r="B609" i="1" a="1"/>
  <c r="B609" i="1" s="1"/>
  <c r="G608" i="1" a="1"/>
  <c r="G608" i="1" s="1"/>
  <c r="B608" i="1"/>
  <c r="B608" i="1" a="1"/>
  <c r="G607" i="1" a="1"/>
  <c r="G607" i="1" s="1"/>
  <c r="B607" i="1" a="1"/>
  <c r="B607" i="1" s="1"/>
  <c r="G606" i="1" a="1"/>
  <c r="G606" i="1" s="1"/>
  <c r="B606" i="1"/>
  <c r="B606" i="1" a="1"/>
  <c r="G605" i="1" a="1"/>
  <c r="G605" i="1" s="1"/>
  <c r="B605" i="1" a="1"/>
  <c r="B605" i="1" s="1"/>
  <c r="G604" i="1" a="1"/>
  <c r="G604" i="1" s="1"/>
  <c r="B604" i="1" a="1"/>
  <c r="B604" i="1" s="1"/>
  <c r="G603" i="1" a="1"/>
  <c r="G603" i="1" s="1"/>
  <c r="B603" i="1" a="1"/>
  <c r="B603" i="1" s="1"/>
  <c r="G602" i="1" a="1"/>
  <c r="G602" i="1" s="1"/>
  <c r="B602" i="1" a="1"/>
  <c r="B602" i="1" s="1"/>
  <c r="G601" i="1" a="1"/>
  <c r="G601" i="1" s="1"/>
  <c r="B601" i="1" a="1"/>
  <c r="B601" i="1" s="1"/>
  <c r="G600" i="1" a="1"/>
  <c r="G600" i="1" s="1"/>
  <c r="B600" i="1" a="1"/>
  <c r="B600" i="1" s="1"/>
  <c r="G599" i="1"/>
  <c r="G599" i="1" a="1"/>
  <c r="B599" i="1" a="1"/>
  <c r="B599" i="1" s="1"/>
  <c r="G598" i="1" a="1"/>
  <c r="G598" i="1" s="1"/>
  <c r="B598" i="1" a="1"/>
  <c r="B598" i="1" s="1"/>
  <c r="G597" i="1" a="1"/>
  <c r="G597" i="1" s="1"/>
  <c r="B597" i="1" a="1"/>
  <c r="B597" i="1" s="1"/>
  <c r="G596" i="1" a="1"/>
  <c r="G596" i="1" s="1"/>
  <c r="B596" i="1" a="1"/>
  <c r="B596" i="1" s="1"/>
  <c r="G595" i="1" a="1"/>
  <c r="G595" i="1" s="1"/>
  <c r="B595" i="1" a="1"/>
  <c r="B595" i="1" s="1"/>
  <c r="G594" i="1" a="1"/>
  <c r="G594" i="1" s="1"/>
  <c r="B594" i="1" a="1"/>
  <c r="B594" i="1" s="1"/>
  <c r="G593" i="1" a="1"/>
  <c r="G593" i="1" s="1"/>
  <c r="B593" i="1" a="1"/>
  <c r="B593" i="1" s="1"/>
  <c r="G592" i="1" a="1"/>
  <c r="G592" i="1" s="1"/>
  <c r="B592" i="1" a="1"/>
  <c r="B592" i="1" s="1"/>
  <c r="G591" i="1" a="1"/>
  <c r="G591" i="1" s="1"/>
  <c r="B591" i="1" a="1"/>
  <c r="B591" i="1" s="1"/>
  <c r="G590" i="1" a="1"/>
  <c r="G590" i="1" s="1"/>
  <c r="B590" i="1" a="1"/>
  <c r="B590" i="1" s="1"/>
  <c r="G589" i="1" a="1"/>
  <c r="G589" i="1" s="1"/>
  <c r="B589" i="1" a="1"/>
  <c r="B589" i="1" s="1"/>
  <c r="G588" i="1" a="1"/>
  <c r="G588" i="1" s="1"/>
  <c r="B588" i="1" a="1"/>
  <c r="B588" i="1" s="1"/>
  <c r="G587" i="1" a="1"/>
  <c r="G587" i="1" s="1"/>
  <c r="B587" i="1" a="1"/>
  <c r="B587" i="1" s="1"/>
  <c r="G586" i="1" a="1"/>
  <c r="G586" i="1" s="1"/>
  <c r="B586" i="1" a="1"/>
  <c r="B586" i="1" s="1"/>
  <c r="G585" i="1" a="1"/>
  <c r="G585" i="1" s="1"/>
  <c r="B585" i="1" a="1"/>
  <c r="B585" i="1" s="1"/>
  <c r="G584" i="1" a="1"/>
  <c r="G584" i="1" s="1"/>
  <c r="B584" i="1"/>
  <c r="B584" i="1" a="1"/>
  <c r="G583" i="1" a="1"/>
  <c r="G583" i="1" s="1"/>
  <c r="B583" i="1" a="1"/>
  <c r="B583" i="1" s="1"/>
  <c r="G582" i="1" a="1"/>
  <c r="G582" i="1" s="1"/>
  <c r="B582" i="1" a="1"/>
  <c r="B582" i="1" s="1"/>
  <c r="G581" i="1" a="1"/>
  <c r="G581" i="1" s="1"/>
  <c r="B581" i="1" a="1"/>
  <c r="B581" i="1" s="1"/>
  <c r="G580" i="1" a="1"/>
  <c r="G580" i="1" s="1"/>
  <c r="B580" i="1" a="1"/>
  <c r="B580" i="1" s="1"/>
  <c r="G579" i="1" a="1"/>
  <c r="G579" i="1" s="1"/>
  <c r="B579" i="1" a="1"/>
  <c r="B579" i="1" s="1"/>
  <c r="G578" i="1" a="1"/>
  <c r="G578" i="1" s="1"/>
  <c r="B578" i="1" a="1"/>
  <c r="B578" i="1" s="1"/>
  <c r="G577" i="1" a="1"/>
  <c r="G577" i="1" s="1"/>
  <c r="B577" i="1" a="1"/>
  <c r="B577" i="1" s="1"/>
  <c r="G576" i="1"/>
  <c r="G576" i="1" a="1"/>
  <c r="B576" i="1" a="1"/>
  <c r="B576" i="1" s="1"/>
  <c r="G575" i="1" a="1"/>
  <c r="G575" i="1" s="1"/>
  <c r="B575" i="1" a="1"/>
  <c r="B575" i="1" s="1"/>
  <c r="G574" i="1" a="1"/>
  <c r="G574" i="1" s="1"/>
  <c r="B574" i="1" a="1"/>
  <c r="B574" i="1" s="1"/>
  <c r="G573" i="1" a="1"/>
  <c r="G573" i="1" s="1"/>
  <c r="B573" i="1" a="1"/>
  <c r="B573" i="1" s="1"/>
  <c r="G572" i="1" a="1"/>
  <c r="G572" i="1" s="1"/>
  <c r="B572" i="1" a="1"/>
  <c r="B572" i="1" s="1"/>
  <c r="G571" i="1" a="1"/>
  <c r="G571" i="1" s="1"/>
  <c r="B571" i="1" a="1"/>
  <c r="B571" i="1" s="1"/>
  <c r="G570" i="1" a="1"/>
  <c r="G570" i="1" s="1"/>
  <c r="B570" i="1" a="1"/>
  <c r="B570" i="1" s="1"/>
  <c r="G569" i="1" a="1"/>
  <c r="G569" i="1" s="1"/>
  <c r="B569" i="1" a="1"/>
  <c r="B569" i="1" s="1"/>
  <c r="G568" i="1" a="1"/>
  <c r="G568" i="1" s="1"/>
  <c r="B568" i="1" a="1"/>
  <c r="B568" i="1" s="1"/>
  <c r="G567" i="1"/>
  <c r="G567" i="1" a="1"/>
  <c r="B567" i="1" a="1"/>
  <c r="B567" i="1" s="1"/>
  <c r="G566" i="1" a="1"/>
  <c r="G566" i="1" s="1"/>
  <c r="B566" i="1" a="1"/>
  <c r="B566" i="1" s="1"/>
  <c r="G565" i="1" a="1"/>
  <c r="G565" i="1" s="1"/>
  <c r="B565" i="1" a="1"/>
  <c r="B565" i="1" s="1"/>
  <c r="G564" i="1" a="1"/>
  <c r="G564" i="1" s="1"/>
  <c r="B564" i="1" a="1"/>
  <c r="B564" i="1" s="1"/>
  <c r="G563" i="1" a="1"/>
  <c r="G563" i="1" s="1"/>
  <c r="B563" i="1" a="1"/>
  <c r="B563" i="1" s="1"/>
  <c r="G562" i="1" a="1"/>
  <c r="G562" i="1" s="1"/>
  <c r="B562" i="1" a="1"/>
  <c r="B562" i="1" s="1"/>
  <c r="G561" i="1" a="1"/>
  <c r="G561" i="1" s="1"/>
  <c r="B561" i="1" a="1"/>
  <c r="B561" i="1" s="1"/>
  <c r="G560" i="1" a="1"/>
  <c r="G560" i="1" s="1"/>
  <c r="B560" i="1" a="1"/>
  <c r="B560" i="1" s="1"/>
  <c r="G559" i="1" a="1"/>
  <c r="G559" i="1" s="1"/>
  <c r="B559" i="1" a="1"/>
  <c r="B559" i="1" s="1"/>
  <c r="G558" i="1" a="1"/>
  <c r="G558" i="1" s="1"/>
  <c r="B558" i="1" a="1"/>
  <c r="B558" i="1" s="1"/>
  <c r="G557" i="1" a="1"/>
  <c r="G557" i="1" s="1"/>
  <c r="B557" i="1" a="1"/>
  <c r="B557" i="1" s="1"/>
  <c r="G556" i="1" a="1"/>
  <c r="G556" i="1" s="1"/>
  <c r="B556" i="1" a="1"/>
  <c r="B556" i="1" s="1"/>
  <c r="G555" i="1" a="1"/>
  <c r="G555" i="1" s="1"/>
  <c r="B555" i="1" a="1"/>
  <c r="B555" i="1" s="1"/>
  <c r="G554" i="1" a="1"/>
  <c r="G554" i="1" s="1"/>
  <c r="B554" i="1" a="1"/>
  <c r="B554" i="1" s="1"/>
  <c r="G553" i="1" a="1"/>
  <c r="G553" i="1" s="1"/>
  <c r="B553" i="1" a="1"/>
  <c r="B553" i="1" s="1"/>
  <c r="G552" i="1" a="1"/>
  <c r="G552" i="1" s="1"/>
  <c r="B552" i="1" a="1"/>
  <c r="B552" i="1" s="1"/>
  <c r="G551" i="1" a="1"/>
  <c r="G551" i="1" s="1"/>
  <c r="B551" i="1" a="1"/>
  <c r="B551" i="1" s="1"/>
  <c r="G550" i="1" a="1"/>
  <c r="G550" i="1" s="1"/>
  <c r="B550" i="1" a="1"/>
  <c r="B550" i="1" s="1"/>
  <c r="G549" i="1" a="1"/>
  <c r="G549" i="1" s="1"/>
  <c r="B549" i="1" a="1"/>
  <c r="B549" i="1" s="1"/>
  <c r="G548" i="1" a="1"/>
  <c r="G548" i="1" s="1"/>
  <c r="B548" i="1" a="1"/>
  <c r="B548" i="1" s="1"/>
  <c r="G547" i="1" a="1"/>
  <c r="G547" i="1" s="1"/>
  <c r="B547" i="1" a="1"/>
  <c r="B547" i="1" s="1"/>
  <c r="G546" i="1" a="1"/>
  <c r="G546" i="1" s="1"/>
  <c r="B546" i="1" a="1"/>
  <c r="B546" i="1" s="1"/>
  <c r="G545" i="1" a="1"/>
  <c r="G545" i="1" s="1"/>
  <c r="B545" i="1" a="1"/>
  <c r="B545" i="1" s="1"/>
  <c r="G544" i="1" a="1"/>
  <c r="G544" i="1" s="1"/>
  <c r="B544" i="1" a="1"/>
  <c r="B544" i="1" s="1"/>
  <c r="G543" i="1" a="1"/>
  <c r="G543" i="1" s="1"/>
  <c r="B543" i="1" a="1"/>
  <c r="B543" i="1" s="1"/>
  <c r="G542" i="1" a="1"/>
  <c r="G542" i="1" s="1"/>
  <c r="B542" i="1" a="1"/>
  <c r="B542" i="1" s="1"/>
  <c r="G541" i="1"/>
  <c r="G541" i="1" a="1"/>
  <c r="B541" i="1" a="1"/>
  <c r="B541" i="1" s="1"/>
  <c r="G540" i="1" a="1"/>
  <c r="G540" i="1" s="1"/>
  <c r="B540" i="1" a="1"/>
  <c r="B540" i="1" s="1"/>
  <c r="G539" i="1" a="1"/>
  <c r="G539" i="1" s="1"/>
  <c r="B539" i="1" a="1"/>
  <c r="B539" i="1" s="1"/>
  <c r="G538" i="1" a="1"/>
  <c r="G538" i="1" s="1"/>
  <c r="B538" i="1" a="1"/>
  <c r="B538" i="1" s="1"/>
  <c r="G537" i="1" a="1"/>
  <c r="G537" i="1" s="1"/>
  <c r="B537" i="1" a="1"/>
  <c r="B537" i="1" s="1"/>
  <c r="G536" i="1" a="1"/>
  <c r="G536" i="1" s="1"/>
  <c r="B536" i="1" a="1"/>
  <c r="B536" i="1" s="1"/>
  <c r="G535" i="1" a="1"/>
  <c r="G535" i="1" s="1"/>
  <c r="B535" i="1" a="1"/>
  <c r="B535" i="1" s="1"/>
  <c r="G534" i="1" a="1"/>
  <c r="G534" i="1" s="1"/>
  <c r="B534" i="1" a="1"/>
  <c r="B534" i="1" s="1"/>
  <c r="G533" i="1" a="1"/>
  <c r="G533" i="1" s="1"/>
  <c r="B533" i="1"/>
  <c r="B533" i="1" a="1"/>
  <c r="G532" i="1" a="1"/>
  <c r="G532" i="1" s="1"/>
  <c r="B532" i="1" a="1"/>
  <c r="B532" i="1" s="1"/>
  <c r="G531" i="1" a="1"/>
  <c r="G531" i="1" s="1"/>
  <c r="B531" i="1" a="1"/>
  <c r="B531" i="1" s="1"/>
  <c r="G530" i="1" a="1"/>
  <c r="G530" i="1" s="1"/>
  <c r="B530" i="1" a="1"/>
  <c r="B530" i="1" s="1"/>
  <c r="G529" i="1" a="1"/>
  <c r="G529" i="1" s="1"/>
  <c r="B529" i="1" a="1"/>
  <c r="B529" i="1" s="1"/>
  <c r="G528" i="1" a="1"/>
  <c r="G528" i="1" s="1"/>
  <c r="B528" i="1" a="1"/>
  <c r="B528" i="1" s="1"/>
  <c r="G527" i="1" a="1"/>
  <c r="G527" i="1" s="1"/>
  <c r="B527" i="1" a="1"/>
  <c r="B527" i="1" s="1"/>
  <c r="G526" i="1" a="1"/>
  <c r="G526" i="1" s="1"/>
  <c r="B526" i="1" a="1"/>
  <c r="B526" i="1" s="1"/>
  <c r="G525" i="1" a="1"/>
  <c r="G525" i="1" s="1"/>
  <c r="B525" i="1" a="1"/>
  <c r="B525" i="1" s="1"/>
  <c r="G524" i="1" a="1"/>
  <c r="G524" i="1" s="1"/>
  <c r="B524" i="1" a="1"/>
  <c r="B524" i="1" s="1"/>
  <c r="G523" i="1" a="1"/>
  <c r="G523" i="1" s="1"/>
  <c r="B523" i="1" a="1"/>
  <c r="B523" i="1" s="1"/>
  <c r="G522" i="1" a="1"/>
  <c r="G522" i="1" s="1"/>
  <c r="B522" i="1" a="1"/>
  <c r="B522" i="1" s="1"/>
  <c r="G521" i="1" a="1"/>
  <c r="G521" i="1" s="1"/>
  <c r="B521" i="1" a="1"/>
  <c r="B521" i="1" s="1"/>
  <c r="G520" i="1" a="1"/>
  <c r="G520" i="1" s="1"/>
  <c r="B520" i="1" a="1"/>
  <c r="B520" i="1" s="1"/>
  <c r="G519" i="1" a="1"/>
  <c r="G519" i="1" s="1"/>
  <c r="B519" i="1" a="1"/>
  <c r="B519" i="1" s="1"/>
  <c r="G518" i="1" a="1"/>
  <c r="G518" i="1" s="1"/>
  <c r="B518" i="1" a="1"/>
  <c r="B518" i="1" s="1"/>
  <c r="G517" i="1" a="1"/>
  <c r="G517" i="1" s="1"/>
  <c r="B517" i="1" a="1"/>
  <c r="B517" i="1" s="1"/>
  <c r="G516" i="1" a="1"/>
  <c r="G516" i="1" s="1"/>
  <c r="B516" i="1" a="1"/>
  <c r="B516" i="1" s="1"/>
  <c r="G515" i="1" a="1"/>
  <c r="G515" i="1" s="1"/>
  <c r="B515" i="1" a="1"/>
  <c r="B515" i="1" s="1"/>
  <c r="G514" i="1" a="1"/>
  <c r="G514" i="1" s="1"/>
  <c r="B514" i="1" a="1"/>
  <c r="B514" i="1" s="1"/>
  <c r="G513" i="1" a="1"/>
  <c r="G513" i="1" s="1"/>
  <c r="B513" i="1" a="1"/>
  <c r="B513" i="1" s="1"/>
  <c r="G512" i="1" a="1"/>
  <c r="G512" i="1" s="1"/>
  <c r="B512" i="1" a="1"/>
  <c r="B512" i="1" s="1"/>
  <c r="G511" i="1" a="1"/>
  <c r="G511" i="1" s="1"/>
  <c r="B511" i="1" a="1"/>
  <c r="B511" i="1" s="1"/>
  <c r="G510" i="1" a="1"/>
  <c r="G510" i="1" s="1"/>
  <c r="B510" i="1" a="1"/>
  <c r="B510" i="1" s="1"/>
  <c r="G509" i="1" a="1"/>
  <c r="G509" i="1" s="1"/>
  <c r="B509" i="1" a="1"/>
  <c r="B509" i="1" s="1"/>
  <c r="G508" i="1" a="1"/>
  <c r="G508" i="1" s="1"/>
  <c r="B508" i="1" a="1"/>
  <c r="B508" i="1" s="1"/>
  <c r="G507" i="1" a="1"/>
  <c r="G507" i="1" s="1"/>
  <c r="B507" i="1" a="1"/>
  <c r="B507" i="1" s="1"/>
  <c r="G506" i="1" a="1"/>
  <c r="G506" i="1" s="1"/>
  <c r="B506" i="1" a="1"/>
  <c r="B506" i="1" s="1"/>
  <c r="G505" i="1" a="1"/>
  <c r="G505" i="1" s="1"/>
  <c r="B505" i="1" a="1"/>
  <c r="B505" i="1" s="1"/>
  <c r="G504" i="1" a="1"/>
  <c r="G504" i="1" s="1"/>
  <c r="B504" i="1" a="1"/>
  <c r="B504" i="1" s="1"/>
  <c r="G503" i="1" a="1"/>
  <c r="G503" i="1" s="1"/>
  <c r="B503" i="1"/>
  <c r="B503" i="1" a="1"/>
  <c r="G502" i="1" a="1"/>
  <c r="G502" i="1" s="1"/>
  <c r="B502" i="1" a="1"/>
  <c r="B502" i="1" s="1"/>
  <c r="G501" i="1" a="1"/>
  <c r="G501" i="1" s="1"/>
  <c r="B501" i="1" a="1"/>
  <c r="B501" i="1" s="1"/>
  <c r="G500" i="1" a="1"/>
  <c r="G500" i="1" s="1"/>
  <c r="B500" i="1" a="1"/>
  <c r="B500" i="1" s="1"/>
  <c r="G499" i="1" a="1"/>
  <c r="G499" i="1" s="1"/>
  <c r="B499" i="1" a="1"/>
  <c r="B499" i="1" s="1"/>
  <c r="G498" i="1" a="1"/>
  <c r="G498" i="1" s="1"/>
  <c r="B498" i="1" a="1"/>
  <c r="B498" i="1" s="1"/>
  <c r="G497" i="1" a="1"/>
  <c r="G497" i="1" s="1"/>
  <c r="B497" i="1" a="1"/>
  <c r="B497" i="1" s="1"/>
  <c r="G496" i="1" a="1"/>
  <c r="G496" i="1" s="1"/>
  <c r="B496" i="1" a="1"/>
  <c r="B496" i="1" s="1"/>
  <c r="G495" i="1" a="1"/>
  <c r="G495" i="1" s="1"/>
  <c r="B495" i="1" a="1"/>
  <c r="B495" i="1" s="1"/>
  <c r="G494" i="1" a="1"/>
  <c r="G494" i="1" s="1"/>
  <c r="B494" i="1" a="1"/>
  <c r="B494" i="1" s="1"/>
  <c r="G493" i="1"/>
  <c r="G493" i="1" a="1"/>
  <c r="B493" i="1" a="1"/>
  <c r="B493" i="1" s="1"/>
  <c r="G492" i="1" a="1"/>
  <c r="G492" i="1" s="1"/>
  <c r="B492" i="1" a="1"/>
  <c r="B492" i="1" s="1"/>
  <c r="G491" i="1" a="1"/>
  <c r="G491" i="1" s="1"/>
  <c r="B491" i="1" a="1"/>
  <c r="B491" i="1" s="1"/>
  <c r="G490" i="1" a="1"/>
  <c r="G490" i="1" s="1"/>
  <c r="B490" i="1" a="1"/>
  <c r="B490" i="1" s="1"/>
  <c r="G489" i="1" a="1"/>
  <c r="G489" i="1" s="1"/>
  <c r="B489" i="1" a="1"/>
  <c r="B489" i="1" s="1"/>
  <c r="G488" i="1" a="1"/>
  <c r="G488" i="1" s="1"/>
  <c r="B488" i="1" a="1"/>
  <c r="B488" i="1" s="1"/>
  <c r="G487" i="1" a="1"/>
  <c r="G487" i="1" s="1"/>
  <c r="B487" i="1" a="1"/>
  <c r="B487" i="1" s="1"/>
  <c r="G486" i="1" a="1"/>
  <c r="G486" i="1" s="1"/>
  <c r="B486" i="1" a="1"/>
  <c r="B486" i="1" s="1"/>
  <c r="G485" i="1" a="1"/>
  <c r="G485" i="1" s="1"/>
  <c r="B485" i="1" a="1"/>
  <c r="B485" i="1" s="1"/>
  <c r="G484" i="1" a="1"/>
  <c r="G484" i="1" s="1"/>
  <c r="B484" i="1" a="1"/>
  <c r="B484" i="1" s="1"/>
  <c r="G483" i="1" a="1"/>
  <c r="G483" i="1" s="1"/>
  <c r="B483" i="1" a="1"/>
  <c r="B483" i="1" s="1"/>
  <c r="G482" i="1" a="1"/>
  <c r="G482" i="1" s="1"/>
  <c r="B482" i="1" a="1"/>
  <c r="B482" i="1" s="1"/>
  <c r="G481" i="1" a="1"/>
  <c r="G481" i="1" s="1"/>
  <c r="B481" i="1" a="1"/>
  <c r="B481" i="1" s="1"/>
  <c r="G480" i="1" a="1"/>
  <c r="G480" i="1" s="1"/>
  <c r="B480" i="1" a="1"/>
  <c r="B480" i="1" s="1"/>
  <c r="G479" i="1" a="1"/>
  <c r="G479" i="1" s="1"/>
  <c r="B479" i="1"/>
  <c r="B479" i="1" a="1"/>
  <c r="G478" i="1" a="1"/>
  <c r="G478" i="1" s="1"/>
  <c r="B478" i="1" a="1"/>
  <c r="B478" i="1" s="1"/>
  <c r="G477" i="1"/>
  <c r="G477" i="1" a="1"/>
  <c r="B477" i="1" a="1"/>
  <c r="B477" i="1" s="1"/>
  <c r="G476" i="1" a="1"/>
  <c r="G476" i="1" s="1"/>
  <c r="B476" i="1" a="1"/>
  <c r="B476" i="1" s="1"/>
  <c r="G475" i="1" a="1"/>
  <c r="G475" i="1" s="1"/>
  <c r="B475" i="1" a="1"/>
  <c r="B475" i="1" s="1"/>
  <c r="G474" i="1" a="1"/>
  <c r="G474" i="1" s="1"/>
  <c r="B474" i="1"/>
  <c r="B474" i="1" a="1"/>
  <c r="G473" i="1" a="1"/>
  <c r="G473" i="1" s="1"/>
  <c r="B473" i="1" a="1"/>
  <c r="B473" i="1" s="1"/>
  <c r="G472" i="1" a="1"/>
  <c r="G472" i="1" s="1"/>
  <c r="B472" i="1" a="1"/>
  <c r="B472" i="1" s="1"/>
  <c r="G471" i="1" a="1"/>
  <c r="G471" i="1" s="1"/>
  <c r="B471" i="1" a="1"/>
  <c r="B471" i="1" s="1"/>
  <c r="G470" i="1" a="1"/>
  <c r="G470" i="1" s="1"/>
  <c r="B470" i="1" a="1"/>
  <c r="B470" i="1" s="1"/>
  <c r="G469" i="1" a="1"/>
  <c r="G469" i="1" s="1"/>
  <c r="B469" i="1" a="1"/>
  <c r="B469" i="1" s="1"/>
  <c r="G468" i="1" a="1"/>
  <c r="G468" i="1" s="1"/>
  <c r="B468" i="1" a="1"/>
  <c r="B468" i="1" s="1"/>
  <c r="G467" i="1" a="1"/>
  <c r="G467" i="1" s="1"/>
  <c r="B467" i="1" a="1"/>
  <c r="B467" i="1" s="1"/>
  <c r="G466" i="1" a="1"/>
  <c r="G466" i="1" s="1"/>
  <c r="B466" i="1"/>
  <c r="B466" i="1" a="1"/>
  <c r="G465" i="1" a="1"/>
  <c r="G465" i="1" s="1"/>
  <c r="B465" i="1" a="1"/>
  <c r="B465" i="1" s="1"/>
  <c r="G464" i="1" a="1"/>
  <c r="G464" i="1" s="1"/>
  <c r="B464" i="1" a="1"/>
  <c r="B464" i="1" s="1"/>
  <c r="G463" i="1" a="1"/>
  <c r="G463" i="1" s="1"/>
  <c r="B463" i="1" a="1"/>
  <c r="B463" i="1" s="1"/>
  <c r="G462" i="1" a="1"/>
  <c r="G462" i="1" s="1"/>
  <c r="B462" i="1" a="1"/>
  <c r="B462" i="1" s="1"/>
  <c r="G461" i="1" a="1"/>
  <c r="G461" i="1" s="1"/>
  <c r="B461" i="1" a="1"/>
  <c r="B461" i="1" s="1"/>
  <c r="G460" i="1" a="1"/>
  <c r="G460" i="1" s="1"/>
  <c r="B460" i="1"/>
  <c r="B460" i="1" a="1"/>
  <c r="G459" i="1" a="1"/>
  <c r="G459" i="1" s="1"/>
  <c r="B459" i="1" a="1"/>
  <c r="B459" i="1" s="1"/>
  <c r="G458" i="1" a="1"/>
  <c r="G458" i="1" s="1"/>
  <c r="B458" i="1" a="1"/>
  <c r="B458" i="1" s="1"/>
  <c r="G457" i="1" a="1"/>
  <c r="G457" i="1" s="1"/>
  <c r="B457" i="1" a="1"/>
  <c r="B457" i="1" s="1"/>
  <c r="G456" i="1" a="1"/>
  <c r="G456" i="1" s="1"/>
  <c r="B456" i="1" a="1"/>
  <c r="B456" i="1" s="1"/>
  <c r="G455" i="1" a="1"/>
  <c r="G455" i="1" s="1"/>
  <c r="B455" i="1" a="1"/>
  <c r="B455" i="1" s="1"/>
  <c r="G454" i="1" a="1"/>
  <c r="G454" i="1" s="1"/>
  <c r="B454" i="1" a="1"/>
  <c r="B454" i="1" s="1"/>
  <c r="G453" i="1" a="1"/>
  <c r="G453" i="1" s="1"/>
  <c r="B453" i="1" a="1"/>
  <c r="B453" i="1" s="1"/>
  <c r="G452" i="1"/>
  <c r="G452" i="1" a="1"/>
  <c r="B452" i="1" a="1"/>
  <c r="B452" i="1" s="1"/>
  <c r="G451" i="1" a="1"/>
  <c r="G451" i="1" s="1"/>
  <c r="B451" i="1" a="1"/>
  <c r="B451" i="1" s="1"/>
  <c r="G450" i="1" a="1"/>
  <c r="G450" i="1" s="1"/>
  <c r="B450" i="1" a="1"/>
  <c r="B450" i="1" s="1"/>
  <c r="G449" i="1" a="1"/>
  <c r="G449" i="1" s="1"/>
  <c r="B449" i="1" a="1"/>
  <c r="B449" i="1" s="1"/>
  <c r="G448" i="1" a="1"/>
  <c r="G448" i="1" s="1"/>
  <c r="B448" i="1" a="1"/>
  <c r="B448" i="1" s="1"/>
  <c r="G447" i="1" a="1"/>
  <c r="G447" i="1" s="1"/>
  <c r="B447" i="1" a="1"/>
  <c r="B447" i="1" s="1"/>
  <c r="G446" i="1" a="1"/>
  <c r="G446" i="1" s="1"/>
  <c r="B446" i="1" a="1"/>
  <c r="B446" i="1" s="1"/>
  <c r="G445" i="1" a="1"/>
  <c r="G445" i="1" s="1"/>
  <c r="B445" i="1" a="1"/>
  <c r="B445" i="1" s="1"/>
  <c r="G444" i="1" a="1"/>
  <c r="G444" i="1" s="1"/>
  <c r="B444" i="1"/>
  <c r="B444" i="1" a="1"/>
  <c r="G443" i="1" a="1"/>
  <c r="G443" i="1" s="1"/>
  <c r="B443" i="1" a="1"/>
  <c r="B443" i="1" s="1"/>
  <c r="G442" i="1" a="1"/>
  <c r="G442" i="1" s="1"/>
  <c r="B442" i="1" a="1"/>
  <c r="B442" i="1" s="1"/>
  <c r="G441" i="1" a="1"/>
  <c r="G441" i="1" s="1"/>
  <c r="B441" i="1" a="1"/>
  <c r="B441" i="1" s="1"/>
  <c r="G440" i="1" a="1"/>
  <c r="G440" i="1" s="1"/>
  <c r="B440" i="1" a="1"/>
  <c r="B440" i="1" s="1"/>
  <c r="G439" i="1" a="1"/>
  <c r="G439" i="1" s="1"/>
  <c r="B439" i="1" a="1"/>
  <c r="B439" i="1" s="1"/>
  <c r="G438" i="1" a="1"/>
  <c r="G438" i="1" s="1"/>
  <c r="B438" i="1" a="1"/>
  <c r="B438" i="1" s="1"/>
  <c r="G437" i="1" a="1"/>
  <c r="G437" i="1" s="1"/>
  <c r="B437" i="1" a="1"/>
  <c r="B437" i="1" s="1"/>
  <c r="G436" i="1" a="1"/>
  <c r="G436" i="1" s="1"/>
  <c r="B436" i="1" a="1"/>
  <c r="B436" i="1" s="1"/>
  <c r="G435" i="1" a="1"/>
  <c r="G435" i="1" s="1"/>
  <c r="B435" i="1" a="1"/>
  <c r="B435" i="1" s="1"/>
  <c r="G434" i="1" a="1"/>
  <c r="G434" i="1" s="1"/>
  <c r="B434" i="1" a="1"/>
  <c r="B434" i="1" s="1"/>
  <c r="G433" i="1" a="1"/>
  <c r="G433" i="1" s="1"/>
  <c r="B433" i="1" a="1"/>
  <c r="B433" i="1" s="1"/>
  <c r="G432" i="1" a="1"/>
  <c r="G432" i="1" s="1"/>
  <c r="B432" i="1" a="1"/>
  <c r="B432" i="1" s="1"/>
  <c r="G431" i="1" a="1"/>
  <c r="G431" i="1" s="1"/>
  <c r="B431" i="1" a="1"/>
  <c r="B431" i="1" s="1"/>
  <c r="G430" i="1" a="1"/>
  <c r="G430" i="1" s="1"/>
  <c r="B430" i="1" a="1"/>
  <c r="B430" i="1" s="1"/>
  <c r="G429" i="1" a="1"/>
  <c r="G429" i="1" s="1"/>
  <c r="B429" i="1" a="1"/>
  <c r="B429" i="1" s="1"/>
  <c r="G428" i="1" a="1"/>
  <c r="G428" i="1" s="1"/>
  <c r="B428" i="1" a="1"/>
  <c r="B428" i="1" s="1"/>
  <c r="G427" i="1" a="1"/>
  <c r="G427" i="1" s="1"/>
  <c r="B427" i="1" a="1"/>
  <c r="B427" i="1" s="1"/>
  <c r="G426" i="1" a="1"/>
  <c r="G426" i="1" s="1"/>
  <c r="B426" i="1" a="1"/>
  <c r="B426" i="1" s="1"/>
  <c r="G425" i="1" a="1"/>
  <c r="G425" i="1" s="1"/>
  <c r="B425" i="1" a="1"/>
  <c r="B425" i="1" s="1"/>
  <c r="G424" i="1" a="1"/>
  <c r="G424" i="1" s="1"/>
  <c r="B424" i="1" a="1"/>
  <c r="B424" i="1" s="1"/>
  <c r="G423" i="1" a="1"/>
  <c r="G423" i="1" s="1"/>
  <c r="B423" i="1" a="1"/>
  <c r="B423" i="1" s="1"/>
  <c r="G422" i="1" a="1"/>
  <c r="G422" i="1" s="1"/>
  <c r="B422" i="1" a="1"/>
  <c r="B422" i="1" s="1"/>
  <c r="G421" i="1" a="1"/>
  <c r="G421" i="1" s="1"/>
  <c r="B421" i="1" a="1"/>
  <c r="B421" i="1" s="1"/>
  <c r="G420" i="1" a="1"/>
  <c r="G420" i="1" s="1"/>
  <c r="B420" i="1" a="1"/>
  <c r="B420" i="1" s="1"/>
  <c r="G419" i="1" a="1"/>
  <c r="G419" i="1" s="1"/>
  <c r="B419" i="1" a="1"/>
  <c r="B419" i="1" s="1"/>
  <c r="G418" i="1" a="1"/>
  <c r="G418" i="1" s="1"/>
  <c r="B418" i="1" a="1"/>
  <c r="B418" i="1" s="1"/>
  <c r="G417" i="1" a="1"/>
  <c r="G417" i="1" s="1"/>
  <c r="B417" i="1" a="1"/>
  <c r="B417" i="1" s="1"/>
  <c r="G416" i="1" a="1"/>
  <c r="G416" i="1" s="1"/>
  <c r="B416" i="1" a="1"/>
  <c r="B416" i="1" s="1"/>
  <c r="G415" i="1" a="1"/>
  <c r="G415" i="1" s="1"/>
  <c r="B415" i="1" a="1"/>
  <c r="B415" i="1" s="1"/>
  <c r="G414" i="1" a="1"/>
  <c r="G414" i="1" s="1"/>
  <c r="B414" i="1" a="1"/>
  <c r="B414" i="1" s="1"/>
  <c r="G413" i="1" a="1"/>
  <c r="G413" i="1" s="1"/>
  <c r="B413" i="1" a="1"/>
  <c r="B413" i="1" s="1"/>
  <c r="G412" i="1" a="1"/>
  <c r="G412" i="1" s="1"/>
  <c r="B412" i="1" a="1"/>
  <c r="B412" i="1" s="1"/>
  <c r="G411" i="1" a="1"/>
  <c r="G411" i="1" s="1"/>
  <c r="B411" i="1" a="1"/>
  <c r="B411" i="1" s="1"/>
  <c r="G410" i="1" a="1"/>
  <c r="G410" i="1" s="1"/>
  <c r="B410" i="1" a="1"/>
  <c r="B410" i="1" s="1"/>
  <c r="G409" i="1"/>
  <c r="G409" i="1" a="1"/>
  <c r="B409" i="1" a="1"/>
  <c r="B409" i="1" s="1"/>
  <c r="G408" i="1" a="1"/>
  <c r="G408" i="1" s="1"/>
  <c r="B408" i="1" a="1"/>
  <c r="B408" i="1" s="1"/>
  <c r="G407" i="1" a="1"/>
  <c r="G407" i="1" s="1"/>
  <c r="B407" i="1" a="1"/>
  <c r="B407" i="1" s="1"/>
  <c r="G406" i="1" a="1"/>
  <c r="G406" i="1" s="1"/>
  <c r="B406" i="1" a="1"/>
  <c r="B406" i="1" s="1"/>
  <c r="G405" i="1" a="1"/>
  <c r="G405" i="1" s="1"/>
  <c r="B405" i="1" a="1"/>
  <c r="B405" i="1" s="1"/>
  <c r="G404" i="1"/>
  <c r="G404" i="1" a="1"/>
  <c r="B404" i="1" a="1"/>
  <c r="B404" i="1" s="1"/>
  <c r="G403" i="1" a="1"/>
  <c r="G403" i="1" s="1"/>
  <c r="B403" i="1" a="1"/>
  <c r="B403" i="1" s="1"/>
  <c r="G402" i="1" a="1"/>
  <c r="G402" i="1" s="1"/>
  <c r="B402" i="1" a="1"/>
  <c r="B402" i="1" s="1"/>
  <c r="G401" i="1" a="1"/>
  <c r="G401" i="1" s="1"/>
  <c r="B401" i="1" a="1"/>
  <c r="B401" i="1" s="1"/>
  <c r="G400" i="1" a="1"/>
  <c r="G400" i="1" s="1"/>
  <c r="B400" i="1" a="1"/>
  <c r="B400" i="1" s="1"/>
  <c r="G399" i="1" a="1"/>
  <c r="G399" i="1" s="1"/>
  <c r="B399" i="1" a="1"/>
  <c r="B399" i="1" s="1"/>
  <c r="G398" i="1" a="1"/>
  <c r="G398" i="1" s="1"/>
  <c r="B398" i="1" a="1"/>
  <c r="B398" i="1" s="1"/>
  <c r="G397" i="1" a="1"/>
  <c r="G397" i="1" s="1"/>
  <c r="B397" i="1" a="1"/>
  <c r="B397" i="1" s="1"/>
  <c r="G396" i="1" a="1"/>
  <c r="G396" i="1" s="1"/>
  <c r="B396" i="1" a="1"/>
  <c r="B396" i="1" s="1"/>
  <c r="G395" i="1" a="1"/>
  <c r="G395" i="1" s="1"/>
  <c r="B395" i="1" a="1"/>
  <c r="B395" i="1" s="1"/>
  <c r="G394" i="1" a="1"/>
  <c r="G394" i="1" s="1"/>
  <c r="B394" i="1" a="1"/>
  <c r="B394" i="1" s="1"/>
  <c r="G393" i="1" a="1"/>
  <c r="G393" i="1" s="1"/>
  <c r="B393" i="1" a="1"/>
  <c r="B393" i="1" s="1"/>
  <c r="G392" i="1" a="1"/>
  <c r="G392" i="1" s="1"/>
  <c r="B392" i="1" a="1"/>
  <c r="B392" i="1" s="1"/>
  <c r="G391" i="1" a="1"/>
  <c r="G391" i="1" s="1"/>
  <c r="B391" i="1" a="1"/>
  <c r="B391" i="1" s="1"/>
  <c r="G390" i="1" a="1"/>
  <c r="G390" i="1" s="1"/>
  <c r="B390" i="1" a="1"/>
  <c r="B390" i="1" s="1"/>
  <c r="G389" i="1" a="1"/>
  <c r="G389" i="1" s="1"/>
  <c r="B389" i="1" a="1"/>
  <c r="B389" i="1" s="1"/>
  <c r="G388" i="1" a="1"/>
  <c r="G388" i="1" s="1"/>
  <c r="B388" i="1" a="1"/>
  <c r="B388" i="1" s="1"/>
  <c r="G387" i="1" a="1"/>
  <c r="G387" i="1" s="1"/>
  <c r="B387" i="1" a="1"/>
  <c r="B387" i="1" s="1"/>
  <c r="G386" i="1" a="1"/>
  <c r="G386" i="1" s="1"/>
  <c r="B386" i="1" a="1"/>
  <c r="B386" i="1" s="1"/>
  <c r="G385" i="1" a="1"/>
  <c r="G385" i="1" s="1"/>
  <c r="B385" i="1" a="1"/>
  <c r="B385" i="1" s="1"/>
  <c r="G384" i="1" a="1"/>
  <c r="G384" i="1" s="1"/>
  <c r="B384" i="1" a="1"/>
  <c r="B384" i="1" s="1"/>
  <c r="G383" i="1" a="1"/>
  <c r="G383" i="1" s="1"/>
  <c r="B383" i="1" a="1"/>
  <c r="B383" i="1" s="1"/>
  <c r="G382" i="1"/>
  <c r="G382" i="1" a="1"/>
  <c r="B382" i="1" a="1"/>
  <c r="B382" i="1" s="1"/>
  <c r="G381" i="1" a="1"/>
  <c r="G381" i="1" s="1"/>
  <c r="B381" i="1" a="1"/>
  <c r="B381" i="1" s="1"/>
  <c r="G380" i="1" a="1"/>
  <c r="G380" i="1" s="1"/>
  <c r="B380" i="1" a="1"/>
  <c r="B380" i="1" s="1"/>
  <c r="G379" i="1" a="1"/>
  <c r="G379" i="1" s="1"/>
  <c r="B379" i="1" a="1"/>
  <c r="B379" i="1" s="1"/>
  <c r="G378" i="1" a="1"/>
  <c r="G378" i="1" s="1"/>
  <c r="B378" i="1" a="1"/>
  <c r="B378" i="1" s="1"/>
  <c r="G377" i="1" a="1"/>
  <c r="G377" i="1" s="1"/>
  <c r="B377" i="1" a="1"/>
  <c r="B377" i="1" s="1"/>
  <c r="G376" i="1" a="1"/>
  <c r="G376" i="1" s="1"/>
  <c r="B376" i="1" a="1"/>
  <c r="B376" i="1" s="1"/>
  <c r="G375" i="1" a="1"/>
  <c r="G375" i="1" s="1"/>
  <c r="B375" i="1" a="1"/>
  <c r="B375" i="1" s="1"/>
  <c r="G374" i="1" a="1"/>
  <c r="G374" i="1" s="1"/>
  <c r="B374" i="1" a="1"/>
  <c r="B374" i="1" s="1"/>
  <c r="G373" i="1" a="1"/>
  <c r="G373" i="1" s="1"/>
  <c r="B373" i="1" a="1"/>
  <c r="B373" i="1" s="1"/>
  <c r="G372" i="1" a="1"/>
  <c r="G372" i="1" s="1"/>
  <c r="B372" i="1" a="1"/>
  <c r="B372" i="1" s="1"/>
  <c r="G371" i="1" a="1"/>
  <c r="G371" i="1" s="1"/>
  <c r="B371" i="1" a="1"/>
  <c r="B371" i="1" s="1"/>
  <c r="G370" i="1" a="1"/>
  <c r="G370" i="1" s="1"/>
  <c r="B370" i="1" a="1"/>
  <c r="B370" i="1" s="1"/>
  <c r="G369" i="1" a="1"/>
  <c r="G369" i="1" s="1"/>
  <c r="B369" i="1" a="1"/>
  <c r="B369" i="1" s="1"/>
  <c r="G368" i="1" a="1"/>
  <c r="G368" i="1" s="1"/>
  <c r="B368" i="1" a="1"/>
  <c r="B368" i="1" s="1"/>
  <c r="G367" i="1" a="1"/>
  <c r="G367" i="1" s="1"/>
  <c r="B367" i="1" a="1"/>
  <c r="B367" i="1" s="1"/>
  <c r="G366" i="1" a="1"/>
  <c r="G366" i="1" s="1"/>
  <c r="B366" i="1" a="1"/>
  <c r="B366" i="1" s="1"/>
  <c r="G365" i="1" a="1"/>
  <c r="G365" i="1" s="1"/>
  <c r="B365" i="1" a="1"/>
  <c r="B365" i="1" s="1"/>
  <c r="G364" i="1" a="1"/>
  <c r="G364" i="1" s="1"/>
  <c r="B364" i="1" a="1"/>
  <c r="B364" i="1" s="1"/>
  <c r="G363" i="1" a="1"/>
  <c r="G363" i="1" s="1"/>
  <c r="B363" i="1" a="1"/>
  <c r="B363" i="1" s="1"/>
  <c r="G362" i="1" a="1"/>
  <c r="G362" i="1" s="1"/>
  <c r="B362" i="1" a="1"/>
  <c r="B362" i="1" s="1"/>
  <c r="G361" i="1" a="1"/>
  <c r="G361" i="1" s="1"/>
  <c r="B361" i="1" a="1"/>
  <c r="B361" i="1" s="1"/>
  <c r="G360" i="1"/>
  <c r="G360" i="1" a="1"/>
  <c r="B360" i="1" a="1"/>
  <c r="B360" i="1" s="1"/>
  <c r="G359" i="1" a="1"/>
  <c r="G359" i="1" s="1"/>
  <c r="B359" i="1" a="1"/>
  <c r="B359" i="1" s="1"/>
  <c r="G358" i="1" a="1"/>
  <c r="G358" i="1" s="1"/>
  <c r="B358" i="1" a="1"/>
  <c r="B358" i="1" s="1"/>
  <c r="G357" i="1" a="1"/>
  <c r="G357" i="1" s="1"/>
  <c r="B357" i="1" a="1"/>
  <c r="B357" i="1" s="1"/>
  <c r="G356" i="1" a="1"/>
  <c r="G356" i="1" s="1"/>
  <c r="B356" i="1" a="1"/>
  <c r="B356" i="1" s="1"/>
  <c r="G355" i="1" a="1"/>
  <c r="G355" i="1" s="1"/>
  <c r="B355" i="1" a="1"/>
  <c r="B355" i="1" s="1"/>
  <c r="G354" i="1" a="1"/>
  <c r="G354" i="1" s="1"/>
  <c r="B354" i="1" a="1"/>
  <c r="B354" i="1" s="1"/>
  <c r="G353" i="1" a="1"/>
  <c r="G353" i="1" s="1"/>
  <c r="B353" i="1" a="1"/>
  <c r="B353" i="1" s="1"/>
  <c r="G352" i="1" a="1"/>
  <c r="G352" i="1" s="1"/>
  <c r="B352" i="1" a="1"/>
  <c r="B352" i="1" s="1"/>
  <c r="G351" i="1" a="1"/>
  <c r="G351" i="1" s="1"/>
  <c r="B351" i="1" a="1"/>
  <c r="B351" i="1" s="1"/>
  <c r="G350" i="1" a="1"/>
  <c r="G350" i="1" s="1"/>
  <c r="B350" i="1" a="1"/>
  <c r="B350" i="1" s="1"/>
  <c r="G349" i="1" a="1"/>
  <c r="G349" i="1" s="1"/>
  <c r="B349" i="1" a="1"/>
  <c r="B349" i="1" s="1"/>
  <c r="G348" i="1" a="1"/>
  <c r="G348" i="1" s="1"/>
  <c r="B348" i="1" a="1"/>
  <c r="B348" i="1" s="1"/>
  <c r="G347" i="1" a="1"/>
  <c r="G347" i="1" s="1"/>
  <c r="B347" i="1" a="1"/>
  <c r="B347" i="1" s="1"/>
  <c r="G346" i="1" a="1"/>
  <c r="G346" i="1" s="1"/>
  <c r="B346" i="1" a="1"/>
  <c r="B346" i="1" s="1"/>
  <c r="G345" i="1" a="1"/>
  <c r="G345" i="1" s="1"/>
  <c r="B345" i="1" a="1"/>
  <c r="B345" i="1" s="1"/>
  <c r="G344" i="1" a="1"/>
  <c r="G344" i="1" s="1"/>
  <c r="B344" i="1" a="1"/>
  <c r="B344" i="1" s="1"/>
  <c r="G343" i="1" a="1"/>
  <c r="G343" i="1" s="1"/>
  <c r="B343" i="1" a="1"/>
  <c r="B343" i="1" s="1"/>
  <c r="G342" i="1" a="1"/>
  <c r="G342" i="1" s="1"/>
  <c r="B342" i="1" a="1"/>
  <c r="B342" i="1" s="1"/>
  <c r="G341" i="1" a="1"/>
  <c r="G341" i="1" s="1"/>
  <c r="B341" i="1" a="1"/>
  <c r="B341" i="1" s="1"/>
  <c r="G340" i="1" a="1"/>
  <c r="G340" i="1" s="1"/>
  <c r="B340" i="1" a="1"/>
  <c r="B340" i="1" s="1"/>
  <c r="G339" i="1" a="1"/>
  <c r="G339" i="1" s="1"/>
  <c r="B339" i="1" a="1"/>
  <c r="B339" i="1" s="1"/>
  <c r="G338" i="1" a="1"/>
  <c r="G338" i="1" s="1"/>
  <c r="B338" i="1" a="1"/>
  <c r="B338" i="1" s="1"/>
  <c r="G337" i="1" a="1"/>
  <c r="G337" i="1" s="1"/>
  <c r="B337" i="1" a="1"/>
  <c r="B337" i="1" s="1"/>
  <c r="G336" i="1" a="1"/>
  <c r="G336" i="1" s="1"/>
  <c r="B336" i="1" a="1"/>
  <c r="B336" i="1" s="1"/>
  <c r="G335" i="1" a="1"/>
  <c r="G335" i="1" s="1"/>
  <c r="B335" i="1" a="1"/>
  <c r="B335" i="1" s="1"/>
  <c r="G334" i="1" a="1"/>
  <c r="G334" i="1" s="1"/>
  <c r="B334" i="1"/>
  <c r="B334" i="1" a="1"/>
  <c r="G333" i="1" a="1"/>
  <c r="G333" i="1" s="1"/>
  <c r="B333" i="1" a="1"/>
  <c r="B333" i="1" s="1"/>
  <c r="G332" i="1" a="1"/>
  <c r="G332" i="1" s="1"/>
  <c r="B332" i="1" a="1"/>
  <c r="B332" i="1" s="1"/>
  <c r="G331" i="1"/>
  <c r="G331" i="1" a="1"/>
  <c r="B331" i="1" a="1"/>
  <c r="B331" i="1" s="1"/>
  <c r="G330" i="1" a="1"/>
  <c r="G330" i="1" s="1"/>
  <c r="B330" i="1" a="1"/>
  <c r="B330" i="1" s="1"/>
  <c r="G329" i="1" a="1"/>
  <c r="G329" i="1" s="1"/>
  <c r="B329" i="1"/>
  <c r="B329" i="1" a="1"/>
  <c r="G328" i="1" a="1"/>
  <c r="G328" i="1" s="1"/>
  <c r="B328" i="1" a="1"/>
  <c r="B328" i="1" s="1"/>
  <c r="G327" i="1" a="1"/>
  <c r="G327" i="1" s="1"/>
  <c r="B327" i="1" a="1"/>
  <c r="B327" i="1" s="1"/>
  <c r="G326" i="1" a="1"/>
  <c r="G326" i="1" s="1"/>
  <c r="B326" i="1" a="1"/>
  <c r="B326" i="1" s="1"/>
  <c r="G325" i="1" a="1"/>
  <c r="G325" i="1" s="1"/>
  <c r="B325" i="1" a="1"/>
  <c r="B325" i="1" s="1"/>
  <c r="G324" i="1" a="1"/>
  <c r="G324" i="1" s="1"/>
  <c r="B324" i="1" a="1"/>
  <c r="B324" i="1" s="1"/>
  <c r="G323" i="1" a="1"/>
  <c r="G323" i="1" s="1"/>
  <c r="B323" i="1" a="1"/>
  <c r="B323" i="1" s="1"/>
  <c r="G322" i="1" a="1"/>
  <c r="G322" i="1" s="1"/>
  <c r="B322" i="1" a="1"/>
  <c r="B322" i="1" s="1"/>
  <c r="G321" i="1" a="1"/>
  <c r="G321" i="1" s="1"/>
  <c r="B321" i="1" a="1"/>
  <c r="B321" i="1" s="1"/>
  <c r="G320" i="1" a="1"/>
  <c r="G320" i="1" s="1"/>
  <c r="B320" i="1" a="1"/>
  <c r="B320" i="1" s="1"/>
  <c r="G319" i="1" a="1"/>
  <c r="G319" i="1" s="1"/>
  <c r="B319" i="1" a="1"/>
  <c r="B319" i="1" s="1"/>
  <c r="G318" i="1" a="1"/>
  <c r="G318" i="1" s="1"/>
  <c r="B318" i="1"/>
  <c r="B318" i="1" a="1"/>
  <c r="G317" i="1"/>
  <c r="G317" i="1" a="1"/>
  <c r="B317" i="1" a="1"/>
  <c r="B317" i="1" s="1"/>
  <c r="G316" i="1" a="1"/>
  <c r="G316" i="1" s="1"/>
  <c r="B316" i="1" a="1"/>
  <c r="B316" i="1" s="1"/>
  <c r="G315" i="1" a="1"/>
  <c r="G315" i="1" s="1"/>
  <c r="B315" i="1" a="1"/>
  <c r="B315" i="1" s="1"/>
  <c r="G314" i="1" a="1"/>
  <c r="G314" i="1" s="1"/>
  <c r="B314" i="1" a="1"/>
  <c r="B314" i="1" s="1"/>
  <c r="G313" i="1" a="1"/>
  <c r="G313" i="1" s="1"/>
  <c r="B313" i="1" a="1"/>
  <c r="B313" i="1" s="1"/>
  <c r="G312" i="1" a="1"/>
  <c r="G312" i="1" s="1"/>
  <c r="B312" i="1" a="1"/>
  <c r="B312" i="1" s="1"/>
  <c r="G311" i="1" a="1"/>
  <c r="G311" i="1" s="1"/>
  <c r="B311" i="1" a="1"/>
  <c r="B311" i="1" s="1"/>
  <c r="G310" i="1" a="1"/>
  <c r="G310" i="1" s="1"/>
  <c r="B310" i="1" a="1"/>
  <c r="B310" i="1" s="1"/>
  <c r="G309" i="1" a="1"/>
  <c r="G309" i="1" s="1"/>
  <c r="B309" i="1" a="1"/>
  <c r="B309" i="1" s="1"/>
  <c r="G308" i="1" a="1"/>
  <c r="G308" i="1" s="1"/>
  <c r="B308" i="1" a="1"/>
  <c r="B308" i="1" s="1"/>
  <c r="G307" i="1" a="1"/>
  <c r="G307" i="1" s="1"/>
  <c r="B307" i="1" a="1"/>
  <c r="B307" i="1" s="1"/>
  <c r="G306" i="1" a="1"/>
  <c r="G306" i="1" s="1"/>
  <c r="B306" i="1" a="1"/>
  <c r="B306" i="1" s="1"/>
  <c r="G305" i="1" a="1"/>
  <c r="G305" i="1" s="1"/>
  <c r="B305" i="1" a="1"/>
  <c r="B305" i="1" s="1"/>
  <c r="G304" i="1" a="1"/>
  <c r="G304" i="1" s="1"/>
  <c r="B304" i="1" a="1"/>
  <c r="B304" i="1" s="1"/>
  <c r="G303" i="1" a="1"/>
  <c r="G303" i="1" s="1"/>
  <c r="B303" i="1" a="1"/>
  <c r="B303" i="1" s="1"/>
  <c r="G302" i="1" a="1"/>
  <c r="G302" i="1" s="1"/>
  <c r="B302" i="1" a="1"/>
  <c r="B302" i="1" s="1"/>
  <c r="G301" i="1" a="1"/>
  <c r="G301" i="1" s="1"/>
  <c r="B301" i="1" a="1"/>
  <c r="B301" i="1" s="1"/>
  <c r="G300" i="1" a="1"/>
  <c r="G300" i="1" s="1"/>
  <c r="B300" i="1" a="1"/>
  <c r="B300" i="1" s="1"/>
  <c r="G299" i="1" a="1"/>
  <c r="G299" i="1" s="1"/>
  <c r="B299" i="1" a="1"/>
  <c r="B299" i="1" s="1"/>
  <c r="G298" i="1" a="1"/>
  <c r="G298" i="1" s="1"/>
  <c r="B298" i="1" a="1"/>
  <c r="B298" i="1" s="1"/>
  <c r="G297" i="1" a="1"/>
  <c r="G297" i="1" s="1"/>
  <c r="B297" i="1" a="1"/>
  <c r="B297" i="1" s="1"/>
  <c r="G296" i="1" a="1"/>
  <c r="G296" i="1" s="1"/>
  <c r="B296" i="1" a="1"/>
  <c r="B296" i="1" s="1"/>
  <c r="G295" i="1" a="1"/>
  <c r="G295" i="1" s="1"/>
  <c r="B295" i="1" a="1"/>
  <c r="B295" i="1" s="1"/>
  <c r="G294" i="1" a="1"/>
  <c r="G294" i="1" s="1"/>
  <c r="B294" i="1"/>
  <c r="B294" i="1" a="1"/>
  <c r="G293" i="1" a="1"/>
  <c r="G293" i="1" s="1"/>
  <c r="B293" i="1" a="1"/>
  <c r="B293" i="1" s="1"/>
  <c r="G292" i="1" a="1"/>
  <c r="G292" i="1" s="1"/>
  <c r="B292" i="1" a="1"/>
  <c r="B292" i="1" s="1"/>
  <c r="G291" i="1" a="1"/>
  <c r="G291" i="1" s="1"/>
  <c r="B291" i="1" a="1"/>
  <c r="B291" i="1" s="1"/>
  <c r="G290" i="1" a="1"/>
  <c r="G290" i="1" s="1"/>
  <c r="B290" i="1" a="1"/>
  <c r="B290" i="1" s="1"/>
  <c r="G289" i="1" a="1"/>
  <c r="G289" i="1" s="1"/>
  <c r="B289" i="1" a="1"/>
  <c r="B289" i="1" s="1"/>
  <c r="G288" i="1" a="1"/>
  <c r="G288" i="1" s="1"/>
  <c r="B288" i="1" a="1"/>
  <c r="B288" i="1" s="1"/>
  <c r="G287" i="1" a="1"/>
  <c r="G287" i="1" s="1"/>
  <c r="B287" i="1" a="1"/>
  <c r="B287" i="1" s="1"/>
  <c r="G286" i="1" a="1"/>
  <c r="G286" i="1" s="1"/>
  <c r="B286" i="1"/>
  <c r="B286" i="1" a="1"/>
  <c r="G285" i="1" a="1"/>
  <c r="G285" i="1" s="1"/>
  <c r="B285" i="1" a="1"/>
  <c r="B285" i="1" s="1"/>
  <c r="G284" i="1" a="1"/>
  <c r="G284" i="1" s="1"/>
  <c r="B284" i="1" a="1"/>
  <c r="B284" i="1" s="1"/>
  <c r="G283" i="1" a="1"/>
  <c r="G283" i="1" s="1"/>
  <c r="B283" i="1" a="1"/>
  <c r="B283" i="1" s="1"/>
  <c r="G282" i="1" a="1"/>
  <c r="G282" i="1" s="1"/>
  <c r="B282" i="1" a="1"/>
  <c r="B282" i="1" s="1"/>
  <c r="G281" i="1" a="1"/>
  <c r="G281" i="1" s="1"/>
  <c r="B281" i="1"/>
  <c r="B281" i="1" a="1"/>
  <c r="G280" i="1" a="1"/>
  <c r="G280" i="1" s="1"/>
  <c r="B280" i="1" a="1"/>
  <c r="B280" i="1" s="1"/>
  <c r="G279" i="1" a="1"/>
  <c r="G279" i="1" s="1"/>
  <c r="B279" i="1" a="1"/>
  <c r="B279" i="1" s="1"/>
  <c r="G278" i="1" a="1"/>
  <c r="G278" i="1" s="1"/>
  <c r="B278" i="1" a="1"/>
  <c r="B278" i="1" s="1"/>
  <c r="G277" i="1" a="1"/>
  <c r="G277" i="1" s="1"/>
  <c r="B277" i="1" a="1"/>
  <c r="B277" i="1" s="1"/>
  <c r="G276" i="1" a="1"/>
  <c r="G276" i="1" s="1"/>
  <c r="B276" i="1" a="1"/>
  <c r="B276" i="1" s="1"/>
  <c r="G275" i="1" a="1"/>
  <c r="G275" i="1" s="1"/>
  <c r="B275" i="1" a="1"/>
  <c r="B275" i="1" s="1"/>
  <c r="G274" i="1" a="1"/>
  <c r="G274" i="1" s="1"/>
  <c r="B274" i="1" a="1"/>
  <c r="B274" i="1" s="1"/>
  <c r="G273" i="1" a="1"/>
  <c r="G273" i="1" s="1"/>
  <c r="B273" i="1" a="1"/>
  <c r="B273" i="1" s="1"/>
  <c r="G272" i="1" a="1"/>
  <c r="G272" i="1" s="1"/>
  <c r="B272" i="1" a="1"/>
  <c r="B272" i="1" s="1"/>
  <c r="G271" i="1" a="1"/>
  <c r="G271" i="1" s="1"/>
  <c r="B271" i="1" a="1"/>
  <c r="B271" i="1" s="1"/>
  <c r="G270" i="1" a="1"/>
  <c r="G270" i="1" s="1"/>
  <c r="B270" i="1" a="1"/>
  <c r="B270" i="1" s="1"/>
  <c r="G269" i="1" a="1"/>
  <c r="G269" i="1" s="1"/>
  <c r="B269" i="1" a="1"/>
  <c r="B269" i="1" s="1"/>
  <c r="G268" i="1" a="1"/>
  <c r="G268" i="1" s="1"/>
  <c r="B268" i="1" a="1"/>
  <c r="B268" i="1" s="1"/>
  <c r="G267" i="1" a="1"/>
  <c r="G267" i="1" s="1"/>
  <c r="B267" i="1" a="1"/>
  <c r="B267" i="1" s="1"/>
  <c r="G266" i="1" a="1"/>
  <c r="G266" i="1" s="1"/>
  <c r="B266" i="1" a="1"/>
  <c r="B266" i="1" s="1"/>
  <c r="G265" i="1" a="1"/>
  <c r="G265" i="1" s="1"/>
  <c r="B265" i="1" a="1"/>
  <c r="B265" i="1" s="1"/>
  <c r="G264" i="1" a="1"/>
  <c r="G264" i="1" s="1"/>
  <c r="B264" i="1" a="1"/>
  <c r="B264" i="1" s="1"/>
  <c r="G263" i="1" a="1"/>
  <c r="G263" i="1" s="1"/>
  <c r="B263" i="1" a="1"/>
  <c r="B263" i="1" s="1"/>
  <c r="G262" i="1" a="1"/>
  <c r="G262" i="1" s="1"/>
  <c r="B262" i="1"/>
  <c r="B262" i="1" a="1"/>
  <c r="G261" i="1" a="1"/>
  <c r="G261" i="1" s="1"/>
  <c r="B261" i="1" a="1"/>
  <c r="B261" i="1" s="1"/>
  <c r="G260" i="1" a="1"/>
  <c r="G260" i="1" s="1"/>
  <c r="B260" i="1" a="1"/>
  <c r="B260" i="1" s="1"/>
  <c r="G259" i="1" a="1"/>
  <c r="G259" i="1" s="1"/>
  <c r="B259" i="1" a="1"/>
  <c r="B259" i="1" s="1"/>
  <c r="G258" i="1" a="1"/>
  <c r="G258" i="1" s="1"/>
  <c r="B258" i="1" a="1"/>
  <c r="B258" i="1" s="1"/>
  <c r="G257" i="1" a="1"/>
  <c r="G257" i="1" s="1"/>
  <c r="B257" i="1" a="1"/>
  <c r="B257" i="1" s="1"/>
  <c r="G256" i="1" a="1"/>
  <c r="G256" i="1" s="1"/>
  <c r="B256" i="1" a="1"/>
  <c r="B256" i="1" s="1"/>
  <c r="G255" i="1" a="1"/>
  <c r="G255" i="1" s="1"/>
  <c r="B255" i="1" a="1"/>
  <c r="B255" i="1" s="1"/>
  <c r="G254" i="1" a="1"/>
  <c r="G254" i="1" s="1"/>
  <c r="B254" i="1" a="1"/>
  <c r="B254" i="1" s="1"/>
  <c r="G253" i="1" a="1"/>
  <c r="G253" i="1" s="1"/>
  <c r="B253" i="1" a="1"/>
  <c r="B253" i="1" s="1"/>
  <c r="G252" i="1" a="1"/>
  <c r="G252" i="1" s="1"/>
  <c r="B252" i="1" a="1"/>
  <c r="B252" i="1" s="1"/>
  <c r="G251" i="1"/>
  <c r="G251" i="1" a="1"/>
  <c r="B251" i="1"/>
  <c r="B251" i="1" a="1"/>
  <c r="G250" i="1" a="1"/>
  <c r="G250" i="1" s="1"/>
  <c r="B250" i="1" a="1"/>
  <c r="B250" i="1" s="1"/>
  <c r="G249" i="1" a="1"/>
  <c r="G249" i="1" s="1"/>
  <c r="B249" i="1" a="1"/>
  <c r="B249" i="1" s="1"/>
  <c r="G248" i="1" a="1"/>
  <c r="G248" i="1" s="1"/>
  <c r="B248" i="1" a="1"/>
  <c r="B248" i="1" s="1"/>
  <c r="G247" i="1" a="1"/>
  <c r="G247" i="1" s="1"/>
  <c r="B247" i="1" a="1"/>
  <c r="B247" i="1" s="1"/>
  <c r="G246" i="1" a="1"/>
  <c r="G246" i="1" s="1"/>
  <c r="B246" i="1" a="1"/>
  <c r="B246" i="1" s="1"/>
  <c r="G245" i="1" a="1"/>
  <c r="G245" i="1" s="1"/>
  <c r="B245" i="1"/>
  <c r="B245" i="1" a="1"/>
  <c r="G244" i="1" a="1"/>
  <c r="G244" i="1" s="1"/>
  <c r="B244" i="1" a="1"/>
  <c r="B244" i="1" s="1"/>
  <c r="G243" i="1"/>
  <c r="G243" i="1" a="1"/>
  <c r="B243" i="1" a="1"/>
  <c r="B243" i="1" s="1"/>
  <c r="G242" i="1" a="1"/>
  <c r="G242" i="1" s="1"/>
  <c r="B242" i="1" a="1"/>
  <c r="B242" i="1" s="1"/>
  <c r="G241" i="1" a="1"/>
  <c r="G241" i="1" s="1"/>
  <c r="B241" i="1"/>
  <c r="B241" i="1" a="1"/>
  <c r="G240" i="1" a="1"/>
  <c r="G240" i="1" s="1"/>
  <c r="B240" i="1" a="1"/>
  <c r="B240" i="1" s="1"/>
  <c r="G239" i="1" a="1"/>
  <c r="G239" i="1" s="1"/>
  <c r="B239" i="1" a="1"/>
  <c r="B239" i="1" s="1"/>
  <c r="G238" i="1" a="1"/>
  <c r="G238" i="1" s="1"/>
  <c r="B238" i="1" a="1"/>
  <c r="B238" i="1" s="1"/>
  <c r="G237" i="1"/>
  <c r="G237" i="1" a="1"/>
  <c r="B237" i="1" a="1"/>
  <c r="B237" i="1" s="1"/>
  <c r="G236" i="1" a="1"/>
  <c r="G236" i="1" s="1"/>
  <c r="B236" i="1" a="1"/>
  <c r="B236" i="1" s="1"/>
  <c r="G235" i="1" a="1"/>
  <c r="G235" i="1" s="1"/>
  <c r="B235" i="1" a="1"/>
  <c r="B235" i="1" s="1"/>
  <c r="G234" i="1" a="1"/>
  <c r="G234" i="1" s="1"/>
  <c r="B234" i="1" a="1"/>
  <c r="B234" i="1" s="1"/>
  <c r="G233" i="1" a="1"/>
  <c r="G233" i="1" s="1"/>
  <c r="B233" i="1" a="1"/>
  <c r="B233" i="1" s="1"/>
  <c r="G232" i="1" a="1"/>
  <c r="G232" i="1" s="1"/>
  <c r="B232" i="1" a="1"/>
  <c r="B232" i="1" s="1"/>
  <c r="G231" i="1" a="1"/>
  <c r="G231" i="1" s="1"/>
  <c r="B231" i="1" a="1"/>
  <c r="B231" i="1" s="1"/>
  <c r="G230" i="1" a="1"/>
  <c r="G230" i="1" s="1"/>
  <c r="B230" i="1" a="1"/>
  <c r="B230" i="1" s="1"/>
  <c r="G229" i="1" a="1"/>
  <c r="G229" i="1" s="1"/>
  <c r="B229" i="1" a="1"/>
  <c r="B229" i="1" s="1"/>
  <c r="G228" i="1" a="1"/>
  <c r="G228" i="1" s="1"/>
  <c r="B228" i="1" a="1"/>
  <c r="B228" i="1" s="1"/>
  <c r="G227" i="1"/>
  <c r="G227" i="1" a="1"/>
  <c r="B227" i="1" a="1"/>
  <c r="B227" i="1" s="1"/>
  <c r="G226" i="1" a="1"/>
  <c r="G226" i="1" s="1"/>
  <c r="B226" i="1" a="1"/>
  <c r="B226" i="1" s="1"/>
  <c r="G225" i="1" a="1"/>
  <c r="G225" i="1" s="1"/>
  <c r="B225" i="1"/>
  <c r="B225" i="1" a="1"/>
  <c r="G224" i="1" a="1"/>
  <c r="G224" i="1" s="1"/>
  <c r="B224" i="1" a="1"/>
  <c r="B224" i="1" s="1"/>
  <c r="G223" i="1" a="1"/>
  <c r="G223" i="1" s="1"/>
  <c r="B223" i="1" a="1"/>
  <c r="B223" i="1" s="1"/>
  <c r="G222" i="1" a="1"/>
  <c r="G222" i="1" s="1"/>
  <c r="B222" i="1" a="1"/>
  <c r="B222" i="1" s="1"/>
  <c r="G221" i="1" a="1"/>
  <c r="G221" i="1" s="1"/>
  <c r="B221" i="1" a="1"/>
  <c r="B221" i="1" s="1"/>
  <c r="G220" i="1" a="1"/>
  <c r="G220" i="1" s="1"/>
  <c r="B220" i="1" a="1"/>
  <c r="B220" i="1" s="1"/>
  <c r="G219" i="1" a="1"/>
  <c r="G219" i="1" s="1"/>
  <c r="B219" i="1" a="1"/>
  <c r="B219" i="1" s="1"/>
  <c r="G218" i="1" a="1"/>
  <c r="G218" i="1" s="1"/>
  <c r="B218" i="1" a="1"/>
  <c r="B218" i="1" s="1"/>
  <c r="G217" i="1" a="1"/>
  <c r="G217" i="1" s="1"/>
  <c r="B217" i="1" a="1"/>
  <c r="B217" i="1" s="1"/>
  <c r="G216" i="1" a="1"/>
  <c r="G216" i="1" s="1"/>
  <c r="B216" i="1" a="1"/>
  <c r="B216" i="1" s="1"/>
  <c r="G215" i="1" a="1"/>
  <c r="G215" i="1" s="1"/>
  <c r="B215" i="1" a="1"/>
  <c r="B215" i="1" s="1"/>
  <c r="G214" i="1" a="1"/>
  <c r="G214" i="1" s="1"/>
  <c r="B214" i="1" a="1"/>
  <c r="B214" i="1" s="1"/>
  <c r="G213" i="1"/>
  <c r="G213" i="1" a="1"/>
  <c r="B213" i="1" a="1"/>
  <c r="B213" i="1" s="1"/>
  <c r="G212" i="1" a="1"/>
  <c r="G212" i="1" s="1"/>
  <c r="B212" i="1" a="1"/>
  <c r="B212" i="1" s="1"/>
  <c r="G211" i="1" a="1"/>
  <c r="G211" i="1" s="1"/>
  <c r="B211" i="1" a="1"/>
  <c r="B211" i="1" s="1"/>
  <c r="G210" i="1" a="1"/>
  <c r="G210" i="1" s="1"/>
  <c r="B210" i="1" a="1"/>
  <c r="B210" i="1" s="1"/>
  <c r="G209" i="1" a="1"/>
  <c r="G209" i="1" s="1"/>
  <c r="B209" i="1" a="1"/>
  <c r="B209" i="1" s="1"/>
  <c r="G208" i="1" a="1"/>
  <c r="G208" i="1" s="1"/>
  <c r="B208" i="1" a="1"/>
  <c r="B208" i="1" s="1"/>
  <c r="G207" i="1" a="1"/>
  <c r="G207" i="1" s="1"/>
  <c r="B207" i="1" a="1"/>
  <c r="B207" i="1" s="1"/>
  <c r="G206" i="1" a="1"/>
  <c r="G206" i="1" s="1"/>
  <c r="B206" i="1" a="1"/>
  <c r="B206" i="1" s="1"/>
  <c r="G205" i="1" a="1"/>
  <c r="G205" i="1" s="1"/>
  <c r="B205" i="1" a="1"/>
  <c r="B205" i="1" s="1"/>
  <c r="G204" i="1" a="1"/>
  <c r="G204" i="1" s="1"/>
  <c r="B204" i="1" a="1"/>
  <c r="B204" i="1" s="1"/>
  <c r="G203" i="1" a="1"/>
  <c r="G203" i="1" s="1"/>
  <c r="B203" i="1" a="1"/>
  <c r="B203" i="1" s="1"/>
  <c r="G202" i="1" a="1"/>
  <c r="G202" i="1" s="1"/>
  <c r="B202" i="1" a="1"/>
  <c r="B202" i="1" s="1"/>
  <c r="G201" i="1" a="1"/>
  <c r="G201" i="1" s="1"/>
  <c r="B201" i="1" a="1"/>
  <c r="B201" i="1" s="1"/>
  <c r="G200" i="1" a="1"/>
  <c r="G200" i="1" s="1"/>
  <c r="B200" i="1" a="1"/>
  <c r="B200" i="1" s="1"/>
  <c r="G199" i="1" a="1"/>
  <c r="G199" i="1" s="1"/>
  <c r="B199" i="1" a="1"/>
  <c r="B199" i="1" s="1"/>
  <c r="G198" i="1" a="1"/>
  <c r="G198" i="1" s="1"/>
  <c r="B198" i="1" a="1"/>
  <c r="B198" i="1" s="1"/>
  <c r="G197" i="1" a="1"/>
  <c r="G197" i="1" s="1"/>
  <c r="B197" i="1" a="1"/>
  <c r="B197" i="1" s="1"/>
  <c r="G196" i="1" a="1"/>
  <c r="G196" i="1" s="1"/>
  <c r="B196" i="1" a="1"/>
  <c r="B196" i="1" s="1"/>
  <c r="G195" i="1" a="1"/>
  <c r="G195" i="1" s="1"/>
  <c r="B195" i="1" a="1"/>
  <c r="B195" i="1" s="1"/>
  <c r="G194" i="1" a="1"/>
  <c r="G194" i="1" s="1"/>
  <c r="B194" i="1" a="1"/>
  <c r="B194" i="1" s="1"/>
  <c r="G193" i="1" a="1"/>
  <c r="G193" i="1" s="1"/>
  <c r="B193" i="1" a="1"/>
  <c r="B193" i="1" s="1"/>
  <c r="G192" i="1" a="1"/>
  <c r="G192" i="1" s="1"/>
  <c r="B192" i="1" a="1"/>
  <c r="B192" i="1" s="1"/>
  <c r="G191" i="1" a="1"/>
  <c r="G191" i="1" s="1"/>
  <c r="B191" i="1" a="1"/>
  <c r="B191" i="1" s="1"/>
  <c r="G190" i="1" a="1"/>
  <c r="G190" i="1" s="1"/>
  <c r="B190" i="1" a="1"/>
  <c r="B190" i="1" s="1"/>
  <c r="G189" i="1" a="1"/>
  <c r="G189" i="1" s="1"/>
  <c r="B189" i="1" a="1"/>
  <c r="B189" i="1" s="1"/>
  <c r="G188" i="1" a="1"/>
  <c r="G188" i="1" s="1"/>
  <c r="B188" i="1" a="1"/>
  <c r="B188" i="1" s="1"/>
  <c r="G187" i="1" a="1"/>
  <c r="G187" i="1" s="1"/>
  <c r="B187" i="1" a="1"/>
  <c r="B187" i="1" s="1"/>
  <c r="G186" i="1" a="1"/>
  <c r="G186" i="1" s="1"/>
  <c r="B186" i="1" a="1"/>
  <c r="B186" i="1" s="1"/>
  <c r="G185" i="1" a="1"/>
  <c r="G185" i="1" s="1"/>
  <c r="B185" i="1" a="1"/>
  <c r="B185" i="1" s="1"/>
  <c r="G184" i="1" a="1"/>
  <c r="G184" i="1" s="1"/>
  <c r="B184" i="1" a="1"/>
  <c r="B184" i="1" s="1"/>
  <c r="G183" i="1" a="1"/>
  <c r="G183" i="1" s="1"/>
  <c r="B183" i="1" a="1"/>
  <c r="B183" i="1" s="1"/>
  <c r="G182" i="1" a="1"/>
  <c r="G182" i="1" s="1"/>
  <c r="B182" i="1" a="1"/>
  <c r="B182" i="1" s="1"/>
  <c r="G181" i="1" a="1"/>
  <c r="G181" i="1" s="1"/>
  <c r="B181" i="1" a="1"/>
  <c r="B181" i="1" s="1"/>
  <c r="G180" i="1" a="1"/>
  <c r="G180" i="1" s="1"/>
  <c r="B180" i="1" a="1"/>
  <c r="B180" i="1" s="1"/>
  <c r="G179" i="1" a="1"/>
  <c r="G179" i="1" s="1"/>
  <c r="B179" i="1" a="1"/>
  <c r="B179" i="1" s="1"/>
  <c r="G178" i="1" a="1"/>
  <c r="G178" i="1" s="1"/>
  <c r="B178" i="1" a="1"/>
  <c r="B178" i="1" s="1"/>
  <c r="G177" i="1" a="1"/>
  <c r="G177" i="1" s="1"/>
  <c r="B177" i="1" a="1"/>
  <c r="B177" i="1" s="1"/>
  <c r="G176" i="1" a="1"/>
  <c r="G176" i="1" s="1"/>
  <c r="B176" i="1" a="1"/>
  <c r="B176" i="1" s="1"/>
  <c r="G175" i="1" a="1"/>
  <c r="G175" i="1" s="1"/>
  <c r="B175" i="1" a="1"/>
  <c r="B175" i="1" s="1"/>
  <c r="G174" i="1" a="1"/>
  <c r="G174" i="1" s="1"/>
  <c r="B174" i="1" a="1"/>
  <c r="B174" i="1" s="1"/>
  <c r="G173" i="1" a="1"/>
  <c r="G173" i="1" s="1"/>
  <c r="B173" i="1" a="1"/>
  <c r="B173" i="1" s="1"/>
  <c r="G172" i="1" a="1"/>
  <c r="G172" i="1" s="1"/>
  <c r="B172" i="1" a="1"/>
  <c r="B172" i="1" s="1"/>
  <c r="G171" i="1" a="1"/>
  <c r="G171" i="1" s="1"/>
  <c r="B171" i="1" a="1"/>
  <c r="B171" i="1" s="1"/>
  <c r="G170" i="1" a="1"/>
  <c r="G170" i="1" s="1"/>
  <c r="B170" i="1" a="1"/>
  <c r="B170" i="1" s="1"/>
  <c r="G169" i="1" a="1"/>
  <c r="G169" i="1" s="1"/>
  <c r="B169" i="1" a="1"/>
  <c r="B169" i="1" s="1"/>
  <c r="G168" i="1" a="1"/>
  <c r="G168" i="1" s="1"/>
  <c r="B168" i="1" a="1"/>
  <c r="B168" i="1" s="1"/>
  <c r="G167" i="1" a="1"/>
  <c r="G167" i="1" s="1"/>
  <c r="B167" i="1" a="1"/>
  <c r="B167" i="1" s="1"/>
  <c r="G166" i="1" a="1"/>
  <c r="G166" i="1" s="1"/>
  <c r="B166" i="1" a="1"/>
  <c r="B166" i="1" s="1"/>
  <c r="G165" i="1" a="1"/>
  <c r="G165" i="1" s="1"/>
  <c r="B165" i="1" a="1"/>
  <c r="B165" i="1" s="1"/>
  <c r="G164" i="1" a="1"/>
  <c r="G164" i="1" s="1"/>
  <c r="B164" i="1" a="1"/>
  <c r="B164" i="1" s="1"/>
  <c r="G163" i="1" a="1"/>
  <c r="G163" i="1" s="1"/>
  <c r="B163" i="1" a="1"/>
  <c r="B163" i="1" s="1"/>
  <c r="G162" i="1" a="1"/>
  <c r="G162" i="1" s="1"/>
  <c r="B162" i="1" a="1"/>
  <c r="B162" i="1" s="1"/>
  <c r="G161" i="1" a="1"/>
  <c r="G161" i="1" s="1"/>
  <c r="B161" i="1" a="1"/>
  <c r="B161" i="1" s="1"/>
  <c r="G160" i="1" a="1"/>
  <c r="G160" i="1" s="1"/>
  <c r="B160" i="1" a="1"/>
  <c r="B160" i="1" s="1"/>
  <c r="G159" i="1" a="1"/>
  <c r="G159" i="1" s="1"/>
  <c r="B159" i="1" a="1"/>
  <c r="B159" i="1" s="1"/>
  <c r="G158" i="1" a="1"/>
  <c r="G158" i="1" s="1"/>
  <c r="B158" i="1" a="1"/>
  <c r="B158" i="1" s="1"/>
  <c r="G157" i="1" a="1"/>
  <c r="G157" i="1" s="1"/>
  <c r="B157" i="1"/>
  <c r="B157" i="1" a="1"/>
  <c r="G156" i="1" a="1"/>
  <c r="G156" i="1" s="1"/>
  <c r="B156" i="1" a="1"/>
  <c r="B156" i="1" s="1"/>
  <c r="G155" i="1" a="1"/>
  <c r="G155" i="1" s="1"/>
  <c r="B155" i="1" a="1"/>
  <c r="B155" i="1" s="1"/>
  <c r="G154" i="1" a="1"/>
  <c r="G154" i="1" s="1"/>
  <c r="B154" i="1" a="1"/>
  <c r="B154" i="1" s="1"/>
  <c r="G153" i="1" a="1"/>
  <c r="G153" i="1" s="1"/>
  <c r="B153" i="1" a="1"/>
  <c r="B153" i="1" s="1"/>
  <c r="G152" i="1" a="1"/>
  <c r="G152" i="1" s="1"/>
  <c r="B152" i="1" a="1"/>
  <c r="B152" i="1" s="1"/>
  <c r="G151" i="1" a="1"/>
  <c r="G151" i="1" s="1"/>
  <c r="B151" i="1" a="1"/>
  <c r="B151" i="1" s="1"/>
  <c r="G150" i="1" a="1"/>
  <c r="G150" i="1" s="1"/>
  <c r="B150" i="1" a="1"/>
  <c r="B150" i="1" s="1"/>
  <c r="G149" i="1" a="1"/>
  <c r="G149" i="1" s="1"/>
  <c r="B149" i="1" a="1"/>
  <c r="B149" i="1" s="1"/>
  <c r="G148" i="1" a="1"/>
  <c r="G148" i="1" s="1"/>
  <c r="B148" i="1" a="1"/>
  <c r="B148" i="1" s="1"/>
  <c r="G147" i="1" a="1"/>
  <c r="G147" i="1" s="1"/>
  <c r="B147" i="1" a="1"/>
  <c r="B147" i="1" s="1"/>
  <c r="G146" i="1" a="1"/>
  <c r="G146" i="1" s="1"/>
  <c r="B146" i="1" a="1"/>
  <c r="B146" i="1" s="1"/>
  <c r="G145" i="1" a="1"/>
  <c r="G145" i="1" s="1"/>
  <c r="B145" i="1" a="1"/>
  <c r="B145" i="1" s="1"/>
  <c r="G144" i="1" a="1"/>
  <c r="G144" i="1" s="1"/>
  <c r="B144" i="1" a="1"/>
  <c r="B144" i="1" s="1"/>
  <c r="G143" i="1" a="1"/>
  <c r="G143" i="1" s="1"/>
  <c r="B143" i="1"/>
  <c r="B143" i="1" a="1"/>
  <c r="G142" i="1" a="1"/>
  <c r="G142" i="1" s="1"/>
  <c r="B142" i="1" a="1"/>
  <c r="B142" i="1" s="1"/>
  <c r="G141" i="1" a="1"/>
  <c r="G141" i="1" s="1"/>
  <c r="B141" i="1" a="1"/>
  <c r="B141" i="1" s="1"/>
  <c r="G140" i="1" a="1"/>
  <c r="G140" i="1" s="1"/>
  <c r="B140" i="1" a="1"/>
  <c r="B140" i="1" s="1"/>
  <c r="G139" i="1" a="1"/>
  <c r="G139" i="1" s="1"/>
  <c r="B139" i="1" a="1"/>
  <c r="B139" i="1" s="1"/>
  <c r="G138" i="1" a="1"/>
  <c r="G138" i="1" s="1"/>
  <c r="B138" i="1"/>
  <c r="B138" i="1" a="1"/>
  <c r="G137" i="1" a="1"/>
  <c r="G137" i="1" s="1"/>
  <c r="B137" i="1" a="1"/>
  <c r="B137" i="1" s="1"/>
  <c r="G136" i="1" a="1"/>
  <c r="G136" i="1" s="1"/>
  <c r="B136" i="1" a="1"/>
  <c r="B136" i="1" s="1"/>
  <c r="G135" i="1" a="1"/>
  <c r="G135" i="1" s="1"/>
  <c r="B135" i="1" a="1"/>
  <c r="B135" i="1" s="1"/>
  <c r="G134" i="1" a="1"/>
  <c r="G134" i="1" s="1"/>
  <c r="B134" i="1" a="1"/>
  <c r="B134" i="1" s="1"/>
  <c r="G133" i="1" a="1"/>
  <c r="G133" i="1" s="1"/>
  <c r="B133" i="1" a="1"/>
  <c r="B133" i="1" s="1"/>
  <c r="G132" i="1" a="1"/>
  <c r="G132" i="1" s="1"/>
  <c r="B132" i="1" a="1"/>
  <c r="B132" i="1" s="1"/>
  <c r="G131" i="1" a="1"/>
  <c r="G131" i="1" s="1"/>
  <c r="B131" i="1" a="1"/>
  <c r="B131" i="1" s="1"/>
  <c r="G130" i="1" a="1"/>
  <c r="G130" i="1" s="1"/>
  <c r="B130" i="1" a="1"/>
  <c r="B130" i="1" s="1"/>
  <c r="G129" i="1" a="1"/>
  <c r="G129" i="1" s="1"/>
  <c r="B129" i="1" a="1"/>
  <c r="B129" i="1" s="1"/>
  <c r="G128" i="1" a="1"/>
  <c r="G128" i="1" s="1"/>
  <c r="B128" i="1" a="1"/>
  <c r="B128" i="1" s="1"/>
  <c r="G127" i="1" a="1"/>
  <c r="G127" i="1" s="1"/>
  <c r="B127" i="1" a="1"/>
  <c r="B127" i="1" s="1"/>
  <c r="G126" i="1" a="1"/>
  <c r="G126" i="1" s="1"/>
  <c r="B126" i="1" a="1"/>
  <c r="B126" i="1" s="1"/>
  <c r="G125" i="1" a="1"/>
  <c r="G125" i="1" s="1"/>
  <c r="B125" i="1" a="1"/>
  <c r="B125" i="1" s="1"/>
  <c r="G124" i="1" a="1"/>
  <c r="G124" i="1" s="1"/>
  <c r="B124" i="1" a="1"/>
  <c r="B124" i="1" s="1"/>
  <c r="G123" i="1" a="1"/>
  <c r="G123" i="1" s="1"/>
  <c r="B123" i="1" a="1"/>
  <c r="B123" i="1" s="1"/>
  <c r="G122" i="1" a="1"/>
  <c r="G122" i="1" s="1"/>
  <c r="B122" i="1" a="1"/>
  <c r="B122" i="1" s="1"/>
  <c r="G121" i="1" a="1"/>
  <c r="G121" i="1" s="1"/>
  <c r="B121" i="1" a="1"/>
  <c r="B121" i="1" s="1"/>
  <c r="G120" i="1"/>
  <c r="G120" i="1" a="1"/>
  <c r="B120" i="1" a="1"/>
  <c r="B120" i="1" s="1"/>
  <c r="G119" i="1" a="1"/>
  <c r="G119" i="1" s="1"/>
  <c r="B119" i="1" a="1"/>
  <c r="B119" i="1" s="1"/>
  <c r="G118" i="1" a="1"/>
  <c r="G118" i="1" s="1"/>
  <c r="B118" i="1" a="1"/>
  <c r="B118" i="1" s="1"/>
  <c r="G117" i="1" a="1"/>
  <c r="G117" i="1" s="1"/>
  <c r="B117" i="1" a="1"/>
  <c r="B117" i="1" s="1"/>
  <c r="G116" i="1" a="1"/>
  <c r="G116" i="1" s="1"/>
  <c r="B116" i="1" a="1"/>
  <c r="B116" i="1" s="1"/>
  <c r="G115" i="1" a="1"/>
  <c r="G115" i="1" s="1"/>
  <c r="B115" i="1" a="1"/>
  <c r="B115" i="1" s="1"/>
  <c r="G114" i="1" a="1"/>
  <c r="G114" i="1" s="1"/>
  <c r="B114" i="1" a="1"/>
  <c r="B114" i="1" s="1"/>
  <c r="G113" i="1" a="1"/>
  <c r="G113" i="1" s="1"/>
  <c r="B113" i="1" a="1"/>
  <c r="B113" i="1" s="1"/>
  <c r="G112" i="1" a="1"/>
  <c r="G112" i="1" s="1"/>
  <c r="B112" i="1" a="1"/>
  <c r="B112" i="1" s="1"/>
  <c r="G111" i="1" a="1"/>
  <c r="G111" i="1" s="1"/>
  <c r="B111" i="1"/>
  <c r="B111" i="1" a="1"/>
  <c r="G110" i="1" a="1"/>
  <c r="G110" i="1" s="1"/>
  <c r="B110" i="1" a="1"/>
  <c r="B110" i="1" s="1"/>
  <c r="G109" i="1" a="1"/>
  <c r="G109" i="1" s="1"/>
  <c r="B109" i="1" a="1"/>
  <c r="B109" i="1" s="1"/>
  <c r="G108" i="1" a="1"/>
  <c r="G108" i="1" s="1"/>
  <c r="B108" i="1" a="1"/>
  <c r="B108" i="1" s="1"/>
  <c r="G107" i="1" a="1"/>
  <c r="G107" i="1" s="1"/>
  <c r="B107" i="1" a="1"/>
  <c r="B107" i="1" s="1"/>
  <c r="G106" i="1" a="1"/>
  <c r="G106" i="1" s="1"/>
  <c r="B106" i="1" a="1"/>
  <c r="B106" i="1" s="1"/>
  <c r="G105" i="1" a="1"/>
  <c r="G105" i="1" s="1"/>
  <c r="B105" i="1" a="1"/>
  <c r="B105" i="1" s="1"/>
  <c r="G104" i="1" a="1"/>
  <c r="G104" i="1" s="1"/>
  <c r="B104" i="1" a="1"/>
  <c r="B104" i="1" s="1"/>
  <c r="G103" i="1"/>
  <c r="G103" i="1" a="1"/>
  <c r="B103" i="1"/>
  <c r="B103" i="1" a="1"/>
  <c r="G102" i="1" a="1"/>
  <c r="G102" i="1" s="1"/>
  <c r="B102" i="1" a="1"/>
  <c r="B102" i="1" s="1"/>
  <c r="G101" i="1" a="1"/>
  <c r="G101" i="1" s="1"/>
  <c r="B101" i="1" a="1"/>
  <c r="B101" i="1" s="1"/>
  <c r="G100" i="1" a="1"/>
  <c r="G100" i="1" s="1"/>
  <c r="B100" i="1" a="1"/>
  <c r="B100" i="1" s="1"/>
  <c r="G99" i="1" a="1"/>
  <c r="G99" i="1" s="1"/>
  <c r="B99" i="1" a="1"/>
  <c r="B99" i="1" s="1"/>
  <c r="G98" i="1" a="1"/>
  <c r="G98" i="1" s="1"/>
  <c r="B98" i="1"/>
  <c r="B98" i="1" a="1"/>
  <c r="G97" i="1"/>
  <c r="G97" i="1" a="1"/>
  <c r="B97" i="1" a="1"/>
  <c r="B97" i="1" s="1"/>
  <c r="G96" i="1" a="1"/>
  <c r="G96" i="1" s="1"/>
  <c r="B96" i="1" a="1"/>
  <c r="B96" i="1" s="1"/>
  <c r="G95" i="1" a="1"/>
  <c r="G95" i="1" s="1"/>
  <c r="B95" i="1" a="1"/>
  <c r="B95" i="1" s="1"/>
  <c r="G94" i="1" a="1"/>
  <c r="G94" i="1" s="1"/>
  <c r="B94" i="1" a="1"/>
  <c r="B94" i="1" s="1"/>
  <c r="G93" i="1" a="1"/>
  <c r="G93" i="1" s="1"/>
  <c r="B93" i="1" a="1"/>
  <c r="B93" i="1" s="1"/>
  <c r="G92" i="1" a="1"/>
  <c r="G92" i="1" s="1"/>
  <c r="B92" i="1" a="1"/>
  <c r="B92" i="1" s="1"/>
  <c r="G91" i="1" a="1"/>
  <c r="G91" i="1" s="1"/>
  <c r="B91" i="1" a="1"/>
  <c r="B91" i="1" s="1"/>
  <c r="G90" i="1" a="1"/>
  <c r="G90" i="1" s="1"/>
  <c r="B90" i="1" a="1"/>
  <c r="B90" i="1" s="1"/>
  <c r="G89" i="1" a="1"/>
  <c r="G89" i="1" s="1"/>
  <c r="B89" i="1" a="1"/>
  <c r="B89" i="1" s="1"/>
  <c r="G88" i="1" a="1"/>
  <c r="G88" i="1" s="1"/>
  <c r="B88" i="1" a="1"/>
  <c r="B88" i="1" s="1"/>
  <c r="G87" i="1" a="1"/>
  <c r="G87" i="1" s="1"/>
  <c r="B87" i="1" a="1"/>
  <c r="B87" i="1" s="1"/>
  <c r="G86" i="1" a="1"/>
  <c r="G86" i="1" s="1"/>
  <c r="B86" i="1" a="1"/>
  <c r="B86" i="1" s="1"/>
  <c r="G85" i="1" a="1"/>
  <c r="G85" i="1" s="1"/>
  <c r="B85" i="1" a="1"/>
  <c r="B85" i="1" s="1"/>
  <c r="G84" i="1" a="1"/>
  <c r="G84" i="1" s="1"/>
  <c r="B84" i="1" a="1"/>
  <c r="B84" i="1" s="1"/>
  <c r="G83" i="1" a="1"/>
  <c r="G83" i="1" s="1"/>
  <c r="B83" i="1" a="1"/>
  <c r="B83" i="1" s="1"/>
  <c r="G82" i="1" a="1"/>
  <c r="G82" i="1" s="1"/>
  <c r="B82" i="1" a="1"/>
  <c r="B82" i="1" s="1"/>
  <c r="G81" i="1" a="1"/>
  <c r="G81" i="1" s="1"/>
  <c r="B81" i="1" a="1"/>
  <c r="B81" i="1" s="1"/>
  <c r="G80" i="1" a="1"/>
  <c r="G80" i="1" s="1"/>
  <c r="B80" i="1" a="1"/>
  <c r="B80" i="1" s="1"/>
  <c r="G79" i="1" a="1"/>
  <c r="G79" i="1" s="1"/>
  <c r="B79" i="1" a="1"/>
  <c r="B79" i="1" s="1"/>
  <c r="G78" i="1" a="1"/>
  <c r="G78" i="1" s="1"/>
  <c r="B78" i="1" a="1"/>
  <c r="B78" i="1" s="1"/>
  <c r="G77" i="1" a="1"/>
  <c r="G77" i="1" s="1"/>
  <c r="B77" i="1" a="1"/>
  <c r="B77" i="1" s="1"/>
  <c r="G76" i="1" a="1"/>
  <c r="G76" i="1" s="1"/>
  <c r="B76" i="1" a="1"/>
  <c r="B76" i="1" s="1"/>
  <c r="G75" i="1" a="1"/>
  <c r="G75" i="1" s="1"/>
  <c r="B75" i="1" a="1"/>
  <c r="B75" i="1" s="1"/>
  <c r="G74" i="1" a="1"/>
  <c r="G74" i="1" s="1"/>
  <c r="B74" i="1" a="1"/>
  <c r="B74" i="1" s="1"/>
  <c r="G73" i="1"/>
  <c r="G73" i="1" a="1"/>
  <c r="B73" i="1" a="1"/>
  <c r="B73" i="1" s="1"/>
  <c r="G72" i="1" a="1"/>
  <c r="G72" i="1" s="1"/>
  <c r="B72" i="1" a="1"/>
  <c r="B72" i="1" s="1"/>
  <c r="G71" i="1" a="1"/>
  <c r="G71" i="1" s="1"/>
  <c r="B71" i="1" a="1"/>
  <c r="B71" i="1" s="1"/>
  <c r="G70" i="1" a="1"/>
  <c r="G70" i="1" s="1"/>
  <c r="B70" i="1" a="1"/>
  <c r="B70" i="1" s="1"/>
  <c r="G69" i="1" a="1"/>
  <c r="G69" i="1" s="1"/>
  <c r="B69" i="1" a="1"/>
  <c r="B69" i="1" s="1"/>
  <c r="G68" i="1"/>
  <c r="G68" i="1" a="1"/>
  <c r="B68" i="1" a="1"/>
  <c r="B68" i="1" s="1"/>
  <c r="G67" i="1" a="1"/>
  <c r="G67" i="1" s="1"/>
  <c r="B67" i="1" a="1"/>
  <c r="B67" i="1" s="1"/>
  <c r="G66" i="1" a="1"/>
  <c r="G66" i="1" s="1"/>
  <c r="B66" i="1" a="1"/>
  <c r="B66" i="1" s="1"/>
  <c r="G65" i="1" a="1"/>
  <c r="G65" i="1" s="1"/>
  <c r="B65" i="1" a="1"/>
  <c r="B65" i="1" s="1"/>
  <c r="G64" i="1" a="1"/>
  <c r="G64" i="1" s="1"/>
  <c r="B64" i="1" a="1"/>
  <c r="B64" i="1" s="1"/>
  <c r="G63" i="1" a="1"/>
  <c r="G63" i="1" s="1"/>
  <c r="B63" i="1" a="1"/>
  <c r="B63" i="1" s="1"/>
  <c r="G62" i="1"/>
  <c r="G62" i="1" a="1"/>
  <c r="B62" i="1" a="1"/>
  <c r="B62" i="1" s="1"/>
  <c r="G61" i="1" a="1"/>
  <c r="G61" i="1" s="1"/>
  <c r="B61" i="1" a="1"/>
  <c r="B61" i="1" s="1"/>
  <c r="G60" i="1" a="1"/>
  <c r="G60" i="1" s="1"/>
  <c r="B60" i="1" a="1"/>
  <c r="B60" i="1" s="1"/>
  <c r="G59" i="1" a="1"/>
  <c r="G59" i="1" s="1"/>
  <c r="B59" i="1" a="1"/>
  <c r="B59" i="1" s="1"/>
  <c r="G58" i="1" a="1"/>
  <c r="G58" i="1" s="1"/>
  <c r="B58" i="1" a="1"/>
  <c r="B58" i="1" s="1"/>
  <c r="G57" i="1" a="1"/>
  <c r="G57" i="1" s="1"/>
  <c r="B57" i="1" a="1"/>
  <c r="B57" i="1" s="1"/>
  <c r="G56" i="1" a="1"/>
  <c r="G56" i="1" s="1"/>
  <c r="B56" i="1" a="1"/>
  <c r="B56" i="1" s="1"/>
  <c r="G55" i="1" a="1"/>
  <c r="G55" i="1" s="1"/>
  <c r="B55" i="1" a="1"/>
  <c r="B55" i="1" s="1"/>
  <c r="G54" i="1" a="1"/>
  <c r="G54" i="1" s="1"/>
  <c r="B54" i="1" a="1"/>
  <c r="B54" i="1" s="1"/>
  <c r="G53" i="1" a="1"/>
  <c r="G53" i="1" s="1"/>
  <c r="B53" i="1" a="1"/>
  <c r="B53" i="1" s="1"/>
  <c r="G52" i="1"/>
  <c r="G52" i="1" a="1"/>
  <c r="B52" i="1" a="1"/>
  <c r="B52" i="1" s="1"/>
  <c r="G51" i="1" a="1"/>
  <c r="G51" i="1" s="1"/>
  <c r="B51" i="1" a="1"/>
  <c r="B51" i="1" s="1"/>
  <c r="G50" i="1" a="1"/>
  <c r="G50" i="1" s="1"/>
  <c r="B50" i="1"/>
  <c r="B50" i="1" a="1"/>
  <c r="G49" i="1"/>
  <c r="G49" i="1" a="1"/>
  <c r="B49" i="1" a="1"/>
  <c r="B49" i="1" s="1"/>
  <c r="G48" i="1" a="1"/>
  <c r="G48" i="1" s="1"/>
  <c r="B48" i="1" a="1"/>
  <c r="B48" i="1" s="1"/>
  <c r="G47" i="1" a="1"/>
  <c r="G47" i="1" s="1"/>
  <c r="B47" i="1" a="1"/>
  <c r="B47" i="1" s="1"/>
  <c r="G46" i="1"/>
  <c r="G46" i="1" a="1"/>
  <c r="B46" i="1" a="1"/>
  <c r="B46" i="1" s="1"/>
  <c r="G45" i="1" a="1"/>
  <c r="G45" i="1" s="1"/>
  <c r="B45" i="1" a="1"/>
  <c r="B45" i="1" s="1"/>
  <c r="G44" i="1" a="1"/>
  <c r="G44" i="1" s="1"/>
  <c r="B44" i="1" a="1"/>
  <c r="B44" i="1" s="1"/>
  <c r="G43" i="1" a="1"/>
  <c r="G43" i="1" s="1"/>
  <c r="B43" i="1" a="1"/>
  <c r="B43" i="1" s="1"/>
  <c r="G42" i="1" a="1"/>
  <c r="G42" i="1" s="1"/>
  <c r="B42" i="1" a="1"/>
  <c r="B42" i="1" s="1"/>
  <c r="G41" i="1" a="1"/>
  <c r="G41" i="1" s="1"/>
  <c r="B41" i="1" a="1"/>
  <c r="B41" i="1" s="1"/>
  <c r="G40" i="1" a="1"/>
  <c r="G40" i="1" s="1"/>
  <c r="B40" i="1" a="1"/>
  <c r="B40" i="1" s="1"/>
  <c r="G39" i="1" a="1"/>
  <c r="G39" i="1" s="1"/>
  <c r="B39" i="1" a="1"/>
  <c r="B39" i="1" s="1"/>
  <c r="G38" i="1" a="1"/>
  <c r="G38" i="1" s="1"/>
  <c r="B38" i="1" a="1"/>
  <c r="B38" i="1" s="1"/>
  <c r="G37" i="1" a="1"/>
  <c r="G37" i="1" s="1"/>
  <c r="B37" i="1" a="1"/>
  <c r="B37" i="1" s="1"/>
  <c r="G36" i="1"/>
  <c r="G36" i="1" a="1"/>
  <c r="B36" i="1" a="1"/>
  <c r="B36" i="1" s="1"/>
  <c r="G35" i="1" a="1"/>
  <c r="G35" i="1" s="1"/>
  <c r="B35" i="1" a="1"/>
  <c r="B35" i="1" s="1"/>
  <c r="G34" i="1" a="1"/>
  <c r="G34" i="1" s="1"/>
  <c r="B34" i="1"/>
  <c r="B34" i="1" a="1"/>
  <c r="G33" i="1" a="1"/>
  <c r="G33" i="1" s="1"/>
  <c r="B33" i="1" a="1"/>
  <c r="B33" i="1" s="1"/>
  <c r="G32" i="1" a="1"/>
  <c r="G32" i="1" s="1"/>
  <c r="B32" i="1" a="1"/>
  <c r="B32" i="1" s="1"/>
  <c r="G31" i="1" a="1"/>
  <c r="G31" i="1" s="1"/>
  <c r="B31" i="1" a="1"/>
  <c r="B31" i="1" s="1"/>
  <c r="G30" i="1" a="1"/>
  <c r="G30" i="1" s="1"/>
  <c r="B30" i="1" a="1"/>
  <c r="B30" i="1" s="1"/>
  <c r="G29" i="1" a="1"/>
  <c r="G29" i="1" s="1"/>
  <c r="B29" i="1" a="1"/>
  <c r="B29" i="1" s="1"/>
  <c r="G28" i="1" a="1"/>
  <c r="G28" i="1" s="1"/>
  <c r="B28" i="1" a="1"/>
  <c r="B28" i="1" s="1"/>
  <c r="G27" i="1" a="1"/>
  <c r="G27" i="1" s="1"/>
  <c r="B27" i="1" a="1"/>
  <c r="B27" i="1" s="1"/>
  <c r="G26" i="1"/>
  <c r="G26" i="1" a="1"/>
  <c r="B26" i="1" a="1"/>
  <c r="B26" i="1" s="1"/>
  <c r="G25" i="1" a="1"/>
  <c r="G25" i="1" s="1"/>
  <c r="B25" i="1" a="1"/>
  <c r="B25" i="1" s="1"/>
  <c r="G24" i="1" a="1"/>
  <c r="G24" i="1" s="1"/>
  <c r="B24" i="1" a="1"/>
  <c r="B24" i="1" s="1"/>
  <c r="G23" i="1" a="1"/>
  <c r="G23" i="1" s="1"/>
  <c r="B23" i="1" a="1"/>
  <c r="B23" i="1" s="1"/>
  <c r="G22" i="1" a="1"/>
  <c r="G22" i="1" s="1"/>
  <c r="B22" i="1" a="1"/>
  <c r="B22" i="1" s="1"/>
  <c r="G21" i="1" a="1"/>
  <c r="G21" i="1" s="1"/>
  <c r="B21" i="1" a="1"/>
  <c r="B21" i="1" s="1"/>
  <c r="G20" i="1" a="1"/>
  <c r="G20" i="1" s="1"/>
  <c r="B20" i="1" a="1"/>
  <c r="B20" i="1" s="1"/>
  <c r="G19" i="1" a="1"/>
  <c r="G19" i="1" s="1"/>
  <c r="B19" i="1" a="1"/>
  <c r="B19" i="1" s="1"/>
  <c r="G18" i="1" a="1"/>
  <c r="G18" i="1" s="1"/>
  <c r="B18" i="1" a="1"/>
  <c r="B18" i="1" s="1"/>
  <c r="G17" i="1" a="1"/>
  <c r="G17" i="1" s="1"/>
  <c r="B17" i="1" a="1"/>
  <c r="B17" i="1" s="1"/>
  <c r="G16" i="1" a="1"/>
  <c r="G16" i="1" s="1"/>
  <c r="B16" i="1"/>
  <c r="B16" i="1" a="1"/>
  <c r="G15" i="1" a="1"/>
  <c r="G15" i="1" s="1"/>
  <c r="B15" i="1" a="1"/>
  <c r="B15" i="1" s="1"/>
  <c r="G14" i="1"/>
  <c r="G14" i="1" a="1"/>
  <c r="B14" i="1" a="1"/>
  <c r="B14" i="1" s="1"/>
  <c r="G13" i="1" a="1"/>
  <c r="G13" i="1" s="1"/>
  <c r="B13" i="1" a="1"/>
  <c r="B13" i="1" s="1"/>
  <c r="G12" i="1" a="1"/>
  <c r="G12" i="1" s="1"/>
  <c r="B12" i="1" a="1"/>
  <c r="B12" i="1" s="1"/>
  <c r="G11" i="1"/>
  <c r="G11" i="1" a="1"/>
  <c r="B11" i="1" a="1"/>
  <c r="B11" i="1" s="1"/>
  <c r="G10" i="1" a="1"/>
  <c r="G10" i="1" s="1"/>
  <c r="B10" i="1" a="1"/>
  <c r="B10" i="1" s="1"/>
  <c r="G9" i="1" a="1"/>
  <c r="G9" i="1" s="1"/>
  <c r="B9" i="1"/>
  <c r="B9" i="1" a="1"/>
  <c r="G8" i="1" a="1"/>
  <c r="G8" i="1" s="1"/>
  <c r="B8" i="1" a="1"/>
  <c r="B8" i="1" s="1"/>
  <c r="G7" i="1" a="1"/>
  <c r="G7" i="1" s="1"/>
  <c r="B7" i="1" a="1"/>
  <c r="B7" i="1" s="1"/>
  <c r="G6" i="1" a="1"/>
  <c r="G6" i="1" s="1"/>
  <c r="B6" i="1" a="1"/>
  <c r="B6" i="1" s="1"/>
  <c r="G5" i="1"/>
  <c r="G5" i="1" a="1"/>
  <c r="B5" i="1" a="1"/>
  <c r="B5" i="1" s="1"/>
  <c r="G4" i="1" a="1"/>
  <c r="G4" i="1" s="1"/>
  <c r="B4" i="1" a="1"/>
  <c r="B4" i="1" s="1"/>
  <c r="G3" i="1" a="1"/>
  <c r="G3" i="1" s="1"/>
  <c r="B3" i="1" a="1"/>
  <c r="B3" i="1" s="1"/>
  <c r="L1038" i="2" l="1"/>
  <c r="J1038" i="2"/>
  <c r="L1022" i="2"/>
  <c r="J1022" i="2"/>
  <c r="L1018" i="2"/>
  <c r="J1018" i="2"/>
  <c r="L1030" i="2"/>
  <c r="J1030" i="2"/>
  <c r="L165" i="2"/>
  <c r="L114" i="2"/>
  <c r="L307" i="2"/>
  <c r="L337" i="2"/>
  <c r="L254" i="2"/>
  <c r="L212" i="2"/>
  <c r="L166" i="2"/>
  <c r="L152" i="2"/>
  <c r="L81" i="2"/>
  <c r="L48" i="2"/>
  <c r="O974" i="2"/>
  <c r="R974" i="2" s="1"/>
  <c r="S974" i="2" s="1"/>
  <c r="L1050" i="2"/>
  <c r="L1002" i="2"/>
  <c r="L996" i="2"/>
  <c r="L1014" i="2"/>
  <c r="L961" i="2"/>
  <c r="L969" i="2"/>
  <c r="L950" i="2"/>
  <c r="L935" i="2"/>
  <c r="L918" i="2"/>
  <c r="L992" i="2"/>
  <c r="L905" i="2"/>
  <c r="L893" i="2"/>
  <c r="L883" i="2"/>
  <c r="L1065" i="2"/>
  <c r="L862" i="2"/>
  <c r="L866" i="2"/>
  <c r="L838" i="2"/>
  <c r="L809" i="2"/>
  <c r="L791" i="2"/>
  <c r="L708" i="2"/>
  <c r="L718" i="2"/>
  <c r="L709" i="2"/>
  <c r="L667" i="2"/>
  <c r="L607" i="2"/>
  <c r="L560" i="2"/>
  <c r="L638" i="2"/>
  <c r="L528" i="2"/>
  <c r="L523" i="2"/>
  <c r="L401" i="2"/>
  <c r="L373" i="2"/>
  <c r="L371" i="2"/>
  <c r="L288" i="2"/>
  <c r="L271" i="2"/>
  <c r="L294" i="2"/>
  <c r="L198" i="2"/>
  <c r="L143" i="2"/>
  <c r="L83" i="2"/>
  <c r="L54" i="2"/>
  <c r="L11" i="2"/>
  <c r="L17" i="2"/>
  <c r="O17" i="2"/>
  <c r="R17" i="2" s="1"/>
  <c r="S17" i="2" s="1"/>
  <c r="L1034" i="2"/>
  <c r="O1034" i="2"/>
  <c r="R1034" i="2" s="1"/>
  <c r="S1034" i="2" s="1"/>
  <c r="L1026" i="2"/>
  <c r="O1026" i="2"/>
  <c r="R1026" i="2" s="1"/>
  <c r="S1026" i="2" s="1"/>
  <c r="L1056" i="2"/>
  <c r="O1056" i="2"/>
  <c r="R1056" i="2" s="1"/>
  <c r="S1056" i="2" s="1"/>
  <c r="L1048" i="2"/>
  <c r="O1048" i="2"/>
  <c r="R1048" i="2" s="1"/>
  <c r="S1048" i="2" s="1"/>
  <c r="L1016" i="2"/>
  <c r="O1016" i="2"/>
  <c r="R1016" i="2" s="1"/>
  <c r="S1016" i="2" s="1"/>
  <c r="L1009" i="2"/>
  <c r="O1009" i="2"/>
  <c r="R1009" i="2" s="1"/>
  <c r="S1009" i="2" s="1"/>
  <c r="L1008" i="2"/>
  <c r="O1008" i="2"/>
  <c r="R1008" i="2" s="1"/>
  <c r="S1008" i="2" s="1"/>
  <c r="O989" i="2"/>
  <c r="R989" i="2" s="1"/>
  <c r="S989" i="2" s="1"/>
  <c r="L989" i="2"/>
  <c r="L957" i="2"/>
  <c r="O957" i="2"/>
  <c r="R957" i="2" s="1"/>
  <c r="S957" i="2" s="1"/>
  <c r="L966" i="2"/>
  <c r="O966" i="2"/>
  <c r="R966" i="2" s="1"/>
  <c r="S966" i="2" s="1"/>
  <c r="L952" i="2"/>
  <c r="O952" i="2"/>
  <c r="R952" i="2" s="1"/>
  <c r="S952" i="2" s="1"/>
  <c r="L958" i="2"/>
  <c r="O958" i="2"/>
  <c r="R958" i="2" s="1"/>
  <c r="S958" i="2" s="1"/>
  <c r="L948" i="2"/>
  <c r="O948" i="2"/>
  <c r="R948" i="2" s="1"/>
  <c r="S948" i="2" s="1"/>
  <c r="L944" i="2"/>
  <c r="O944" i="2"/>
  <c r="R944" i="2" s="1"/>
  <c r="S944" i="2" s="1"/>
  <c r="L941" i="2"/>
  <c r="O941" i="2"/>
  <c r="R941" i="2" s="1"/>
  <c r="S941" i="2" s="1"/>
  <c r="L920" i="2"/>
  <c r="O920" i="2"/>
  <c r="R920" i="2" s="1"/>
  <c r="S920" i="2" s="1"/>
  <c r="L913" i="2"/>
  <c r="O913" i="2"/>
  <c r="R913" i="2" s="1"/>
  <c r="S913" i="2" s="1"/>
  <c r="L915" i="2"/>
  <c r="O915" i="2"/>
  <c r="R915" i="2" s="1"/>
  <c r="S915" i="2" s="1"/>
  <c r="L908" i="2"/>
  <c r="O908" i="2"/>
  <c r="R908" i="2" s="1"/>
  <c r="S908" i="2" s="1"/>
  <c r="L878" i="2"/>
  <c r="O878" i="2"/>
  <c r="R878" i="2" s="1"/>
  <c r="S878" i="2" s="1"/>
  <c r="L860" i="2"/>
  <c r="O860" i="2"/>
  <c r="R860" i="2" s="1"/>
  <c r="S860" i="2" s="1"/>
  <c r="L881" i="2"/>
  <c r="O881" i="2"/>
  <c r="R881" i="2" s="1"/>
  <c r="S881" i="2" s="1"/>
  <c r="L965" i="2"/>
  <c r="O965" i="2"/>
  <c r="R965" i="2" s="1"/>
  <c r="S965" i="2" s="1"/>
  <c r="L859" i="2"/>
  <c r="O859" i="2"/>
  <c r="R859" i="2" s="1"/>
  <c r="S859" i="2" s="1"/>
  <c r="L845" i="2"/>
  <c r="O845" i="2"/>
  <c r="R845" i="2" s="1"/>
  <c r="S845" i="2" s="1"/>
  <c r="L840" i="2"/>
  <c r="O840" i="2"/>
  <c r="R840" i="2" s="1"/>
  <c r="S840" i="2" s="1"/>
  <c r="L848" i="2"/>
  <c r="O848" i="2"/>
  <c r="R848" i="2" s="1"/>
  <c r="S848" i="2" s="1"/>
  <c r="L877" i="2"/>
  <c r="O877" i="2"/>
  <c r="R877" i="2" s="1"/>
  <c r="S877" i="2" s="1"/>
  <c r="L879" i="2"/>
  <c r="O879" i="2"/>
  <c r="R879" i="2" s="1"/>
  <c r="S879" i="2" s="1"/>
  <c r="L787" i="2"/>
  <c r="O787" i="2"/>
  <c r="R787" i="2" s="1"/>
  <c r="S787" i="2" s="1"/>
  <c r="L782" i="2"/>
  <c r="O782" i="2"/>
  <c r="R782" i="2" s="1"/>
  <c r="S782" i="2" s="1"/>
  <c r="L799" i="2"/>
  <c r="O799" i="2"/>
  <c r="R799" i="2" s="1"/>
  <c r="S799" i="2" s="1"/>
  <c r="O751" i="2"/>
  <c r="R751" i="2" s="1"/>
  <c r="S751" i="2" s="1"/>
  <c r="L751" i="2"/>
  <c r="L764" i="2"/>
  <c r="O764" i="2"/>
  <c r="R764" i="2" s="1"/>
  <c r="S764" i="2" s="1"/>
  <c r="L805" i="2"/>
  <c r="O805" i="2"/>
  <c r="R805" i="2" s="1"/>
  <c r="S805" i="2" s="1"/>
  <c r="L729" i="2"/>
  <c r="O729" i="2"/>
  <c r="R729" i="2" s="1"/>
  <c r="S729" i="2" s="1"/>
  <c r="L759" i="2"/>
  <c r="O759" i="2"/>
  <c r="R759" i="2" s="1"/>
  <c r="S759" i="2" s="1"/>
  <c r="L804" i="2"/>
  <c r="O804" i="2"/>
  <c r="R804" i="2" s="1"/>
  <c r="S804" i="2" s="1"/>
  <c r="L736" i="2"/>
  <c r="O736" i="2"/>
  <c r="R736" i="2" s="1"/>
  <c r="S736" i="2" s="1"/>
  <c r="L711" i="2"/>
  <c r="O711" i="2"/>
  <c r="R711" i="2" s="1"/>
  <c r="S711" i="2" s="1"/>
  <c r="L721" i="2"/>
  <c r="O721" i="2"/>
  <c r="R721" i="2" s="1"/>
  <c r="S721" i="2" s="1"/>
  <c r="L754" i="2"/>
  <c r="O754" i="2"/>
  <c r="R754" i="2" s="1"/>
  <c r="S754" i="2" s="1"/>
  <c r="L692" i="2"/>
  <c r="O692" i="2"/>
  <c r="R692" i="2" s="1"/>
  <c r="S692" i="2" s="1"/>
  <c r="L693" i="2"/>
  <c r="O693" i="2"/>
  <c r="R693" i="2" s="1"/>
  <c r="S693" i="2" s="1"/>
  <c r="L702" i="2"/>
  <c r="O702" i="2"/>
  <c r="R702" i="2" s="1"/>
  <c r="S702" i="2" s="1"/>
  <c r="L673" i="2"/>
  <c r="O673" i="2"/>
  <c r="R673" i="2" s="1"/>
  <c r="S673" i="2" s="1"/>
  <c r="L654" i="2"/>
  <c r="O654" i="2"/>
  <c r="R654" i="2" s="1"/>
  <c r="S654" i="2" s="1"/>
  <c r="L776" i="2"/>
  <c r="O776" i="2"/>
  <c r="R776" i="2" s="1"/>
  <c r="S776" i="2" s="1"/>
  <c r="L655" i="2"/>
  <c r="O655" i="2"/>
  <c r="R655" i="2" s="1"/>
  <c r="S655" i="2" s="1"/>
  <c r="L663" i="2"/>
  <c r="O663" i="2"/>
  <c r="R663" i="2" s="1"/>
  <c r="S663" i="2" s="1"/>
  <c r="L628" i="2"/>
  <c r="O628" i="2"/>
  <c r="R628" i="2" s="1"/>
  <c r="S628" i="2" s="1"/>
  <c r="L614" i="2"/>
  <c r="O614" i="2"/>
  <c r="R614" i="2" s="1"/>
  <c r="S614" i="2" s="1"/>
  <c r="L618" i="2"/>
  <c r="O618" i="2"/>
  <c r="R618" i="2" s="1"/>
  <c r="S618" i="2" s="1"/>
  <c r="L695" i="2"/>
  <c r="O695" i="2"/>
  <c r="R695" i="2" s="1"/>
  <c r="S695" i="2" s="1"/>
  <c r="L625" i="2"/>
  <c r="O625" i="2"/>
  <c r="R625" i="2" s="1"/>
  <c r="S625" i="2" s="1"/>
  <c r="L601" i="2"/>
  <c r="O601" i="2"/>
  <c r="R601" i="2" s="1"/>
  <c r="S601" i="2" s="1"/>
  <c r="L640" i="2"/>
  <c r="O640" i="2"/>
  <c r="R640" i="2" s="1"/>
  <c r="S640" i="2" s="1"/>
  <c r="L600" i="2"/>
  <c r="O600" i="2"/>
  <c r="R600" i="2" s="1"/>
  <c r="S600" i="2" s="1"/>
  <c r="L629" i="2"/>
  <c r="O629" i="2"/>
  <c r="R629" i="2" s="1"/>
  <c r="S629" i="2" s="1"/>
  <c r="L603" i="2"/>
  <c r="O603" i="2"/>
  <c r="R603" i="2" s="1"/>
  <c r="S603" i="2" s="1"/>
  <c r="L509" i="2"/>
  <c r="O509" i="2"/>
  <c r="R509" i="2" s="1"/>
  <c r="S509" i="2" s="1"/>
  <c r="L513" i="2"/>
  <c r="O513" i="2"/>
  <c r="R513" i="2" s="1"/>
  <c r="S513" i="2" s="1"/>
  <c r="L532" i="2"/>
  <c r="O532" i="2"/>
  <c r="R532" i="2" s="1"/>
  <c r="S532" i="2" s="1"/>
  <c r="L524" i="2"/>
  <c r="O524" i="2"/>
  <c r="R524" i="2" s="1"/>
  <c r="S524" i="2" s="1"/>
  <c r="L508" i="2"/>
  <c r="O508" i="2"/>
  <c r="R508" i="2" s="1"/>
  <c r="S508" i="2" s="1"/>
  <c r="L538" i="2"/>
  <c r="O538" i="2"/>
  <c r="R538" i="2" s="1"/>
  <c r="S538" i="2" s="1"/>
  <c r="L529" i="2"/>
  <c r="O529" i="2"/>
  <c r="R529" i="2" s="1"/>
  <c r="S529" i="2" s="1"/>
  <c r="L465" i="2"/>
  <c r="O465" i="2"/>
  <c r="R465" i="2" s="1"/>
  <c r="S465" i="2" s="1"/>
  <c r="L478" i="2"/>
  <c r="O478" i="2"/>
  <c r="R478" i="2" s="1"/>
  <c r="S478" i="2" s="1"/>
  <c r="L542" i="2"/>
  <c r="O542" i="2"/>
  <c r="R542" i="2" s="1"/>
  <c r="S542" i="2" s="1"/>
  <c r="L486" i="2"/>
  <c r="O486" i="2"/>
  <c r="R486" i="2" s="1"/>
  <c r="S486" i="2" s="1"/>
  <c r="L449" i="2"/>
  <c r="O449" i="2"/>
  <c r="R449" i="2" s="1"/>
  <c r="S449" i="2" s="1"/>
  <c r="L433" i="2"/>
  <c r="O433" i="2"/>
  <c r="R433" i="2" s="1"/>
  <c r="S433" i="2" s="1"/>
  <c r="L518" i="2"/>
  <c r="O518" i="2"/>
  <c r="R518" i="2" s="1"/>
  <c r="S518" i="2" s="1"/>
  <c r="L619" i="2"/>
  <c r="O619" i="2"/>
  <c r="R619" i="2" s="1"/>
  <c r="S619" i="2" s="1"/>
  <c r="L436" i="2"/>
  <c r="O436" i="2"/>
  <c r="R436" i="2" s="1"/>
  <c r="S436" i="2" s="1"/>
  <c r="L451" i="2"/>
  <c r="O451" i="2"/>
  <c r="R451" i="2" s="1"/>
  <c r="S451" i="2" s="1"/>
  <c r="L488" i="2"/>
  <c r="O488" i="2"/>
  <c r="R488" i="2" s="1"/>
  <c r="S488" i="2" s="1"/>
  <c r="L406" i="2"/>
  <c r="O406" i="2"/>
  <c r="R406" i="2" s="1"/>
  <c r="S406" i="2" s="1"/>
  <c r="L403" i="2"/>
  <c r="O403" i="2"/>
  <c r="R403" i="2" s="1"/>
  <c r="S403" i="2" s="1"/>
  <c r="L1060" i="2"/>
  <c r="O1060" i="2"/>
  <c r="R1060" i="2" s="1"/>
  <c r="S1060" i="2" s="1"/>
  <c r="L379" i="2"/>
  <c r="O379" i="2"/>
  <c r="R379" i="2" s="1"/>
  <c r="S379" i="2" s="1"/>
  <c r="L386" i="2"/>
  <c r="O386" i="2"/>
  <c r="R386" i="2" s="1"/>
  <c r="S386" i="2" s="1"/>
  <c r="L380" i="2"/>
  <c r="O380" i="2"/>
  <c r="R380" i="2" s="1"/>
  <c r="S380" i="2" s="1"/>
  <c r="L370" i="2"/>
  <c r="O370" i="2"/>
  <c r="R370" i="2" s="1"/>
  <c r="S370" i="2" s="1"/>
  <c r="L389" i="2"/>
  <c r="O389" i="2"/>
  <c r="R389" i="2" s="1"/>
  <c r="S389" i="2" s="1"/>
  <c r="L442" i="2"/>
  <c r="O442" i="2"/>
  <c r="R442" i="2" s="1"/>
  <c r="S442" i="2" s="1"/>
  <c r="L369" i="2"/>
  <c r="O369" i="2"/>
  <c r="R369" i="2" s="1"/>
  <c r="S369" i="2" s="1"/>
  <c r="L385" i="2"/>
  <c r="O385" i="2"/>
  <c r="R385" i="2" s="1"/>
  <c r="S385" i="2" s="1"/>
  <c r="L330" i="2"/>
  <c r="O330" i="2"/>
  <c r="R330" i="2" s="1"/>
  <c r="S330" i="2" s="1"/>
  <c r="L364" i="2"/>
  <c r="O364" i="2"/>
  <c r="R364" i="2" s="1"/>
  <c r="S364" i="2" s="1"/>
  <c r="L278" i="2"/>
  <c r="O278" i="2"/>
  <c r="R278" i="2" s="1"/>
  <c r="S278" i="2" s="1"/>
  <c r="L392" i="2"/>
  <c r="O392" i="2"/>
  <c r="R392" i="2" s="1"/>
  <c r="S392" i="2" s="1"/>
  <c r="L302" i="2"/>
  <c r="O302" i="2"/>
  <c r="R302" i="2" s="1"/>
  <c r="S302" i="2" s="1"/>
  <c r="L258" i="2"/>
  <c r="O258" i="2"/>
  <c r="R258" i="2" s="1"/>
  <c r="S258" i="2" s="1"/>
  <c r="L297" i="2"/>
  <c r="O297" i="2"/>
  <c r="R297" i="2" s="1"/>
  <c r="S297" i="2" s="1"/>
  <c r="L331" i="2"/>
  <c r="O331" i="2"/>
  <c r="R331" i="2" s="1"/>
  <c r="S331" i="2" s="1"/>
  <c r="L317" i="2"/>
  <c r="O317" i="2"/>
  <c r="R317" i="2" s="1"/>
  <c r="S317" i="2" s="1"/>
  <c r="L367" i="2"/>
  <c r="O367" i="2"/>
  <c r="R367" i="2" s="1"/>
  <c r="S367" i="2" s="1"/>
  <c r="L260" i="2"/>
  <c r="O260" i="2"/>
  <c r="R260" i="2" s="1"/>
  <c r="S260" i="2" s="1"/>
  <c r="L280" i="2"/>
  <c r="O280" i="2"/>
  <c r="R280" i="2" s="1"/>
  <c r="S280" i="2" s="1"/>
  <c r="L237" i="2"/>
  <c r="O237" i="2"/>
  <c r="R237" i="2" s="1"/>
  <c r="S237" i="2" s="1"/>
  <c r="L240" i="2"/>
  <c r="O240" i="2"/>
  <c r="R240" i="2" s="1"/>
  <c r="S240" i="2" s="1"/>
  <c r="L221" i="2"/>
  <c r="O221" i="2"/>
  <c r="R221" i="2" s="1"/>
  <c r="S221" i="2" s="1"/>
  <c r="L205" i="2"/>
  <c r="O205" i="2"/>
  <c r="R205" i="2" s="1"/>
  <c r="S205" i="2" s="1"/>
  <c r="L263" i="2"/>
  <c r="O263" i="2"/>
  <c r="R263" i="2" s="1"/>
  <c r="S263" i="2" s="1"/>
  <c r="L230" i="2"/>
  <c r="O230" i="2"/>
  <c r="R230" i="2" s="1"/>
  <c r="S230" i="2" s="1"/>
  <c r="L243" i="2"/>
  <c r="O243" i="2"/>
  <c r="R243" i="2" s="1"/>
  <c r="S243" i="2" s="1"/>
  <c r="L179" i="2"/>
  <c r="O179" i="2"/>
  <c r="R179" i="2" s="1"/>
  <c r="S179" i="2" s="1"/>
  <c r="L146" i="2"/>
  <c r="O146" i="2"/>
  <c r="R146" i="2" s="1"/>
  <c r="S146" i="2" s="1"/>
  <c r="L180" i="2"/>
  <c r="O180" i="2"/>
  <c r="R180" i="2" s="1"/>
  <c r="S180" i="2" s="1"/>
  <c r="L167" i="2"/>
  <c r="O167" i="2"/>
  <c r="R167" i="2" s="1"/>
  <c r="S167" i="2" s="1"/>
  <c r="L190" i="2"/>
  <c r="O190" i="2"/>
  <c r="R190" i="2" s="1"/>
  <c r="S190" i="2" s="1"/>
  <c r="L147" i="2"/>
  <c r="O147" i="2"/>
  <c r="R147" i="2" s="1"/>
  <c r="S147" i="2" s="1"/>
  <c r="L150" i="2"/>
  <c r="O150" i="2"/>
  <c r="R150" i="2" s="1"/>
  <c r="S150" i="2" s="1"/>
  <c r="L145" i="2"/>
  <c r="O145" i="2"/>
  <c r="R145" i="2" s="1"/>
  <c r="S145" i="2" s="1"/>
  <c r="L112" i="2"/>
  <c r="O112" i="2"/>
  <c r="R112" i="2" s="1"/>
  <c r="S112" i="2" s="1"/>
  <c r="L115" i="2"/>
  <c r="O115" i="2"/>
  <c r="R115" i="2" s="1"/>
  <c r="S115" i="2" s="1"/>
  <c r="L109" i="2"/>
  <c r="O109" i="2"/>
  <c r="R109" i="2" s="1"/>
  <c r="S109" i="2" s="1"/>
  <c r="L101" i="2"/>
  <c r="O101" i="2"/>
  <c r="R101" i="2" s="1"/>
  <c r="S101" i="2" s="1"/>
  <c r="L97" i="2"/>
  <c r="O97" i="2"/>
  <c r="R97" i="2" s="1"/>
  <c r="S97" i="2" s="1"/>
  <c r="L111" i="2"/>
  <c r="O111" i="2"/>
  <c r="R111" i="2" s="1"/>
  <c r="S111" i="2" s="1"/>
  <c r="L71" i="2"/>
  <c r="O71" i="2"/>
  <c r="R71" i="2" s="1"/>
  <c r="S71" i="2" s="1"/>
  <c r="L90" i="2"/>
  <c r="O90" i="2"/>
  <c r="R90" i="2" s="1"/>
  <c r="S90" i="2" s="1"/>
  <c r="L66" i="2"/>
  <c r="O66" i="2"/>
  <c r="R66" i="2" s="1"/>
  <c r="S66" i="2" s="1"/>
  <c r="L63" i="2"/>
  <c r="O63" i="2"/>
  <c r="R63" i="2" s="1"/>
  <c r="S63" i="2" s="1"/>
  <c r="L39" i="2"/>
  <c r="O39" i="2"/>
  <c r="R39" i="2" s="1"/>
  <c r="S39" i="2" s="1"/>
  <c r="L46" i="2"/>
  <c r="O46" i="2"/>
  <c r="R46" i="2" s="1"/>
  <c r="S46" i="2" s="1"/>
  <c r="L56" i="2"/>
  <c r="O56" i="2"/>
  <c r="R56" i="2" s="1"/>
  <c r="S56" i="2" s="1"/>
  <c r="L7" i="2"/>
  <c r="O7" i="2"/>
  <c r="R7" i="2" s="1"/>
  <c r="S7" i="2" s="1"/>
  <c r="L12" i="2"/>
  <c r="O12" i="2"/>
  <c r="R12" i="2" s="1"/>
  <c r="S12" i="2" s="1"/>
  <c r="L25" i="2"/>
  <c r="O25" i="2"/>
  <c r="R25" i="2" s="1"/>
  <c r="S25" i="2" s="1"/>
  <c r="L13" i="2"/>
  <c r="O13" i="2"/>
  <c r="R13" i="2" s="1"/>
  <c r="S13" i="2" s="1"/>
  <c r="L33" i="2"/>
  <c r="O33" i="2"/>
  <c r="R33" i="2" s="1"/>
  <c r="S33" i="2" s="1"/>
  <c r="L1035" i="2"/>
  <c r="O1035" i="2"/>
  <c r="R1035" i="2" s="1"/>
  <c r="S1035" i="2" s="1"/>
  <c r="L1027" i="2"/>
  <c r="O1027" i="2"/>
  <c r="R1027" i="2" s="1"/>
  <c r="S1027" i="2" s="1"/>
  <c r="L1057" i="2"/>
  <c r="O1057" i="2"/>
  <c r="R1057" i="2" s="1"/>
  <c r="S1057" i="2" s="1"/>
  <c r="L1049" i="2"/>
  <c r="O1049" i="2"/>
  <c r="R1049" i="2" s="1"/>
  <c r="S1049" i="2" s="1"/>
  <c r="L1017" i="2"/>
  <c r="O1017" i="2"/>
  <c r="R1017" i="2" s="1"/>
  <c r="S1017" i="2" s="1"/>
  <c r="L1007" i="2"/>
  <c r="O1007" i="2"/>
  <c r="R1007" i="2" s="1"/>
  <c r="S1007" i="2" s="1"/>
  <c r="L1000" i="2"/>
  <c r="O1000" i="2"/>
  <c r="R1000" i="2" s="1"/>
  <c r="S1000" i="2" s="1"/>
  <c r="L1044" i="2"/>
  <c r="O1044" i="2"/>
  <c r="R1044" i="2" s="1"/>
  <c r="S1044" i="2" s="1"/>
  <c r="L986" i="2"/>
  <c r="O986" i="2"/>
  <c r="R986" i="2" s="1"/>
  <c r="S986" i="2" s="1"/>
  <c r="L971" i="2"/>
  <c r="O971" i="2"/>
  <c r="R971" i="2" s="1"/>
  <c r="S971" i="2" s="1"/>
  <c r="L954" i="2"/>
  <c r="O954" i="2"/>
  <c r="R954" i="2" s="1"/>
  <c r="S954" i="2" s="1"/>
  <c r="L963" i="2"/>
  <c r="O963" i="2"/>
  <c r="R963" i="2" s="1"/>
  <c r="S963" i="2" s="1"/>
  <c r="L955" i="2"/>
  <c r="O955" i="2"/>
  <c r="R955" i="2" s="1"/>
  <c r="S955" i="2" s="1"/>
  <c r="L942" i="2"/>
  <c r="O942" i="2"/>
  <c r="R942" i="2" s="1"/>
  <c r="S942" i="2" s="1"/>
  <c r="L927" i="2"/>
  <c r="O927" i="2"/>
  <c r="R927" i="2" s="1"/>
  <c r="S927" i="2" s="1"/>
  <c r="L904" i="2"/>
  <c r="O904" i="2"/>
  <c r="R904" i="2" s="1"/>
  <c r="S904" i="2" s="1"/>
  <c r="L990" i="2"/>
  <c r="O990" i="2"/>
  <c r="R990" i="2" s="1"/>
  <c r="S990" i="2" s="1"/>
  <c r="L906" i="2"/>
  <c r="O906" i="2"/>
  <c r="R906" i="2" s="1"/>
  <c r="S906" i="2" s="1"/>
  <c r="L888" i="2"/>
  <c r="O888" i="2"/>
  <c r="R888" i="2" s="1"/>
  <c r="S888" i="2" s="1"/>
  <c r="L892" i="2"/>
  <c r="O892" i="2"/>
  <c r="R892" i="2" s="1"/>
  <c r="S892" i="2" s="1"/>
  <c r="O890" i="2"/>
  <c r="R890" i="2" s="1"/>
  <c r="S890" i="2" s="1"/>
  <c r="L890" i="2"/>
  <c r="L874" i="2"/>
  <c r="O874" i="2"/>
  <c r="R874" i="2" s="1"/>
  <c r="S874" i="2" s="1"/>
  <c r="L872" i="2"/>
  <c r="O872" i="2"/>
  <c r="R872" i="2" s="1"/>
  <c r="S872" i="2" s="1"/>
  <c r="L857" i="2"/>
  <c r="O857" i="2"/>
  <c r="R857" i="2" s="1"/>
  <c r="S857" i="2" s="1"/>
  <c r="L865" i="2"/>
  <c r="O865" i="2"/>
  <c r="R865" i="2" s="1"/>
  <c r="S865" i="2" s="1"/>
  <c r="L818" i="2"/>
  <c r="O818" i="2"/>
  <c r="R818" i="2" s="1"/>
  <c r="S818" i="2" s="1"/>
  <c r="L823" i="2"/>
  <c r="O823" i="2"/>
  <c r="R823" i="2" s="1"/>
  <c r="S823" i="2" s="1"/>
  <c r="L842" i="2"/>
  <c r="O842" i="2"/>
  <c r="R842" i="2" s="1"/>
  <c r="S842" i="2" s="1"/>
  <c r="L841" i="2"/>
  <c r="O841" i="2"/>
  <c r="R841" i="2" s="1"/>
  <c r="S841" i="2" s="1"/>
  <c r="L790" i="2"/>
  <c r="O790" i="2"/>
  <c r="R790" i="2" s="1"/>
  <c r="S790" i="2" s="1"/>
  <c r="L853" i="2"/>
  <c r="O853" i="2"/>
  <c r="R853" i="2" s="1"/>
  <c r="S853" i="2" s="1"/>
  <c r="L834" i="2"/>
  <c r="O834" i="2"/>
  <c r="R834" i="2" s="1"/>
  <c r="S834" i="2" s="1"/>
  <c r="L803" i="2"/>
  <c r="O803" i="2"/>
  <c r="R803" i="2" s="1"/>
  <c r="S803" i="2" s="1"/>
  <c r="L756" i="2"/>
  <c r="O756" i="2"/>
  <c r="R756" i="2" s="1"/>
  <c r="S756" i="2" s="1"/>
  <c r="L762" i="2"/>
  <c r="O762" i="2"/>
  <c r="R762" i="2" s="1"/>
  <c r="S762" i="2" s="1"/>
  <c r="L781" i="2"/>
  <c r="O781" i="2"/>
  <c r="R781" i="2" s="1"/>
  <c r="S781" i="2" s="1"/>
  <c r="L789" i="2"/>
  <c r="O789" i="2"/>
  <c r="R789" i="2" s="1"/>
  <c r="S789" i="2" s="1"/>
  <c r="L744" i="2"/>
  <c r="O744" i="2"/>
  <c r="R744" i="2" s="1"/>
  <c r="S744" i="2" s="1"/>
  <c r="L679" i="2"/>
  <c r="O679" i="2"/>
  <c r="R679" i="2" s="1"/>
  <c r="S679" i="2" s="1"/>
  <c r="L728" i="2"/>
  <c r="O728" i="2"/>
  <c r="R728" i="2" s="1"/>
  <c r="S728" i="2" s="1"/>
  <c r="L710" i="2"/>
  <c r="O710" i="2"/>
  <c r="R710" i="2" s="1"/>
  <c r="S710" i="2" s="1"/>
  <c r="L725" i="2"/>
  <c r="O725" i="2"/>
  <c r="R725" i="2" s="1"/>
  <c r="S725" i="2" s="1"/>
  <c r="L766" i="2"/>
  <c r="O766" i="2"/>
  <c r="R766" i="2" s="1"/>
  <c r="S766" i="2" s="1"/>
  <c r="L686" i="2"/>
  <c r="O686" i="2"/>
  <c r="R686" i="2" s="1"/>
  <c r="S686" i="2" s="1"/>
  <c r="L750" i="2"/>
  <c r="O750" i="2"/>
  <c r="R750" i="2" s="1"/>
  <c r="S750" i="2" s="1"/>
  <c r="L704" i="2"/>
  <c r="O704" i="2"/>
  <c r="R704" i="2" s="1"/>
  <c r="S704" i="2" s="1"/>
  <c r="L682" i="2"/>
  <c r="O682" i="2"/>
  <c r="R682" i="2" s="1"/>
  <c r="S682" i="2" s="1"/>
  <c r="L681" i="2"/>
  <c r="O681" i="2"/>
  <c r="R681" i="2" s="1"/>
  <c r="S681" i="2" s="1"/>
  <c r="L659" i="2"/>
  <c r="O659" i="2"/>
  <c r="R659" i="2" s="1"/>
  <c r="S659" i="2" s="1"/>
  <c r="L691" i="2"/>
  <c r="O691" i="2"/>
  <c r="R691" i="2" s="1"/>
  <c r="S691" i="2" s="1"/>
  <c r="L627" i="2"/>
  <c r="O627" i="2"/>
  <c r="R627" i="2" s="1"/>
  <c r="S627" i="2" s="1"/>
  <c r="L604" i="2"/>
  <c r="O604" i="2"/>
  <c r="R604" i="2" s="1"/>
  <c r="S604" i="2" s="1"/>
  <c r="L672" i="2"/>
  <c r="O672" i="2"/>
  <c r="R672" i="2" s="1"/>
  <c r="S672" i="2" s="1"/>
  <c r="L616" i="2"/>
  <c r="O616" i="2"/>
  <c r="R616" i="2" s="1"/>
  <c r="S616" i="2" s="1"/>
  <c r="L585" i="2"/>
  <c r="O585" i="2"/>
  <c r="R585" i="2" s="1"/>
  <c r="S585" i="2" s="1"/>
  <c r="L594" i="2"/>
  <c r="O594" i="2"/>
  <c r="R594" i="2" s="1"/>
  <c r="S594" i="2" s="1"/>
  <c r="L635" i="2"/>
  <c r="O635" i="2"/>
  <c r="R635" i="2" s="1"/>
  <c r="S635" i="2" s="1"/>
  <c r="L570" i="2"/>
  <c r="O570" i="2"/>
  <c r="R570" i="2" s="1"/>
  <c r="S570" i="2" s="1"/>
  <c r="L574" i="2"/>
  <c r="O574" i="2"/>
  <c r="R574" i="2" s="1"/>
  <c r="S574" i="2" s="1"/>
  <c r="L527" i="2"/>
  <c r="O527" i="2"/>
  <c r="R527" i="2" s="1"/>
  <c r="S527" i="2" s="1"/>
  <c r="L597" i="2"/>
  <c r="O597" i="2"/>
  <c r="R597" i="2" s="1"/>
  <c r="S597" i="2" s="1"/>
  <c r="L595" i="2"/>
  <c r="O595" i="2"/>
  <c r="R595" i="2" s="1"/>
  <c r="S595" i="2" s="1"/>
  <c r="L494" i="2"/>
  <c r="O494" i="2"/>
  <c r="R494" i="2" s="1"/>
  <c r="S494" i="2" s="1"/>
  <c r="L493" i="2"/>
  <c r="O493" i="2"/>
  <c r="R493" i="2" s="1"/>
  <c r="S493" i="2" s="1"/>
  <c r="L566" i="2"/>
  <c r="O566" i="2"/>
  <c r="R566" i="2" s="1"/>
  <c r="S566" i="2" s="1"/>
  <c r="L557" i="2"/>
  <c r="O557" i="2"/>
  <c r="R557" i="2" s="1"/>
  <c r="S557" i="2" s="1"/>
  <c r="L490" i="2"/>
  <c r="O490" i="2"/>
  <c r="R490" i="2" s="1"/>
  <c r="S490" i="2" s="1"/>
  <c r="L468" i="2"/>
  <c r="O468" i="2"/>
  <c r="R468" i="2" s="1"/>
  <c r="S468" i="2" s="1"/>
  <c r="L517" i="2"/>
  <c r="O517" i="2"/>
  <c r="R517" i="2" s="1"/>
  <c r="S517" i="2" s="1"/>
  <c r="L475" i="2"/>
  <c r="O475" i="2"/>
  <c r="R475" i="2" s="1"/>
  <c r="S475" i="2" s="1"/>
  <c r="L482" i="2"/>
  <c r="O482" i="2"/>
  <c r="R482" i="2" s="1"/>
  <c r="S482" i="2" s="1"/>
  <c r="L400" i="2"/>
  <c r="O400" i="2"/>
  <c r="R400" i="2" s="1"/>
  <c r="S400" i="2" s="1"/>
  <c r="L483" i="2"/>
  <c r="O483" i="2"/>
  <c r="R483" i="2" s="1"/>
  <c r="S483" i="2" s="1"/>
  <c r="L498" i="2"/>
  <c r="O498" i="2"/>
  <c r="R498" i="2" s="1"/>
  <c r="S498" i="2" s="1"/>
  <c r="L426" i="2"/>
  <c r="O426" i="2"/>
  <c r="R426" i="2" s="1"/>
  <c r="S426" i="2" s="1"/>
  <c r="L353" i="2"/>
  <c r="O353" i="2"/>
  <c r="R353" i="2" s="1"/>
  <c r="S353" i="2" s="1"/>
  <c r="L431" i="2"/>
  <c r="O431" i="2"/>
  <c r="R431" i="2" s="1"/>
  <c r="S431" i="2" s="1"/>
  <c r="L388" i="2"/>
  <c r="O388" i="2"/>
  <c r="R388" i="2" s="1"/>
  <c r="S388" i="2" s="1"/>
  <c r="L404" i="2"/>
  <c r="O404" i="2"/>
  <c r="R404" i="2" s="1"/>
  <c r="S404" i="2" s="1"/>
  <c r="L383" i="2"/>
  <c r="O383" i="2"/>
  <c r="R383" i="2" s="1"/>
  <c r="S383" i="2" s="1"/>
  <c r="L452" i="2"/>
  <c r="O452" i="2"/>
  <c r="R452" i="2" s="1"/>
  <c r="S452" i="2" s="1"/>
  <c r="L372" i="2"/>
  <c r="O372" i="2"/>
  <c r="R372" i="2" s="1"/>
  <c r="S372" i="2" s="1"/>
  <c r="L342" i="2"/>
  <c r="O342" i="2"/>
  <c r="R342" i="2" s="1"/>
  <c r="S342" i="2" s="1"/>
  <c r="L354" i="2"/>
  <c r="O354" i="2"/>
  <c r="R354" i="2" s="1"/>
  <c r="S354" i="2" s="1"/>
  <c r="L377" i="2"/>
  <c r="O377" i="2"/>
  <c r="R377" i="2" s="1"/>
  <c r="S377" i="2" s="1"/>
  <c r="L320" i="2"/>
  <c r="O320" i="2"/>
  <c r="R320" i="2" s="1"/>
  <c r="S320" i="2" s="1"/>
  <c r="L349" i="2"/>
  <c r="O349" i="2"/>
  <c r="R349" i="2" s="1"/>
  <c r="S349" i="2" s="1"/>
  <c r="L495" i="2"/>
  <c r="O495" i="2"/>
  <c r="R495" i="2" s="1"/>
  <c r="S495" i="2" s="1"/>
  <c r="L1020" i="2"/>
  <c r="O1020" i="2"/>
  <c r="R1020" i="2" s="1"/>
  <c r="S1020" i="2" s="1"/>
  <c r="L1042" i="2"/>
  <c r="O1042" i="2"/>
  <c r="R1042" i="2" s="1"/>
  <c r="S1042" i="2" s="1"/>
  <c r="L977" i="2"/>
  <c r="O977" i="2"/>
  <c r="R977" i="2" s="1"/>
  <c r="S977" i="2" s="1"/>
  <c r="L946" i="2"/>
  <c r="O946" i="2"/>
  <c r="R946" i="2" s="1"/>
  <c r="S946" i="2" s="1"/>
  <c r="L896" i="2"/>
  <c r="O896" i="2"/>
  <c r="R896" i="2" s="1"/>
  <c r="S896" i="2" s="1"/>
  <c r="L876" i="2"/>
  <c r="O876" i="2"/>
  <c r="R876" i="2" s="1"/>
  <c r="S876" i="2" s="1"/>
  <c r="L849" i="2"/>
  <c r="O849" i="2"/>
  <c r="R849" i="2" s="1"/>
  <c r="S849" i="2" s="1"/>
  <c r="L813" i="2"/>
  <c r="O813" i="2"/>
  <c r="R813" i="2" s="1"/>
  <c r="S813" i="2" s="1"/>
  <c r="L855" i="2"/>
  <c r="O855" i="2"/>
  <c r="R855" i="2" s="1"/>
  <c r="S855" i="2" s="1"/>
  <c r="L800" i="2"/>
  <c r="O800" i="2"/>
  <c r="R800" i="2" s="1"/>
  <c r="S800" i="2" s="1"/>
  <c r="L847" i="2"/>
  <c r="O847" i="2"/>
  <c r="R847" i="2" s="1"/>
  <c r="S847" i="2" s="1"/>
  <c r="L830" i="2"/>
  <c r="O830" i="2"/>
  <c r="R830" i="2" s="1"/>
  <c r="S830" i="2" s="1"/>
  <c r="L827" i="2"/>
  <c r="O827" i="2"/>
  <c r="R827" i="2" s="1"/>
  <c r="S827" i="2" s="1"/>
  <c r="L822" i="2"/>
  <c r="O822" i="2"/>
  <c r="R822" i="2" s="1"/>
  <c r="S822" i="2" s="1"/>
  <c r="L738" i="2"/>
  <c r="O738" i="2"/>
  <c r="R738" i="2" s="1"/>
  <c r="S738" i="2" s="1"/>
  <c r="L773" i="2"/>
  <c r="O773" i="2"/>
  <c r="R773" i="2" s="1"/>
  <c r="S773" i="2" s="1"/>
  <c r="L712" i="2"/>
  <c r="O712" i="2"/>
  <c r="R712" i="2" s="1"/>
  <c r="S712" i="2" s="1"/>
  <c r="L742" i="2"/>
  <c r="O742" i="2"/>
  <c r="R742" i="2" s="1"/>
  <c r="S742" i="2" s="1"/>
  <c r="L683" i="2"/>
  <c r="O683" i="2"/>
  <c r="R683" i="2" s="1"/>
  <c r="S683" i="2" s="1"/>
  <c r="L678" i="2"/>
  <c r="O678" i="2"/>
  <c r="R678" i="2" s="1"/>
  <c r="S678" i="2" s="1"/>
  <c r="L699" i="2"/>
  <c r="O699" i="2"/>
  <c r="R699" i="2" s="1"/>
  <c r="S699" i="2" s="1"/>
  <c r="L651" i="2"/>
  <c r="O651" i="2"/>
  <c r="R651" i="2" s="1"/>
  <c r="S651" i="2" s="1"/>
  <c r="L645" i="2"/>
  <c r="O645" i="2"/>
  <c r="R645" i="2" s="1"/>
  <c r="S645" i="2" s="1"/>
  <c r="L647" i="2"/>
  <c r="O647" i="2"/>
  <c r="R647" i="2" s="1"/>
  <c r="S647" i="2" s="1"/>
  <c r="L643" i="2"/>
  <c r="O643" i="2"/>
  <c r="R643" i="2" s="1"/>
  <c r="S643" i="2" s="1"/>
  <c r="L623" i="2"/>
  <c r="O623" i="2"/>
  <c r="R623" i="2" s="1"/>
  <c r="S623" i="2" s="1"/>
  <c r="L633" i="2"/>
  <c r="O633" i="2"/>
  <c r="R633" i="2" s="1"/>
  <c r="S633" i="2" s="1"/>
  <c r="L661" i="2"/>
  <c r="O661" i="2"/>
  <c r="R661" i="2" s="1"/>
  <c r="S661" i="2" s="1"/>
  <c r="L578" i="2"/>
  <c r="O578" i="2"/>
  <c r="R578" i="2" s="1"/>
  <c r="S578" i="2" s="1"/>
  <c r="L599" i="2"/>
  <c r="O599" i="2"/>
  <c r="R599" i="2" s="1"/>
  <c r="S599" i="2" s="1"/>
  <c r="L525" i="2"/>
  <c r="O525" i="2"/>
  <c r="R525" i="2" s="1"/>
  <c r="S525" i="2" s="1"/>
  <c r="L543" i="2"/>
  <c r="O543" i="2"/>
  <c r="R543" i="2" s="1"/>
  <c r="S543" i="2" s="1"/>
  <c r="L589" i="2"/>
  <c r="O589" i="2"/>
  <c r="R589" i="2" s="1"/>
  <c r="S589" i="2" s="1"/>
  <c r="L569" i="2"/>
  <c r="O569" i="2"/>
  <c r="R569" i="2" s="1"/>
  <c r="S569" i="2" s="1"/>
  <c r="L591" i="2"/>
  <c r="O591" i="2"/>
  <c r="R591" i="2" s="1"/>
  <c r="S591" i="2" s="1"/>
  <c r="L515" i="2"/>
  <c r="O515" i="2"/>
  <c r="R515" i="2" s="1"/>
  <c r="S515" i="2" s="1"/>
  <c r="L461" i="2"/>
  <c r="O461" i="2"/>
  <c r="R461" i="2" s="1"/>
  <c r="S461" i="2" s="1"/>
  <c r="L469" i="2"/>
  <c r="O469" i="2"/>
  <c r="R469" i="2" s="1"/>
  <c r="S469" i="2" s="1"/>
  <c r="L473" i="2"/>
  <c r="O473" i="2"/>
  <c r="R473" i="2" s="1"/>
  <c r="S473" i="2" s="1"/>
  <c r="L450" i="2"/>
  <c r="O450" i="2"/>
  <c r="R450" i="2" s="1"/>
  <c r="S450" i="2" s="1"/>
  <c r="L448" i="2"/>
  <c r="O448" i="2"/>
  <c r="R448" i="2" s="1"/>
  <c r="S448" i="2" s="1"/>
  <c r="L534" i="2"/>
  <c r="O534" i="2"/>
  <c r="R534" i="2" s="1"/>
  <c r="S534" i="2" s="1"/>
  <c r="L453" i="2"/>
  <c r="O453" i="2"/>
  <c r="R453" i="2" s="1"/>
  <c r="S453" i="2" s="1"/>
  <c r="L445" i="2"/>
  <c r="O445" i="2"/>
  <c r="R445" i="2" s="1"/>
  <c r="S445" i="2" s="1"/>
  <c r="L425" i="2"/>
  <c r="O425" i="2"/>
  <c r="R425" i="2" s="1"/>
  <c r="S425" i="2" s="1"/>
  <c r="L457" i="2"/>
  <c r="O457" i="2"/>
  <c r="R457" i="2" s="1"/>
  <c r="S457" i="2" s="1"/>
  <c r="L477" i="2"/>
  <c r="O477" i="2"/>
  <c r="R477" i="2" s="1"/>
  <c r="S477" i="2" s="1"/>
  <c r="L419" i="2"/>
  <c r="O419" i="2"/>
  <c r="R419" i="2" s="1"/>
  <c r="S419" i="2" s="1"/>
  <c r="L432" i="2"/>
  <c r="O432" i="2"/>
  <c r="R432" i="2" s="1"/>
  <c r="S432" i="2" s="1"/>
  <c r="L357" i="2"/>
  <c r="O357" i="2"/>
  <c r="R357" i="2" s="1"/>
  <c r="S357" i="2" s="1"/>
  <c r="L359" i="2"/>
  <c r="O359" i="2"/>
  <c r="R359" i="2" s="1"/>
  <c r="S359" i="2" s="1"/>
  <c r="L412" i="2"/>
  <c r="O412" i="2"/>
  <c r="R412" i="2" s="1"/>
  <c r="S412" i="2" s="1"/>
  <c r="L341" i="2"/>
  <c r="O341" i="2"/>
  <c r="R341" i="2" s="1"/>
  <c r="S341" i="2" s="1"/>
  <c r="L399" i="2"/>
  <c r="O399" i="2"/>
  <c r="R399" i="2" s="1"/>
  <c r="S399" i="2" s="1"/>
  <c r="L303" i="2"/>
  <c r="O303" i="2"/>
  <c r="R303" i="2" s="1"/>
  <c r="S303" i="2" s="1"/>
  <c r="L410" i="2"/>
  <c r="O410" i="2"/>
  <c r="R410" i="2" s="1"/>
  <c r="S410" i="2" s="1"/>
  <c r="L290" i="2"/>
  <c r="O290" i="2"/>
  <c r="R290" i="2" s="1"/>
  <c r="S290" i="2" s="1"/>
  <c r="L395" i="2"/>
  <c r="O395" i="2"/>
  <c r="R395" i="2" s="1"/>
  <c r="S395" i="2" s="1"/>
  <c r="L296" i="2"/>
  <c r="O296" i="2"/>
  <c r="R296" i="2" s="1"/>
  <c r="S296" i="2" s="1"/>
  <c r="L239" i="2"/>
  <c r="O239" i="2"/>
  <c r="R239" i="2" s="1"/>
  <c r="S239" i="2" s="1"/>
  <c r="L268" i="2"/>
  <c r="O268" i="2"/>
  <c r="R268" i="2" s="1"/>
  <c r="S268" i="2" s="1"/>
  <c r="L257" i="2"/>
  <c r="O257" i="2"/>
  <c r="R257" i="2" s="1"/>
  <c r="S257" i="2" s="1"/>
  <c r="L269" i="2"/>
  <c r="O269" i="2"/>
  <c r="R269" i="2" s="1"/>
  <c r="S269" i="2" s="1"/>
  <c r="L267" i="2"/>
  <c r="O267" i="2"/>
  <c r="R267" i="2" s="1"/>
  <c r="S267" i="2" s="1"/>
  <c r="L236" i="2"/>
  <c r="O236" i="2"/>
  <c r="R236" i="2" s="1"/>
  <c r="S236" i="2" s="1"/>
  <c r="L224" i="2"/>
  <c r="O224" i="2"/>
  <c r="R224" i="2" s="1"/>
  <c r="S224" i="2" s="1"/>
  <c r="L223" i="2"/>
  <c r="O223" i="2"/>
  <c r="R223" i="2" s="1"/>
  <c r="S223" i="2" s="1"/>
  <c r="L227" i="2"/>
  <c r="O227" i="2"/>
  <c r="R227" i="2" s="1"/>
  <c r="S227" i="2" s="1"/>
  <c r="L203" i="2"/>
  <c r="O203" i="2"/>
  <c r="R203" i="2" s="1"/>
  <c r="S203" i="2" s="1"/>
  <c r="L181" i="2"/>
  <c r="O181" i="2"/>
  <c r="R181" i="2" s="1"/>
  <c r="S181" i="2" s="1"/>
  <c r="L247" i="2"/>
  <c r="O247" i="2"/>
  <c r="R247" i="2" s="1"/>
  <c r="S247" i="2" s="1"/>
  <c r="L159" i="2"/>
  <c r="O159" i="2"/>
  <c r="R159" i="2" s="1"/>
  <c r="S159" i="2" s="1"/>
  <c r="L155" i="2"/>
  <c r="O155" i="2"/>
  <c r="R155" i="2" s="1"/>
  <c r="S155" i="2" s="1"/>
  <c r="L270" i="2"/>
  <c r="O270" i="2"/>
  <c r="R270" i="2" s="1"/>
  <c r="S270" i="2" s="1"/>
  <c r="L206" i="2"/>
  <c r="O206" i="2"/>
  <c r="R206" i="2" s="1"/>
  <c r="S206" i="2" s="1"/>
  <c r="L135" i="2"/>
  <c r="O135" i="2"/>
  <c r="R135" i="2" s="1"/>
  <c r="S135" i="2" s="1"/>
  <c r="L173" i="2"/>
  <c r="O173" i="2"/>
  <c r="R173" i="2" s="1"/>
  <c r="S173" i="2" s="1"/>
  <c r="L118" i="2"/>
  <c r="O118" i="2"/>
  <c r="R118" i="2" s="1"/>
  <c r="S118" i="2" s="1"/>
  <c r="L122" i="2"/>
  <c r="O122" i="2"/>
  <c r="R122" i="2" s="1"/>
  <c r="S122" i="2" s="1"/>
  <c r="L126" i="2"/>
  <c r="O126" i="2"/>
  <c r="R126" i="2" s="1"/>
  <c r="S126" i="2" s="1"/>
  <c r="L110" i="2"/>
  <c r="O110" i="2"/>
  <c r="R110" i="2" s="1"/>
  <c r="S110" i="2" s="1"/>
  <c r="L94" i="2"/>
  <c r="O94" i="2"/>
  <c r="R94" i="2" s="1"/>
  <c r="S94" i="2" s="1"/>
  <c r="L72" i="2"/>
  <c r="O72" i="2"/>
  <c r="R72" i="2" s="1"/>
  <c r="S72" i="2" s="1"/>
  <c r="L69" i="2"/>
  <c r="O69" i="2"/>
  <c r="R69" i="2" s="1"/>
  <c r="S69" i="2" s="1"/>
  <c r="L68" i="2"/>
  <c r="O68" i="2"/>
  <c r="R68" i="2" s="1"/>
  <c r="S68" i="2" s="1"/>
  <c r="L49" i="2"/>
  <c r="O49" i="2"/>
  <c r="R49" i="2" s="1"/>
  <c r="S49" i="2" s="1"/>
  <c r="L50" i="2"/>
  <c r="O50" i="2"/>
  <c r="R50" i="2" s="1"/>
  <c r="S50" i="2" s="1"/>
  <c r="L32" i="2"/>
  <c r="O32" i="2"/>
  <c r="R32" i="2" s="1"/>
  <c r="S32" i="2" s="1"/>
  <c r="L31" i="2"/>
  <c r="O31" i="2"/>
  <c r="R31" i="2" s="1"/>
  <c r="S31" i="2" s="1"/>
  <c r="O22" i="2"/>
  <c r="R22" i="2" s="1"/>
  <c r="S22" i="2" s="1"/>
  <c r="L22" i="2"/>
  <c r="L4" i="2"/>
  <c r="O4" i="2"/>
  <c r="R4" i="2" s="1"/>
  <c r="S4" i="2" s="1"/>
  <c r="O1030" i="2"/>
  <c r="R1030" i="2" s="1"/>
  <c r="S1030" i="2" s="1"/>
  <c r="O1055" i="2"/>
  <c r="R1055" i="2" s="1"/>
  <c r="S1055" i="2" s="1"/>
  <c r="O998" i="2"/>
  <c r="R998" i="2" s="1"/>
  <c r="S998" i="2" s="1"/>
  <c r="O978" i="2"/>
  <c r="R978" i="2" s="1"/>
  <c r="S978" i="2" s="1"/>
  <c r="O968" i="2"/>
  <c r="R968" i="2" s="1"/>
  <c r="S968" i="2" s="1"/>
  <c r="O918" i="2"/>
  <c r="R918" i="2" s="1"/>
  <c r="S918" i="2" s="1"/>
  <c r="O911" i="2"/>
  <c r="R911" i="2" s="1"/>
  <c r="S911" i="2" s="1"/>
  <c r="O931" i="2"/>
  <c r="R931" i="2" s="1"/>
  <c r="S931" i="2" s="1"/>
  <c r="O835" i="2"/>
  <c r="R835" i="2" s="1"/>
  <c r="S835" i="2" s="1"/>
  <c r="O719" i="2"/>
  <c r="R719" i="2" s="1"/>
  <c r="S719" i="2" s="1"/>
  <c r="O801" i="2"/>
  <c r="R801" i="2" s="1"/>
  <c r="S801" i="2" s="1"/>
  <c r="O622" i="2"/>
  <c r="R622" i="2" s="1"/>
  <c r="S622" i="2" s="1"/>
  <c r="O593" i="2"/>
  <c r="R593" i="2" s="1"/>
  <c r="S593" i="2" s="1"/>
  <c r="O580" i="2"/>
  <c r="R580" i="2" s="1"/>
  <c r="S580" i="2" s="1"/>
  <c r="O390" i="2"/>
  <c r="R390" i="2" s="1"/>
  <c r="S390" i="2" s="1"/>
  <c r="O328" i="2"/>
  <c r="R328" i="2" s="1"/>
  <c r="S328" i="2" s="1"/>
  <c r="O305" i="2"/>
  <c r="R305" i="2" s="1"/>
  <c r="S305" i="2" s="1"/>
  <c r="O245" i="2"/>
  <c r="R245" i="2" s="1"/>
  <c r="S245" i="2" s="1"/>
  <c r="O163" i="2"/>
  <c r="R163" i="2" s="1"/>
  <c r="S163" i="2" s="1"/>
  <c r="O48" i="2"/>
  <c r="R48" i="2" s="1"/>
  <c r="S48" i="2" s="1"/>
  <c r="L1062" i="2"/>
  <c r="O1062" i="2"/>
  <c r="R1062" i="2" s="1"/>
  <c r="S1062" i="2" s="1"/>
  <c r="L422" i="2"/>
  <c r="O422" i="2"/>
  <c r="R422" i="2" s="1"/>
  <c r="S422" i="2" s="1"/>
  <c r="L312" i="2"/>
  <c r="O312" i="2"/>
  <c r="R312" i="2" s="1"/>
  <c r="S312" i="2" s="1"/>
  <c r="L262" i="2"/>
  <c r="O262" i="2"/>
  <c r="R262" i="2" s="1"/>
  <c r="S262" i="2" s="1"/>
  <c r="L256" i="2"/>
  <c r="O256" i="2"/>
  <c r="R256" i="2" s="1"/>
  <c r="S256" i="2" s="1"/>
  <c r="L318" i="2"/>
  <c r="O318" i="2"/>
  <c r="R318" i="2" s="1"/>
  <c r="S318" i="2" s="1"/>
  <c r="L384" i="2"/>
  <c r="O384" i="2"/>
  <c r="R384" i="2" s="1"/>
  <c r="S384" i="2" s="1"/>
  <c r="L283" i="2"/>
  <c r="O283" i="2"/>
  <c r="R283" i="2" s="1"/>
  <c r="S283" i="2" s="1"/>
  <c r="L264" i="2"/>
  <c r="O264" i="2"/>
  <c r="R264" i="2" s="1"/>
  <c r="S264" i="2" s="1"/>
  <c r="O244" i="2"/>
  <c r="R244" i="2" s="1"/>
  <c r="S244" i="2" s="1"/>
  <c r="L244" i="2"/>
  <c r="L301" i="2"/>
  <c r="O301" i="2"/>
  <c r="R301" i="2" s="1"/>
  <c r="S301" i="2" s="1"/>
  <c r="L216" i="2"/>
  <c r="O216" i="2"/>
  <c r="R216" i="2" s="1"/>
  <c r="S216" i="2" s="1"/>
  <c r="L251" i="2"/>
  <c r="O251" i="2"/>
  <c r="R251" i="2" s="1"/>
  <c r="S251" i="2" s="1"/>
  <c r="L222" i="2"/>
  <c r="O222" i="2"/>
  <c r="R222" i="2" s="1"/>
  <c r="S222" i="2" s="1"/>
  <c r="L213" i="2"/>
  <c r="O213" i="2"/>
  <c r="R213" i="2" s="1"/>
  <c r="S213" i="2" s="1"/>
  <c r="L210" i="2"/>
  <c r="O210" i="2"/>
  <c r="R210" i="2" s="1"/>
  <c r="S210" i="2" s="1"/>
  <c r="L907" i="2"/>
  <c r="O907" i="2"/>
  <c r="R907" i="2" s="1"/>
  <c r="S907" i="2" s="1"/>
  <c r="L235" i="2"/>
  <c r="O235" i="2"/>
  <c r="R235" i="2" s="1"/>
  <c r="S235" i="2" s="1"/>
  <c r="L186" i="2"/>
  <c r="O186" i="2"/>
  <c r="R186" i="2" s="1"/>
  <c r="S186" i="2" s="1"/>
  <c r="L139" i="2"/>
  <c r="O139" i="2"/>
  <c r="R139" i="2" s="1"/>
  <c r="S139" i="2" s="1"/>
  <c r="L134" i="2"/>
  <c r="O134" i="2"/>
  <c r="R134" i="2" s="1"/>
  <c r="S134" i="2" s="1"/>
  <c r="L124" i="2"/>
  <c r="O124" i="2"/>
  <c r="R124" i="2" s="1"/>
  <c r="S124" i="2" s="1"/>
  <c r="L108" i="2"/>
  <c r="O108" i="2"/>
  <c r="R108" i="2" s="1"/>
  <c r="S108" i="2" s="1"/>
  <c r="L104" i="2"/>
  <c r="O104" i="2"/>
  <c r="R104" i="2" s="1"/>
  <c r="S104" i="2" s="1"/>
  <c r="L105" i="2"/>
  <c r="O105" i="2"/>
  <c r="R105" i="2" s="1"/>
  <c r="S105" i="2" s="1"/>
  <c r="L95" i="2"/>
  <c r="O95" i="2"/>
  <c r="R95" i="2" s="1"/>
  <c r="S95" i="2" s="1"/>
  <c r="L127" i="2"/>
  <c r="O127" i="2"/>
  <c r="R127" i="2" s="1"/>
  <c r="S127" i="2" s="1"/>
  <c r="L89" i="2"/>
  <c r="O89" i="2"/>
  <c r="R89" i="2" s="1"/>
  <c r="S89" i="2" s="1"/>
  <c r="L80" i="2"/>
  <c r="O80" i="2"/>
  <c r="R80" i="2" s="1"/>
  <c r="S80" i="2" s="1"/>
  <c r="L75" i="2"/>
  <c r="O75" i="2"/>
  <c r="R75" i="2" s="1"/>
  <c r="S75" i="2" s="1"/>
  <c r="L55" i="2"/>
  <c r="O55" i="2"/>
  <c r="R55" i="2" s="1"/>
  <c r="S55" i="2" s="1"/>
  <c r="L52" i="2"/>
  <c r="O52" i="2"/>
  <c r="R52" i="2" s="1"/>
  <c r="S52" i="2" s="1"/>
  <c r="L45" i="2"/>
  <c r="O45" i="2"/>
  <c r="R45" i="2" s="1"/>
  <c r="S45" i="2" s="1"/>
  <c r="L34" i="2"/>
  <c r="O34" i="2"/>
  <c r="R34" i="2" s="1"/>
  <c r="S34" i="2" s="1"/>
  <c r="L19" i="2"/>
  <c r="O19" i="2"/>
  <c r="R19" i="2" s="1"/>
  <c r="S19" i="2" s="1"/>
  <c r="L9" i="2"/>
  <c r="O9" i="2"/>
  <c r="R9" i="2" s="1"/>
  <c r="S9" i="2" s="1"/>
  <c r="L23" i="2"/>
  <c r="O23" i="2"/>
  <c r="R23" i="2" s="1"/>
  <c r="S23" i="2" s="1"/>
  <c r="O1028" i="2"/>
  <c r="R1028" i="2" s="1"/>
  <c r="S1028" i="2" s="1"/>
  <c r="O1053" i="2"/>
  <c r="R1053" i="2" s="1"/>
  <c r="S1053" i="2" s="1"/>
  <c r="O1012" i="2"/>
  <c r="R1012" i="2" s="1"/>
  <c r="S1012" i="2" s="1"/>
  <c r="O1014" i="2"/>
  <c r="R1014" i="2" s="1"/>
  <c r="S1014" i="2" s="1"/>
  <c r="O997" i="2"/>
  <c r="R997" i="2" s="1"/>
  <c r="S997" i="2" s="1"/>
  <c r="O905" i="2"/>
  <c r="R905" i="2" s="1"/>
  <c r="S905" i="2" s="1"/>
  <c r="O901" i="2"/>
  <c r="R901" i="2" s="1"/>
  <c r="S901" i="2" s="1"/>
  <c r="O1061" i="2"/>
  <c r="R1061" i="2" s="1"/>
  <c r="S1061" i="2" s="1"/>
  <c r="O838" i="2"/>
  <c r="R838" i="2" s="1"/>
  <c r="S838" i="2" s="1"/>
  <c r="O745" i="2"/>
  <c r="R745" i="2" s="1"/>
  <c r="S745" i="2" s="1"/>
  <c r="O718" i="2"/>
  <c r="R718" i="2" s="1"/>
  <c r="S718" i="2" s="1"/>
  <c r="O674" i="2"/>
  <c r="R674" i="2" s="1"/>
  <c r="S674" i="2" s="1"/>
  <c r="O560" i="2"/>
  <c r="R560" i="2" s="1"/>
  <c r="S560" i="2" s="1"/>
  <c r="O531" i="2"/>
  <c r="R531" i="2" s="1"/>
  <c r="S531" i="2" s="1"/>
  <c r="O418" i="2"/>
  <c r="R418" i="2" s="1"/>
  <c r="S418" i="2" s="1"/>
  <c r="O326" i="2"/>
  <c r="R326" i="2" s="1"/>
  <c r="S326" i="2" s="1"/>
  <c r="O299" i="2"/>
  <c r="R299" i="2" s="1"/>
  <c r="S299" i="2" s="1"/>
  <c r="O285" i="2"/>
  <c r="R285" i="2" s="1"/>
  <c r="S285" i="2" s="1"/>
  <c r="O184" i="2"/>
  <c r="R184" i="2" s="1"/>
  <c r="S184" i="2" s="1"/>
  <c r="O143" i="2"/>
  <c r="R143" i="2" s="1"/>
  <c r="S143" i="2" s="1"/>
  <c r="O165" i="2"/>
  <c r="R165" i="2" s="1"/>
  <c r="S165" i="2" s="1"/>
  <c r="O59" i="2"/>
  <c r="R59" i="2" s="1"/>
  <c r="S59" i="2" s="1"/>
  <c r="O1041" i="2"/>
  <c r="R1041" i="2" s="1"/>
  <c r="S1041" i="2" s="1"/>
  <c r="O1050" i="2"/>
  <c r="R1050" i="2" s="1"/>
  <c r="S1050" i="2" s="1"/>
  <c r="O1064" i="2"/>
  <c r="R1064" i="2" s="1"/>
  <c r="S1064" i="2" s="1"/>
  <c r="O1006" i="2"/>
  <c r="R1006" i="2" s="1"/>
  <c r="S1006" i="2" s="1"/>
  <c r="O951" i="2"/>
  <c r="R951" i="2" s="1"/>
  <c r="S951" i="2" s="1"/>
  <c r="O930" i="2"/>
  <c r="R930" i="2" s="1"/>
  <c r="S930" i="2" s="1"/>
  <c r="O928" i="2"/>
  <c r="R928" i="2" s="1"/>
  <c r="S928" i="2" s="1"/>
  <c r="O893" i="2"/>
  <c r="R893" i="2" s="1"/>
  <c r="S893" i="2" s="1"/>
  <c r="O885" i="2"/>
  <c r="R885" i="2" s="1"/>
  <c r="S885" i="2" s="1"/>
  <c r="O909" i="2"/>
  <c r="R909" i="2" s="1"/>
  <c r="S909" i="2" s="1"/>
  <c r="O812" i="2"/>
  <c r="R812" i="2" s="1"/>
  <c r="S812" i="2" s="1"/>
  <c r="O757" i="2"/>
  <c r="R757" i="2" s="1"/>
  <c r="S757" i="2" s="1"/>
  <c r="O662" i="2"/>
  <c r="R662" i="2" s="1"/>
  <c r="S662" i="2" s="1"/>
  <c r="O621" i="2"/>
  <c r="R621" i="2" s="1"/>
  <c r="S621" i="2" s="1"/>
  <c r="O547" i="2"/>
  <c r="R547" i="2" s="1"/>
  <c r="S547" i="2" s="1"/>
  <c r="O523" i="2"/>
  <c r="R523" i="2" s="1"/>
  <c r="S523" i="2" s="1"/>
  <c r="O401" i="2"/>
  <c r="R401" i="2" s="1"/>
  <c r="S401" i="2" s="1"/>
  <c r="O371" i="2"/>
  <c r="R371" i="2" s="1"/>
  <c r="S371" i="2" s="1"/>
  <c r="O307" i="2"/>
  <c r="R307" i="2" s="1"/>
  <c r="S307" i="2" s="1"/>
  <c r="O276" i="2"/>
  <c r="R276" i="2" s="1"/>
  <c r="S276" i="2" s="1"/>
  <c r="O202" i="2"/>
  <c r="R202" i="2" s="1"/>
  <c r="S202" i="2" s="1"/>
  <c r="O191" i="2"/>
  <c r="R191" i="2" s="1"/>
  <c r="S191" i="2" s="1"/>
  <c r="O114" i="2"/>
  <c r="R114" i="2" s="1"/>
  <c r="S114" i="2" s="1"/>
  <c r="O6" i="2"/>
  <c r="R6" i="2" s="1"/>
  <c r="S6" i="2" s="1"/>
  <c r="L1025" i="2"/>
  <c r="O1025" i="2"/>
  <c r="R1025" i="2" s="1"/>
  <c r="S1025" i="2" s="1"/>
  <c r="L1005" i="2"/>
  <c r="O1005" i="2"/>
  <c r="R1005" i="2" s="1"/>
  <c r="S1005" i="2" s="1"/>
  <c r="L995" i="2"/>
  <c r="O995" i="2"/>
  <c r="R995" i="2" s="1"/>
  <c r="S995" i="2" s="1"/>
  <c r="L940" i="2"/>
  <c r="O940" i="2"/>
  <c r="R940" i="2" s="1"/>
  <c r="S940" i="2" s="1"/>
  <c r="L910" i="2"/>
  <c r="O910" i="2"/>
  <c r="R910" i="2" s="1"/>
  <c r="S910" i="2" s="1"/>
  <c r="L869" i="2"/>
  <c r="O869" i="2"/>
  <c r="R869" i="2" s="1"/>
  <c r="S869" i="2" s="1"/>
  <c r="L873" i="2"/>
  <c r="O873" i="2"/>
  <c r="R873" i="2" s="1"/>
  <c r="S873" i="2" s="1"/>
  <c r="L851" i="2"/>
  <c r="O851" i="2"/>
  <c r="R851" i="2" s="1"/>
  <c r="S851" i="2" s="1"/>
  <c r="L843" i="2"/>
  <c r="O843" i="2"/>
  <c r="R843" i="2" s="1"/>
  <c r="S843" i="2" s="1"/>
  <c r="L894" i="2"/>
  <c r="O894" i="2"/>
  <c r="R894" i="2" s="1"/>
  <c r="S894" i="2" s="1"/>
  <c r="L828" i="2"/>
  <c r="O828" i="2"/>
  <c r="R828" i="2" s="1"/>
  <c r="S828" i="2" s="1"/>
  <c r="L810" i="2"/>
  <c r="O810" i="2"/>
  <c r="R810" i="2" s="1"/>
  <c r="S810" i="2" s="1"/>
  <c r="L825" i="2"/>
  <c r="O825" i="2"/>
  <c r="R825" i="2" s="1"/>
  <c r="S825" i="2" s="1"/>
  <c r="L760" i="2"/>
  <c r="O760" i="2"/>
  <c r="R760" i="2" s="1"/>
  <c r="S760" i="2" s="1"/>
  <c r="L777" i="2"/>
  <c r="O777" i="2"/>
  <c r="R777" i="2" s="1"/>
  <c r="S777" i="2" s="1"/>
  <c r="L761" i="2"/>
  <c r="O761" i="2"/>
  <c r="R761" i="2" s="1"/>
  <c r="S761" i="2" s="1"/>
  <c r="L748" i="2"/>
  <c r="O748" i="2"/>
  <c r="R748" i="2" s="1"/>
  <c r="S748" i="2" s="1"/>
  <c r="L770" i="2"/>
  <c r="O770" i="2"/>
  <c r="R770" i="2" s="1"/>
  <c r="S770" i="2" s="1"/>
  <c r="L743" i="2"/>
  <c r="O743" i="2"/>
  <c r="R743" i="2" s="1"/>
  <c r="S743" i="2" s="1"/>
  <c r="L697" i="2"/>
  <c r="O697" i="2"/>
  <c r="R697" i="2" s="1"/>
  <c r="S697" i="2" s="1"/>
  <c r="L714" i="2"/>
  <c r="O714" i="2"/>
  <c r="R714" i="2" s="1"/>
  <c r="S714" i="2" s="1"/>
  <c r="L700" i="2"/>
  <c r="O700" i="2"/>
  <c r="R700" i="2" s="1"/>
  <c r="S700" i="2" s="1"/>
  <c r="L666" i="2"/>
  <c r="O666" i="2"/>
  <c r="R666" i="2" s="1"/>
  <c r="S666" i="2" s="1"/>
  <c r="L656" i="2"/>
  <c r="O656" i="2"/>
  <c r="R656" i="2" s="1"/>
  <c r="S656" i="2" s="1"/>
  <c r="L716" i="2"/>
  <c r="O716" i="2"/>
  <c r="R716" i="2" s="1"/>
  <c r="S716" i="2" s="1"/>
  <c r="L670" i="2"/>
  <c r="O670" i="2"/>
  <c r="R670" i="2" s="1"/>
  <c r="S670" i="2" s="1"/>
  <c r="L649" i="2"/>
  <c r="O649" i="2"/>
  <c r="R649" i="2" s="1"/>
  <c r="S649" i="2" s="1"/>
  <c r="L624" i="2"/>
  <c r="O624" i="2"/>
  <c r="R624" i="2" s="1"/>
  <c r="S624" i="2" s="1"/>
  <c r="O650" i="2"/>
  <c r="R650" i="2" s="1"/>
  <c r="S650" i="2" s="1"/>
  <c r="L650" i="2"/>
  <c r="L602" i="2"/>
  <c r="O602" i="2"/>
  <c r="R602" i="2" s="1"/>
  <c r="S602" i="2" s="1"/>
  <c r="L610" i="2"/>
  <c r="O610" i="2"/>
  <c r="R610" i="2" s="1"/>
  <c r="S610" i="2" s="1"/>
  <c r="L924" i="2"/>
  <c r="O924" i="2"/>
  <c r="R924" i="2" s="1"/>
  <c r="S924" i="2" s="1"/>
  <c r="L587" i="2"/>
  <c r="O587" i="2"/>
  <c r="R587" i="2" s="1"/>
  <c r="S587" i="2" s="1"/>
  <c r="L605" i="2"/>
  <c r="O605" i="2"/>
  <c r="R605" i="2" s="1"/>
  <c r="S605" i="2" s="1"/>
  <c r="L687" i="2"/>
  <c r="O687" i="2"/>
  <c r="R687" i="2" s="1"/>
  <c r="S687" i="2" s="1"/>
  <c r="L563" i="2"/>
  <c r="O563" i="2"/>
  <c r="R563" i="2" s="1"/>
  <c r="S563" i="2" s="1"/>
  <c r="L571" i="2"/>
  <c r="O571" i="2"/>
  <c r="R571" i="2" s="1"/>
  <c r="S571" i="2" s="1"/>
  <c r="L506" i="2"/>
  <c r="O506" i="2"/>
  <c r="R506" i="2" s="1"/>
  <c r="S506" i="2" s="1"/>
  <c r="L491" i="2"/>
  <c r="O491" i="2"/>
  <c r="R491" i="2" s="1"/>
  <c r="S491" i="2" s="1"/>
  <c r="L536" i="2"/>
  <c r="O536" i="2"/>
  <c r="R536" i="2" s="1"/>
  <c r="S536" i="2" s="1"/>
  <c r="L487" i="2"/>
  <c r="O487" i="2"/>
  <c r="R487" i="2" s="1"/>
  <c r="S487" i="2" s="1"/>
  <c r="L480" i="2"/>
  <c r="O480" i="2"/>
  <c r="R480" i="2" s="1"/>
  <c r="S480" i="2" s="1"/>
  <c r="L539" i="2"/>
  <c r="O539" i="2"/>
  <c r="R539" i="2" s="1"/>
  <c r="S539" i="2" s="1"/>
  <c r="L454" i="2"/>
  <c r="O454" i="2"/>
  <c r="R454" i="2" s="1"/>
  <c r="S454" i="2" s="1"/>
  <c r="L476" i="2"/>
  <c r="O476" i="2"/>
  <c r="R476" i="2" s="1"/>
  <c r="S476" i="2" s="1"/>
  <c r="L463" i="2"/>
  <c r="O463" i="2"/>
  <c r="R463" i="2" s="1"/>
  <c r="S463" i="2" s="1"/>
  <c r="L526" i="2"/>
  <c r="O526" i="2"/>
  <c r="R526" i="2" s="1"/>
  <c r="S526" i="2" s="1"/>
  <c r="L521" i="2"/>
  <c r="O521" i="2"/>
  <c r="R521" i="2" s="1"/>
  <c r="S521" i="2" s="1"/>
  <c r="L409" i="2"/>
  <c r="O409" i="2"/>
  <c r="R409" i="2" s="1"/>
  <c r="S409" i="2" s="1"/>
  <c r="L387" i="2"/>
  <c r="O387" i="2"/>
  <c r="R387" i="2" s="1"/>
  <c r="S387" i="2" s="1"/>
  <c r="L428" i="2"/>
  <c r="O428" i="2"/>
  <c r="R428" i="2" s="1"/>
  <c r="S428" i="2" s="1"/>
  <c r="L411" i="2"/>
  <c r="O411" i="2"/>
  <c r="R411" i="2" s="1"/>
  <c r="S411" i="2" s="1"/>
  <c r="L456" i="2"/>
  <c r="O456" i="2"/>
  <c r="R456" i="2" s="1"/>
  <c r="S456" i="2" s="1"/>
  <c r="L758" i="2"/>
  <c r="O758" i="2"/>
  <c r="R758" i="2" s="1"/>
  <c r="S758" i="2" s="1"/>
  <c r="L413" i="2"/>
  <c r="O413" i="2"/>
  <c r="R413" i="2" s="1"/>
  <c r="S413" i="2" s="1"/>
  <c r="L344" i="2"/>
  <c r="O344" i="2"/>
  <c r="R344" i="2" s="1"/>
  <c r="S344" i="2" s="1"/>
  <c r="L321" i="2"/>
  <c r="O321" i="2"/>
  <c r="R321" i="2" s="1"/>
  <c r="S321" i="2" s="1"/>
  <c r="L351" i="2"/>
  <c r="O351" i="2"/>
  <c r="R351" i="2" s="1"/>
  <c r="S351" i="2" s="1"/>
  <c r="L402" i="2"/>
  <c r="O402" i="2"/>
  <c r="R402" i="2" s="1"/>
  <c r="S402" i="2" s="1"/>
  <c r="L311" i="2"/>
  <c r="O311" i="2"/>
  <c r="R311" i="2" s="1"/>
  <c r="S311" i="2" s="1"/>
  <c r="L327" i="2"/>
  <c r="O327" i="2"/>
  <c r="R327" i="2" s="1"/>
  <c r="S327" i="2" s="1"/>
  <c r="L338" i="2"/>
  <c r="O338" i="2"/>
  <c r="R338" i="2" s="1"/>
  <c r="S338" i="2" s="1"/>
  <c r="L340" i="2"/>
  <c r="O340" i="2"/>
  <c r="R340" i="2" s="1"/>
  <c r="S340" i="2" s="1"/>
  <c r="L293" i="2"/>
  <c r="O293" i="2"/>
  <c r="R293" i="2" s="1"/>
  <c r="S293" i="2" s="1"/>
  <c r="L352" i="2"/>
  <c r="O352" i="2"/>
  <c r="R352" i="2" s="1"/>
  <c r="S352" i="2" s="1"/>
  <c r="L242" i="2"/>
  <c r="O242" i="2"/>
  <c r="R242" i="2" s="1"/>
  <c r="S242" i="2" s="1"/>
  <c r="L259" i="2"/>
  <c r="O259" i="2"/>
  <c r="R259" i="2" s="1"/>
  <c r="S259" i="2" s="1"/>
  <c r="L232" i="2"/>
  <c r="O232" i="2"/>
  <c r="R232" i="2" s="1"/>
  <c r="S232" i="2" s="1"/>
  <c r="L322" i="2"/>
  <c r="O322" i="2"/>
  <c r="R322" i="2" s="1"/>
  <c r="S322" i="2" s="1"/>
  <c r="L319" i="2"/>
  <c r="O319" i="2"/>
  <c r="R319" i="2" s="1"/>
  <c r="S319" i="2" s="1"/>
  <c r="L199" i="2"/>
  <c r="O199" i="2"/>
  <c r="R199" i="2" s="1"/>
  <c r="S199" i="2" s="1"/>
  <c r="L189" i="2"/>
  <c r="O189" i="2"/>
  <c r="R189" i="2" s="1"/>
  <c r="S189" i="2" s="1"/>
  <c r="L219" i="2"/>
  <c r="O219" i="2"/>
  <c r="R219" i="2" s="1"/>
  <c r="S219" i="2" s="1"/>
  <c r="L185" i="2"/>
  <c r="O185" i="2"/>
  <c r="R185" i="2" s="1"/>
  <c r="S185" i="2" s="1"/>
  <c r="L231" i="2"/>
  <c r="O231" i="2"/>
  <c r="R231" i="2" s="1"/>
  <c r="S231" i="2" s="1"/>
  <c r="L156" i="2"/>
  <c r="O156" i="2"/>
  <c r="R156" i="2" s="1"/>
  <c r="S156" i="2" s="1"/>
  <c r="L197" i="2"/>
  <c r="O197" i="2"/>
  <c r="R197" i="2" s="1"/>
  <c r="S197" i="2" s="1"/>
  <c r="L144" i="2"/>
  <c r="O144" i="2"/>
  <c r="R144" i="2" s="1"/>
  <c r="S144" i="2" s="1"/>
  <c r="L141" i="2"/>
  <c r="O141" i="2"/>
  <c r="R141" i="2" s="1"/>
  <c r="S141" i="2" s="1"/>
  <c r="L129" i="2"/>
  <c r="O129" i="2"/>
  <c r="R129" i="2" s="1"/>
  <c r="S129" i="2" s="1"/>
  <c r="O177" i="2"/>
  <c r="R177" i="2" s="1"/>
  <c r="S177" i="2" s="1"/>
  <c r="L177" i="2"/>
  <c r="L132" i="2"/>
  <c r="O132" i="2"/>
  <c r="R132" i="2" s="1"/>
  <c r="S132" i="2" s="1"/>
  <c r="O116" i="2"/>
  <c r="R116" i="2" s="1"/>
  <c r="S116" i="2" s="1"/>
  <c r="L116" i="2"/>
  <c r="O446" i="2"/>
  <c r="R446" i="2" s="1"/>
  <c r="S446" i="2" s="1"/>
  <c r="L446" i="2"/>
  <c r="L96" i="2"/>
  <c r="O96" i="2"/>
  <c r="R96" i="2" s="1"/>
  <c r="S96" i="2" s="1"/>
  <c r="L93" i="2"/>
  <c r="O93" i="2"/>
  <c r="R93" i="2" s="1"/>
  <c r="S93" i="2" s="1"/>
  <c r="O78" i="2"/>
  <c r="R78" i="2" s="1"/>
  <c r="S78" i="2" s="1"/>
  <c r="L78" i="2"/>
  <c r="L70" i="2"/>
  <c r="O70" i="2"/>
  <c r="R70" i="2" s="1"/>
  <c r="S70" i="2" s="1"/>
  <c r="O65" i="2"/>
  <c r="R65" i="2" s="1"/>
  <c r="S65" i="2" s="1"/>
  <c r="L65" i="2"/>
  <c r="L53" i="2"/>
  <c r="O53" i="2"/>
  <c r="R53" i="2" s="1"/>
  <c r="S53" i="2" s="1"/>
  <c r="L37" i="2"/>
  <c r="O37" i="2"/>
  <c r="R37" i="2" s="1"/>
  <c r="S37" i="2" s="1"/>
  <c r="L42" i="2"/>
  <c r="O42" i="2"/>
  <c r="R42" i="2" s="1"/>
  <c r="S42" i="2" s="1"/>
  <c r="O8" i="2"/>
  <c r="R8" i="2" s="1"/>
  <c r="S8" i="2" s="1"/>
  <c r="L8" i="2"/>
  <c r="L30" i="2"/>
  <c r="O30" i="2"/>
  <c r="R30" i="2" s="1"/>
  <c r="S30" i="2" s="1"/>
  <c r="L24" i="2"/>
  <c r="O24" i="2"/>
  <c r="R24" i="2" s="1"/>
  <c r="S24" i="2" s="1"/>
  <c r="L2" i="2"/>
  <c r="O2" i="2"/>
  <c r="O1039" i="2"/>
  <c r="R1039" i="2" s="1"/>
  <c r="S1039" i="2" s="1"/>
  <c r="O1002" i="2"/>
  <c r="R1002" i="2" s="1"/>
  <c r="S1002" i="2" s="1"/>
  <c r="O1004" i="2"/>
  <c r="R1004" i="2" s="1"/>
  <c r="S1004" i="2" s="1"/>
  <c r="O976" i="2"/>
  <c r="R976" i="2" s="1"/>
  <c r="S976" i="2" s="1"/>
  <c r="O950" i="2"/>
  <c r="R950" i="2" s="1"/>
  <c r="S950" i="2" s="1"/>
  <c r="O922" i="2"/>
  <c r="R922" i="2" s="1"/>
  <c r="S922" i="2" s="1"/>
  <c r="O921" i="2"/>
  <c r="R921" i="2" s="1"/>
  <c r="S921" i="2" s="1"/>
  <c r="O1065" i="2"/>
  <c r="R1065" i="2" s="1"/>
  <c r="S1065" i="2" s="1"/>
  <c r="O862" i="2"/>
  <c r="R862" i="2" s="1"/>
  <c r="S862" i="2" s="1"/>
  <c r="O802" i="2"/>
  <c r="R802" i="2" s="1"/>
  <c r="S802" i="2" s="1"/>
  <c r="O708" i="2"/>
  <c r="R708" i="2" s="1"/>
  <c r="S708" i="2" s="1"/>
  <c r="O726" i="2"/>
  <c r="R726" i="2" s="1"/>
  <c r="S726" i="2" s="1"/>
  <c r="O607" i="2"/>
  <c r="R607" i="2" s="1"/>
  <c r="S607" i="2" s="1"/>
  <c r="O553" i="2"/>
  <c r="R553" i="2" s="1"/>
  <c r="S553" i="2" s="1"/>
  <c r="O466" i="2"/>
  <c r="R466" i="2" s="1"/>
  <c r="S466" i="2" s="1"/>
  <c r="O347" i="2"/>
  <c r="R347" i="2" s="1"/>
  <c r="S347" i="2" s="1"/>
  <c r="O350" i="2"/>
  <c r="R350" i="2" s="1"/>
  <c r="S350" i="2" s="1"/>
  <c r="O300" i="2"/>
  <c r="R300" i="2" s="1"/>
  <c r="S300" i="2" s="1"/>
  <c r="O333" i="2"/>
  <c r="R333" i="2" s="1"/>
  <c r="S333" i="2" s="1"/>
  <c r="O174" i="2"/>
  <c r="R174" i="2" s="1"/>
  <c r="S174" i="2" s="1"/>
  <c r="O83" i="2"/>
  <c r="R83" i="2" s="1"/>
  <c r="S83" i="2" s="1"/>
  <c r="O11" i="2"/>
  <c r="R11" i="2" s="1"/>
  <c r="S11" i="2" s="1"/>
  <c r="L1040" i="2"/>
  <c r="O1040" i="2"/>
  <c r="R1040" i="2" s="1"/>
  <c r="S1040" i="2" s="1"/>
  <c r="O1032" i="2"/>
  <c r="R1032" i="2" s="1"/>
  <c r="S1032" i="2" s="1"/>
  <c r="L1032" i="2"/>
  <c r="L1024" i="2"/>
  <c r="O1024" i="2"/>
  <c r="R1024" i="2" s="1"/>
  <c r="S1024" i="2" s="1"/>
  <c r="O1054" i="2"/>
  <c r="R1054" i="2" s="1"/>
  <c r="S1054" i="2" s="1"/>
  <c r="L1054" i="2"/>
  <c r="L1046" i="2"/>
  <c r="O1046" i="2"/>
  <c r="R1046" i="2" s="1"/>
  <c r="S1046" i="2" s="1"/>
  <c r="L1003" i="2"/>
  <c r="O1003" i="2"/>
  <c r="R1003" i="2" s="1"/>
  <c r="S1003" i="2" s="1"/>
  <c r="O1011" i="2"/>
  <c r="R1011" i="2" s="1"/>
  <c r="S1011" i="2" s="1"/>
  <c r="L1011" i="2"/>
  <c r="O984" i="2"/>
  <c r="R984" i="2" s="1"/>
  <c r="S984" i="2" s="1"/>
  <c r="L984" i="2"/>
  <c r="L983" i="2"/>
  <c r="O983" i="2"/>
  <c r="R983" i="2" s="1"/>
  <c r="S983" i="2" s="1"/>
  <c r="L980" i="2"/>
  <c r="O980" i="2"/>
  <c r="R980" i="2" s="1"/>
  <c r="S980" i="2" s="1"/>
  <c r="O988" i="2"/>
  <c r="R988" i="2" s="1"/>
  <c r="S988" i="2" s="1"/>
  <c r="L988" i="2"/>
  <c r="L967" i="2"/>
  <c r="O967" i="2"/>
  <c r="R967" i="2" s="1"/>
  <c r="S967" i="2" s="1"/>
  <c r="L1043" i="2"/>
  <c r="O1043" i="2"/>
  <c r="R1043" i="2" s="1"/>
  <c r="S1043" i="2" s="1"/>
  <c r="O985" i="2"/>
  <c r="R985" i="2" s="1"/>
  <c r="S985" i="2" s="1"/>
  <c r="L985" i="2"/>
  <c r="L938" i="2"/>
  <c r="O938" i="2"/>
  <c r="R938" i="2" s="1"/>
  <c r="S938" i="2" s="1"/>
  <c r="O919" i="2"/>
  <c r="R919" i="2" s="1"/>
  <c r="S919" i="2" s="1"/>
  <c r="L919" i="2"/>
  <c r="L937" i="2"/>
  <c r="O937" i="2"/>
  <c r="R937" i="2" s="1"/>
  <c r="S937" i="2" s="1"/>
  <c r="O912" i="2"/>
  <c r="R912" i="2" s="1"/>
  <c r="S912" i="2" s="1"/>
  <c r="L912" i="2"/>
  <c r="L898" i="2"/>
  <c r="O898" i="2"/>
  <c r="R898" i="2" s="1"/>
  <c r="S898" i="2" s="1"/>
  <c r="L897" i="2"/>
  <c r="O897" i="2"/>
  <c r="R897" i="2" s="1"/>
  <c r="S897" i="2" s="1"/>
  <c r="L867" i="2"/>
  <c r="O867" i="2"/>
  <c r="R867" i="2" s="1"/>
  <c r="S867" i="2" s="1"/>
  <c r="L947" i="2"/>
  <c r="O947" i="2"/>
  <c r="R947" i="2" s="1"/>
  <c r="S947" i="2" s="1"/>
  <c r="L891" i="2"/>
  <c r="O891" i="2"/>
  <c r="R891" i="2" s="1"/>
  <c r="S891" i="2" s="1"/>
  <c r="L902" i="2"/>
  <c r="O902" i="2"/>
  <c r="R902" i="2" s="1"/>
  <c r="S902" i="2" s="1"/>
  <c r="L882" i="2"/>
  <c r="O882" i="2"/>
  <c r="R882" i="2" s="1"/>
  <c r="S882" i="2" s="1"/>
  <c r="L858" i="2"/>
  <c r="O858" i="2"/>
  <c r="R858" i="2" s="1"/>
  <c r="S858" i="2" s="1"/>
  <c r="L861" i="2"/>
  <c r="O861" i="2"/>
  <c r="R861" i="2" s="1"/>
  <c r="S861" i="2" s="1"/>
  <c r="O852" i="2"/>
  <c r="R852" i="2" s="1"/>
  <c r="S852" i="2" s="1"/>
  <c r="L852" i="2"/>
  <c r="L763" i="2"/>
  <c r="O763" i="2"/>
  <c r="R763" i="2" s="1"/>
  <c r="S763" i="2" s="1"/>
  <c r="L815" i="2"/>
  <c r="O815" i="2"/>
  <c r="R815" i="2" s="1"/>
  <c r="S815" i="2" s="1"/>
  <c r="O784" i="2"/>
  <c r="R784" i="2" s="1"/>
  <c r="S784" i="2" s="1"/>
  <c r="L784" i="2"/>
  <c r="O797" i="2"/>
  <c r="R797" i="2" s="1"/>
  <c r="S797" i="2" s="1"/>
  <c r="L797" i="2"/>
  <c r="L793" i="2"/>
  <c r="O793" i="2"/>
  <c r="R793" i="2" s="1"/>
  <c r="S793" i="2" s="1"/>
  <c r="L796" i="2"/>
  <c r="O796" i="2"/>
  <c r="R796" i="2" s="1"/>
  <c r="S796" i="2" s="1"/>
  <c r="O735" i="2"/>
  <c r="R735" i="2" s="1"/>
  <c r="S735" i="2" s="1"/>
  <c r="L735" i="2"/>
  <c r="L771" i="2"/>
  <c r="O771" i="2"/>
  <c r="R771" i="2" s="1"/>
  <c r="S771" i="2" s="1"/>
  <c r="L837" i="2"/>
  <c r="O837" i="2"/>
  <c r="R837" i="2" s="1"/>
  <c r="S837" i="2" s="1"/>
  <c r="O746" i="2"/>
  <c r="R746" i="2" s="1"/>
  <c r="S746" i="2" s="1"/>
  <c r="L746" i="2"/>
  <c r="L739" i="2"/>
  <c r="O739" i="2"/>
  <c r="R739" i="2" s="1"/>
  <c r="S739" i="2" s="1"/>
  <c r="L701" i="2"/>
  <c r="O701" i="2"/>
  <c r="R701" i="2" s="1"/>
  <c r="S701" i="2" s="1"/>
  <c r="L903" i="2"/>
  <c r="O903" i="2"/>
  <c r="R903" i="2" s="1"/>
  <c r="S903" i="2" s="1"/>
  <c r="L737" i="2"/>
  <c r="O737" i="2"/>
  <c r="R737" i="2" s="1"/>
  <c r="S737" i="2" s="1"/>
  <c r="O788" i="2"/>
  <c r="R788" i="2" s="1"/>
  <c r="S788" i="2" s="1"/>
  <c r="L788" i="2"/>
  <c r="O688" i="2"/>
  <c r="R688" i="2" s="1"/>
  <c r="S688" i="2" s="1"/>
  <c r="L688" i="2"/>
  <c r="L694" i="2"/>
  <c r="O694" i="2"/>
  <c r="R694" i="2" s="1"/>
  <c r="S694" i="2" s="1"/>
  <c r="L658" i="2"/>
  <c r="O658" i="2"/>
  <c r="R658" i="2" s="1"/>
  <c r="S658" i="2" s="1"/>
  <c r="O669" i="2"/>
  <c r="R669" i="2" s="1"/>
  <c r="S669" i="2" s="1"/>
  <c r="L669" i="2"/>
  <c r="L696" i="2"/>
  <c r="O696" i="2"/>
  <c r="R696" i="2" s="1"/>
  <c r="S696" i="2" s="1"/>
  <c r="L632" i="2"/>
  <c r="O632" i="2"/>
  <c r="R632" i="2" s="1"/>
  <c r="S632" i="2" s="1"/>
  <c r="L646" i="2"/>
  <c r="O646" i="2"/>
  <c r="R646" i="2" s="1"/>
  <c r="S646" i="2" s="1"/>
  <c r="L755" i="2"/>
  <c r="O755" i="2"/>
  <c r="R755" i="2" s="1"/>
  <c r="S755" i="2" s="1"/>
  <c r="L772" i="2"/>
  <c r="O772" i="2"/>
  <c r="R772" i="2" s="1"/>
  <c r="S772" i="2" s="1"/>
  <c r="L611" i="2"/>
  <c r="O611" i="2"/>
  <c r="R611" i="2" s="1"/>
  <c r="S611" i="2" s="1"/>
  <c r="L588" i="2"/>
  <c r="O588" i="2"/>
  <c r="R588" i="2" s="1"/>
  <c r="S588" i="2" s="1"/>
  <c r="L615" i="2"/>
  <c r="O615" i="2"/>
  <c r="R615" i="2" s="1"/>
  <c r="S615" i="2" s="1"/>
  <c r="L653" i="2"/>
  <c r="O653" i="2"/>
  <c r="R653" i="2" s="1"/>
  <c r="S653" i="2" s="1"/>
  <c r="L609" i="2"/>
  <c r="O609" i="2"/>
  <c r="R609" i="2" s="1"/>
  <c r="S609" i="2" s="1"/>
  <c r="L639" i="2"/>
  <c r="O639" i="2"/>
  <c r="R639" i="2" s="1"/>
  <c r="S639" i="2" s="1"/>
  <c r="L576" i="2"/>
  <c r="O576" i="2"/>
  <c r="R576" i="2" s="1"/>
  <c r="S576" i="2" s="1"/>
  <c r="L564" i="2"/>
  <c r="O564" i="2"/>
  <c r="R564" i="2" s="1"/>
  <c r="S564" i="2" s="1"/>
  <c r="L617" i="2"/>
  <c r="O617" i="2"/>
  <c r="R617" i="2" s="1"/>
  <c r="S617" i="2" s="1"/>
  <c r="L567" i="2"/>
  <c r="O567" i="2"/>
  <c r="R567" i="2" s="1"/>
  <c r="S567" i="2" s="1"/>
  <c r="L581" i="2"/>
  <c r="O581" i="2"/>
  <c r="R581" i="2" s="1"/>
  <c r="S581" i="2" s="1"/>
  <c r="L596" i="2"/>
  <c r="O596" i="2"/>
  <c r="R596" i="2" s="1"/>
  <c r="S596" i="2" s="1"/>
  <c r="O559" i="2"/>
  <c r="R559" i="2" s="1"/>
  <c r="S559" i="2" s="1"/>
  <c r="L559" i="2"/>
  <c r="L552" i="2"/>
  <c r="O552" i="2"/>
  <c r="R552" i="2" s="1"/>
  <c r="S552" i="2" s="1"/>
  <c r="L582" i="2"/>
  <c r="O582" i="2"/>
  <c r="R582" i="2" s="1"/>
  <c r="S582" i="2" s="1"/>
  <c r="L556" i="2"/>
  <c r="O556" i="2"/>
  <c r="R556" i="2" s="1"/>
  <c r="S556" i="2" s="1"/>
  <c r="L440" i="2"/>
  <c r="O440" i="2"/>
  <c r="R440" i="2" s="1"/>
  <c r="S440" i="2" s="1"/>
  <c r="L530" i="2"/>
  <c r="O530" i="2"/>
  <c r="R530" i="2" s="1"/>
  <c r="S530" i="2" s="1"/>
  <c r="L429" i="2"/>
  <c r="O429" i="2"/>
  <c r="R429" i="2" s="1"/>
  <c r="S429" i="2" s="1"/>
  <c r="L520" i="2"/>
  <c r="O520" i="2"/>
  <c r="R520" i="2" s="1"/>
  <c r="S520" i="2" s="1"/>
  <c r="L470" i="2"/>
  <c r="O470" i="2"/>
  <c r="R470" i="2" s="1"/>
  <c r="S470" i="2" s="1"/>
  <c r="L503" i="2"/>
  <c r="O503" i="2"/>
  <c r="R503" i="2" s="1"/>
  <c r="S503" i="2" s="1"/>
  <c r="L499" i="2"/>
  <c r="O499" i="2"/>
  <c r="R499" i="2" s="1"/>
  <c r="S499" i="2" s="1"/>
  <c r="L500" i="2"/>
  <c r="O500" i="2"/>
  <c r="R500" i="2" s="1"/>
  <c r="S500" i="2" s="1"/>
  <c r="L424" i="2"/>
  <c r="O424" i="2"/>
  <c r="R424" i="2" s="1"/>
  <c r="S424" i="2" s="1"/>
  <c r="L376" i="2"/>
  <c r="O376" i="2"/>
  <c r="R376" i="2" s="1"/>
  <c r="S376" i="2" s="1"/>
  <c r="L459" i="2"/>
  <c r="O459" i="2"/>
  <c r="R459" i="2" s="1"/>
  <c r="S459" i="2" s="1"/>
  <c r="L358" i="2"/>
  <c r="O358" i="2"/>
  <c r="R358" i="2" s="1"/>
  <c r="S358" i="2" s="1"/>
  <c r="L447" i="2"/>
  <c r="O447" i="2"/>
  <c r="R447" i="2" s="1"/>
  <c r="S447" i="2" s="1"/>
  <c r="L393" i="2"/>
  <c r="O393" i="2"/>
  <c r="R393" i="2" s="1"/>
  <c r="S393" i="2" s="1"/>
  <c r="L356" i="2"/>
  <c r="O356" i="2"/>
  <c r="R356" i="2" s="1"/>
  <c r="S356" i="2" s="1"/>
  <c r="L382" i="2"/>
  <c r="O382" i="2"/>
  <c r="R382" i="2" s="1"/>
  <c r="S382" i="2" s="1"/>
  <c r="L346" i="2"/>
  <c r="O346" i="2"/>
  <c r="R346" i="2" s="1"/>
  <c r="S346" i="2" s="1"/>
  <c r="L365" i="2"/>
  <c r="O365" i="2"/>
  <c r="R365" i="2" s="1"/>
  <c r="S365" i="2" s="1"/>
  <c r="L368" i="2"/>
  <c r="O368" i="2"/>
  <c r="R368" i="2" s="1"/>
  <c r="S368" i="2" s="1"/>
  <c r="L398" i="2"/>
  <c r="O398" i="2"/>
  <c r="R398" i="2" s="1"/>
  <c r="S398" i="2" s="1"/>
  <c r="L334" i="2"/>
  <c r="O334" i="2"/>
  <c r="R334" i="2" s="1"/>
  <c r="S334" i="2" s="1"/>
  <c r="L316" i="2"/>
  <c r="O316" i="2"/>
  <c r="R316" i="2" s="1"/>
  <c r="S316" i="2" s="1"/>
  <c r="L348" i="2"/>
  <c r="O348" i="2"/>
  <c r="R348" i="2" s="1"/>
  <c r="S348" i="2" s="1"/>
  <c r="L265" i="2"/>
  <c r="O265" i="2"/>
  <c r="R265" i="2" s="1"/>
  <c r="S265" i="2" s="1"/>
  <c r="L292" i="2"/>
  <c r="O292" i="2"/>
  <c r="R292" i="2" s="1"/>
  <c r="S292" i="2" s="1"/>
  <c r="L246" i="2"/>
  <c r="O246" i="2"/>
  <c r="R246" i="2" s="1"/>
  <c r="S246" i="2" s="1"/>
  <c r="L289" i="2"/>
  <c r="O289" i="2"/>
  <c r="R289" i="2" s="1"/>
  <c r="S289" i="2" s="1"/>
  <c r="L218" i="2"/>
  <c r="O218" i="2"/>
  <c r="R218" i="2" s="1"/>
  <c r="S218" i="2" s="1"/>
  <c r="L266" i="2"/>
  <c r="O266" i="2"/>
  <c r="R266" i="2" s="1"/>
  <c r="S266" i="2" s="1"/>
  <c r="L279" i="2"/>
  <c r="O279" i="2"/>
  <c r="R279" i="2" s="1"/>
  <c r="S279" i="2" s="1"/>
  <c r="L248" i="2"/>
  <c r="O248" i="2"/>
  <c r="R248" i="2" s="1"/>
  <c r="S248" i="2" s="1"/>
  <c r="L207" i="2"/>
  <c r="O207" i="2"/>
  <c r="R207" i="2" s="1"/>
  <c r="S207" i="2" s="1"/>
  <c r="L225" i="2"/>
  <c r="O225" i="2"/>
  <c r="R225" i="2" s="1"/>
  <c r="S225" i="2" s="1"/>
  <c r="L168" i="2"/>
  <c r="O168" i="2"/>
  <c r="R168" i="2" s="1"/>
  <c r="S168" i="2" s="1"/>
  <c r="L154" i="2"/>
  <c r="O154" i="2"/>
  <c r="R154" i="2" s="1"/>
  <c r="S154" i="2" s="1"/>
  <c r="L195" i="2"/>
  <c r="O195" i="2"/>
  <c r="R195" i="2" s="1"/>
  <c r="S195" i="2" s="1"/>
  <c r="L176" i="2"/>
  <c r="O176" i="2"/>
  <c r="R176" i="2" s="1"/>
  <c r="S176" i="2" s="1"/>
  <c r="L133" i="2"/>
  <c r="O133" i="2"/>
  <c r="R133" i="2" s="1"/>
  <c r="S133" i="2" s="1"/>
  <c r="L120" i="2"/>
  <c r="O120" i="2"/>
  <c r="R120" i="2" s="1"/>
  <c r="S120" i="2" s="1"/>
  <c r="L136" i="2"/>
  <c r="O136" i="2"/>
  <c r="R136" i="2" s="1"/>
  <c r="S136" i="2" s="1"/>
  <c r="L103" i="2"/>
  <c r="O103" i="2"/>
  <c r="R103" i="2" s="1"/>
  <c r="S103" i="2" s="1"/>
  <c r="L92" i="2"/>
  <c r="O92" i="2"/>
  <c r="R92" i="2" s="1"/>
  <c r="S92" i="2" s="1"/>
  <c r="L142" i="2"/>
  <c r="O142" i="2"/>
  <c r="R142" i="2" s="1"/>
  <c r="S142" i="2" s="1"/>
  <c r="O87" i="2"/>
  <c r="R87" i="2" s="1"/>
  <c r="S87" i="2" s="1"/>
  <c r="L87" i="2"/>
  <c r="L74" i="2"/>
  <c r="O74" i="2"/>
  <c r="R74" i="2" s="1"/>
  <c r="S74" i="2" s="1"/>
  <c r="L62" i="2"/>
  <c r="O62" i="2"/>
  <c r="R62" i="2" s="1"/>
  <c r="S62" i="2" s="1"/>
  <c r="L44" i="2"/>
  <c r="O44" i="2"/>
  <c r="R44" i="2" s="1"/>
  <c r="S44" i="2" s="1"/>
  <c r="L38" i="2"/>
  <c r="O38" i="2"/>
  <c r="R38" i="2" s="1"/>
  <c r="S38" i="2" s="1"/>
  <c r="L28" i="2"/>
  <c r="O28" i="2"/>
  <c r="R28" i="2" s="1"/>
  <c r="S28" i="2" s="1"/>
  <c r="L3" i="2"/>
  <c r="O3" i="2"/>
  <c r="R3" i="2" s="1"/>
  <c r="S3" i="2" s="1"/>
  <c r="L5" i="2"/>
  <c r="O5" i="2"/>
  <c r="R5" i="2" s="1"/>
  <c r="S5" i="2" s="1"/>
  <c r="O1038" i="2"/>
  <c r="R1038" i="2" s="1"/>
  <c r="S1038" i="2" s="1"/>
  <c r="O1023" i="2"/>
  <c r="R1023" i="2" s="1"/>
  <c r="S1023" i="2" s="1"/>
  <c r="O1047" i="2"/>
  <c r="R1047" i="2" s="1"/>
  <c r="S1047" i="2" s="1"/>
  <c r="O996" i="2"/>
  <c r="R996" i="2" s="1"/>
  <c r="S996" i="2" s="1"/>
  <c r="O975" i="2"/>
  <c r="R975" i="2" s="1"/>
  <c r="S975" i="2" s="1"/>
  <c r="O972" i="2"/>
  <c r="R972" i="2" s="1"/>
  <c r="S972" i="2" s="1"/>
  <c r="O933" i="2"/>
  <c r="R933" i="2" s="1"/>
  <c r="S933" i="2" s="1"/>
  <c r="O916" i="2"/>
  <c r="R916" i="2" s="1"/>
  <c r="S916" i="2" s="1"/>
  <c r="O833" i="2"/>
  <c r="R833" i="2" s="1"/>
  <c r="S833" i="2" s="1"/>
  <c r="O871" i="2"/>
  <c r="R871" i="2" s="1"/>
  <c r="S871" i="2" s="1"/>
  <c r="O817" i="2"/>
  <c r="R817" i="2" s="1"/>
  <c r="S817" i="2" s="1"/>
  <c r="O960" i="2"/>
  <c r="R960" i="2" s="1"/>
  <c r="S960" i="2" s="1"/>
  <c r="O720" i="2"/>
  <c r="R720" i="2" s="1"/>
  <c r="S720" i="2" s="1"/>
  <c r="O634" i="2"/>
  <c r="R634" i="2" s="1"/>
  <c r="S634" i="2" s="1"/>
  <c r="O586" i="2"/>
  <c r="R586" i="2" s="1"/>
  <c r="S586" i="2" s="1"/>
  <c r="O555" i="2"/>
  <c r="R555" i="2" s="1"/>
  <c r="S555" i="2" s="1"/>
  <c r="O415" i="2"/>
  <c r="R415" i="2" s="1"/>
  <c r="S415" i="2" s="1"/>
  <c r="O441" i="2"/>
  <c r="R441" i="2" s="1"/>
  <c r="S441" i="2" s="1"/>
  <c r="O335" i="2"/>
  <c r="R335" i="2" s="1"/>
  <c r="S335" i="2" s="1"/>
  <c r="O288" i="2"/>
  <c r="R288" i="2" s="1"/>
  <c r="S288" i="2" s="1"/>
  <c r="O294" i="2"/>
  <c r="R294" i="2" s="1"/>
  <c r="S294" i="2" s="1"/>
  <c r="O212" i="2"/>
  <c r="R212" i="2" s="1"/>
  <c r="S212" i="2" s="1"/>
  <c r="O140" i="2"/>
  <c r="R140" i="2" s="1"/>
  <c r="S140" i="2" s="1"/>
  <c r="O81" i="2"/>
  <c r="R81" i="2" s="1"/>
  <c r="S81" i="2" s="1"/>
  <c r="L1031" i="2"/>
  <c r="O1031" i="2"/>
  <c r="R1031" i="2" s="1"/>
  <c r="S1031" i="2" s="1"/>
  <c r="L1015" i="2"/>
  <c r="O1015" i="2"/>
  <c r="R1015" i="2" s="1"/>
  <c r="S1015" i="2" s="1"/>
  <c r="L982" i="2"/>
  <c r="O982" i="2"/>
  <c r="R982" i="2" s="1"/>
  <c r="S982" i="2" s="1"/>
  <c r="L953" i="2"/>
  <c r="O953" i="2"/>
  <c r="R953" i="2" s="1"/>
  <c r="S953" i="2" s="1"/>
  <c r="L917" i="2"/>
  <c r="O917" i="2"/>
  <c r="R917" i="2" s="1"/>
  <c r="S917" i="2" s="1"/>
  <c r="L884" i="2"/>
  <c r="O884" i="2"/>
  <c r="R884" i="2" s="1"/>
  <c r="S884" i="2" s="1"/>
  <c r="L846" i="2"/>
  <c r="O846" i="2"/>
  <c r="R846" i="2" s="1"/>
  <c r="S846" i="2" s="1"/>
  <c r="L839" i="2"/>
  <c r="O839" i="2"/>
  <c r="R839" i="2" s="1"/>
  <c r="S839" i="2" s="1"/>
  <c r="L819" i="2"/>
  <c r="O819" i="2"/>
  <c r="R819" i="2" s="1"/>
  <c r="S819" i="2" s="1"/>
  <c r="L844" i="2"/>
  <c r="O844" i="2"/>
  <c r="R844" i="2" s="1"/>
  <c r="S844" i="2" s="1"/>
  <c r="L808" i="2"/>
  <c r="O808" i="2"/>
  <c r="R808" i="2" s="1"/>
  <c r="S808" i="2" s="1"/>
  <c r="L752" i="2"/>
  <c r="O752" i="2"/>
  <c r="R752" i="2" s="1"/>
  <c r="S752" i="2" s="1"/>
  <c r="L798" i="2"/>
  <c r="O798" i="2"/>
  <c r="R798" i="2" s="1"/>
  <c r="S798" i="2" s="1"/>
  <c r="L768" i="2"/>
  <c r="O768" i="2"/>
  <c r="R768" i="2" s="1"/>
  <c r="S768" i="2" s="1"/>
  <c r="L775" i="2"/>
  <c r="O775" i="2"/>
  <c r="R775" i="2" s="1"/>
  <c r="S775" i="2" s="1"/>
  <c r="L778" i="2"/>
  <c r="O778" i="2"/>
  <c r="R778" i="2" s="1"/>
  <c r="S778" i="2" s="1"/>
  <c r="L769" i="2"/>
  <c r="O769" i="2"/>
  <c r="R769" i="2" s="1"/>
  <c r="S769" i="2" s="1"/>
  <c r="L779" i="2"/>
  <c r="O779" i="2"/>
  <c r="R779" i="2" s="1"/>
  <c r="S779" i="2" s="1"/>
  <c r="L727" i="2"/>
  <c r="O727" i="2"/>
  <c r="R727" i="2" s="1"/>
  <c r="S727" i="2" s="1"/>
  <c r="O717" i="2"/>
  <c r="R717" i="2" s="1"/>
  <c r="S717" i="2" s="1"/>
  <c r="L717" i="2"/>
  <c r="L705" i="2"/>
  <c r="O705" i="2"/>
  <c r="R705" i="2" s="1"/>
  <c r="S705" i="2" s="1"/>
  <c r="L734" i="2"/>
  <c r="O734" i="2"/>
  <c r="R734" i="2" s="1"/>
  <c r="S734" i="2" s="1"/>
  <c r="L652" i="2"/>
  <c r="O652" i="2"/>
  <c r="R652" i="2" s="1"/>
  <c r="S652" i="2" s="1"/>
  <c r="L657" i="2"/>
  <c r="O657" i="2"/>
  <c r="R657" i="2" s="1"/>
  <c r="S657" i="2" s="1"/>
  <c r="L680" i="2"/>
  <c r="O680" i="2"/>
  <c r="R680" i="2" s="1"/>
  <c r="S680" i="2" s="1"/>
  <c r="L741" i="2"/>
  <c r="O741" i="2"/>
  <c r="R741" i="2" s="1"/>
  <c r="S741" i="2" s="1"/>
  <c r="L636" i="2"/>
  <c r="O636" i="2"/>
  <c r="R636" i="2" s="1"/>
  <c r="S636" i="2" s="1"/>
  <c r="L592" i="2"/>
  <c r="O592" i="2"/>
  <c r="R592" i="2" s="1"/>
  <c r="S592" i="2" s="1"/>
  <c r="L631" i="2"/>
  <c r="O631" i="2"/>
  <c r="R631" i="2" s="1"/>
  <c r="S631" i="2" s="1"/>
  <c r="L641" i="2"/>
  <c r="O641" i="2"/>
  <c r="R641" i="2" s="1"/>
  <c r="S641" i="2" s="1"/>
  <c r="L648" i="2"/>
  <c r="O648" i="2"/>
  <c r="R648" i="2" s="1"/>
  <c r="S648" i="2" s="1"/>
  <c r="L584" i="2"/>
  <c r="O584" i="2"/>
  <c r="R584" i="2" s="1"/>
  <c r="S584" i="2" s="1"/>
  <c r="L562" i="2"/>
  <c r="O562" i="2"/>
  <c r="R562" i="2" s="1"/>
  <c r="S562" i="2" s="1"/>
  <c r="L558" i="2"/>
  <c r="O558" i="2"/>
  <c r="R558" i="2" s="1"/>
  <c r="S558" i="2" s="1"/>
  <c r="L577" i="2"/>
  <c r="O577" i="2"/>
  <c r="R577" i="2" s="1"/>
  <c r="S577" i="2" s="1"/>
  <c r="L519" i="2"/>
  <c r="O519" i="2"/>
  <c r="R519" i="2" s="1"/>
  <c r="S519" i="2" s="1"/>
  <c r="L489" i="2"/>
  <c r="O489" i="2"/>
  <c r="R489" i="2" s="1"/>
  <c r="S489" i="2" s="1"/>
  <c r="L608" i="2"/>
  <c r="O608" i="2"/>
  <c r="R608" i="2" s="1"/>
  <c r="S608" i="2" s="1"/>
  <c r="L501" i="2"/>
  <c r="O501" i="2"/>
  <c r="R501" i="2" s="1"/>
  <c r="S501" i="2" s="1"/>
  <c r="L502" i="2"/>
  <c r="O502" i="2"/>
  <c r="R502" i="2" s="1"/>
  <c r="S502" i="2" s="1"/>
  <c r="L956" i="2"/>
  <c r="O956" i="2"/>
  <c r="R956" i="2" s="1"/>
  <c r="S956" i="2" s="1"/>
  <c r="L496" i="2"/>
  <c r="O496" i="2"/>
  <c r="R496" i="2" s="1"/>
  <c r="S496" i="2" s="1"/>
  <c r="L471" i="2"/>
  <c r="O471" i="2"/>
  <c r="R471" i="2" s="1"/>
  <c r="S471" i="2" s="1"/>
  <c r="L568" i="2"/>
  <c r="O568" i="2"/>
  <c r="R568" i="2" s="1"/>
  <c r="S568" i="2" s="1"/>
  <c r="L730" i="2"/>
  <c r="O730" i="2"/>
  <c r="R730" i="2" s="1"/>
  <c r="S730" i="2" s="1"/>
  <c r="L481" i="2"/>
  <c r="O481" i="2"/>
  <c r="R481" i="2" s="1"/>
  <c r="S481" i="2" s="1"/>
  <c r="L414" i="2"/>
  <c r="O414" i="2"/>
  <c r="R414" i="2" s="1"/>
  <c r="S414" i="2" s="1"/>
  <c r="L533" i="2"/>
  <c r="O533" i="2"/>
  <c r="R533" i="2" s="1"/>
  <c r="S533" i="2" s="1"/>
  <c r="L540" i="2"/>
  <c r="O540" i="2"/>
  <c r="R540" i="2" s="1"/>
  <c r="S540" i="2" s="1"/>
  <c r="L374" i="2"/>
  <c r="O374" i="2"/>
  <c r="R374" i="2" s="1"/>
  <c r="S374" i="2" s="1"/>
  <c r="L310" i="2"/>
  <c r="O310" i="2"/>
  <c r="R310" i="2" s="1"/>
  <c r="S310" i="2" s="1"/>
  <c r="L438" i="2"/>
  <c r="O438" i="2"/>
  <c r="R438" i="2" s="1"/>
  <c r="S438" i="2" s="1"/>
  <c r="L397" i="2"/>
  <c r="O397" i="2"/>
  <c r="R397" i="2" s="1"/>
  <c r="S397" i="2" s="1"/>
  <c r="L345" i="2"/>
  <c r="O345" i="2"/>
  <c r="R345" i="2" s="1"/>
  <c r="S345" i="2" s="1"/>
  <c r="L323" i="2"/>
  <c r="O323" i="2"/>
  <c r="R323" i="2" s="1"/>
  <c r="S323" i="2" s="1"/>
  <c r="L343" i="2"/>
  <c r="O343" i="2"/>
  <c r="R343" i="2" s="1"/>
  <c r="S343" i="2" s="1"/>
  <c r="L325" i="2"/>
  <c r="O325" i="2"/>
  <c r="R325" i="2" s="1"/>
  <c r="S325" i="2" s="1"/>
  <c r="L420" i="2"/>
  <c r="O420" i="2"/>
  <c r="R420" i="2" s="1"/>
  <c r="S420" i="2" s="1"/>
  <c r="L313" i="2"/>
  <c r="O313" i="2"/>
  <c r="R313" i="2" s="1"/>
  <c r="S313" i="2" s="1"/>
  <c r="L295" i="2"/>
  <c r="O295" i="2"/>
  <c r="R295" i="2" s="1"/>
  <c r="S295" i="2" s="1"/>
  <c r="L291" i="2"/>
  <c r="O291" i="2"/>
  <c r="R291" i="2" s="1"/>
  <c r="S291" i="2" s="1"/>
  <c r="L241" i="2"/>
  <c r="O241" i="2"/>
  <c r="R241" i="2" s="1"/>
  <c r="S241" i="2" s="1"/>
  <c r="L308" i="2"/>
  <c r="O308" i="2"/>
  <c r="R308" i="2" s="1"/>
  <c r="S308" i="2" s="1"/>
  <c r="L298" i="2"/>
  <c r="O298" i="2"/>
  <c r="R298" i="2" s="1"/>
  <c r="S298" i="2" s="1"/>
  <c r="L252" i="2"/>
  <c r="O252" i="2"/>
  <c r="R252" i="2" s="1"/>
  <c r="S252" i="2" s="1"/>
  <c r="L228" i="2"/>
  <c r="O228" i="2"/>
  <c r="R228" i="2" s="1"/>
  <c r="S228" i="2" s="1"/>
  <c r="L253" i="2"/>
  <c r="O253" i="2"/>
  <c r="R253" i="2" s="1"/>
  <c r="S253" i="2" s="1"/>
  <c r="L217" i="2"/>
  <c r="O217" i="2"/>
  <c r="R217" i="2" s="1"/>
  <c r="S217" i="2" s="1"/>
  <c r="L249" i="2"/>
  <c r="O249" i="2"/>
  <c r="R249" i="2" s="1"/>
  <c r="S249" i="2" s="1"/>
  <c r="L208" i="2"/>
  <c r="O208" i="2"/>
  <c r="R208" i="2" s="1"/>
  <c r="S208" i="2" s="1"/>
  <c r="L250" i="2"/>
  <c r="O250" i="2"/>
  <c r="R250" i="2" s="1"/>
  <c r="S250" i="2" s="1"/>
  <c r="L171" i="2"/>
  <c r="O171" i="2"/>
  <c r="R171" i="2" s="1"/>
  <c r="S171" i="2" s="1"/>
  <c r="L226" i="2"/>
  <c r="O226" i="2"/>
  <c r="R226" i="2" s="1"/>
  <c r="S226" i="2" s="1"/>
  <c r="L170" i="2"/>
  <c r="O170" i="2"/>
  <c r="R170" i="2" s="1"/>
  <c r="S170" i="2" s="1"/>
  <c r="L151" i="2"/>
  <c r="O151" i="2"/>
  <c r="R151" i="2" s="1"/>
  <c r="S151" i="2" s="1"/>
  <c r="L153" i="2"/>
  <c r="O153" i="2"/>
  <c r="R153" i="2" s="1"/>
  <c r="S153" i="2" s="1"/>
  <c r="L148" i="2"/>
  <c r="O148" i="2"/>
  <c r="R148" i="2" s="1"/>
  <c r="S148" i="2" s="1"/>
  <c r="L125" i="2"/>
  <c r="O125" i="2"/>
  <c r="R125" i="2" s="1"/>
  <c r="S125" i="2" s="1"/>
  <c r="L149" i="2"/>
  <c r="O149" i="2"/>
  <c r="R149" i="2" s="1"/>
  <c r="S149" i="2" s="1"/>
  <c r="L123" i="2"/>
  <c r="O123" i="2"/>
  <c r="R123" i="2" s="1"/>
  <c r="S123" i="2" s="1"/>
  <c r="L121" i="2"/>
  <c r="O121" i="2"/>
  <c r="R121" i="2" s="1"/>
  <c r="S121" i="2" s="1"/>
  <c r="L119" i="2"/>
  <c r="O119" i="2"/>
  <c r="R119" i="2" s="1"/>
  <c r="S119" i="2" s="1"/>
  <c r="L100" i="2"/>
  <c r="O100" i="2"/>
  <c r="R100" i="2" s="1"/>
  <c r="S100" i="2" s="1"/>
  <c r="L99" i="2"/>
  <c r="O99" i="2"/>
  <c r="R99" i="2" s="1"/>
  <c r="S99" i="2" s="1"/>
  <c r="L84" i="2"/>
  <c r="O84" i="2"/>
  <c r="R84" i="2" s="1"/>
  <c r="S84" i="2" s="1"/>
  <c r="L88" i="2"/>
  <c r="O88" i="2"/>
  <c r="R88" i="2" s="1"/>
  <c r="S88" i="2" s="1"/>
  <c r="L86" i="2"/>
  <c r="O86" i="2"/>
  <c r="R86" i="2" s="1"/>
  <c r="S86" i="2" s="1"/>
  <c r="L58" i="2"/>
  <c r="O58" i="2"/>
  <c r="R58" i="2" s="1"/>
  <c r="S58" i="2" s="1"/>
  <c r="L67" i="2"/>
  <c r="O67" i="2"/>
  <c r="R67" i="2" s="1"/>
  <c r="S67" i="2" s="1"/>
  <c r="L47" i="2"/>
  <c r="O47" i="2"/>
  <c r="R47" i="2" s="1"/>
  <c r="S47" i="2" s="1"/>
  <c r="L29" i="2"/>
  <c r="O29" i="2"/>
  <c r="R29" i="2" s="1"/>
  <c r="S29" i="2" s="1"/>
  <c r="L36" i="2"/>
  <c r="O36" i="2"/>
  <c r="R36" i="2" s="1"/>
  <c r="S36" i="2" s="1"/>
  <c r="L21" i="2"/>
  <c r="O21" i="2"/>
  <c r="R21" i="2" s="1"/>
  <c r="S21" i="2" s="1"/>
  <c r="L16" i="2"/>
  <c r="O16" i="2"/>
  <c r="R16" i="2" s="1"/>
  <c r="S16" i="2" s="1"/>
  <c r="O1036" i="2"/>
  <c r="R1036" i="2" s="1"/>
  <c r="S1036" i="2" s="1"/>
  <c r="O1022" i="2"/>
  <c r="R1022" i="2" s="1"/>
  <c r="S1022" i="2" s="1"/>
  <c r="O1045" i="2"/>
  <c r="R1045" i="2" s="1"/>
  <c r="S1045" i="2" s="1"/>
  <c r="O961" i="2"/>
  <c r="R961" i="2" s="1"/>
  <c r="S961" i="2" s="1"/>
  <c r="O993" i="2"/>
  <c r="R993" i="2" s="1"/>
  <c r="S993" i="2" s="1"/>
  <c r="O936" i="2"/>
  <c r="R936" i="2" s="1"/>
  <c r="S936" i="2" s="1"/>
  <c r="O992" i="2"/>
  <c r="R992" i="2" s="1"/>
  <c r="S992" i="2" s="1"/>
  <c r="O932" i="2"/>
  <c r="R932" i="2" s="1"/>
  <c r="S932" i="2" s="1"/>
  <c r="O895" i="2"/>
  <c r="R895" i="2" s="1"/>
  <c r="S895" i="2" s="1"/>
  <c r="O864" i="2"/>
  <c r="R864" i="2" s="1"/>
  <c r="S864" i="2" s="1"/>
  <c r="O814" i="2"/>
  <c r="R814" i="2" s="1"/>
  <c r="S814" i="2" s="1"/>
  <c r="O791" i="2"/>
  <c r="R791" i="2" s="1"/>
  <c r="S791" i="2" s="1"/>
  <c r="O689" i="2"/>
  <c r="R689" i="2" s="1"/>
  <c r="S689" i="2" s="1"/>
  <c r="O667" i="2"/>
  <c r="R667" i="2" s="1"/>
  <c r="S667" i="2" s="1"/>
  <c r="O579" i="2"/>
  <c r="R579" i="2" s="1"/>
  <c r="S579" i="2" s="1"/>
  <c r="O528" i="2"/>
  <c r="R528" i="2" s="1"/>
  <c r="S528" i="2" s="1"/>
  <c r="O505" i="2"/>
  <c r="R505" i="2" s="1"/>
  <c r="S505" i="2" s="1"/>
  <c r="O373" i="2"/>
  <c r="R373" i="2" s="1"/>
  <c r="S373" i="2" s="1"/>
  <c r="O337" i="2"/>
  <c r="R337" i="2" s="1"/>
  <c r="S337" i="2" s="1"/>
  <c r="O272" i="2"/>
  <c r="R272" i="2" s="1"/>
  <c r="S272" i="2" s="1"/>
  <c r="O314" i="2"/>
  <c r="R314" i="2" s="1"/>
  <c r="S314" i="2" s="1"/>
  <c r="O130" i="2"/>
  <c r="R130" i="2" s="1"/>
  <c r="S130" i="2" s="1"/>
  <c r="O91" i="2"/>
  <c r="R91" i="2" s="1"/>
  <c r="S91" i="2" s="1"/>
  <c r="L1052" i="2"/>
  <c r="O1052" i="2"/>
  <c r="R1052" i="2" s="1"/>
  <c r="S1052" i="2" s="1"/>
  <c r="L1066" i="2"/>
  <c r="O1066" i="2"/>
  <c r="R1066" i="2" s="1"/>
  <c r="S1066" i="2" s="1"/>
  <c r="L974" i="2"/>
  <c r="L981" i="2"/>
  <c r="O981" i="2"/>
  <c r="R981" i="2" s="1"/>
  <c r="S981" i="2" s="1"/>
  <c r="L939" i="2"/>
  <c r="O939" i="2"/>
  <c r="R939" i="2" s="1"/>
  <c r="S939" i="2" s="1"/>
  <c r="L886" i="2"/>
  <c r="O886" i="2"/>
  <c r="R886" i="2" s="1"/>
  <c r="S886" i="2" s="1"/>
  <c r="O887" i="2"/>
  <c r="R887" i="2" s="1"/>
  <c r="S887" i="2" s="1"/>
  <c r="L887" i="2"/>
  <c r="L829" i="2"/>
  <c r="O829" i="2"/>
  <c r="R829" i="2" s="1"/>
  <c r="S829" i="2" s="1"/>
  <c r="O856" i="2"/>
  <c r="R856" i="2" s="1"/>
  <c r="S856" i="2" s="1"/>
  <c r="L856" i="2"/>
  <c r="L816" i="2"/>
  <c r="O816" i="2"/>
  <c r="R816" i="2" s="1"/>
  <c r="S816" i="2" s="1"/>
  <c r="L785" i="2"/>
  <c r="O785" i="2"/>
  <c r="R785" i="2" s="1"/>
  <c r="S785" i="2" s="1"/>
  <c r="L811" i="2"/>
  <c r="O811" i="2"/>
  <c r="R811" i="2" s="1"/>
  <c r="S811" i="2" s="1"/>
  <c r="L780" i="2"/>
  <c r="O780" i="2"/>
  <c r="R780" i="2" s="1"/>
  <c r="S780" i="2" s="1"/>
  <c r="L774" i="2"/>
  <c r="O774" i="2"/>
  <c r="R774" i="2" s="1"/>
  <c r="S774" i="2" s="1"/>
  <c r="L792" i="2"/>
  <c r="O792" i="2"/>
  <c r="R792" i="2" s="1"/>
  <c r="S792" i="2" s="1"/>
  <c r="L783" i="2"/>
  <c r="O783" i="2"/>
  <c r="R783" i="2" s="1"/>
  <c r="S783" i="2" s="1"/>
  <c r="L732" i="2"/>
  <c r="O732" i="2"/>
  <c r="R732" i="2" s="1"/>
  <c r="S732" i="2" s="1"/>
  <c r="L724" i="2"/>
  <c r="O724" i="2"/>
  <c r="R724" i="2" s="1"/>
  <c r="S724" i="2" s="1"/>
  <c r="L767" i="2"/>
  <c r="O767" i="2"/>
  <c r="R767" i="2" s="1"/>
  <c r="S767" i="2" s="1"/>
  <c r="L703" i="2"/>
  <c r="O703" i="2"/>
  <c r="R703" i="2" s="1"/>
  <c r="S703" i="2" s="1"/>
  <c r="L753" i="2"/>
  <c r="O753" i="2"/>
  <c r="R753" i="2" s="1"/>
  <c r="S753" i="2" s="1"/>
  <c r="L685" i="2"/>
  <c r="O685" i="2"/>
  <c r="R685" i="2" s="1"/>
  <c r="S685" i="2" s="1"/>
  <c r="L675" i="2"/>
  <c r="O675" i="2"/>
  <c r="R675" i="2" s="1"/>
  <c r="S675" i="2" s="1"/>
  <c r="L707" i="2"/>
  <c r="O707" i="2"/>
  <c r="R707" i="2" s="1"/>
  <c r="S707" i="2" s="1"/>
  <c r="L824" i="2"/>
  <c r="O824" i="2"/>
  <c r="R824" i="2" s="1"/>
  <c r="S824" i="2" s="1"/>
  <c r="L637" i="2"/>
  <c r="O637" i="2"/>
  <c r="R637" i="2" s="1"/>
  <c r="S637" i="2" s="1"/>
  <c r="L677" i="2"/>
  <c r="O677" i="2"/>
  <c r="R677" i="2" s="1"/>
  <c r="S677" i="2" s="1"/>
  <c r="L642" i="2"/>
  <c r="O642" i="2"/>
  <c r="R642" i="2" s="1"/>
  <c r="S642" i="2" s="1"/>
  <c r="L598" i="2"/>
  <c r="O598" i="2"/>
  <c r="R598" i="2" s="1"/>
  <c r="S598" i="2" s="1"/>
  <c r="L626" i="2"/>
  <c r="O626" i="2"/>
  <c r="R626" i="2" s="1"/>
  <c r="S626" i="2" s="1"/>
  <c r="L630" i="2"/>
  <c r="O630" i="2"/>
  <c r="R630" i="2" s="1"/>
  <c r="S630" i="2" s="1"/>
  <c r="L613" i="2"/>
  <c r="O613" i="2"/>
  <c r="R613" i="2" s="1"/>
  <c r="S613" i="2" s="1"/>
  <c r="L612" i="2"/>
  <c r="O612" i="2"/>
  <c r="R612" i="2" s="1"/>
  <c r="S612" i="2" s="1"/>
  <c r="L723" i="2"/>
  <c r="O723" i="2"/>
  <c r="R723" i="2" s="1"/>
  <c r="S723" i="2" s="1"/>
  <c r="L507" i="2"/>
  <c r="O507" i="2"/>
  <c r="R507" i="2" s="1"/>
  <c r="S507" i="2" s="1"/>
  <c r="L575" i="2"/>
  <c r="O575" i="2"/>
  <c r="R575" i="2" s="1"/>
  <c r="S575" i="2" s="1"/>
  <c r="L548" i="2"/>
  <c r="O548" i="2"/>
  <c r="R548" i="2" s="1"/>
  <c r="S548" i="2" s="1"/>
  <c r="L544" i="2"/>
  <c r="O544" i="2"/>
  <c r="R544" i="2" s="1"/>
  <c r="S544" i="2" s="1"/>
  <c r="L583" i="2"/>
  <c r="O583" i="2"/>
  <c r="R583" i="2" s="1"/>
  <c r="S583" i="2" s="1"/>
  <c r="L510" i="2"/>
  <c r="O510" i="2"/>
  <c r="R510" i="2" s="1"/>
  <c r="S510" i="2" s="1"/>
  <c r="O485" i="2"/>
  <c r="R485" i="2" s="1"/>
  <c r="S485" i="2" s="1"/>
  <c r="L485" i="2"/>
  <c r="L472" i="2"/>
  <c r="O472" i="2"/>
  <c r="R472" i="2" s="1"/>
  <c r="S472" i="2" s="1"/>
  <c r="L551" i="2"/>
  <c r="O551" i="2"/>
  <c r="R551" i="2" s="1"/>
  <c r="S551" i="2" s="1"/>
  <c r="L467" i="2"/>
  <c r="O467" i="2"/>
  <c r="R467" i="2" s="1"/>
  <c r="S467" i="2" s="1"/>
  <c r="L484" i="2"/>
  <c r="O484" i="2"/>
  <c r="R484" i="2" s="1"/>
  <c r="S484" i="2" s="1"/>
  <c r="L427" i="2"/>
  <c r="O427" i="2"/>
  <c r="R427" i="2" s="1"/>
  <c r="S427" i="2" s="1"/>
  <c r="L408" i="2"/>
  <c r="O408" i="2"/>
  <c r="R408" i="2" s="1"/>
  <c r="S408" i="2" s="1"/>
  <c r="L434" i="2"/>
  <c r="O434" i="2"/>
  <c r="R434" i="2" s="1"/>
  <c r="S434" i="2" s="1"/>
  <c r="L435" i="2"/>
  <c r="O435" i="2"/>
  <c r="R435" i="2" s="1"/>
  <c r="S435" i="2" s="1"/>
  <c r="L405" i="2"/>
  <c r="O405" i="2"/>
  <c r="R405" i="2" s="1"/>
  <c r="S405" i="2" s="1"/>
  <c r="L511" i="2"/>
  <c r="O511" i="2"/>
  <c r="R511" i="2" s="1"/>
  <c r="S511" i="2" s="1"/>
  <c r="L378" i="2"/>
  <c r="O378" i="2"/>
  <c r="R378" i="2" s="1"/>
  <c r="S378" i="2" s="1"/>
  <c r="L417" i="2"/>
  <c r="O417" i="2"/>
  <c r="R417" i="2" s="1"/>
  <c r="S417" i="2" s="1"/>
  <c r="L361" i="2"/>
  <c r="O361" i="2"/>
  <c r="R361" i="2" s="1"/>
  <c r="S361" i="2" s="1"/>
  <c r="L444" i="2"/>
  <c r="O444" i="2"/>
  <c r="R444" i="2" s="1"/>
  <c r="S444" i="2" s="1"/>
  <c r="L366" i="2"/>
  <c r="O366" i="2"/>
  <c r="R366" i="2" s="1"/>
  <c r="S366" i="2" s="1"/>
  <c r="L421" i="2"/>
  <c r="O421" i="2"/>
  <c r="R421" i="2" s="1"/>
  <c r="S421" i="2" s="1"/>
  <c r="L275" i="2"/>
  <c r="O275" i="2"/>
  <c r="R275" i="2" s="1"/>
  <c r="S275" i="2" s="1"/>
  <c r="L479" i="2"/>
  <c r="O479" i="2"/>
  <c r="R479" i="2" s="1"/>
  <c r="S479" i="2" s="1"/>
  <c r="L355" i="2"/>
  <c r="O355" i="2"/>
  <c r="R355" i="2" s="1"/>
  <c r="S355" i="2" s="1"/>
  <c r="L261" i="2"/>
  <c r="O261" i="2"/>
  <c r="R261" i="2" s="1"/>
  <c r="S261" i="2" s="1"/>
  <c r="O381" i="2"/>
  <c r="R381" i="2" s="1"/>
  <c r="S381" i="2" s="1"/>
  <c r="L381" i="2"/>
  <c r="L304" i="2"/>
  <c r="O304" i="2"/>
  <c r="R304" i="2" s="1"/>
  <c r="S304" i="2" s="1"/>
  <c r="L306" i="2"/>
  <c r="O306" i="2"/>
  <c r="R306" i="2" s="1"/>
  <c r="S306" i="2" s="1"/>
  <c r="O274" i="2"/>
  <c r="R274" i="2" s="1"/>
  <c r="S274" i="2" s="1"/>
  <c r="L274" i="2"/>
  <c r="L339" i="2"/>
  <c r="O339" i="2"/>
  <c r="R339" i="2" s="1"/>
  <c r="S339" i="2" s="1"/>
  <c r="L234" i="2"/>
  <c r="O234" i="2"/>
  <c r="R234" i="2" s="1"/>
  <c r="S234" i="2" s="1"/>
  <c r="L238" i="2"/>
  <c r="O238" i="2"/>
  <c r="R238" i="2" s="1"/>
  <c r="S238" i="2" s="1"/>
  <c r="L201" i="2"/>
  <c r="O201" i="2"/>
  <c r="R201" i="2" s="1"/>
  <c r="S201" i="2" s="1"/>
  <c r="L281" i="2"/>
  <c r="O281" i="2"/>
  <c r="R281" i="2" s="1"/>
  <c r="S281" i="2" s="1"/>
  <c r="L204" i="2"/>
  <c r="O204" i="2"/>
  <c r="R204" i="2" s="1"/>
  <c r="S204" i="2" s="1"/>
  <c r="L178" i="2"/>
  <c r="O178" i="2"/>
  <c r="R178" i="2" s="1"/>
  <c r="S178" i="2" s="1"/>
  <c r="L188" i="2"/>
  <c r="O188" i="2"/>
  <c r="R188" i="2" s="1"/>
  <c r="S188" i="2" s="1"/>
  <c r="L192" i="2"/>
  <c r="O192" i="2"/>
  <c r="R192" i="2" s="1"/>
  <c r="S192" i="2" s="1"/>
  <c r="L183" i="2"/>
  <c r="O183" i="2"/>
  <c r="R183" i="2" s="1"/>
  <c r="S183" i="2" s="1"/>
  <c r="L158" i="2"/>
  <c r="O158" i="2"/>
  <c r="R158" i="2" s="1"/>
  <c r="S158" i="2" s="1"/>
  <c r="L162" i="2"/>
  <c r="O162" i="2"/>
  <c r="R162" i="2" s="1"/>
  <c r="S162" i="2" s="1"/>
  <c r="O169" i="2"/>
  <c r="R169" i="2" s="1"/>
  <c r="S169" i="2" s="1"/>
  <c r="L169" i="2"/>
  <c r="L128" i="2"/>
  <c r="O128" i="2"/>
  <c r="R128" i="2" s="1"/>
  <c r="S128" i="2" s="1"/>
  <c r="L131" i="2"/>
  <c r="O131" i="2"/>
  <c r="R131" i="2" s="1"/>
  <c r="S131" i="2" s="1"/>
  <c r="L164" i="2"/>
  <c r="O164" i="2"/>
  <c r="R164" i="2" s="1"/>
  <c r="S164" i="2" s="1"/>
  <c r="L106" i="2"/>
  <c r="O106" i="2"/>
  <c r="R106" i="2" s="1"/>
  <c r="S106" i="2" s="1"/>
  <c r="L98" i="2"/>
  <c r="O98" i="2"/>
  <c r="R98" i="2" s="1"/>
  <c r="S98" i="2" s="1"/>
  <c r="L220" i="2"/>
  <c r="O220" i="2"/>
  <c r="R220" i="2" s="1"/>
  <c r="S220" i="2" s="1"/>
  <c r="O107" i="2"/>
  <c r="R107" i="2" s="1"/>
  <c r="S107" i="2" s="1"/>
  <c r="L107" i="2"/>
  <c r="L85" i="2"/>
  <c r="O85" i="2"/>
  <c r="R85" i="2" s="1"/>
  <c r="S85" i="2" s="1"/>
  <c r="L73" i="2"/>
  <c r="O73" i="2"/>
  <c r="R73" i="2" s="1"/>
  <c r="S73" i="2" s="1"/>
  <c r="L76" i="2"/>
  <c r="O76" i="2"/>
  <c r="R76" i="2" s="1"/>
  <c r="S76" i="2" s="1"/>
  <c r="O61" i="2"/>
  <c r="R61" i="2" s="1"/>
  <c r="S61" i="2" s="1"/>
  <c r="L61" i="2"/>
  <c r="L40" i="2"/>
  <c r="O40" i="2"/>
  <c r="R40" i="2" s="1"/>
  <c r="S40" i="2" s="1"/>
  <c r="L43" i="2"/>
  <c r="O43" i="2"/>
  <c r="R43" i="2" s="1"/>
  <c r="S43" i="2" s="1"/>
  <c r="L64" i="2"/>
  <c r="O64" i="2"/>
  <c r="R64" i="2" s="1"/>
  <c r="S64" i="2" s="1"/>
  <c r="L14" i="2"/>
  <c r="O14" i="2"/>
  <c r="R14" i="2" s="1"/>
  <c r="S14" i="2" s="1"/>
  <c r="L27" i="2"/>
  <c r="O27" i="2"/>
  <c r="R27" i="2" s="1"/>
  <c r="S27" i="2" s="1"/>
  <c r="L10" i="2"/>
  <c r="O10" i="2"/>
  <c r="R10" i="2" s="1"/>
  <c r="S10" i="2" s="1"/>
  <c r="L26" i="2"/>
  <c r="O26" i="2"/>
  <c r="R26" i="2" s="1"/>
  <c r="S26" i="2" s="1"/>
  <c r="O1058" i="2"/>
  <c r="R1058" i="2" s="1"/>
  <c r="S1058" i="2" s="1"/>
  <c r="O1001" i="2"/>
  <c r="R1001" i="2" s="1"/>
  <c r="S1001" i="2" s="1"/>
  <c r="O991" i="2"/>
  <c r="R991" i="2" s="1"/>
  <c r="S991" i="2" s="1"/>
  <c r="O969" i="2"/>
  <c r="R969" i="2" s="1"/>
  <c r="S969" i="2" s="1"/>
  <c r="O987" i="2"/>
  <c r="R987" i="2" s="1"/>
  <c r="S987" i="2" s="1"/>
  <c r="O929" i="2"/>
  <c r="R929" i="2" s="1"/>
  <c r="S929" i="2" s="1"/>
  <c r="O870" i="2"/>
  <c r="R870" i="2" s="1"/>
  <c r="S870" i="2" s="1"/>
  <c r="O836" i="2"/>
  <c r="R836" i="2" s="1"/>
  <c r="S836" i="2" s="1"/>
  <c r="O866" i="2"/>
  <c r="R866" i="2" s="1"/>
  <c r="S866" i="2" s="1"/>
  <c r="O821" i="2"/>
  <c r="R821" i="2" s="1"/>
  <c r="S821" i="2" s="1"/>
  <c r="O713" i="2"/>
  <c r="R713" i="2" s="1"/>
  <c r="S713" i="2" s="1"/>
  <c r="O684" i="2"/>
  <c r="R684" i="2" s="1"/>
  <c r="S684" i="2" s="1"/>
  <c r="O660" i="2"/>
  <c r="R660" i="2" s="1"/>
  <c r="S660" i="2" s="1"/>
  <c r="O572" i="2"/>
  <c r="R572" i="2" s="1"/>
  <c r="S572" i="2" s="1"/>
  <c r="O565" i="2"/>
  <c r="R565" i="2" s="1"/>
  <c r="S565" i="2" s="1"/>
  <c r="O455" i="2"/>
  <c r="R455" i="2" s="1"/>
  <c r="S455" i="2" s="1"/>
  <c r="O375" i="2"/>
  <c r="R375" i="2" s="1"/>
  <c r="S375" i="2" s="1"/>
  <c r="O282" i="2"/>
  <c r="R282" i="2" s="1"/>
  <c r="S282" i="2" s="1"/>
  <c r="O394" i="2"/>
  <c r="R394" i="2" s="1"/>
  <c r="S394" i="2" s="1"/>
  <c r="O198" i="2"/>
  <c r="R198" i="2" s="1"/>
  <c r="S198" i="2" s="1"/>
  <c r="O152" i="2"/>
  <c r="R152" i="2" s="1"/>
  <c r="S152" i="2" s="1"/>
  <c r="O113" i="2"/>
  <c r="R113" i="2" s="1"/>
  <c r="S113" i="2" s="1"/>
  <c r="L1037" i="2"/>
  <c r="O1037" i="2"/>
  <c r="R1037" i="2" s="1"/>
  <c r="S1037" i="2" s="1"/>
  <c r="L1029" i="2"/>
  <c r="O1029" i="2"/>
  <c r="R1029" i="2" s="1"/>
  <c r="S1029" i="2" s="1"/>
  <c r="L1021" i="2"/>
  <c r="O1021" i="2"/>
  <c r="R1021" i="2" s="1"/>
  <c r="S1021" i="2" s="1"/>
  <c r="L1051" i="2"/>
  <c r="O1051" i="2"/>
  <c r="R1051" i="2" s="1"/>
  <c r="S1051" i="2" s="1"/>
  <c r="L1019" i="2"/>
  <c r="O1019" i="2"/>
  <c r="R1019" i="2" s="1"/>
  <c r="S1019" i="2" s="1"/>
  <c r="L1010" i="2"/>
  <c r="O1010" i="2"/>
  <c r="R1010" i="2" s="1"/>
  <c r="S1010" i="2" s="1"/>
  <c r="L1063" i="2"/>
  <c r="O1063" i="2"/>
  <c r="R1063" i="2" s="1"/>
  <c r="S1063" i="2" s="1"/>
  <c r="O999" i="2"/>
  <c r="R999" i="2" s="1"/>
  <c r="S999" i="2" s="1"/>
  <c r="L999" i="2"/>
  <c r="L973" i="2"/>
  <c r="O973" i="2"/>
  <c r="R973" i="2" s="1"/>
  <c r="S973" i="2" s="1"/>
  <c r="L970" i="2"/>
  <c r="O970" i="2"/>
  <c r="R970" i="2" s="1"/>
  <c r="S970" i="2" s="1"/>
  <c r="L964" i="2"/>
  <c r="O964" i="2"/>
  <c r="R964" i="2" s="1"/>
  <c r="S964" i="2" s="1"/>
  <c r="L994" i="2"/>
  <c r="O994" i="2"/>
  <c r="R994" i="2" s="1"/>
  <c r="S994" i="2" s="1"/>
  <c r="O959" i="2"/>
  <c r="R959" i="2" s="1"/>
  <c r="S959" i="2" s="1"/>
  <c r="L959" i="2"/>
  <c r="L1067" i="2"/>
  <c r="O1067" i="2"/>
  <c r="R1067" i="2" s="1"/>
  <c r="S1067" i="2" s="1"/>
  <c r="O943" i="2"/>
  <c r="R943" i="2" s="1"/>
  <c r="S943" i="2" s="1"/>
  <c r="L943" i="2"/>
  <c r="L923" i="2"/>
  <c r="O923" i="2"/>
  <c r="R923" i="2" s="1"/>
  <c r="S923" i="2" s="1"/>
  <c r="L926" i="2"/>
  <c r="O926" i="2"/>
  <c r="R926" i="2" s="1"/>
  <c r="S926" i="2" s="1"/>
  <c r="L979" i="2"/>
  <c r="O979" i="2"/>
  <c r="R979" i="2" s="1"/>
  <c r="S979" i="2" s="1"/>
  <c r="L899" i="2"/>
  <c r="O899" i="2"/>
  <c r="R899" i="2" s="1"/>
  <c r="S899" i="2" s="1"/>
  <c r="L900" i="2"/>
  <c r="O900" i="2"/>
  <c r="R900" i="2" s="1"/>
  <c r="S900" i="2" s="1"/>
  <c r="L889" i="2"/>
  <c r="O889" i="2"/>
  <c r="R889" i="2" s="1"/>
  <c r="S889" i="2" s="1"/>
  <c r="L868" i="2"/>
  <c r="O868" i="2"/>
  <c r="R868" i="2" s="1"/>
  <c r="S868" i="2" s="1"/>
  <c r="L875" i="2"/>
  <c r="O875" i="2"/>
  <c r="R875" i="2" s="1"/>
  <c r="S875" i="2" s="1"/>
  <c r="L863" i="2"/>
  <c r="O863" i="2"/>
  <c r="R863" i="2" s="1"/>
  <c r="S863" i="2" s="1"/>
  <c r="L949" i="2"/>
  <c r="O949" i="2"/>
  <c r="R949" i="2" s="1"/>
  <c r="S949" i="2" s="1"/>
  <c r="L854" i="2"/>
  <c r="O854" i="2"/>
  <c r="R854" i="2" s="1"/>
  <c r="S854" i="2" s="1"/>
  <c r="L914" i="2"/>
  <c r="O914" i="2"/>
  <c r="R914" i="2" s="1"/>
  <c r="S914" i="2" s="1"/>
  <c r="L850" i="2"/>
  <c r="O850" i="2"/>
  <c r="R850" i="2" s="1"/>
  <c r="S850" i="2" s="1"/>
  <c r="L831" i="2"/>
  <c r="O831" i="2"/>
  <c r="R831" i="2" s="1"/>
  <c r="S831" i="2" s="1"/>
  <c r="L806" i="2"/>
  <c r="O806" i="2"/>
  <c r="R806" i="2" s="1"/>
  <c r="S806" i="2" s="1"/>
  <c r="L795" i="2"/>
  <c r="O795" i="2"/>
  <c r="R795" i="2" s="1"/>
  <c r="S795" i="2" s="1"/>
  <c r="L1059" i="2"/>
  <c r="O1059" i="2"/>
  <c r="R1059" i="2" s="1"/>
  <c r="S1059" i="2" s="1"/>
  <c r="L794" i="2"/>
  <c r="O794" i="2"/>
  <c r="R794" i="2" s="1"/>
  <c r="S794" i="2" s="1"/>
  <c r="L826" i="2"/>
  <c r="O826" i="2"/>
  <c r="R826" i="2" s="1"/>
  <c r="S826" i="2" s="1"/>
  <c r="L832" i="2"/>
  <c r="O832" i="2"/>
  <c r="R832" i="2" s="1"/>
  <c r="S832" i="2" s="1"/>
  <c r="L749" i="2"/>
  <c r="O749" i="2"/>
  <c r="R749" i="2" s="1"/>
  <c r="S749" i="2" s="1"/>
  <c r="L786" i="2"/>
  <c r="O786" i="2"/>
  <c r="R786" i="2" s="1"/>
  <c r="S786" i="2" s="1"/>
  <c r="L820" i="2"/>
  <c r="O820" i="2"/>
  <c r="R820" i="2" s="1"/>
  <c r="S820" i="2" s="1"/>
  <c r="L740" i="2"/>
  <c r="O740" i="2"/>
  <c r="R740" i="2" s="1"/>
  <c r="S740" i="2" s="1"/>
  <c r="L807" i="2"/>
  <c r="O807" i="2"/>
  <c r="R807" i="2" s="1"/>
  <c r="S807" i="2" s="1"/>
  <c r="L765" i="2"/>
  <c r="O765" i="2"/>
  <c r="R765" i="2" s="1"/>
  <c r="S765" i="2" s="1"/>
  <c r="L733" i="2"/>
  <c r="O733" i="2"/>
  <c r="R733" i="2" s="1"/>
  <c r="S733" i="2" s="1"/>
  <c r="L731" i="2"/>
  <c r="O731" i="2"/>
  <c r="R731" i="2" s="1"/>
  <c r="S731" i="2" s="1"/>
  <c r="L715" i="2"/>
  <c r="O715" i="2"/>
  <c r="R715" i="2" s="1"/>
  <c r="S715" i="2" s="1"/>
  <c r="L747" i="2"/>
  <c r="O747" i="2"/>
  <c r="R747" i="2" s="1"/>
  <c r="S747" i="2" s="1"/>
  <c r="L698" i="2"/>
  <c r="O698" i="2"/>
  <c r="R698" i="2" s="1"/>
  <c r="S698" i="2" s="1"/>
  <c r="L676" i="2"/>
  <c r="O676" i="2"/>
  <c r="R676" i="2" s="1"/>
  <c r="S676" i="2" s="1"/>
  <c r="L668" i="2"/>
  <c r="O668" i="2"/>
  <c r="R668" i="2" s="1"/>
  <c r="S668" i="2" s="1"/>
  <c r="O546" i="2"/>
  <c r="R546" i="2" s="1"/>
  <c r="S546" i="2" s="1"/>
  <c r="L546" i="2"/>
  <c r="O671" i="2"/>
  <c r="R671" i="2" s="1"/>
  <c r="S671" i="2" s="1"/>
  <c r="L671" i="2"/>
  <c r="L706" i="2"/>
  <c r="O706" i="2"/>
  <c r="R706" i="2" s="1"/>
  <c r="S706" i="2" s="1"/>
  <c r="L644" i="2"/>
  <c r="O644" i="2"/>
  <c r="R644" i="2" s="1"/>
  <c r="S644" i="2" s="1"/>
  <c r="L665" i="2"/>
  <c r="O665" i="2"/>
  <c r="R665" i="2" s="1"/>
  <c r="S665" i="2" s="1"/>
  <c r="L664" i="2"/>
  <c r="O664" i="2"/>
  <c r="R664" i="2" s="1"/>
  <c r="S664" i="2" s="1"/>
  <c r="L620" i="2"/>
  <c r="O620" i="2"/>
  <c r="R620" i="2" s="1"/>
  <c r="S620" i="2" s="1"/>
  <c r="L945" i="2"/>
  <c r="O945" i="2"/>
  <c r="R945" i="2" s="1"/>
  <c r="S945" i="2" s="1"/>
  <c r="L573" i="2"/>
  <c r="O573" i="2"/>
  <c r="R573" i="2" s="1"/>
  <c r="S573" i="2" s="1"/>
  <c r="L541" i="2"/>
  <c r="O541" i="2"/>
  <c r="R541" i="2" s="1"/>
  <c r="S541" i="2" s="1"/>
  <c r="L690" i="2"/>
  <c r="O690" i="2"/>
  <c r="R690" i="2" s="1"/>
  <c r="S690" i="2" s="1"/>
  <c r="L590" i="2"/>
  <c r="O590" i="2"/>
  <c r="R590" i="2" s="1"/>
  <c r="S590" i="2" s="1"/>
  <c r="L561" i="2"/>
  <c r="O561" i="2"/>
  <c r="R561" i="2" s="1"/>
  <c r="S561" i="2" s="1"/>
  <c r="L554" i="2"/>
  <c r="O554" i="2"/>
  <c r="R554" i="2" s="1"/>
  <c r="S554" i="2" s="1"/>
  <c r="L535" i="2"/>
  <c r="O535" i="2"/>
  <c r="R535" i="2" s="1"/>
  <c r="S535" i="2" s="1"/>
  <c r="L550" i="2"/>
  <c r="O550" i="2"/>
  <c r="R550" i="2" s="1"/>
  <c r="S550" i="2" s="1"/>
  <c r="L492" i="2"/>
  <c r="O492" i="2"/>
  <c r="R492" i="2" s="1"/>
  <c r="S492" i="2" s="1"/>
  <c r="L545" i="2"/>
  <c r="O545" i="2"/>
  <c r="R545" i="2" s="1"/>
  <c r="S545" i="2" s="1"/>
  <c r="L512" i="2"/>
  <c r="O512" i="2"/>
  <c r="R512" i="2" s="1"/>
  <c r="S512" i="2" s="1"/>
  <c r="L516" i="2"/>
  <c r="O516" i="2"/>
  <c r="R516" i="2" s="1"/>
  <c r="S516" i="2" s="1"/>
  <c r="L549" i="2"/>
  <c r="O549" i="2"/>
  <c r="R549" i="2" s="1"/>
  <c r="S549" i="2" s="1"/>
  <c r="L514" i="2"/>
  <c r="O514" i="2"/>
  <c r="R514" i="2" s="1"/>
  <c r="S514" i="2" s="1"/>
  <c r="L522" i="2"/>
  <c r="O522" i="2"/>
  <c r="R522" i="2" s="1"/>
  <c r="S522" i="2" s="1"/>
  <c r="L458" i="2"/>
  <c r="O458" i="2"/>
  <c r="R458" i="2" s="1"/>
  <c r="S458" i="2" s="1"/>
  <c r="L474" i="2"/>
  <c r="O474" i="2"/>
  <c r="R474" i="2" s="1"/>
  <c r="S474" i="2" s="1"/>
  <c r="L443" i="2"/>
  <c r="O443" i="2"/>
  <c r="R443" i="2" s="1"/>
  <c r="S443" i="2" s="1"/>
  <c r="L504" i="2"/>
  <c r="O504" i="2"/>
  <c r="R504" i="2" s="1"/>
  <c r="S504" i="2" s="1"/>
  <c r="L460" i="2"/>
  <c r="O460" i="2"/>
  <c r="R460" i="2" s="1"/>
  <c r="S460" i="2" s="1"/>
  <c r="L430" i="2"/>
  <c r="O430" i="2"/>
  <c r="R430" i="2" s="1"/>
  <c r="S430" i="2" s="1"/>
  <c r="L497" i="2"/>
  <c r="O497" i="2"/>
  <c r="R497" i="2" s="1"/>
  <c r="S497" i="2" s="1"/>
  <c r="L462" i="2"/>
  <c r="O462" i="2"/>
  <c r="R462" i="2" s="1"/>
  <c r="S462" i="2" s="1"/>
  <c r="L416" i="2"/>
  <c r="O416" i="2"/>
  <c r="R416" i="2" s="1"/>
  <c r="S416" i="2" s="1"/>
  <c r="L391" i="2"/>
  <c r="O391" i="2"/>
  <c r="R391" i="2" s="1"/>
  <c r="S391" i="2" s="1"/>
  <c r="L437" i="2"/>
  <c r="O437" i="2"/>
  <c r="R437" i="2" s="1"/>
  <c r="S437" i="2" s="1"/>
  <c r="L396" i="2"/>
  <c r="O396" i="2"/>
  <c r="R396" i="2" s="1"/>
  <c r="S396" i="2" s="1"/>
  <c r="L423" i="2"/>
  <c r="O423" i="2"/>
  <c r="R423" i="2" s="1"/>
  <c r="S423" i="2" s="1"/>
  <c r="L407" i="2"/>
  <c r="O407" i="2"/>
  <c r="R407" i="2" s="1"/>
  <c r="S407" i="2" s="1"/>
  <c r="L363" i="2"/>
  <c r="O363" i="2"/>
  <c r="R363" i="2" s="1"/>
  <c r="S363" i="2" s="1"/>
  <c r="L332" i="2"/>
  <c r="O332" i="2"/>
  <c r="R332" i="2" s="1"/>
  <c r="S332" i="2" s="1"/>
  <c r="L362" i="2"/>
  <c r="O362" i="2"/>
  <c r="R362" i="2" s="1"/>
  <c r="S362" i="2" s="1"/>
  <c r="L537" i="2"/>
  <c r="O537" i="2"/>
  <c r="R537" i="2" s="1"/>
  <c r="S537" i="2" s="1"/>
  <c r="L287" i="2"/>
  <c r="O287" i="2"/>
  <c r="R287" i="2" s="1"/>
  <c r="S287" i="2" s="1"/>
  <c r="L336" i="2"/>
  <c r="O336" i="2"/>
  <c r="R336" i="2" s="1"/>
  <c r="S336" i="2" s="1"/>
  <c r="L360" i="2"/>
  <c r="O360" i="2"/>
  <c r="R360" i="2" s="1"/>
  <c r="S360" i="2" s="1"/>
  <c r="L255" i="2"/>
  <c r="O255" i="2"/>
  <c r="R255" i="2" s="1"/>
  <c r="S255" i="2" s="1"/>
  <c r="L286" i="2"/>
  <c r="O286" i="2"/>
  <c r="R286" i="2" s="1"/>
  <c r="S286" i="2" s="1"/>
  <c r="L329" i="2"/>
  <c r="O329" i="2"/>
  <c r="R329" i="2" s="1"/>
  <c r="S329" i="2" s="1"/>
  <c r="L277" i="2"/>
  <c r="O277" i="2"/>
  <c r="R277" i="2" s="1"/>
  <c r="S277" i="2" s="1"/>
  <c r="L309" i="2"/>
  <c r="O309" i="2"/>
  <c r="R309" i="2" s="1"/>
  <c r="S309" i="2" s="1"/>
  <c r="L209" i="2"/>
  <c r="O209" i="2"/>
  <c r="R209" i="2" s="1"/>
  <c r="S209" i="2" s="1"/>
  <c r="L315" i="2"/>
  <c r="O315" i="2"/>
  <c r="R315" i="2" s="1"/>
  <c r="S315" i="2" s="1"/>
  <c r="L273" i="2"/>
  <c r="O273" i="2"/>
  <c r="R273" i="2" s="1"/>
  <c r="S273" i="2" s="1"/>
  <c r="L214" i="2"/>
  <c r="O214" i="2"/>
  <c r="R214" i="2" s="1"/>
  <c r="S214" i="2" s="1"/>
  <c r="L229" i="2"/>
  <c r="O229" i="2"/>
  <c r="R229" i="2" s="1"/>
  <c r="S229" i="2" s="1"/>
  <c r="L193" i="2"/>
  <c r="O193" i="2"/>
  <c r="R193" i="2" s="1"/>
  <c r="S193" i="2" s="1"/>
  <c r="L233" i="2"/>
  <c r="O233" i="2"/>
  <c r="R233" i="2" s="1"/>
  <c r="S233" i="2" s="1"/>
  <c r="L194" i="2"/>
  <c r="O194" i="2"/>
  <c r="R194" i="2" s="1"/>
  <c r="S194" i="2" s="1"/>
  <c r="L196" i="2"/>
  <c r="O196" i="2"/>
  <c r="R196" i="2" s="1"/>
  <c r="S196" i="2" s="1"/>
  <c r="L182" i="2"/>
  <c r="O182" i="2"/>
  <c r="R182" i="2" s="1"/>
  <c r="S182" i="2" s="1"/>
  <c r="L211" i="2"/>
  <c r="O211" i="2"/>
  <c r="R211" i="2" s="1"/>
  <c r="S211" i="2" s="1"/>
  <c r="L215" i="2"/>
  <c r="O215" i="2"/>
  <c r="R215" i="2" s="1"/>
  <c r="S215" i="2" s="1"/>
  <c r="L172" i="2"/>
  <c r="O172" i="2"/>
  <c r="R172" i="2" s="1"/>
  <c r="S172" i="2" s="1"/>
  <c r="L284" i="2"/>
  <c r="O284" i="2"/>
  <c r="R284" i="2" s="1"/>
  <c r="S284" i="2" s="1"/>
  <c r="L175" i="2"/>
  <c r="O175" i="2"/>
  <c r="R175" i="2" s="1"/>
  <c r="S175" i="2" s="1"/>
  <c r="L187" i="2"/>
  <c r="O187" i="2"/>
  <c r="R187" i="2" s="1"/>
  <c r="S187" i="2" s="1"/>
  <c r="L200" i="2"/>
  <c r="O200" i="2"/>
  <c r="R200" i="2" s="1"/>
  <c r="S200" i="2" s="1"/>
  <c r="L161" i="2"/>
  <c r="O161" i="2"/>
  <c r="R161" i="2" s="1"/>
  <c r="S161" i="2" s="1"/>
  <c r="L137" i="2"/>
  <c r="O137" i="2"/>
  <c r="R137" i="2" s="1"/>
  <c r="S137" i="2" s="1"/>
  <c r="L160" i="2"/>
  <c r="O160" i="2"/>
  <c r="R160" i="2" s="1"/>
  <c r="S160" i="2" s="1"/>
  <c r="L157" i="2"/>
  <c r="O157" i="2"/>
  <c r="R157" i="2" s="1"/>
  <c r="S157" i="2" s="1"/>
  <c r="L117" i="2"/>
  <c r="O117" i="2"/>
  <c r="R117" i="2" s="1"/>
  <c r="S117" i="2" s="1"/>
  <c r="L102" i="2"/>
  <c r="O102" i="2"/>
  <c r="R102" i="2" s="1"/>
  <c r="S102" i="2" s="1"/>
  <c r="L82" i="2"/>
  <c r="O82" i="2"/>
  <c r="R82" i="2" s="1"/>
  <c r="S82" i="2" s="1"/>
  <c r="L79" i="2"/>
  <c r="O79" i="2"/>
  <c r="R79" i="2" s="1"/>
  <c r="S79" i="2" s="1"/>
  <c r="L77" i="2"/>
  <c r="O77" i="2"/>
  <c r="R77" i="2" s="1"/>
  <c r="S77" i="2" s="1"/>
  <c r="L57" i="2"/>
  <c r="O57" i="2"/>
  <c r="R57" i="2" s="1"/>
  <c r="S57" i="2" s="1"/>
  <c r="L51" i="2"/>
  <c r="O51" i="2"/>
  <c r="R51" i="2" s="1"/>
  <c r="S51" i="2" s="1"/>
  <c r="L41" i="2"/>
  <c r="O41" i="2"/>
  <c r="R41" i="2" s="1"/>
  <c r="S41" i="2" s="1"/>
  <c r="L60" i="2"/>
  <c r="O60" i="2"/>
  <c r="R60" i="2" s="1"/>
  <c r="S60" i="2" s="1"/>
  <c r="L15" i="2"/>
  <c r="O15" i="2"/>
  <c r="R15" i="2" s="1"/>
  <c r="S15" i="2" s="1"/>
  <c r="L18" i="2"/>
  <c r="O18" i="2"/>
  <c r="R18" i="2" s="1"/>
  <c r="S18" i="2" s="1"/>
  <c r="L20" i="2"/>
  <c r="O20" i="2"/>
  <c r="R20" i="2" s="1"/>
  <c r="S20" i="2" s="1"/>
  <c r="L35" i="2"/>
  <c r="O35" i="2"/>
  <c r="R35" i="2" s="1"/>
  <c r="S35" i="2" s="1"/>
  <c r="O1033" i="2"/>
  <c r="R1033" i="2" s="1"/>
  <c r="S1033" i="2" s="1"/>
  <c r="O1018" i="2"/>
  <c r="R1018" i="2" s="1"/>
  <c r="S1018" i="2" s="1"/>
  <c r="O1013" i="2"/>
  <c r="R1013" i="2" s="1"/>
  <c r="S1013" i="2" s="1"/>
  <c r="O962" i="2"/>
  <c r="R962" i="2" s="1"/>
  <c r="S962" i="2" s="1"/>
  <c r="O935" i="2"/>
  <c r="R935" i="2" s="1"/>
  <c r="S935" i="2" s="1"/>
  <c r="O934" i="2"/>
  <c r="R934" i="2" s="1"/>
  <c r="S934" i="2" s="1"/>
  <c r="O925" i="2"/>
  <c r="R925" i="2" s="1"/>
  <c r="S925" i="2" s="1"/>
  <c r="O883" i="2"/>
  <c r="R883" i="2" s="1"/>
  <c r="S883" i="2" s="1"/>
  <c r="O880" i="2"/>
  <c r="R880" i="2" s="1"/>
  <c r="S880" i="2" s="1"/>
  <c r="O809" i="2"/>
  <c r="R809" i="2" s="1"/>
  <c r="S809" i="2" s="1"/>
  <c r="O722" i="2"/>
  <c r="R722" i="2" s="1"/>
  <c r="S722" i="2" s="1"/>
  <c r="O709" i="2"/>
  <c r="R709" i="2" s="1"/>
  <c r="S709" i="2" s="1"/>
  <c r="O606" i="2"/>
  <c r="R606" i="2" s="1"/>
  <c r="S606" i="2" s="1"/>
  <c r="O638" i="2"/>
  <c r="R638" i="2" s="1"/>
  <c r="S638" i="2" s="1"/>
  <c r="O464" i="2"/>
  <c r="R464" i="2" s="1"/>
  <c r="S464" i="2" s="1"/>
  <c r="O439" i="2"/>
  <c r="R439" i="2" s="1"/>
  <c r="S439" i="2" s="1"/>
  <c r="O324" i="2"/>
  <c r="R324" i="2" s="1"/>
  <c r="S324" i="2" s="1"/>
  <c r="O271" i="2"/>
  <c r="R271" i="2" s="1"/>
  <c r="S271" i="2" s="1"/>
  <c r="O254" i="2"/>
  <c r="R254" i="2" s="1"/>
  <c r="S254" i="2" s="1"/>
  <c r="O166" i="2"/>
  <c r="R166" i="2" s="1"/>
  <c r="S166" i="2" s="1"/>
  <c r="O138" i="2"/>
  <c r="R138" i="2" s="1"/>
  <c r="S138" i="2" s="1"/>
  <c r="O54" i="2"/>
  <c r="R54" i="2" s="1"/>
  <c r="S54" i="2" s="1"/>
  <c r="R2" i="2" l="1"/>
  <c r="S2" i="2" s="1"/>
  <c r="F108" i="1" a="1"/>
  <c r="F108" i="1" s="1"/>
  <c r="F106" i="1" a="1"/>
  <c r="F106" i="1" s="1"/>
  <c r="F97" i="1" a="1"/>
  <c r="F97" i="1" s="1"/>
  <c r="F95" i="1" a="1"/>
  <c r="F95" i="1" s="1"/>
  <c r="F94" i="1" a="1"/>
  <c r="F94" i="1" s="1"/>
  <c r="F93" i="1" a="1"/>
  <c r="F93" i="1" s="1"/>
  <c r="F91" i="1" a="1"/>
  <c r="F91" i="1" s="1"/>
  <c r="F90" i="1" a="1"/>
  <c r="F90" i="1" s="1"/>
  <c r="F87" i="1" a="1"/>
  <c r="F87" i="1" s="1"/>
  <c r="F61" i="1" a="1"/>
  <c r="F61" i="1" s="1"/>
  <c r="F52" i="1" a="1"/>
  <c r="F52" i="1" s="1"/>
  <c r="F51" i="1" a="1"/>
  <c r="F51" i="1" s="1"/>
  <c r="F50" i="1" a="1"/>
  <c r="F50" i="1" s="1"/>
  <c r="F45" i="1" a="1"/>
  <c r="F45" i="1" s="1"/>
  <c r="F44" i="1" a="1"/>
  <c r="F44" i="1" s="1"/>
  <c r="F43" i="1" a="1"/>
  <c r="F43" i="1" s="1"/>
  <c r="F41" i="1" a="1"/>
  <c r="F41" i="1" s="1"/>
  <c r="F21" i="1" a="1"/>
  <c r="F21" i="1" s="1"/>
  <c r="F119" i="1" a="1"/>
  <c r="F119" i="1" s="1"/>
  <c r="F117" i="1" a="1"/>
  <c r="F117" i="1" s="1"/>
  <c r="F110" i="1" a="1"/>
  <c r="F110" i="1" s="1"/>
  <c r="F92" i="1" a="1"/>
  <c r="F92" i="1" s="1"/>
  <c r="F89" i="1" a="1"/>
  <c r="F89" i="1" s="1"/>
  <c r="F66" i="1" a="1"/>
  <c r="F66" i="1" s="1"/>
  <c r="F64" i="1" a="1"/>
  <c r="F64" i="1" s="1"/>
  <c r="F63" i="1" a="1"/>
  <c r="F63" i="1" s="1"/>
  <c r="F62" i="1" a="1"/>
  <c r="F62" i="1" s="1"/>
  <c r="F53" i="1" a="1"/>
  <c r="F53" i="1" s="1"/>
  <c r="F48" i="1" a="1"/>
  <c r="F48" i="1" s="1"/>
  <c r="F47" i="1" a="1"/>
  <c r="F47" i="1" s="1"/>
  <c r="F46" i="1" a="1"/>
  <c r="F46" i="1" s="1"/>
  <c r="F29" i="1" a="1"/>
  <c r="F29" i="1" s="1"/>
  <c r="F23" i="1" a="1"/>
  <c r="F23" i="1" s="1"/>
  <c r="F17" i="1" a="1"/>
  <c r="F17" i="1" s="1"/>
  <c r="F69" i="1" a="1"/>
  <c r="F69" i="1" s="1"/>
  <c r="F68" i="1" a="1"/>
  <c r="F68" i="1" s="1"/>
  <c r="F67" i="1" a="1"/>
  <c r="F67" i="1" s="1"/>
  <c r="F65" i="1" a="1"/>
  <c r="F65" i="1" s="1"/>
  <c r="F54" i="1" a="1"/>
  <c r="F54" i="1" s="1"/>
  <c r="F49" i="1" a="1"/>
  <c r="F49" i="1" s="1"/>
  <c r="F30" i="1" a="1"/>
  <c r="F30" i="1" s="1"/>
  <c r="F27" i="1" a="1"/>
  <c r="F27" i="1" s="1"/>
  <c r="F26" i="1" a="1"/>
  <c r="F26" i="1" s="1"/>
  <c r="F25" i="1" a="1"/>
  <c r="F25" i="1" s="1"/>
  <c r="F112" i="1" a="1"/>
  <c r="F112" i="1" s="1"/>
  <c r="F111" i="1" a="1"/>
  <c r="F111" i="1" s="1"/>
  <c r="F105" i="1" a="1"/>
  <c r="F105" i="1" s="1"/>
  <c r="F104" i="1" a="1"/>
  <c r="F104" i="1" s="1"/>
  <c r="F70" i="1" a="1"/>
  <c r="F70" i="1" s="1"/>
  <c r="F55" i="1" a="1"/>
  <c r="F55" i="1" s="1"/>
  <c r="F31" i="1" a="1"/>
  <c r="F31" i="1" s="1"/>
  <c r="F115" i="1" a="1"/>
  <c r="F115" i="1" s="1"/>
  <c r="F74" i="1" a="1"/>
  <c r="F74" i="1" s="1"/>
  <c r="F72" i="1" a="1"/>
  <c r="F72" i="1" s="1"/>
  <c r="F71" i="1" a="1"/>
  <c r="F71" i="1" s="1"/>
  <c r="F56" i="1" a="1"/>
  <c r="F56" i="1" s="1"/>
  <c r="F37" i="1" a="1"/>
  <c r="F37" i="1" s="1"/>
  <c r="F34" i="1" a="1"/>
  <c r="F34" i="1" s="1"/>
  <c r="F32" i="1" a="1"/>
  <c r="F32" i="1" s="1"/>
  <c r="F113" i="1" a="1"/>
  <c r="F113" i="1" s="1"/>
  <c r="F103" i="1" a="1"/>
  <c r="F103" i="1" s="1"/>
  <c r="F102" i="1" a="1"/>
  <c r="F102" i="1" s="1"/>
  <c r="F101" i="1" a="1"/>
  <c r="F101" i="1" s="1"/>
  <c r="F77" i="1" a="1"/>
  <c r="F77" i="1" s="1"/>
  <c r="F75" i="1" a="1"/>
  <c r="F75" i="1" s="1"/>
  <c r="F73" i="1" a="1"/>
  <c r="F73" i="1" s="1"/>
  <c r="F57" i="1" a="1"/>
  <c r="F57" i="1" s="1"/>
  <c r="F38" i="1" a="1"/>
  <c r="F38" i="1" s="1"/>
  <c r="F36" i="1" a="1"/>
  <c r="F36" i="1" s="1"/>
  <c r="F35" i="1" a="1"/>
  <c r="F35" i="1" s="1"/>
  <c r="F33" i="1" a="1"/>
  <c r="F33" i="1" s="1"/>
  <c r="F100" i="1" a="1"/>
  <c r="F100" i="1" s="1"/>
  <c r="F99" i="1" a="1"/>
  <c r="F99" i="1" s="1"/>
  <c r="F98" i="1" a="1"/>
  <c r="F98" i="1" s="1"/>
  <c r="F85" i="1" a="1"/>
  <c r="F85" i="1" s="1"/>
  <c r="F82" i="1" a="1"/>
  <c r="F82" i="1" s="1"/>
  <c r="F80" i="1" a="1"/>
  <c r="F80" i="1" s="1"/>
  <c r="F78" i="1" a="1"/>
  <c r="F78" i="1" s="1"/>
  <c r="F76" i="1" a="1"/>
  <c r="F76" i="1" s="1"/>
  <c r="F58" i="1" a="1"/>
  <c r="F58" i="1" s="1"/>
  <c r="F39" i="1" a="1"/>
  <c r="F39" i="1" s="1"/>
  <c r="F8" i="1" a="1"/>
  <c r="F8" i="1" s="1"/>
  <c r="F20" i="1" a="1"/>
  <c r="F20" i="1" s="1"/>
  <c r="F28" i="1" a="1"/>
  <c r="F28" i="1" s="1"/>
  <c r="F19" i="1" a="1"/>
  <c r="F19" i="1" s="1"/>
  <c r="F109" i="1" a="1"/>
  <c r="F109" i="1" s="1"/>
  <c r="F107" i="1" a="1"/>
  <c r="F107" i="1" s="1"/>
  <c r="F96" i="1" a="1"/>
  <c r="F96" i="1" s="1"/>
  <c r="F88" i="1" a="1"/>
  <c r="F88" i="1" s="1"/>
  <c r="F86" i="1" a="1"/>
  <c r="F86" i="1" s="1"/>
  <c r="F84" i="1" a="1"/>
  <c r="F84" i="1" s="1"/>
  <c r="F83" i="1" a="1"/>
  <c r="F83" i="1" s="1"/>
  <c r="F81" i="1" a="1"/>
  <c r="F81" i="1" s="1"/>
  <c r="F79" i="1" a="1"/>
  <c r="F79" i="1" s="1"/>
  <c r="F60" i="1" a="1"/>
  <c r="F60" i="1" s="1"/>
  <c r="F59" i="1" a="1"/>
  <c r="F59" i="1" s="1"/>
  <c r="F42" i="1" a="1"/>
  <c r="F42" i="1" s="1"/>
  <c r="F40" i="1" a="1"/>
  <c r="F40" i="1" s="1"/>
  <c r="F7" i="1" a="1"/>
  <c r="F7" i="1" s="1"/>
  <c r="F22" i="1" a="1"/>
  <c r="F22" i="1" s="1"/>
  <c r="F18" i="1" a="1"/>
  <c r="F18" i="1" s="1"/>
  <c r="F16" i="1" a="1"/>
  <c r="F16" i="1" s="1"/>
  <c r="F11" i="1" a="1"/>
  <c r="F11" i="1" s="1"/>
  <c r="F12" i="1" a="1"/>
  <c r="F12" i="1" s="1"/>
  <c r="F24" i="1" a="1"/>
  <c r="F24" i="1" s="1"/>
  <c r="F13" i="1" a="1"/>
  <c r="F13" i="1" s="1"/>
  <c r="F4" i="1" a="1"/>
  <c r="F4" i="1" s="1"/>
  <c r="F14" i="1" a="1"/>
  <c r="F14" i="1" s="1"/>
  <c r="F9" i="1" a="1"/>
  <c r="F9" i="1" s="1"/>
  <c r="F15" i="1" a="1"/>
  <c r="F15" i="1" s="1"/>
  <c r="F5" i="1" a="1"/>
  <c r="F5" i="1" s="1"/>
  <c r="F10" i="1" a="1"/>
  <c r="F10" i="1" s="1"/>
  <c r="F6" i="1" a="1"/>
  <c r="F6" i="1" s="1"/>
  <c r="F288" i="1" a="1"/>
  <c r="F288" i="1" s="1"/>
  <c r="F281" i="1" a="1"/>
  <c r="F281" i="1" s="1"/>
  <c r="F280" i="1" a="1"/>
  <c r="F280" i="1" s="1"/>
  <c r="F274" i="1" a="1"/>
  <c r="F274" i="1" s="1"/>
  <c r="F273" i="1" a="1"/>
  <c r="F273" i="1" s="1"/>
  <c r="F254" i="1" a="1"/>
  <c r="F254" i="1" s="1"/>
  <c r="F238" i="1" a="1"/>
  <c r="F238" i="1" s="1"/>
  <c r="F226" i="1" a="1"/>
  <c r="F226" i="1" s="1"/>
  <c r="F225" i="1" a="1"/>
  <c r="F225" i="1" s="1"/>
  <c r="F220" i="1" a="1"/>
  <c r="F220" i="1" s="1"/>
  <c r="F208" i="1" a="1"/>
  <c r="F208" i="1" s="1"/>
  <c r="F207" i="1" a="1"/>
  <c r="F207" i="1" s="1"/>
  <c r="F286" i="1" a="1"/>
  <c r="F286" i="1" s="1"/>
  <c r="F282" i="1" a="1"/>
  <c r="F282" i="1" s="1"/>
  <c r="F268" i="1" a="1"/>
  <c r="F268" i="1" s="1"/>
  <c r="F253" i="1" a="1"/>
  <c r="F253" i="1" s="1"/>
  <c r="F237" i="1" a="1"/>
  <c r="F237" i="1" s="1"/>
  <c r="F219" i="1" a="1"/>
  <c r="F219" i="1" s="1"/>
  <c r="F213" i="1" a="1"/>
  <c r="F213" i="1" s="1"/>
  <c r="F202" i="1" a="1"/>
  <c r="F202" i="1" s="1"/>
  <c r="F201" i="1" a="1"/>
  <c r="F201" i="1" s="1"/>
  <c r="F298" i="1" a="1"/>
  <c r="F298" i="1" s="1"/>
  <c r="F272" i="1" a="1"/>
  <c r="F272" i="1" s="1"/>
  <c r="F271" i="1" a="1"/>
  <c r="F271" i="1" s="1"/>
  <c r="F270" i="1" a="1"/>
  <c r="F270" i="1" s="1"/>
  <c r="F269" i="1" a="1"/>
  <c r="F269" i="1" s="1"/>
  <c r="F267" i="1" a="1"/>
  <c r="F267" i="1" s="1"/>
  <c r="F252" i="1" a="1"/>
  <c r="F252" i="1" s="1"/>
  <c r="F251" i="1" a="1"/>
  <c r="F251" i="1" s="1"/>
  <c r="F249" i="1" a="1"/>
  <c r="F249" i="1" s="1"/>
  <c r="F236" i="1" a="1"/>
  <c r="F236" i="1" s="1"/>
  <c r="F235" i="1" a="1"/>
  <c r="F235" i="1" s="1"/>
  <c r="F233" i="1" a="1"/>
  <c r="F233" i="1" s="1"/>
  <c r="F224" i="1" a="1"/>
  <c r="F224" i="1" s="1"/>
  <c r="F223" i="1" a="1"/>
  <c r="F223" i="1" s="1"/>
  <c r="F296" i="1" a="1"/>
  <c r="F296" i="1" s="1"/>
  <c r="F294" i="1" a="1"/>
  <c r="F294" i="1" s="1"/>
  <c r="F284" i="1" a="1"/>
  <c r="F284" i="1" s="1"/>
  <c r="F266" i="1" a="1"/>
  <c r="F266" i="1" s="1"/>
  <c r="F250" i="1" a="1"/>
  <c r="F250" i="1" s="1"/>
  <c r="F248" i="1" a="1"/>
  <c r="F248" i="1" s="1"/>
  <c r="F247" i="1" a="1"/>
  <c r="F247" i="1" s="1"/>
  <c r="F234" i="1" a="1"/>
  <c r="F234" i="1" s="1"/>
  <c r="F232" i="1" a="1"/>
  <c r="F232" i="1" s="1"/>
  <c r="F231" i="1" a="1"/>
  <c r="F231" i="1" s="1"/>
  <c r="F218" i="1" a="1"/>
  <c r="F218" i="1" s="1"/>
  <c r="F217" i="1" a="1"/>
  <c r="F217" i="1" s="1"/>
  <c r="F212" i="1" a="1"/>
  <c r="F212" i="1" s="1"/>
  <c r="F287" i="1" a="1"/>
  <c r="F287" i="1" s="1"/>
  <c r="F265" i="1" a="1"/>
  <c r="F265" i="1" s="1"/>
  <c r="F264" i="1" a="1"/>
  <c r="F264" i="1" s="1"/>
  <c r="F263" i="1" a="1"/>
  <c r="F263" i="1" s="1"/>
  <c r="F262" i="1" a="1"/>
  <c r="F262" i="1" s="1"/>
  <c r="F261" i="1" a="1"/>
  <c r="F261" i="1" s="1"/>
  <c r="F260" i="1" a="1"/>
  <c r="F260" i="1" s="1"/>
  <c r="F246" i="1" a="1"/>
  <c r="F246" i="1" s="1"/>
  <c r="F230" i="1" a="1"/>
  <c r="F230" i="1" s="1"/>
  <c r="F222" i="1" a="1"/>
  <c r="F222" i="1" s="1"/>
  <c r="F292" i="1" a="1"/>
  <c r="F292" i="1" s="1"/>
  <c r="F259" i="1" a="1"/>
  <c r="F259" i="1" s="1"/>
  <c r="F245" i="1" a="1"/>
  <c r="F245" i="1" s="1"/>
  <c r="F229" i="1" a="1"/>
  <c r="F229" i="1" s="1"/>
  <c r="F216" i="1" a="1"/>
  <c r="F216" i="1" s="1"/>
  <c r="F215" i="1" a="1"/>
  <c r="F215" i="1" s="1"/>
  <c r="F195" i="1" a="1"/>
  <c r="F195" i="1" s="1"/>
  <c r="F278" i="1" a="1"/>
  <c r="F278" i="1" s="1"/>
  <c r="F276" i="1" a="1"/>
  <c r="F276" i="1" s="1"/>
  <c r="F257" i="1" a="1"/>
  <c r="F257" i="1" s="1"/>
  <c r="F244" i="1" a="1"/>
  <c r="F244" i="1" s="1"/>
  <c r="F243" i="1" a="1"/>
  <c r="F243" i="1" s="1"/>
  <c r="F241" i="1" a="1"/>
  <c r="F241" i="1" s="1"/>
  <c r="F228" i="1" a="1"/>
  <c r="F228" i="1" s="1"/>
  <c r="F221" i="1" a="1"/>
  <c r="F221" i="1" s="1"/>
  <c r="F210" i="1" a="1"/>
  <c r="F210" i="1" s="1"/>
  <c r="F209" i="1" a="1"/>
  <c r="F209" i="1" s="1"/>
  <c r="F204" i="1" a="1"/>
  <c r="F204" i="1" s="1"/>
  <c r="F295" i="1" a="1"/>
  <c r="F295" i="1" s="1"/>
  <c r="F279" i="1" a="1"/>
  <c r="F279" i="1" s="1"/>
  <c r="F277" i="1" a="1"/>
  <c r="F277" i="1" s="1"/>
  <c r="F275" i="1" a="1"/>
  <c r="F275" i="1" s="1"/>
  <c r="F258" i="1" a="1"/>
  <c r="F258" i="1" s="1"/>
  <c r="F256" i="1" a="1"/>
  <c r="F256" i="1" s="1"/>
  <c r="F255" i="1" a="1"/>
  <c r="F255" i="1" s="1"/>
  <c r="F242" i="1" a="1"/>
  <c r="F242" i="1" s="1"/>
  <c r="F240" i="1" a="1"/>
  <c r="F240" i="1" s="1"/>
  <c r="F239" i="1" a="1"/>
  <c r="F239" i="1" s="1"/>
  <c r="F227" i="1" a="1"/>
  <c r="F227" i="1" s="1"/>
  <c r="F214" i="1" a="1"/>
  <c r="F214" i="1" s="1"/>
  <c r="F203" i="1" a="1"/>
  <c r="F203" i="1" s="1"/>
  <c r="F198" i="1" a="1"/>
  <c r="F198" i="1" s="1"/>
  <c r="F211" i="1" a="1"/>
  <c r="F211" i="1" s="1"/>
  <c r="F200" i="1" a="1"/>
  <c r="F200" i="1" s="1"/>
  <c r="F180" i="1" a="1"/>
  <c r="F180" i="1" s="1"/>
  <c r="F179" i="1" a="1"/>
  <c r="F179" i="1" s="1"/>
  <c r="F172" i="1" a="1"/>
  <c r="F172" i="1" s="1"/>
  <c r="F165" i="1" a="1"/>
  <c r="F165" i="1" s="1"/>
  <c r="F159" i="1" a="1"/>
  <c r="F159" i="1" s="1"/>
  <c r="F153" i="1" a="1"/>
  <c r="F153" i="1" s="1"/>
  <c r="F152" i="1" a="1"/>
  <c r="F152" i="1" s="1"/>
  <c r="F142" i="1" a="1"/>
  <c r="F142" i="1" s="1"/>
  <c r="F141" i="1" a="1"/>
  <c r="F141" i="1" s="1"/>
  <c r="F139" i="1" a="1"/>
  <c r="F139" i="1" s="1"/>
  <c r="F124" i="1" a="1"/>
  <c r="F124" i="1" s="1"/>
  <c r="F123" i="1" a="1"/>
  <c r="F123" i="1" s="1"/>
  <c r="F205" i="1" a="1"/>
  <c r="F205" i="1" s="1"/>
  <c r="F185" i="1" a="1"/>
  <c r="F185" i="1" s="1"/>
  <c r="F184" i="1" a="1"/>
  <c r="F184" i="1" s="1"/>
  <c r="F178" i="1" a="1"/>
  <c r="F178" i="1" s="1"/>
  <c r="F171" i="1" a="1"/>
  <c r="F171" i="1" s="1"/>
  <c r="F140" i="1" a="1"/>
  <c r="F140" i="1" s="1"/>
  <c r="F138" i="1" a="1"/>
  <c r="F138" i="1" s="1"/>
  <c r="F134" i="1" a="1"/>
  <c r="F134" i="1" s="1"/>
  <c r="F129" i="1" a="1"/>
  <c r="F129" i="1" s="1"/>
  <c r="F122" i="1" a="1"/>
  <c r="F122" i="1" s="1"/>
  <c r="F118" i="1" a="1"/>
  <c r="F118" i="1" s="1"/>
  <c r="F176" i="1" a="1"/>
  <c r="F176" i="1" s="1"/>
  <c r="F170" i="1" a="1"/>
  <c r="F170" i="1" s="1"/>
  <c r="F164" i="1" a="1"/>
  <c r="F164" i="1" s="1"/>
  <c r="F158" i="1" a="1"/>
  <c r="F158" i="1" s="1"/>
  <c r="F151" i="1" a="1"/>
  <c r="F151" i="1" s="1"/>
  <c r="F145" i="1" a="1"/>
  <c r="F145" i="1" s="1"/>
  <c r="F133" i="1" a="1"/>
  <c r="F133" i="1" s="1"/>
  <c r="F128" i="1" a="1"/>
  <c r="F128" i="1" s="1"/>
  <c r="F191" i="1" a="1"/>
  <c r="F191" i="1" s="1"/>
  <c r="F190" i="1" a="1"/>
  <c r="F190" i="1" s="1"/>
  <c r="F183" i="1" a="1"/>
  <c r="F183" i="1" s="1"/>
  <c r="F177" i="1" a="1"/>
  <c r="F177" i="1" s="1"/>
  <c r="F163" i="1" a="1"/>
  <c r="F163" i="1" s="1"/>
  <c r="F157" i="1" a="1"/>
  <c r="F157" i="1" s="1"/>
  <c r="F150" i="1" a="1"/>
  <c r="F150" i="1" s="1"/>
  <c r="F149" i="1" a="1"/>
  <c r="F149" i="1" s="1"/>
  <c r="F144" i="1" a="1"/>
  <c r="F144" i="1" s="1"/>
  <c r="F132" i="1" a="1"/>
  <c r="F132" i="1" s="1"/>
  <c r="F116" i="1" a="1"/>
  <c r="F116" i="1" s="1"/>
  <c r="F114" i="1" a="1"/>
  <c r="F114" i="1" s="1"/>
  <c r="F193" i="1" a="1"/>
  <c r="F193" i="1" s="1"/>
  <c r="F192" i="1" a="1"/>
  <c r="F192" i="1" s="1"/>
  <c r="F189" i="1" a="1"/>
  <c r="F189" i="1" s="1"/>
  <c r="F175" i="1" a="1"/>
  <c r="F175" i="1" s="1"/>
  <c r="F169" i="1" a="1"/>
  <c r="F169" i="1" s="1"/>
  <c r="F168" i="1" a="1"/>
  <c r="F168" i="1" s="1"/>
  <c r="F162" i="1" a="1"/>
  <c r="F162" i="1" s="1"/>
  <c r="F155" i="1" a="1"/>
  <c r="F155" i="1" s="1"/>
  <c r="F137" i="1" a="1"/>
  <c r="F137" i="1" s="1"/>
  <c r="F131" i="1" a="1"/>
  <c r="F131" i="1" s="1"/>
  <c r="F127" i="1" a="1"/>
  <c r="F127" i="1" s="1"/>
  <c r="F206" i="1" a="1"/>
  <c r="F206" i="1" s="1"/>
  <c r="F194" i="1" a="1"/>
  <c r="F194" i="1" s="1"/>
  <c r="F188" i="1" a="1"/>
  <c r="F188" i="1" s="1"/>
  <c r="F182" i="1" a="1"/>
  <c r="F182" i="1" s="1"/>
  <c r="F174" i="1" a="1"/>
  <c r="F174" i="1" s="1"/>
  <c r="F156" i="1" a="1"/>
  <c r="F156" i="1" s="1"/>
  <c r="F154" i="1" a="1"/>
  <c r="F154" i="1" s="1"/>
  <c r="F148" i="1" a="1"/>
  <c r="F148" i="1" s="1"/>
  <c r="F147" i="1" a="1"/>
  <c r="F147" i="1" s="1"/>
  <c r="F136" i="1" a="1"/>
  <c r="F136" i="1" s="1"/>
  <c r="F130" i="1" a="1"/>
  <c r="F130" i="1" s="1"/>
  <c r="F121" i="1" a="1"/>
  <c r="F121" i="1" s="1"/>
  <c r="F197" i="1" a="1"/>
  <c r="F197" i="1" s="1"/>
  <c r="F196" i="1" a="1"/>
  <c r="F196" i="1" s="1"/>
  <c r="F187" i="1" a="1"/>
  <c r="F187" i="1" s="1"/>
  <c r="F186" i="1" a="1"/>
  <c r="F186" i="1" s="1"/>
  <c r="F181" i="1" a="1"/>
  <c r="F181" i="1" s="1"/>
  <c r="F173" i="1" a="1"/>
  <c r="F173" i="1" s="1"/>
  <c r="F167" i="1" a="1"/>
  <c r="F167" i="1" s="1"/>
  <c r="F161" i="1" a="1"/>
  <c r="F161" i="1" s="1"/>
  <c r="F160" i="1" a="1"/>
  <c r="F160" i="1" s="1"/>
  <c r="F146" i="1" a="1"/>
  <c r="F146" i="1" s="1"/>
  <c r="F143" i="1" a="1"/>
  <c r="F143" i="1" s="1"/>
  <c r="F126" i="1" a="1"/>
  <c r="F126" i="1" s="1"/>
  <c r="F120" i="1" a="1"/>
  <c r="F120" i="1" s="1"/>
  <c r="F199" i="1" a="1"/>
  <c r="F199" i="1" s="1"/>
  <c r="F166" i="1" a="1"/>
  <c r="F166" i="1" s="1"/>
  <c r="F135" i="1" a="1"/>
  <c r="F135" i="1" s="1"/>
  <c r="F125" i="1" a="1"/>
  <c r="F125" i="1" s="1"/>
  <c r="F1067" i="1" a="1"/>
  <c r="F1067" i="1" s="1"/>
  <c r="F1059" i="1" a="1"/>
  <c r="F1059" i="1" s="1"/>
  <c r="F1051" i="1" a="1"/>
  <c r="F1051" i="1" s="1"/>
  <c r="F1043" i="1" a="1"/>
  <c r="F1043" i="1" s="1"/>
  <c r="F1031" i="1" a="1"/>
  <c r="F1031" i="1" s="1"/>
  <c r="F1029" i="1" a="1"/>
  <c r="F1029" i="1" s="1"/>
  <c r="F1027" i="1" a="1"/>
  <c r="F1027" i="1" s="1"/>
  <c r="F1005" i="1" a="1"/>
  <c r="F1005" i="1" s="1"/>
  <c r="F1068" i="1" a="1"/>
  <c r="F1068" i="1" s="1"/>
  <c r="F1060" i="1" a="1"/>
  <c r="F1060" i="1" s="1"/>
  <c r="F1052" i="1" a="1"/>
  <c r="F1052" i="1" s="1"/>
  <c r="F1044" i="1" a="1"/>
  <c r="F1044" i="1" s="1"/>
  <c r="F1030" i="1" a="1"/>
  <c r="F1030" i="1" s="1"/>
  <c r="F1004" i="1" a="1"/>
  <c r="F1004" i="1" s="1"/>
  <c r="F1061" i="1" a="1"/>
  <c r="F1061" i="1" s="1"/>
  <c r="F1053" i="1" a="1"/>
  <c r="F1053" i="1" s="1"/>
  <c r="F1045" i="1" a="1"/>
  <c r="F1045" i="1" s="1"/>
  <c r="F1037" i="1" a="1"/>
  <c r="F1037" i="1" s="1"/>
  <c r="F1035" i="1" a="1"/>
  <c r="F1035" i="1" s="1"/>
  <c r="F1034" i="1" a="1"/>
  <c r="F1034" i="1" s="1"/>
  <c r="F1033" i="1" a="1"/>
  <c r="F1033" i="1" s="1"/>
  <c r="F1032" i="1" a="1"/>
  <c r="F1032" i="1" s="1"/>
  <c r="F1003" i="1" a="1"/>
  <c r="F1003" i="1" s="1"/>
  <c r="F1062" i="1" a="1"/>
  <c r="F1062" i="1" s="1"/>
  <c r="F1054" i="1" a="1"/>
  <c r="F1054" i="1" s="1"/>
  <c r="F1046" i="1" a="1"/>
  <c r="F1046" i="1" s="1"/>
  <c r="F1038" i="1" a="1"/>
  <c r="F1038" i="1" s="1"/>
  <c r="F1063" i="1" a="1"/>
  <c r="F1063" i="1" s="1"/>
  <c r="F1055" i="1" a="1"/>
  <c r="F1055" i="1" s="1"/>
  <c r="F1047" i="1" a="1"/>
  <c r="F1047" i="1" s="1"/>
  <c r="F1039" i="1" a="1"/>
  <c r="F1039" i="1" s="1"/>
  <c r="F1023" i="1" a="1"/>
  <c r="F1023" i="1" s="1"/>
  <c r="F1015" i="1" a="1"/>
  <c r="F1015" i="1" s="1"/>
  <c r="F997" i="1" a="1"/>
  <c r="F997" i="1" s="1"/>
  <c r="F1064" i="1" a="1"/>
  <c r="F1064" i="1" s="1"/>
  <c r="F1056" i="1" a="1"/>
  <c r="F1056" i="1" s="1"/>
  <c r="F1048" i="1" a="1"/>
  <c r="F1048" i="1" s="1"/>
  <c r="F1040" i="1" a="1"/>
  <c r="F1040" i="1" s="1"/>
  <c r="F1022" i="1" a="1"/>
  <c r="F1022" i="1" s="1"/>
  <c r="F1021" i="1" a="1"/>
  <c r="F1021" i="1" s="1"/>
  <c r="F1014" i="1" a="1"/>
  <c r="F1014" i="1" s="1"/>
  <c r="F1013" i="1" a="1"/>
  <c r="F1013" i="1" s="1"/>
  <c r="F1065" i="1" a="1"/>
  <c r="F1065" i="1" s="1"/>
  <c r="F1057" i="1" a="1"/>
  <c r="F1057" i="1" s="1"/>
  <c r="F1049" i="1" a="1"/>
  <c r="F1049" i="1" s="1"/>
  <c r="F1041" i="1" a="1"/>
  <c r="F1041" i="1" s="1"/>
  <c r="F1026" i="1" a="1"/>
  <c r="F1026" i="1" s="1"/>
  <c r="F1025" i="1" a="1"/>
  <c r="F1025" i="1" s="1"/>
  <c r="F1024" i="1" a="1"/>
  <c r="F1024" i="1" s="1"/>
  <c r="F1020" i="1" a="1"/>
  <c r="F1020" i="1" s="1"/>
  <c r="F1018" i="1" a="1"/>
  <c r="F1018" i="1" s="1"/>
  <c r="F1017" i="1" a="1"/>
  <c r="F1017" i="1" s="1"/>
  <c r="F1016" i="1" a="1"/>
  <c r="F1016" i="1" s="1"/>
  <c r="F1012" i="1" a="1"/>
  <c r="F1012" i="1" s="1"/>
  <c r="F1007" i="1" a="1"/>
  <c r="F1007" i="1" s="1"/>
  <c r="F1066" i="1" a="1"/>
  <c r="F1066" i="1" s="1"/>
  <c r="F1058" i="1" a="1"/>
  <c r="F1058" i="1" s="1"/>
  <c r="F1050" i="1" a="1"/>
  <c r="F1050" i="1" s="1"/>
  <c r="F1042" i="1" a="1"/>
  <c r="F1042" i="1" s="1"/>
  <c r="F1036" i="1" a="1"/>
  <c r="F1036" i="1" s="1"/>
  <c r="F1028" i="1" a="1"/>
  <c r="F1028" i="1" s="1"/>
  <c r="F1019" i="1" a="1"/>
  <c r="F1019" i="1" s="1"/>
  <c r="F1011" i="1" a="1"/>
  <c r="F1011" i="1" s="1"/>
  <c r="F1010" i="1" a="1"/>
  <c r="F1010" i="1" s="1"/>
  <c r="F1009" i="1" a="1"/>
  <c r="F1009" i="1" s="1"/>
  <c r="F1008" i="1" a="1"/>
  <c r="F1008" i="1" s="1"/>
  <c r="F1006" i="1" a="1"/>
  <c r="F1006" i="1" s="1"/>
  <c r="F992" i="1" a="1"/>
  <c r="F992" i="1" s="1"/>
  <c r="F978" i="1" a="1"/>
  <c r="F978" i="1" s="1"/>
  <c r="F977" i="1" a="1"/>
  <c r="F977" i="1" s="1"/>
  <c r="F972" i="1" a="1"/>
  <c r="F972" i="1" s="1"/>
  <c r="F967" i="1" a="1"/>
  <c r="F967" i="1" s="1"/>
  <c r="F963" i="1" a="1"/>
  <c r="F963" i="1" s="1"/>
  <c r="F957" i="1" a="1"/>
  <c r="F957" i="1" s="1"/>
  <c r="F949" i="1" a="1"/>
  <c r="F949" i="1" s="1"/>
  <c r="F941" i="1" a="1"/>
  <c r="F941" i="1" s="1"/>
  <c r="F933" i="1" a="1"/>
  <c r="F933" i="1" s="1"/>
  <c r="F1001" i="1" a="1"/>
  <c r="F1001" i="1" s="1"/>
  <c r="F994" i="1" a="1"/>
  <c r="F994" i="1" s="1"/>
  <c r="F993" i="1" a="1"/>
  <c r="F993" i="1" s="1"/>
  <c r="F980" i="1" a="1"/>
  <c r="F980" i="1" s="1"/>
  <c r="F979" i="1" a="1"/>
  <c r="F979" i="1" s="1"/>
  <c r="F971" i="1" a="1"/>
  <c r="F971" i="1" s="1"/>
  <c r="F970" i="1" a="1"/>
  <c r="F970" i="1" s="1"/>
  <c r="F969" i="1" a="1"/>
  <c r="F969" i="1" s="1"/>
  <c r="F968" i="1" a="1"/>
  <c r="F968" i="1" s="1"/>
  <c r="F966" i="1" a="1"/>
  <c r="F966" i="1" s="1"/>
  <c r="F965" i="1" a="1"/>
  <c r="F965" i="1" s="1"/>
  <c r="F958" i="1" a="1"/>
  <c r="F958" i="1" s="1"/>
  <c r="F950" i="1" a="1"/>
  <c r="F950" i="1" s="1"/>
  <c r="F942" i="1" a="1"/>
  <c r="F942" i="1" s="1"/>
  <c r="F934" i="1" a="1"/>
  <c r="F934" i="1" s="1"/>
  <c r="F986" i="1" a="1"/>
  <c r="F986" i="1" s="1"/>
  <c r="F983" i="1" a="1"/>
  <c r="F983" i="1" s="1"/>
  <c r="F982" i="1" a="1"/>
  <c r="F982" i="1" s="1"/>
  <c r="F981" i="1" a="1"/>
  <c r="F981" i="1" s="1"/>
  <c r="F959" i="1" a="1"/>
  <c r="F959" i="1" s="1"/>
  <c r="F951" i="1" a="1"/>
  <c r="F951" i="1" s="1"/>
  <c r="F943" i="1" a="1"/>
  <c r="F943" i="1" s="1"/>
  <c r="F935" i="1" a="1"/>
  <c r="F935" i="1" s="1"/>
  <c r="F1002" i="1" a="1"/>
  <c r="F1002" i="1" s="1"/>
  <c r="F995" i="1" a="1"/>
  <c r="F995" i="1" s="1"/>
  <c r="F988" i="1" a="1"/>
  <c r="F988" i="1" s="1"/>
  <c r="F987" i="1" a="1"/>
  <c r="F987" i="1" s="1"/>
  <c r="F985" i="1" a="1"/>
  <c r="F985" i="1" s="1"/>
  <c r="F984" i="1" a="1"/>
  <c r="F984" i="1" s="1"/>
  <c r="F960" i="1" a="1"/>
  <c r="F960" i="1" s="1"/>
  <c r="F952" i="1" a="1"/>
  <c r="F952" i="1" s="1"/>
  <c r="F944" i="1" a="1"/>
  <c r="F944" i="1" s="1"/>
  <c r="F1000" i="1" a="1"/>
  <c r="F1000" i="1" s="1"/>
  <c r="F998" i="1" a="1"/>
  <c r="F998" i="1" s="1"/>
  <c r="F996" i="1" a="1"/>
  <c r="F996" i="1" s="1"/>
  <c r="F989" i="1" a="1"/>
  <c r="F989" i="1" s="1"/>
  <c r="F964" i="1" a="1"/>
  <c r="F964" i="1" s="1"/>
  <c r="F961" i="1" a="1"/>
  <c r="F961" i="1" s="1"/>
  <c r="F953" i="1" a="1"/>
  <c r="F953" i="1" s="1"/>
  <c r="F945" i="1" a="1"/>
  <c r="F945" i="1" s="1"/>
  <c r="F937" i="1" a="1"/>
  <c r="F937" i="1" s="1"/>
  <c r="F990" i="1" a="1"/>
  <c r="F990" i="1" s="1"/>
  <c r="F954" i="1" a="1"/>
  <c r="F954" i="1" s="1"/>
  <c r="F946" i="1" a="1"/>
  <c r="F946" i="1" s="1"/>
  <c r="F938" i="1" a="1"/>
  <c r="F938" i="1" s="1"/>
  <c r="F991" i="1" a="1"/>
  <c r="F991" i="1" s="1"/>
  <c r="F975" i="1" a="1"/>
  <c r="F975" i="1" s="1"/>
  <c r="F962" i="1" a="1"/>
  <c r="F962" i="1" s="1"/>
  <c r="F955" i="1" a="1"/>
  <c r="F955" i="1" s="1"/>
  <c r="F947" i="1" a="1"/>
  <c r="F947" i="1" s="1"/>
  <c r="F939" i="1" a="1"/>
  <c r="F939" i="1" s="1"/>
  <c r="F999" i="1" a="1"/>
  <c r="F999" i="1" s="1"/>
  <c r="F976" i="1" a="1"/>
  <c r="F976" i="1" s="1"/>
  <c r="F974" i="1" a="1"/>
  <c r="F974" i="1" s="1"/>
  <c r="F973" i="1" a="1"/>
  <c r="F973" i="1" s="1"/>
  <c r="F956" i="1" a="1"/>
  <c r="F956" i="1" s="1"/>
  <c r="F948" i="1" a="1"/>
  <c r="F948" i="1" s="1"/>
  <c r="F940" i="1" a="1"/>
  <c r="F940" i="1" s="1"/>
  <c r="F932" i="1" a="1"/>
  <c r="F932" i="1" s="1"/>
  <c r="F926" i="1" a="1"/>
  <c r="F926" i="1" s="1"/>
  <c r="F918" i="1" a="1"/>
  <c r="F918" i="1" s="1"/>
  <c r="F910" i="1" a="1"/>
  <c r="F910" i="1" s="1"/>
  <c r="F902" i="1" a="1"/>
  <c r="F902" i="1" s="1"/>
  <c r="F894" i="1" a="1"/>
  <c r="F894" i="1" s="1"/>
  <c r="F927" i="1" a="1"/>
  <c r="F927" i="1" s="1"/>
  <c r="F919" i="1" a="1"/>
  <c r="F919" i="1" s="1"/>
  <c r="F911" i="1" a="1"/>
  <c r="F911" i="1" s="1"/>
  <c r="F903" i="1" a="1"/>
  <c r="F903" i="1" s="1"/>
  <c r="F895" i="1" a="1"/>
  <c r="F895" i="1" s="1"/>
  <c r="F928" i="1" a="1"/>
  <c r="F928" i="1" s="1"/>
  <c r="F920" i="1" a="1"/>
  <c r="F920" i="1" s="1"/>
  <c r="F912" i="1" a="1"/>
  <c r="F912" i="1" s="1"/>
  <c r="F904" i="1" a="1"/>
  <c r="F904" i="1" s="1"/>
  <c r="F896" i="1" a="1"/>
  <c r="F896" i="1" s="1"/>
  <c r="F888" i="1" a="1"/>
  <c r="F888" i="1" s="1"/>
  <c r="F936" i="1" a="1"/>
  <c r="F936" i="1" s="1"/>
  <c r="F931" i="1" a="1"/>
  <c r="F931" i="1" s="1"/>
  <c r="F929" i="1" a="1"/>
  <c r="F929" i="1" s="1"/>
  <c r="F921" i="1" a="1"/>
  <c r="F921" i="1" s="1"/>
  <c r="F913" i="1" a="1"/>
  <c r="F913" i="1" s="1"/>
  <c r="F905" i="1" a="1"/>
  <c r="F905" i="1" s="1"/>
  <c r="F897" i="1" a="1"/>
  <c r="F897" i="1" s="1"/>
  <c r="F889" i="1" a="1"/>
  <c r="F889" i="1" s="1"/>
  <c r="F922" i="1" a="1"/>
  <c r="F922" i="1" s="1"/>
  <c r="F914" i="1" a="1"/>
  <c r="F914" i="1" s="1"/>
  <c r="F906" i="1" a="1"/>
  <c r="F906" i="1" s="1"/>
  <c r="F898" i="1" a="1"/>
  <c r="F898" i="1" s="1"/>
  <c r="F890" i="1" a="1"/>
  <c r="F890" i="1" s="1"/>
  <c r="F923" i="1" a="1"/>
  <c r="F923" i="1" s="1"/>
  <c r="F915" i="1" a="1"/>
  <c r="F915" i="1" s="1"/>
  <c r="F907" i="1" a="1"/>
  <c r="F907" i="1" s="1"/>
  <c r="F899" i="1" a="1"/>
  <c r="F899" i="1" s="1"/>
  <c r="F891" i="1" a="1"/>
  <c r="F891" i="1" s="1"/>
  <c r="F930" i="1" a="1"/>
  <c r="F930" i="1" s="1"/>
  <c r="F924" i="1" a="1"/>
  <c r="F924" i="1" s="1"/>
  <c r="F916" i="1" a="1"/>
  <c r="F916" i="1" s="1"/>
  <c r="F908" i="1" a="1"/>
  <c r="F908" i="1" s="1"/>
  <c r="F900" i="1" a="1"/>
  <c r="F900" i="1" s="1"/>
  <c r="F892" i="1" a="1"/>
  <c r="F892" i="1" s="1"/>
  <c r="F925" i="1" a="1"/>
  <c r="F925" i="1" s="1"/>
  <c r="F917" i="1" a="1"/>
  <c r="F917" i="1" s="1"/>
  <c r="F909" i="1" a="1"/>
  <c r="F909" i="1" s="1"/>
  <c r="F901" i="1" a="1"/>
  <c r="F901" i="1" s="1"/>
  <c r="F893" i="1" a="1"/>
  <c r="F893" i="1" s="1"/>
  <c r="F885" i="1" a="1"/>
  <c r="F885" i="1" s="1"/>
  <c r="F880" i="1" a="1"/>
  <c r="F880" i="1" s="1"/>
  <c r="F872" i="1" a="1"/>
  <c r="F872" i="1" s="1"/>
  <c r="F864" i="1" a="1"/>
  <c r="F864" i="1" s="1"/>
  <c r="F856" i="1" a="1"/>
  <c r="F856" i="1" s="1"/>
  <c r="F848" i="1" a="1"/>
  <c r="F848" i="1" s="1"/>
  <c r="F840" i="1" a="1"/>
  <c r="F840" i="1" s="1"/>
  <c r="F886" i="1" a="1"/>
  <c r="F886" i="1" s="1"/>
  <c r="F881" i="1" a="1"/>
  <c r="F881" i="1" s="1"/>
  <c r="F873" i="1" a="1"/>
  <c r="F873" i="1" s="1"/>
  <c r="F865" i="1" a="1"/>
  <c r="F865" i="1" s="1"/>
  <c r="F857" i="1" a="1"/>
  <c r="F857" i="1" s="1"/>
  <c r="F849" i="1" a="1"/>
  <c r="F849" i="1" s="1"/>
  <c r="F841" i="1" a="1"/>
  <c r="F841" i="1" s="1"/>
  <c r="F882" i="1" a="1"/>
  <c r="F882" i="1" s="1"/>
  <c r="F874" i="1" a="1"/>
  <c r="F874" i="1" s="1"/>
  <c r="F866" i="1" a="1"/>
  <c r="F866" i="1" s="1"/>
  <c r="F858" i="1" a="1"/>
  <c r="F858" i="1" s="1"/>
  <c r="F850" i="1" a="1"/>
  <c r="F850" i="1" s="1"/>
  <c r="F842" i="1" a="1"/>
  <c r="F842" i="1" s="1"/>
  <c r="F887" i="1" a="1"/>
  <c r="F887" i="1" s="1"/>
  <c r="F883" i="1" a="1"/>
  <c r="F883" i="1" s="1"/>
  <c r="F875" i="1" a="1"/>
  <c r="F875" i="1" s="1"/>
  <c r="F867" i="1" a="1"/>
  <c r="F867" i="1" s="1"/>
  <c r="F859" i="1" a="1"/>
  <c r="F859" i="1" s="1"/>
  <c r="F851" i="1" a="1"/>
  <c r="F851" i="1" s="1"/>
  <c r="F843" i="1" a="1"/>
  <c r="F843" i="1" s="1"/>
  <c r="F884" i="1" a="1"/>
  <c r="F884" i="1" s="1"/>
  <c r="F876" i="1" a="1"/>
  <c r="F876" i="1" s="1"/>
  <c r="F868" i="1" a="1"/>
  <c r="F868" i="1" s="1"/>
  <c r="F860" i="1" a="1"/>
  <c r="F860" i="1" s="1"/>
  <c r="F852" i="1" a="1"/>
  <c r="F852" i="1" s="1"/>
  <c r="F844" i="1" a="1"/>
  <c r="F844" i="1" s="1"/>
  <c r="F877" i="1" a="1"/>
  <c r="F877" i="1" s="1"/>
  <c r="F869" i="1" a="1"/>
  <c r="F869" i="1" s="1"/>
  <c r="F861" i="1" a="1"/>
  <c r="F861" i="1" s="1"/>
  <c r="F853" i="1" a="1"/>
  <c r="F853" i="1" s="1"/>
  <c r="F845" i="1" a="1"/>
  <c r="F845" i="1" s="1"/>
  <c r="F837" i="1" a="1"/>
  <c r="F837" i="1" s="1"/>
  <c r="F878" i="1" a="1"/>
  <c r="F878" i="1" s="1"/>
  <c r="F870" i="1" a="1"/>
  <c r="F870" i="1" s="1"/>
  <c r="F862" i="1" a="1"/>
  <c r="F862" i="1" s="1"/>
  <c r="F854" i="1" a="1"/>
  <c r="F854" i="1" s="1"/>
  <c r="F846" i="1" a="1"/>
  <c r="F846" i="1" s="1"/>
  <c r="F879" i="1" a="1"/>
  <c r="F879" i="1" s="1"/>
  <c r="F871" i="1" a="1"/>
  <c r="F871" i="1" s="1"/>
  <c r="F863" i="1" a="1"/>
  <c r="F863" i="1" s="1"/>
  <c r="F855" i="1" a="1"/>
  <c r="F855" i="1" s="1"/>
  <c r="F847" i="1" a="1"/>
  <c r="F847" i="1" s="1"/>
  <c r="F839" i="1" a="1"/>
  <c r="F839" i="1" s="1"/>
  <c r="F838" i="1" a="1"/>
  <c r="F838" i="1" s="1"/>
  <c r="F836" i="1" a="1"/>
  <c r="F836" i="1" s="1"/>
  <c r="F828" i="1" a="1"/>
  <c r="F828" i="1" s="1"/>
  <c r="F820" i="1" a="1"/>
  <c r="F820" i="1" s="1"/>
  <c r="F812" i="1" a="1"/>
  <c r="F812" i="1" s="1"/>
  <c r="F804" i="1" a="1"/>
  <c r="F804" i="1" s="1"/>
  <c r="F796" i="1" a="1"/>
  <c r="F796" i="1" s="1"/>
  <c r="F835" i="1" a="1"/>
  <c r="F835" i="1" s="1"/>
  <c r="F829" i="1" a="1"/>
  <c r="F829" i="1" s="1"/>
  <c r="F821" i="1" a="1"/>
  <c r="F821" i="1" s="1"/>
  <c r="F813" i="1" a="1"/>
  <c r="F813" i="1" s="1"/>
  <c r="F805" i="1" a="1"/>
  <c r="F805" i="1" s="1"/>
  <c r="F797" i="1" a="1"/>
  <c r="F797" i="1" s="1"/>
  <c r="F789" i="1" a="1"/>
  <c r="F789" i="1" s="1"/>
  <c r="F830" i="1" a="1"/>
  <c r="F830" i="1" s="1"/>
  <c r="F822" i="1" a="1"/>
  <c r="F822" i="1" s="1"/>
  <c r="F814" i="1" a="1"/>
  <c r="F814" i="1" s="1"/>
  <c r="F806" i="1" a="1"/>
  <c r="F806" i="1" s="1"/>
  <c r="F798" i="1" a="1"/>
  <c r="F798" i="1" s="1"/>
  <c r="F790" i="1" a="1"/>
  <c r="F790" i="1" s="1"/>
  <c r="F831" i="1" a="1"/>
  <c r="F831" i="1" s="1"/>
  <c r="F823" i="1" a="1"/>
  <c r="F823" i="1" s="1"/>
  <c r="F815" i="1" a="1"/>
  <c r="F815" i="1" s="1"/>
  <c r="F807" i="1" a="1"/>
  <c r="F807" i="1" s="1"/>
  <c r="F799" i="1" a="1"/>
  <c r="F799" i="1" s="1"/>
  <c r="F791" i="1" a="1"/>
  <c r="F791" i="1" s="1"/>
  <c r="F832" i="1" a="1"/>
  <c r="F832" i="1" s="1"/>
  <c r="F824" i="1" a="1"/>
  <c r="F824" i="1" s="1"/>
  <c r="F816" i="1" a="1"/>
  <c r="F816" i="1" s="1"/>
  <c r="F808" i="1" a="1"/>
  <c r="F808" i="1" s="1"/>
  <c r="F800" i="1" a="1"/>
  <c r="F800" i="1" s="1"/>
  <c r="F792" i="1" a="1"/>
  <c r="F792" i="1" s="1"/>
  <c r="F833" i="1" a="1"/>
  <c r="F833" i="1" s="1"/>
  <c r="F825" i="1" a="1"/>
  <c r="F825" i="1" s="1"/>
  <c r="F817" i="1" a="1"/>
  <c r="F817" i="1" s="1"/>
  <c r="F809" i="1" a="1"/>
  <c r="F809" i="1" s="1"/>
  <c r="F801" i="1" a="1"/>
  <c r="F801" i="1" s="1"/>
  <c r="F793" i="1" a="1"/>
  <c r="F793" i="1" s="1"/>
  <c r="F834" i="1" a="1"/>
  <c r="F834" i="1" s="1"/>
  <c r="F826" i="1" a="1"/>
  <c r="F826" i="1" s="1"/>
  <c r="F818" i="1" a="1"/>
  <c r="F818" i="1" s="1"/>
  <c r="F810" i="1" a="1"/>
  <c r="F810" i="1" s="1"/>
  <c r="F802" i="1" a="1"/>
  <c r="F802" i="1" s="1"/>
  <c r="F794" i="1" a="1"/>
  <c r="F794" i="1" s="1"/>
  <c r="F827" i="1" a="1"/>
  <c r="F827" i="1" s="1"/>
  <c r="F819" i="1" a="1"/>
  <c r="F819" i="1" s="1"/>
  <c r="F811" i="1" a="1"/>
  <c r="F811" i="1" s="1"/>
  <c r="F803" i="1" a="1"/>
  <c r="F803" i="1" s="1"/>
  <c r="F795" i="1" a="1"/>
  <c r="F795" i="1" s="1"/>
  <c r="F787" i="1" a="1"/>
  <c r="F787" i="1" s="1"/>
  <c r="F786" i="1" a="1"/>
  <c r="F786" i="1" s="1"/>
  <c r="F779" i="1" a="1"/>
  <c r="F779" i="1" s="1"/>
  <c r="F771" i="1" a="1"/>
  <c r="F771" i="1" s="1"/>
  <c r="F763" i="1" a="1"/>
  <c r="F763" i="1" s="1"/>
  <c r="F755" i="1" a="1"/>
  <c r="F755" i="1" s="1"/>
  <c r="F747" i="1" a="1"/>
  <c r="F747" i="1" s="1"/>
  <c r="F780" i="1" a="1"/>
  <c r="F780" i="1" s="1"/>
  <c r="F772" i="1" a="1"/>
  <c r="F772" i="1" s="1"/>
  <c r="F764" i="1" a="1"/>
  <c r="F764" i="1" s="1"/>
  <c r="F756" i="1" a="1"/>
  <c r="F756" i="1" s="1"/>
  <c r="F748" i="1" a="1"/>
  <c r="F748" i="1" s="1"/>
  <c r="F740" i="1" a="1"/>
  <c r="F740" i="1" s="1"/>
  <c r="F781" i="1" a="1"/>
  <c r="F781" i="1" s="1"/>
  <c r="F773" i="1" a="1"/>
  <c r="F773" i="1" s="1"/>
  <c r="F765" i="1" a="1"/>
  <c r="F765" i="1" s="1"/>
  <c r="F757" i="1" a="1"/>
  <c r="F757" i="1" s="1"/>
  <c r="F749" i="1" a="1"/>
  <c r="F749" i="1" s="1"/>
  <c r="F788" i="1" a="1"/>
  <c r="F788" i="1" s="1"/>
  <c r="F782" i="1" a="1"/>
  <c r="F782" i="1" s="1"/>
  <c r="F774" i="1" a="1"/>
  <c r="F774" i="1" s="1"/>
  <c r="F766" i="1" a="1"/>
  <c r="F766" i="1" s="1"/>
  <c r="F758" i="1" a="1"/>
  <c r="F758" i="1" s="1"/>
  <c r="F750" i="1" a="1"/>
  <c r="F750" i="1" s="1"/>
  <c r="F742" i="1" a="1"/>
  <c r="F742" i="1" s="1"/>
  <c r="F783" i="1" a="1"/>
  <c r="F783" i="1" s="1"/>
  <c r="F775" i="1" a="1"/>
  <c r="F775" i="1" s="1"/>
  <c r="F767" i="1" a="1"/>
  <c r="F767" i="1" s="1"/>
  <c r="F759" i="1" a="1"/>
  <c r="F759" i="1" s="1"/>
  <c r="F751" i="1" a="1"/>
  <c r="F751" i="1" s="1"/>
  <c r="F743" i="1" a="1"/>
  <c r="F743" i="1" s="1"/>
  <c r="F784" i="1" a="1"/>
  <c r="F784" i="1" s="1"/>
  <c r="F776" i="1" a="1"/>
  <c r="F776" i="1" s="1"/>
  <c r="F768" i="1" a="1"/>
  <c r="F768" i="1" s="1"/>
  <c r="F760" i="1" a="1"/>
  <c r="F760" i="1" s="1"/>
  <c r="F752" i="1" a="1"/>
  <c r="F752" i="1" s="1"/>
  <c r="F744" i="1" a="1"/>
  <c r="F744" i="1" s="1"/>
  <c r="F785" i="1" a="1"/>
  <c r="F785" i="1" s="1"/>
  <c r="F777" i="1" a="1"/>
  <c r="F777" i="1" s="1"/>
  <c r="F769" i="1" a="1"/>
  <c r="F769" i="1" s="1"/>
  <c r="F761" i="1" a="1"/>
  <c r="F761" i="1" s="1"/>
  <c r="F753" i="1" a="1"/>
  <c r="F753" i="1" s="1"/>
  <c r="F745" i="1" a="1"/>
  <c r="F745" i="1" s="1"/>
  <c r="F778" i="1" a="1"/>
  <c r="F778" i="1" s="1"/>
  <c r="F770" i="1" a="1"/>
  <c r="F770" i="1" s="1"/>
  <c r="F762" i="1" a="1"/>
  <c r="F762" i="1" s="1"/>
  <c r="F754" i="1" a="1"/>
  <c r="F754" i="1" s="1"/>
  <c r="F746" i="1" a="1"/>
  <c r="F746" i="1" s="1"/>
  <c r="F736" i="1" a="1"/>
  <c r="F736" i="1" s="1"/>
  <c r="F728" i="1" a="1"/>
  <c r="F728" i="1" s="1"/>
  <c r="F720" i="1" a="1"/>
  <c r="F720" i="1" s="1"/>
  <c r="F712" i="1" a="1"/>
  <c r="F712" i="1" s="1"/>
  <c r="F704" i="1" a="1"/>
  <c r="F704" i="1" s="1"/>
  <c r="F696" i="1" a="1"/>
  <c r="F696" i="1" s="1"/>
  <c r="F688" i="1" a="1"/>
  <c r="F688" i="1" s="1"/>
  <c r="F737" i="1" a="1"/>
  <c r="F737" i="1" s="1"/>
  <c r="F729" i="1" a="1"/>
  <c r="F729" i="1" s="1"/>
  <c r="F721" i="1" a="1"/>
  <c r="F721" i="1" s="1"/>
  <c r="F713" i="1" a="1"/>
  <c r="F713" i="1" s="1"/>
  <c r="F705" i="1" a="1"/>
  <c r="F705" i="1" s="1"/>
  <c r="F697" i="1" a="1"/>
  <c r="F697" i="1" s="1"/>
  <c r="F730" i="1" a="1"/>
  <c r="F730" i="1" s="1"/>
  <c r="F722" i="1" a="1"/>
  <c r="F722" i="1" s="1"/>
  <c r="F714" i="1" a="1"/>
  <c r="F714" i="1" s="1"/>
  <c r="F706" i="1" a="1"/>
  <c r="F706" i="1" s="1"/>
  <c r="F698" i="1" a="1"/>
  <c r="F698" i="1" s="1"/>
  <c r="F690" i="1" a="1"/>
  <c r="F690" i="1" s="1"/>
  <c r="F738" i="1" a="1"/>
  <c r="F738" i="1" s="1"/>
  <c r="F731" i="1" a="1"/>
  <c r="F731" i="1" s="1"/>
  <c r="F723" i="1" a="1"/>
  <c r="F723" i="1" s="1"/>
  <c r="F715" i="1" a="1"/>
  <c r="F715" i="1" s="1"/>
  <c r="F707" i="1" a="1"/>
  <c r="F707" i="1" s="1"/>
  <c r="F699" i="1" a="1"/>
  <c r="F699" i="1" s="1"/>
  <c r="F691" i="1" a="1"/>
  <c r="F691" i="1" s="1"/>
  <c r="F732" i="1" a="1"/>
  <c r="F732" i="1" s="1"/>
  <c r="F724" i="1" a="1"/>
  <c r="F724" i="1" s="1"/>
  <c r="F716" i="1" a="1"/>
  <c r="F716" i="1" s="1"/>
  <c r="F708" i="1" a="1"/>
  <c r="F708" i="1" s="1"/>
  <c r="F700" i="1" a="1"/>
  <c r="F700" i="1" s="1"/>
  <c r="F692" i="1" a="1"/>
  <c r="F692" i="1" s="1"/>
  <c r="F741" i="1" a="1"/>
  <c r="F741" i="1" s="1"/>
  <c r="F733" i="1" a="1"/>
  <c r="F733" i="1" s="1"/>
  <c r="F725" i="1" a="1"/>
  <c r="F725" i="1" s="1"/>
  <c r="F717" i="1" a="1"/>
  <c r="F717" i="1" s="1"/>
  <c r="F709" i="1" a="1"/>
  <c r="F709" i="1" s="1"/>
  <c r="F701" i="1" a="1"/>
  <c r="F701" i="1" s="1"/>
  <c r="F693" i="1" a="1"/>
  <c r="F693" i="1" s="1"/>
  <c r="F739" i="1" a="1"/>
  <c r="F739" i="1" s="1"/>
  <c r="F734" i="1" a="1"/>
  <c r="F734" i="1" s="1"/>
  <c r="F726" i="1" a="1"/>
  <c r="F726" i="1" s="1"/>
  <c r="F718" i="1" a="1"/>
  <c r="F718" i="1" s="1"/>
  <c r="F710" i="1" a="1"/>
  <c r="F710" i="1" s="1"/>
  <c r="F702" i="1" a="1"/>
  <c r="F702" i="1" s="1"/>
  <c r="F694" i="1" a="1"/>
  <c r="F694" i="1" s="1"/>
  <c r="F735" i="1" a="1"/>
  <c r="F735" i="1" s="1"/>
  <c r="F727" i="1" a="1"/>
  <c r="F727" i="1" s="1"/>
  <c r="F719" i="1" a="1"/>
  <c r="F719" i="1" s="1"/>
  <c r="F711" i="1" a="1"/>
  <c r="F711" i="1" s="1"/>
  <c r="F703" i="1" a="1"/>
  <c r="F703" i="1" s="1"/>
  <c r="F695" i="1" a="1"/>
  <c r="F695" i="1" s="1"/>
  <c r="F687" i="1" a="1"/>
  <c r="F687" i="1" s="1"/>
  <c r="F684" i="1" a="1"/>
  <c r="F684" i="1" s="1"/>
  <c r="F676" i="1" a="1"/>
  <c r="F676" i="1" s="1"/>
  <c r="F668" i="1" a="1"/>
  <c r="F668" i="1" s="1"/>
  <c r="F660" i="1" a="1"/>
  <c r="F660" i="1" s="1"/>
  <c r="F652" i="1" a="1"/>
  <c r="F652" i="1" s="1"/>
  <c r="F644" i="1" a="1"/>
  <c r="F644" i="1" s="1"/>
  <c r="F685" i="1" a="1"/>
  <c r="F685" i="1" s="1"/>
  <c r="F677" i="1" a="1"/>
  <c r="F677" i="1" s="1"/>
  <c r="F669" i="1" a="1"/>
  <c r="F669" i="1" s="1"/>
  <c r="F661" i="1" a="1"/>
  <c r="F661" i="1" s="1"/>
  <c r="F653" i="1" a="1"/>
  <c r="F653" i="1" s="1"/>
  <c r="F645" i="1" a="1"/>
  <c r="F645" i="1" s="1"/>
  <c r="F678" i="1" a="1"/>
  <c r="F678" i="1" s="1"/>
  <c r="F670" i="1" a="1"/>
  <c r="F670" i="1" s="1"/>
  <c r="F662" i="1" a="1"/>
  <c r="F662" i="1" s="1"/>
  <c r="F654" i="1" a="1"/>
  <c r="F654" i="1" s="1"/>
  <c r="F646" i="1" a="1"/>
  <c r="F646" i="1" s="1"/>
  <c r="F679" i="1" a="1"/>
  <c r="F679" i="1" s="1"/>
  <c r="F671" i="1" a="1"/>
  <c r="F671" i="1" s="1"/>
  <c r="F663" i="1" a="1"/>
  <c r="F663" i="1" s="1"/>
  <c r="F655" i="1" a="1"/>
  <c r="F655" i="1" s="1"/>
  <c r="F647" i="1" a="1"/>
  <c r="F647" i="1" s="1"/>
  <c r="F686" i="1" a="1"/>
  <c r="F686" i="1" s="1"/>
  <c r="F680" i="1" a="1"/>
  <c r="F680" i="1" s="1"/>
  <c r="F672" i="1" a="1"/>
  <c r="F672" i="1" s="1"/>
  <c r="F664" i="1" a="1"/>
  <c r="F664" i="1" s="1"/>
  <c r="F656" i="1" a="1"/>
  <c r="F656" i="1" s="1"/>
  <c r="F648" i="1" a="1"/>
  <c r="F648" i="1" s="1"/>
  <c r="F689" i="1" a="1"/>
  <c r="F689" i="1" s="1"/>
  <c r="F681" i="1" a="1"/>
  <c r="F681" i="1" s="1"/>
  <c r="F673" i="1" a="1"/>
  <c r="F673" i="1" s="1"/>
  <c r="F665" i="1" a="1"/>
  <c r="F665" i="1" s="1"/>
  <c r="F657" i="1" a="1"/>
  <c r="F657" i="1" s="1"/>
  <c r="F649" i="1" a="1"/>
  <c r="F649" i="1" s="1"/>
  <c r="F641" i="1" a="1"/>
  <c r="F641" i="1" s="1"/>
  <c r="F682" i="1" a="1"/>
  <c r="F682" i="1" s="1"/>
  <c r="F674" i="1" a="1"/>
  <c r="F674" i="1" s="1"/>
  <c r="F666" i="1" a="1"/>
  <c r="F666" i="1" s="1"/>
  <c r="F658" i="1" a="1"/>
  <c r="F658" i="1" s="1"/>
  <c r="F650" i="1" a="1"/>
  <c r="F650" i="1" s="1"/>
  <c r="F683" i="1" a="1"/>
  <c r="F683" i="1" s="1"/>
  <c r="F675" i="1" a="1"/>
  <c r="F675" i="1" s="1"/>
  <c r="F667" i="1" a="1"/>
  <c r="F667" i="1" s="1"/>
  <c r="F659" i="1" a="1"/>
  <c r="F659" i="1" s="1"/>
  <c r="F651" i="1" a="1"/>
  <c r="F651" i="1" s="1"/>
  <c r="F643" i="1" a="1"/>
  <c r="F643" i="1" s="1"/>
  <c r="F637" i="1" a="1"/>
  <c r="F637" i="1" s="1"/>
  <c r="F629" i="1" a="1"/>
  <c r="F629" i="1" s="1"/>
  <c r="F620" i="1" a="1"/>
  <c r="F620" i="1" s="1"/>
  <c r="F617" i="1" a="1"/>
  <c r="F617" i="1" s="1"/>
  <c r="F616" i="1" a="1"/>
  <c r="F616" i="1" s="1"/>
  <c r="F615" i="1" a="1"/>
  <c r="F615" i="1" s="1"/>
  <c r="F614" i="1" a="1"/>
  <c r="F614" i="1" s="1"/>
  <c r="F613" i="1" a="1"/>
  <c r="F613" i="1" s="1"/>
  <c r="F611" i="1" a="1"/>
  <c r="F611" i="1" s="1"/>
  <c r="F610" i="1" a="1"/>
  <c r="F610" i="1" s="1"/>
  <c r="F600" i="1" a="1"/>
  <c r="F600" i="1" s="1"/>
  <c r="F591" i="1" a="1"/>
  <c r="F591" i="1" s="1"/>
  <c r="F590" i="1" a="1"/>
  <c r="F590" i="1" s="1"/>
  <c r="F588" i="1" a="1"/>
  <c r="F588" i="1" s="1"/>
  <c r="F570" i="1" a="1"/>
  <c r="F570" i="1" s="1"/>
  <c r="F569" i="1" a="1"/>
  <c r="F569" i="1" s="1"/>
  <c r="F546" i="1" a="1"/>
  <c r="F546" i="1" s="1"/>
  <c r="F527" i="1" a="1"/>
  <c r="F527" i="1" s="1"/>
  <c r="F526" i="1" a="1"/>
  <c r="F526" i="1" s="1"/>
  <c r="F523" i="1" a="1"/>
  <c r="F523" i="1" s="1"/>
  <c r="F521" i="1" a="1"/>
  <c r="F521" i="1" s="1"/>
  <c r="F515" i="1" a="1"/>
  <c r="F515" i="1" s="1"/>
  <c r="F513" i="1" a="1"/>
  <c r="F513" i="1" s="1"/>
  <c r="F502" i="1" a="1"/>
  <c r="F502" i="1" s="1"/>
  <c r="F493" i="1" a="1"/>
  <c r="F493" i="1" s="1"/>
  <c r="F492" i="1" a="1"/>
  <c r="F492" i="1" s="1"/>
  <c r="F491" i="1" a="1"/>
  <c r="F491" i="1" s="1"/>
  <c r="F478" i="1" a="1"/>
  <c r="F478" i="1" s="1"/>
  <c r="F477" i="1" a="1"/>
  <c r="F477" i="1" s="1"/>
  <c r="F638" i="1" a="1"/>
  <c r="F638" i="1" s="1"/>
  <c r="F630" i="1" a="1"/>
  <c r="F630" i="1" s="1"/>
  <c r="F622" i="1" a="1"/>
  <c r="F622" i="1" s="1"/>
  <c r="F609" i="1" a="1"/>
  <c r="F609" i="1" s="1"/>
  <c r="F589" i="1" a="1"/>
  <c r="F589" i="1" s="1"/>
  <c r="F587" i="1" a="1"/>
  <c r="F587" i="1" s="1"/>
  <c r="F583" i="1" a="1"/>
  <c r="F583" i="1" s="1"/>
  <c r="F582" i="1" a="1"/>
  <c r="F582" i="1" s="1"/>
  <c r="F580" i="1" a="1"/>
  <c r="F580" i="1" s="1"/>
  <c r="F568" i="1" a="1"/>
  <c r="F568" i="1" s="1"/>
  <c r="F559" i="1" a="1"/>
  <c r="F559" i="1" s="1"/>
  <c r="F558" i="1" a="1"/>
  <c r="F558" i="1" s="1"/>
  <c r="F547" i="1" a="1"/>
  <c r="F547" i="1" s="1"/>
  <c r="F545" i="1" a="1"/>
  <c r="F545" i="1" s="1"/>
  <c r="F539" i="1" a="1"/>
  <c r="F539" i="1" s="1"/>
  <c r="F537" i="1" a="1"/>
  <c r="F537" i="1" s="1"/>
  <c r="F525" i="1" a="1"/>
  <c r="F525" i="1" s="1"/>
  <c r="F524" i="1" a="1"/>
  <c r="F524" i="1" s="1"/>
  <c r="F522" i="1" a="1"/>
  <c r="F522" i="1" s="1"/>
  <c r="F520" i="1" a="1"/>
  <c r="F520" i="1" s="1"/>
  <c r="F519" i="1" a="1"/>
  <c r="F519" i="1" s="1"/>
  <c r="F518" i="1" a="1"/>
  <c r="F518" i="1" s="1"/>
  <c r="F517" i="1" a="1"/>
  <c r="F517" i="1" s="1"/>
  <c r="F516" i="1" a="1"/>
  <c r="F516" i="1" s="1"/>
  <c r="F514" i="1" a="1"/>
  <c r="F514" i="1" s="1"/>
  <c r="F501" i="1" a="1"/>
  <c r="F501" i="1" s="1"/>
  <c r="F489" i="1" a="1"/>
  <c r="F489" i="1" s="1"/>
  <c r="F476" i="1" a="1"/>
  <c r="F476" i="1" s="1"/>
  <c r="F473" i="1" a="1"/>
  <c r="F473" i="1" s="1"/>
  <c r="F472" i="1" a="1"/>
  <c r="F472" i="1" s="1"/>
  <c r="F631" i="1" a="1"/>
  <c r="F631" i="1" s="1"/>
  <c r="F623" i="1" a="1"/>
  <c r="F623" i="1" s="1"/>
  <c r="F608" i="1" a="1"/>
  <c r="F608" i="1" s="1"/>
  <c r="F599" i="1" a="1"/>
  <c r="F599" i="1" s="1"/>
  <c r="F598" i="1" a="1"/>
  <c r="F598" i="1" s="1"/>
  <c r="F596" i="1" a="1"/>
  <c r="F596" i="1" s="1"/>
  <c r="F581" i="1" a="1"/>
  <c r="F581" i="1" s="1"/>
  <c r="F579" i="1" a="1"/>
  <c r="F579" i="1" s="1"/>
  <c r="F567" i="1" a="1"/>
  <c r="F567" i="1" s="1"/>
  <c r="F566" i="1" a="1"/>
  <c r="F566" i="1" s="1"/>
  <c r="F564" i="1" a="1"/>
  <c r="F564" i="1" s="1"/>
  <c r="F556" i="1" a="1"/>
  <c r="F556" i="1" s="1"/>
  <c r="F544" i="1" a="1"/>
  <c r="F544" i="1" s="1"/>
  <c r="F543" i="1" a="1"/>
  <c r="F543" i="1" s="1"/>
  <c r="F538" i="1" a="1"/>
  <c r="F538" i="1" s="1"/>
  <c r="F536" i="1" a="1"/>
  <c r="F536" i="1" s="1"/>
  <c r="F535" i="1" a="1"/>
  <c r="F535" i="1" s="1"/>
  <c r="F534" i="1" a="1"/>
  <c r="F534" i="1" s="1"/>
  <c r="F512" i="1" a="1"/>
  <c r="F512" i="1" s="1"/>
  <c r="F500" i="1" a="1"/>
  <c r="F500" i="1" s="1"/>
  <c r="F499" i="1" a="1"/>
  <c r="F499" i="1" s="1"/>
  <c r="F490" i="1" a="1"/>
  <c r="F490" i="1" s="1"/>
  <c r="F471" i="1" a="1"/>
  <c r="F471" i="1" s="1"/>
  <c r="F467" i="1" a="1"/>
  <c r="F467" i="1" s="1"/>
  <c r="F466" i="1" a="1"/>
  <c r="F466" i="1" s="1"/>
  <c r="F639" i="1" a="1"/>
  <c r="F639" i="1" s="1"/>
  <c r="F632" i="1" a="1"/>
  <c r="F632" i="1" s="1"/>
  <c r="F624" i="1" a="1"/>
  <c r="F624" i="1" s="1"/>
  <c r="F619" i="1" a="1"/>
  <c r="F619" i="1" s="1"/>
  <c r="F607" i="1" a="1"/>
  <c r="F607" i="1" s="1"/>
  <c r="F606" i="1" a="1"/>
  <c r="F606" i="1" s="1"/>
  <c r="F604" i="1" a="1"/>
  <c r="F604" i="1" s="1"/>
  <c r="F597" i="1" a="1"/>
  <c r="F597" i="1" s="1"/>
  <c r="F595" i="1" a="1"/>
  <c r="F595" i="1" s="1"/>
  <c r="F586" i="1" a="1"/>
  <c r="F586" i="1" s="1"/>
  <c r="F565" i="1" a="1"/>
  <c r="F565" i="1" s="1"/>
  <c r="F563" i="1" a="1"/>
  <c r="F563" i="1" s="1"/>
  <c r="F557" i="1" a="1"/>
  <c r="F557" i="1" s="1"/>
  <c r="F555" i="1" a="1"/>
  <c r="F555" i="1" s="1"/>
  <c r="F542" i="1" a="1"/>
  <c r="F542" i="1" s="1"/>
  <c r="F541" i="1" a="1"/>
  <c r="F541" i="1" s="1"/>
  <c r="F540" i="1" a="1"/>
  <c r="F540" i="1" s="1"/>
  <c r="F533" i="1" a="1"/>
  <c r="F533" i="1" s="1"/>
  <c r="F511" i="1" a="1"/>
  <c r="F511" i="1" s="1"/>
  <c r="F497" i="1" a="1"/>
  <c r="F497" i="1" s="1"/>
  <c r="F488" i="1" a="1"/>
  <c r="F488" i="1" s="1"/>
  <c r="F633" i="1" a="1"/>
  <c r="F633" i="1" s="1"/>
  <c r="F625" i="1" a="1"/>
  <c r="F625" i="1" s="1"/>
  <c r="F621" i="1" a="1"/>
  <c r="F621" i="1" s="1"/>
  <c r="F605" i="1" a="1"/>
  <c r="F605" i="1" s="1"/>
  <c r="F603" i="1" a="1"/>
  <c r="F603" i="1" s="1"/>
  <c r="F602" i="1" a="1"/>
  <c r="F602" i="1" s="1"/>
  <c r="F585" i="1" a="1"/>
  <c r="F585" i="1" s="1"/>
  <c r="F578" i="1" a="1"/>
  <c r="F578" i="1" s="1"/>
  <c r="F562" i="1" a="1"/>
  <c r="F562" i="1" s="1"/>
  <c r="F561" i="1" a="1"/>
  <c r="F561" i="1" s="1"/>
  <c r="F554" i="1" a="1"/>
  <c r="F554" i="1" s="1"/>
  <c r="F553" i="1" a="1"/>
  <c r="F553" i="1" s="1"/>
  <c r="F531" i="1" a="1"/>
  <c r="F531" i="1" s="1"/>
  <c r="F510" i="1" a="1"/>
  <c r="F510" i="1" s="1"/>
  <c r="F509" i="1" a="1"/>
  <c r="F509" i="1" s="1"/>
  <c r="F508" i="1" a="1"/>
  <c r="F508" i="1" s="1"/>
  <c r="F507" i="1" a="1"/>
  <c r="F507" i="1" s="1"/>
  <c r="F505" i="1" a="1"/>
  <c r="F505" i="1" s="1"/>
  <c r="F498" i="1" a="1"/>
  <c r="F498" i="1" s="1"/>
  <c r="F487" i="1" a="1"/>
  <c r="F487" i="1" s="1"/>
  <c r="F634" i="1" a="1"/>
  <c r="F634" i="1" s="1"/>
  <c r="F626" i="1" a="1"/>
  <c r="F626" i="1" s="1"/>
  <c r="F601" i="1" a="1"/>
  <c r="F601" i="1" s="1"/>
  <c r="F594" i="1" a="1"/>
  <c r="F594" i="1" s="1"/>
  <c r="F577" i="1" a="1"/>
  <c r="F577" i="1" s="1"/>
  <c r="F552" i="1" a="1"/>
  <c r="F552" i="1" s="1"/>
  <c r="F551" i="1" a="1"/>
  <c r="F551" i="1" s="1"/>
  <c r="F550" i="1" a="1"/>
  <c r="F550" i="1" s="1"/>
  <c r="F532" i="1" a="1"/>
  <c r="F532" i="1" s="1"/>
  <c r="F529" i="1" a="1"/>
  <c r="F529" i="1" s="1"/>
  <c r="F506" i="1" a="1"/>
  <c r="F506" i="1" s="1"/>
  <c r="F496" i="1" a="1"/>
  <c r="F496" i="1" s="1"/>
  <c r="F486" i="1" a="1"/>
  <c r="F486" i="1" s="1"/>
  <c r="F481" i="1" a="1"/>
  <c r="F481" i="1" s="1"/>
  <c r="F642" i="1" a="1"/>
  <c r="F642" i="1" s="1"/>
  <c r="F635" i="1" a="1"/>
  <c r="F635" i="1" s="1"/>
  <c r="F627" i="1" a="1"/>
  <c r="F627" i="1" s="1"/>
  <c r="F618" i="1" a="1"/>
  <c r="F618" i="1" s="1"/>
  <c r="F593" i="1" a="1"/>
  <c r="F593" i="1" s="1"/>
  <c r="F576" i="1" a="1"/>
  <c r="F576" i="1" s="1"/>
  <c r="F575" i="1" a="1"/>
  <c r="F575" i="1" s="1"/>
  <c r="F574" i="1" a="1"/>
  <c r="F574" i="1" s="1"/>
  <c r="F572" i="1" a="1"/>
  <c r="F572" i="1" s="1"/>
  <c r="F530" i="1" a="1"/>
  <c r="F530" i="1" s="1"/>
  <c r="F504" i="1" a="1"/>
  <c r="F504" i="1" s="1"/>
  <c r="F495" i="1" a="1"/>
  <c r="F495" i="1" s="1"/>
  <c r="F485" i="1" a="1"/>
  <c r="F485" i="1" s="1"/>
  <c r="F484" i="1" a="1"/>
  <c r="F484" i="1" s="1"/>
  <c r="F483" i="1" a="1"/>
  <c r="F483" i="1" s="1"/>
  <c r="F482" i="1" a="1"/>
  <c r="F482" i="1" s="1"/>
  <c r="F480" i="1" a="1"/>
  <c r="F480" i="1" s="1"/>
  <c r="F470" i="1" a="1"/>
  <c r="F470" i="1" s="1"/>
  <c r="F469" i="1" a="1"/>
  <c r="F469" i="1" s="1"/>
  <c r="F640" i="1" a="1"/>
  <c r="F640" i="1" s="1"/>
  <c r="F636" i="1" a="1"/>
  <c r="F636" i="1" s="1"/>
  <c r="F628" i="1" a="1"/>
  <c r="F628" i="1" s="1"/>
  <c r="F612" i="1" a="1"/>
  <c r="F612" i="1" s="1"/>
  <c r="F592" i="1" a="1"/>
  <c r="F592" i="1" s="1"/>
  <c r="F584" i="1" a="1"/>
  <c r="F584" i="1" s="1"/>
  <c r="F573" i="1" a="1"/>
  <c r="F573" i="1" s="1"/>
  <c r="F571" i="1" a="1"/>
  <c r="F571" i="1" s="1"/>
  <c r="F560" i="1" a="1"/>
  <c r="F560" i="1" s="1"/>
  <c r="F549" i="1" a="1"/>
  <c r="F549" i="1" s="1"/>
  <c r="F548" i="1" a="1"/>
  <c r="F548" i="1" s="1"/>
  <c r="F528" i="1" a="1"/>
  <c r="F528" i="1" s="1"/>
  <c r="F503" i="1" a="1"/>
  <c r="F503" i="1" s="1"/>
  <c r="F494" i="1" a="1"/>
  <c r="F494" i="1" s="1"/>
  <c r="F479" i="1" a="1"/>
  <c r="F479" i="1" s="1"/>
  <c r="F475" i="1" a="1"/>
  <c r="F475" i="1" s="1"/>
  <c r="F474" i="1" a="1"/>
  <c r="F474" i="1" s="1"/>
  <c r="F468" i="1" a="1"/>
  <c r="F468" i="1" s="1"/>
  <c r="F457" i="1" a="1"/>
  <c r="F457" i="1" s="1"/>
  <c r="F448" i="1" a="1"/>
  <c r="F448" i="1" s="1"/>
  <c r="F435" i="1" a="1"/>
  <c r="F435" i="1" s="1"/>
  <c r="F434" i="1" a="1"/>
  <c r="F434" i="1" s="1"/>
  <c r="F427" i="1" a="1"/>
  <c r="F427" i="1" s="1"/>
  <c r="F426" i="1" a="1"/>
  <c r="F426" i="1" s="1"/>
  <c r="F387" i="1" a="1"/>
  <c r="F387" i="1" s="1"/>
  <c r="F370" i="1" a="1"/>
  <c r="F370" i="1" s="1"/>
  <c r="F342" i="1" a="1"/>
  <c r="F342" i="1" s="1"/>
  <c r="F325" i="1" a="1"/>
  <c r="F325" i="1" s="1"/>
  <c r="F323" i="1" a="1"/>
  <c r="F323" i="1" s="1"/>
  <c r="F322" i="1" a="1"/>
  <c r="F322" i="1" s="1"/>
  <c r="F321" i="1" a="1"/>
  <c r="F321" i="1" s="1"/>
  <c r="F304" i="1" a="1"/>
  <c r="F304" i="1" s="1"/>
  <c r="F455" i="1" a="1"/>
  <c r="F455" i="1" s="1"/>
  <c r="F449" i="1" a="1"/>
  <c r="F449" i="1" s="1"/>
  <c r="F447" i="1" a="1"/>
  <c r="F447" i="1" s="1"/>
  <c r="F443" i="1" a="1"/>
  <c r="F443" i="1" s="1"/>
  <c r="F442" i="1" a="1"/>
  <c r="F442" i="1" s="1"/>
  <c r="F432" i="1" a="1"/>
  <c r="F432" i="1" s="1"/>
  <c r="F424" i="1" a="1"/>
  <c r="F424" i="1" s="1"/>
  <c r="F419" i="1" a="1"/>
  <c r="F419" i="1" s="1"/>
  <c r="F418" i="1" a="1"/>
  <c r="F418" i="1" s="1"/>
  <c r="F411" i="1" a="1"/>
  <c r="F411" i="1" s="1"/>
  <c r="F410" i="1" a="1"/>
  <c r="F410" i="1" s="1"/>
  <c r="F382" i="1" a="1"/>
  <c r="F382" i="1" s="1"/>
  <c r="F372" i="1" a="1"/>
  <c r="F372" i="1" s="1"/>
  <c r="F371" i="1" a="1"/>
  <c r="F371" i="1" s="1"/>
  <c r="F345" i="1" a="1"/>
  <c r="F345" i="1" s="1"/>
  <c r="F344" i="1" a="1"/>
  <c r="F344" i="1" s="1"/>
  <c r="F343" i="1" a="1"/>
  <c r="F343" i="1" s="1"/>
  <c r="F339" i="1" a="1"/>
  <c r="F339" i="1" s="1"/>
  <c r="F338" i="1" a="1"/>
  <c r="F338" i="1" s="1"/>
  <c r="F337" i="1" a="1"/>
  <c r="F337" i="1" s="1"/>
  <c r="F335" i="1" a="1"/>
  <c r="F335" i="1" s="1"/>
  <c r="F334" i="1" a="1"/>
  <c r="F334" i="1" s="1"/>
  <c r="F319" i="1" a="1"/>
  <c r="F319" i="1" s="1"/>
  <c r="F318" i="1" a="1"/>
  <c r="F318" i="1" s="1"/>
  <c r="F463" i="1" a="1"/>
  <c r="F463" i="1" s="1"/>
  <c r="F433" i="1" a="1"/>
  <c r="F433" i="1" s="1"/>
  <c r="F425" i="1" a="1"/>
  <c r="F425" i="1" s="1"/>
  <c r="F414" i="1" a="1"/>
  <c r="F414" i="1" s="1"/>
  <c r="F408" i="1" a="1"/>
  <c r="F408" i="1" s="1"/>
  <c r="F407" i="1" a="1"/>
  <c r="F407" i="1" s="1"/>
  <c r="F402" i="1" a="1"/>
  <c r="F402" i="1" s="1"/>
  <c r="F401" i="1" a="1"/>
  <c r="F401" i="1" s="1"/>
  <c r="F400" i="1" a="1"/>
  <c r="F400" i="1" s="1"/>
  <c r="F399" i="1" a="1"/>
  <c r="F399" i="1" s="1"/>
  <c r="F381" i="1" a="1"/>
  <c r="F381" i="1" s="1"/>
  <c r="F380" i="1" a="1"/>
  <c r="F380" i="1" s="1"/>
  <c r="F378" i="1" a="1"/>
  <c r="F378" i="1" s="1"/>
  <c r="F376" i="1" a="1"/>
  <c r="F376" i="1" s="1"/>
  <c r="F374" i="1" a="1"/>
  <c r="F374" i="1" s="1"/>
  <c r="F373" i="1" a="1"/>
  <c r="F373" i="1" s="1"/>
  <c r="F346" i="1" a="1"/>
  <c r="F346" i="1" s="1"/>
  <c r="F341" i="1" a="1"/>
  <c r="F341" i="1" s="1"/>
  <c r="F340" i="1" a="1"/>
  <c r="F340" i="1" s="1"/>
  <c r="F336" i="1" a="1"/>
  <c r="F336" i="1" s="1"/>
  <c r="F332" i="1" a="1"/>
  <c r="F332" i="1" s="1"/>
  <c r="F320" i="1" a="1"/>
  <c r="F320" i="1" s="1"/>
  <c r="F316" i="1" a="1"/>
  <c r="F316" i="1" s="1"/>
  <c r="F297" i="1" a="1"/>
  <c r="F297" i="1" s="1"/>
  <c r="F285" i="1" a="1"/>
  <c r="F285" i="1" s="1"/>
  <c r="F283" i="1" a="1"/>
  <c r="F283" i="1" s="1"/>
  <c r="F464" i="1" a="1"/>
  <c r="F464" i="1" s="1"/>
  <c r="F462" i="1" a="1"/>
  <c r="F462" i="1" s="1"/>
  <c r="F461" i="1" a="1"/>
  <c r="F461" i="1" s="1"/>
  <c r="F460" i="1" a="1"/>
  <c r="F460" i="1" s="1"/>
  <c r="F454" i="1" a="1"/>
  <c r="F454" i="1" s="1"/>
  <c r="F453" i="1" a="1"/>
  <c r="F453" i="1" s="1"/>
  <c r="F446" i="1" a="1"/>
  <c r="F446" i="1" s="1"/>
  <c r="F445" i="1" a="1"/>
  <c r="F445" i="1" s="1"/>
  <c r="F441" i="1" a="1"/>
  <c r="F441" i="1" s="1"/>
  <c r="F440" i="1" a="1"/>
  <c r="F440" i="1" s="1"/>
  <c r="F431" i="1" a="1"/>
  <c r="F431" i="1" s="1"/>
  <c r="F423" i="1" a="1"/>
  <c r="F423" i="1" s="1"/>
  <c r="F413" i="1" a="1"/>
  <c r="F413" i="1" s="1"/>
  <c r="F409" i="1" a="1"/>
  <c r="F409" i="1" s="1"/>
  <c r="F406" i="1" a="1"/>
  <c r="F406" i="1" s="1"/>
  <c r="F403" i="1" a="1"/>
  <c r="F403" i="1" s="1"/>
  <c r="F393" i="1" a="1"/>
  <c r="F393" i="1" s="1"/>
  <c r="F392" i="1" a="1"/>
  <c r="F392" i="1" s="1"/>
  <c r="F391" i="1" a="1"/>
  <c r="F391" i="1" s="1"/>
  <c r="F379" i="1" a="1"/>
  <c r="F379" i="1" s="1"/>
  <c r="F377" i="1" a="1"/>
  <c r="F377" i="1" s="1"/>
  <c r="F375" i="1" a="1"/>
  <c r="F375" i="1" s="1"/>
  <c r="F350" i="1" a="1"/>
  <c r="F350" i="1" s="1"/>
  <c r="F348" i="1" a="1"/>
  <c r="F348" i="1" s="1"/>
  <c r="F347" i="1" a="1"/>
  <c r="F347" i="1" s="1"/>
  <c r="F333" i="1" a="1"/>
  <c r="F333" i="1" s="1"/>
  <c r="F317" i="1" a="1"/>
  <c r="F317" i="1" s="1"/>
  <c r="F452" i="1" a="1"/>
  <c r="F452" i="1" s="1"/>
  <c r="F430" i="1" a="1"/>
  <c r="F430" i="1" s="1"/>
  <c r="F429" i="1" a="1"/>
  <c r="F429" i="1" s="1"/>
  <c r="F417" i="1" a="1"/>
  <c r="F417" i="1" s="1"/>
  <c r="F416" i="1" a="1"/>
  <c r="F416" i="1" s="1"/>
  <c r="F405" i="1" a="1"/>
  <c r="F405" i="1" s="1"/>
  <c r="F404" i="1" a="1"/>
  <c r="F404" i="1" s="1"/>
  <c r="F394" i="1" a="1"/>
  <c r="F394" i="1" s="1"/>
  <c r="F354" i="1" a="1"/>
  <c r="F354" i="1" s="1"/>
  <c r="F353" i="1" a="1"/>
  <c r="F353" i="1" s="1"/>
  <c r="F352" i="1" a="1"/>
  <c r="F352" i="1" s="1"/>
  <c r="F351" i="1" a="1"/>
  <c r="F351" i="1" s="1"/>
  <c r="F349" i="1" a="1"/>
  <c r="F349" i="1" s="1"/>
  <c r="F331" i="1" a="1"/>
  <c r="F331" i="1" s="1"/>
  <c r="F330" i="1" a="1"/>
  <c r="F330" i="1" s="1"/>
  <c r="F329" i="1" a="1"/>
  <c r="F329" i="1" s="1"/>
  <c r="F315" i="1" a="1"/>
  <c r="F315" i="1" s="1"/>
  <c r="F314" i="1" a="1"/>
  <c r="F314" i="1" s="1"/>
  <c r="F313" i="1" a="1"/>
  <c r="F313" i="1" s="1"/>
  <c r="F311" i="1" a="1"/>
  <c r="F311" i="1" s="1"/>
  <c r="F310" i="1" a="1"/>
  <c r="F310" i="1" s="1"/>
  <c r="F439" i="1" a="1"/>
  <c r="F439" i="1" s="1"/>
  <c r="F438" i="1" a="1"/>
  <c r="F438" i="1" s="1"/>
  <c r="F437" i="1" a="1"/>
  <c r="F437" i="1" s="1"/>
  <c r="F422" i="1" a="1"/>
  <c r="F422" i="1" s="1"/>
  <c r="F421" i="1" a="1"/>
  <c r="F421" i="1" s="1"/>
  <c r="F398" i="1" a="1"/>
  <c r="F398" i="1" s="1"/>
  <c r="F396" i="1" a="1"/>
  <c r="F396" i="1" s="1"/>
  <c r="F395" i="1" a="1"/>
  <c r="F395" i="1" s="1"/>
  <c r="F390" i="1" a="1"/>
  <c r="F390" i="1" s="1"/>
  <c r="F358" i="1" a="1"/>
  <c r="F358" i="1" s="1"/>
  <c r="F357" i="1" a="1"/>
  <c r="F357" i="1" s="1"/>
  <c r="F356" i="1" a="1"/>
  <c r="F356" i="1" s="1"/>
  <c r="F355" i="1" a="1"/>
  <c r="F355" i="1" s="1"/>
  <c r="F327" i="1" a="1"/>
  <c r="F327" i="1" s="1"/>
  <c r="F312" i="1" a="1"/>
  <c r="F312" i="1" s="1"/>
  <c r="F308" i="1" a="1"/>
  <c r="F308" i="1" s="1"/>
  <c r="F293" i="1" a="1"/>
  <c r="F293" i="1" s="1"/>
  <c r="F291" i="1" a="1"/>
  <c r="F291" i="1" s="1"/>
  <c r="F465" i="1" a="1"/>
  <c r="F465" i="1" s="1"/>
  <c r="F459" i="1" a="1"/>
  <c r="F459" i="1" s="1"/>
  <c r="F458" i="1" a="1"/>
  <c r="F458" i="1" s="1"/>
  <c r="F444" i="1" a="1"/>
  <c r="F444" i="1" s="1"/>
  <c r="F436" i="1" a="1"/>
  <c r="F436" i="1" s="1"/>
  <c r="F428" i="1" a="1"/>
  <c r="F428" i="1" s="1"/>
  <c r="F415" i="1" a="1"/>
  <c r="F415" i="1" s="1"/>
  <c r="F412" i="1" a="1"/>
  <c r="F412" i="1" s="1"/>
  <c r="F397" i="1" a="1"/>
  <c r="F397" i="1" s="1"/>
  <c r="F389" i="1" a="1"/>
  <c r="F389" i="1" s="1"/>
  <c r="F388" i="1" a="1"/>
  <c r="F388" i="1" s="1"/>
  <c r="F366" i="1" a="1"/>
  <c r="F366" i="1" s="1"/>
  <c r="F365" i="1" a="1"/>
  <c r="F365" i="1" s="1"/>
  <c r="F364" i="1" a="1"/>
  <c r="F364" i="1" s="1"/>
  <c r="F362" i="1" a="1"/>
  <c r="F362" i="1" s="1"/>
  <c r="F360" i="1" a="1"/>
  <c r="F360" i="1" s="1"/>
  <c r="F359" i="1" a="1"/>
  <c r="F359" i="1" s="1"/>
  <c r="F328" i="1" a="1"/>
  <c r="F328" i="1" s="1"/>
  <c r="F326" i="1" a="1"/>
  <c r="F326" i="1" s="1"/>
  <c r="F309" i="1" a="1"/>
  <c r="F309" i="1" s="1"/>
  <c r="F300" i="1" a="1"/>
  <c r="F300" i="1" s="1"/>
  <c r="F456" i="1" a="1"/>
  <c r="F456" i="1" s="1"/>
  <c r="F451" i="1" a="1"/>
  <c r="F451" i="1" s="1"/>
  <c r="F450" i="1" a="1"/>
  <c r="F450" i="1" s="1"/>
  <c r="F420" i="1" a="1"/>
  <c r="F420" i="1" s="1"/>
  <c r="F386" i="1" a="1"/>
  <c r="F386" i="1" s="1"/>
  <c r="F385" i="1" a="1"/>
  <c r="F385" i="1" s="1"/>
  <c r="F384" i="1" a="1"/>
  <c r="F384" i="1" s="1"/>
  <c r="F383" i="1" a="1"/>
  <c r="F383" i="1" s="1"/>
  <c r="F369" i="1" a="1"/>
  <c r="F369" i="1" s="1"/>
  <c r="F368" i="1" a="1"/>
  <c r="F368" i="1" s="1"/>
  <c r="F367" i="1" a="1"/>
  <c r="F367" i="1" s="1"/>
  <c r="F363" i="1" a="1"/>
  <c r="F363" i="1" s="1"/>
  <c r="F361" i="1" a="1"/>
  <c r="F361" i="1" s="1"/>
  <c r="F324" i="1" a="1"/>
  <c r="F324" i="1" s="1"/>
  <c r="F307" i="1" a="1"/>
  <c r="F307" i="1" s="1"/>
  <c r="F306" i="1" a="1"/>
  <c r="F306" i="1" s="1"/>
  <c r="F305" i="1" a="1"/>
  <c r="F305" i="1" s="1"/>
  <c r="F303" i="1" a="1"/>
  <c r="F303" i="1" s="1"/>
  <c r="F302" i="1" a="1"/>
  <c r="F302" i="1" s="1"/>
  <c r="F301" i="1" a="1"/>
  <c r="F301" i="1" s="1"/>
  <c r="F299" i="1" a="1"/>
  <c r="F299" i="1" s="1"/>
  <c r="F290" i="1" a="1"/>
  <c r="F290" i="1" s="1"/>
  <c r="F289" i="1" a="1"/>
  <c r="F289" i="1" s="1"/>
  <c r="C115" i="1" l="1" a="1"/>
  <c r="C115" i="1" s="1"/>
  <c r="C105" i="1" a="1"/>
  <c r="C105" i="1" s="1"/>
  <c r="C104" i="1" a="1"/>
  <c r="C104" i="1" s="1"/>
  <c r="C103" i="1" a="1"/>
  <c r="C103" i="1" s="1"/>
  <c r="D102" i="1" a="1"/>
  <c r="D102" i="1" s="1"/>
  <c r="J102" i="1" s="1"/>
  <c r="D101" i="1" a="1"/>
  <c r="D101" i="1" s="1"/>
  <c r="J101" i="1" s="1"/>
  <c r="D100" i="1" a="1"/>
  <c r="D100" i="1" s="1"/>
  <c r="J100" i="1" s="1"/>
  <c r="E98" i="1" a="1"/>
  <c r="E98" i="1" s="1"/>
  <c r="E86" i="1" a="1"/>
  <c r="E86" i="1" s="1"/>
  <c r="E85" i="1" a="1"/>
  <c r="E85" i="1" s="1"/>
  <c r="E83" i="1" a="1"/>
  <c r="E83" i="1" s="1"/>
  <c r="E82" i="1" a="1"/>
  <c r="E82" i="1" s="1"/>
  <c r="E81" i="1" a="1"/>
  <c r="E81" i="1" s="1"/>
  <c r="E80" i="1" a="1"/>
  <c r="E80" i="1" s="1"/>
  <c r="E79" i="1" a="1"/>
  <c r="E79" i="1" s="1"/>
  <c r="D77" i="1" a="1"/>
  <c r="D77" i="1" s="1"/>
  <c r="J77" i="1" s="1"/>
  <c r="D76" i="1" a="1"/>
  <c r="D76" i="1" s="1"/>
  <c r="J76" i="1" s="1"/>
  <c r="C75" i="1" a="1"/>
  <c r="C75" i="1" s="1"/>
  <c r="C74" i="1" a="1"/>
  <c r="C74" i="1" s="1"/>
  <c r="C73" i="1" a="1"/>
  <c r="C73" i="1" s="1"/>
  <c r="D72" i="1" a="1"/>
  <c r="D72" i="1" s="1"/>
  <c r="J72" i="1" s="1"/>
  <c r="E59" i="1" a="1"/>
  <c r="E59" i="1" s="1"/>
  <c r="D58" i="1" a="1"/>
  <c r="D58" i="1" s="1"/>
  <c r="J58" i="1" s="1"/>
  <c r="C57" i="1" a="1"/>
  <c r="C57" i="1" s="1"/>
  <c r="C56" i="1" a="1"/>
  <c r="C56" i="1" s="1"/>
  <c r="D39" i="1" a="1"/>
  <c r="D39" i="1" s="1"/>
  <c r="J39" i="1" s="1"/>
  <c r="D38" i="1" a="1"/>
  <c r="D38" i="1" s="1"/>
  <c r="J38" i="1" s="1"/>
  <c r="D36" i="1" a="1"/>
  <c r="D36" i="1" s="1"/>
  <c r="J36" i="1" s="1"/>
  <c r="C35" i="1" a="1"/>
  <c r="C35" i="1" s="1"/>
  <c r="D34" i="1" a="1"/>
  <c r="D34" i="1" s="1"/>
  <c r="J34" i="1" s="1"/>
  <c r="D8" i="1" a="1"/>
  <c r="D8" i="1" s="1"/>
  <c r="J8" i="1" s="1"/>
  <c r="E21" i="1" a="1"/>
  <c r="E21" i="1" s="1"/>
  <c r="C116" i="1" a="1"/>
  <c r="C116" i="1" s="1"/>
  <c r="E109" i="1" a="1"/>
  <c r="E109" i="1" s="1"/>
  <c r="E108" i="1" a="1"/>
  <c r="E108" i="1" s="1"/>
  <c r="E107" i="1" a="1"/>
  <c r="E107" i="1" s="1"/>
  <c r="C102" i="1" a="1"/>
  <c r="C102" i="1" s="1"/>
  <c r="C101" i="1" a="1"/>
  <c r="C101" i="1" s="1"/>
  <c r="D99" i="1" a="1"/>
  <c r="D99" i="1" s="1"/>
  <c r="J99" i="1" s="1"/>
  <c r="D98" i="1" a="1"/>
  <c r="D98" i="1" s="1"/>
  <c r="J98" i="1" s="1"/>
  <c r="E97" i="1" a="1"/>
  <c r="E97" i="1" s="1"/>
  <c r="E96" i="1" a="1"/>
  <c r="E96" i="1" s="1"/>
  <c r="E94" i="1" a="1"/>
  <c r="E94" i="1" s="1"/>
  <c r="E91" i="1" a="1"/>
  <c r="E91" i="1" s="1"/>
  <c r="E88" i="1" a="1"/>
  <c r="E88" i="1" s="1"/>
  <c r="E87" i="1" a="1"/>
  <c r="E87" i="1" s="1"/>
  <c r="D85" i="1" a="1"/>
  <c r="D85" i="1" s="1"/>
  <c r="J85" i="1" s="1"/>
  <c r="E84" i="1" a="1"/>
  <c r="E84" i="1" s="1"/>
  <c r="D83" i="1" a="1"/>
  <c r="D83" i="1" s="1"/>
  <c r="J83" i="1" s="1"/>
  <c r="D82" i="1" a="1"/>
  <c r="D82" i="1" s="1"/>
  <c r="J82" i="1" s="1"/>
  <c r="D81" i="1" a="1"/>
  <c r="D81" i="1" s="1"/>
  <c r="J81" i="1" s="1"/>
  <c r="D79" i="1" a="1"/>
  <c r="D79" i="1" s="1"/>
  <c r="J79" i="1" s="1"/>
  <c r="D78" i="1" a="1"/>
  <c r="D78" i="1" s="1"/>
  <c r="J78" i="1" s="1"/>
  <c r="C77" i="1" a="1"/>
  <c r="C77" i="1" s="1"/>
  <c r="C72" i="1" a="1"/>
  <c r="C72" i="1" s="1"/>
  <c r="E61" i="1" a="1"/>
  <c r="E61" i="1" s="1"/>
  <c r="E60" i="1" a="1"/>
  <c r="E60" i="1" s="1"/>
  <c r="D59" i="1" a="1"/>
  <c r="D59" i="1" s="1"/>
  <c r="J59" i="1" s="1"/>
  <c r="C58" i="1" a="1"/>
  <c r="C58" i="1" s="1"/>
  <c r="E51" i="1" a="1"/>
  <c r="E51" i="1" s="1"/>
  <c r="E45" i="1" a="1"/>
  <c r="E45" i="1" s="1"/>
  <c r="E43" i="1" a="1"/>
  <c r="E43" i="1" s="1"/>
  <c r="E42" i="1" a="1"/>
  <c r="E42" i="1" s="1"/>
  <c r="E41" i="1" a="1"/>
  <c r="E41" i="1" s="1"/>
  <c r="E40" i="1" a="1"/>
  <c r="E40" i="1" s="1"/>
  <c r="C39" i="1" a="1"/>
  <c r="C39" i="1" s="1"/>
  <c r="C38" i="1" a="1"/>
  <c r="C38" i="1" s="1"/>
  <c r="C34" i="1" a="1"/>
  <c r="C34" i="1" s="1"/>
  <c r="D121" i="1" a="1"/>
  <c r="D121" i="1" s="1"/>
  <c r="J121" i="1" s="1"/>
  <c r="C117" i="1" a="1"/>
  <c r="C117" i="1" s="1"/>
  <c r="D109" i="1" a="1"/>
  <c r="D109" i="1" s="1"/>
  <c r="J109" i="1" s="1"/>
  <c r="D108" i="1" a="1"/>
  <c r="D108" i="1" s="1"/>
  <c r="J108" i="1" s="1"/>
  <c r="E106" i="1" a="1"/>
  <c r="E106" i="1" s="1"/>
  <c r="C100" i="1" a="1"/>
  <c r="C100" i="1" s="1"/>
  <c r="C99" i="1" a="1"/>
  <c r="C99" i="1" s="1"/>
  <c r="C98" i="1" a="1"/>
  <c r="C98" i="1" s="1"/>
  <c r="D97" i="1" a="1"/>
  <c r="D97" i="1" s="1"/>
  <c r="J97" i="1" s="1"/>
  <c r="E95" i="1" a="1"/>
  <c r="E95" i="1" s="1"/>
  <c r="E93" i="1" a="1"/>
  <c r="E93" i="1" s="1"/>
  <c r="E92" i="1" a="1"/>
  <c r="E92" i="1" s="1"/>
  <c r="E90" i="1" a="1"/>
  <c r="E90" i="1" s="1"/>
  <c r="E89" i="1" a="1"/>
  <c r="E89" i="1" s="1"/>
  <c r="D87" i="1" a="1"/>
  <c r="D87" i="1" s="1"/>
  <c r="J87" i="1" s="1"/>
  <c r="D86" i="1" a="1"/>
  <c r="D86" i="1" s="1"/>
  <c r="J86" i="1" s="1"/>
  <c r="C85" i="1" a="1"/>
  <c r="C85" i="1" s="1"/>
  <c r="D84" i="1" a="1"/>
  <c r="D84" i="1" s="1"/>
  <c r="J84" i="1" s="1"/>
  <c r="C83" i="1" a="1"/>
  <c r="C83" i="1" s="1"/>
  <c r="C82" i="1" a="1"/>
  <c r="C82" i="1" s="1"/>
  <c r="C81" i="1" a="1"/>
  <c r="C81" i="1" s="1"/>
  <c r="D80" i="1" a="1"/>
  <c r="D80" i="1" s="1"/>
  <c r="J80" i="1" s="1"/>
  <c r="C79" i="1" a="1"/>
  <c r="C79" i="1" s="1"/>
  <c r="C78" i="1" a="1"/>
  <c r="C78" i="1" s="1"/>
  <c r="C76" i="1" a="1"/>
  <c r="C76" i="1" s="1"/>
  <c r="E63" i="1" a="1"/>
  <c r="E63" i="1" s="1"/>
  <c r="E62" i="1" a="1"/>
  <c r="E62" i="1" s="1"/>
  <c r="D61" i="1" a="1"/>
  <c r="D61" i="1" s="1"/>
  <c r="J61" i="1" s="1"/>
  <c r="D60" i="1" a="1"/>
  <c r="D60" i="1" s="1"/>
  <c r="J60" i="1" s="1"/>
  <c r="C59" i="1" a="1"/>
  <c r="C59" i="1" s="1"/>
  <c r="E53" i="1" a="1"/>
  <c r="E53" i="1" s="1"/>
  <c r="E52" i="1" a="1"/>
  <c r="E52" i="1" s="1"/>
  <c r="E50" i="1" a="1"/>
  <c r="E50" i="1" s="1"/>
  <c r="E47" i="1" a="1"/>
  <c r="E47" i="1" s="1"/>
  <c r="E46" i="1" a="1"/>
  <c r="E46" i="1" s="1"/>
  <c r="D45" i="1" a="1"/>
  <c r="D45" i="1" s="1"/>
  <c r="J45" i="1" s="1"/>
  <c r="E44" i="1" a="1"/>
  <c r="E44" i="1" s="1"/>
  <c r="D43" i="1" a="1"/>
  <c r="D43" i="1" s="1"/>
  <c r="J43" i="1" s="1"/>
  <c r="D41" i="1" a="1"/>
  <c r="D41" i="1" s="1"/>
  <c r="J41" i="1" s="1"/>
  <c r="D40" i="1" a="1"/>
  <c r="D40" i="1" s="1"/>
  <c r="J40" i="1" s="1"/>
  <c r="C36" i="1" a="1"/>
  <c r="C36" i="1" s="1"/>
  <c r="E29" i="1" a="1"/>
  <c r="E29" i="1" s="1"/>
  <c r="C110" i="1" a="1"/>
  <c r="C110" i="1" s="1"/>
  <c r="C109" i="1" a="1"/>
  <c r="C109" i="1" s="1"/>
  <c r="D107" i="1" a="1"/>
  <c r="D107" i="1" s="1"/>
  <c r="J107" i="1" s="1"/>
  <c r="D106" i="1" a="1"/>
  <c r="D106" i="1" s="1"/>
  <c r="J106" i="1" s="1"/>
  <c r="D96" i="1" a="1"/>
  <c r="D96" i="1" s="1"/>
  <c r="J96" i="1" s="1"/>
  <c r="D95" i="1" a="1"/>
  <c r="D95" i="1" s="1"/>
  <c r="J95" i="1" s="1"/>
  <c r="D94" i="1" a="1"/>
  <c r="D94" i="1" s="1"/>
  <c r="J94" i="1" s="1"/>
  <c r="D93" i="1" a="1"/>
  <c r="D93" i="1" s="1"/>
  <c r="J93" i="1" s="1"/>
  <c r="D92" i="1" a="1"/>
  <c r="D92" i="1" s="1"/>
  <c r="J92" i="1" s="1"/>
  <c r="D91" i="1" a="1"/>
  <c r="D91" i="1" s="1"/>
  <c r="J91" i="1" s="1"/>
  <c r="D90" i="1" a="1"/>
  <c r="D90" i="1" s="1"/>
  <c r="J90" i="1" s="1"/>
  <c r="D89" i="1" a="1"/>
  <c r="D89" i="1" s="1"/>
  <c r="J89" i="1" s="1"/>
  <c r="D88" i="1" a="1"/>
  <c r="D88" i="1" s="1"/>
  <c r="J88" i="1" s="1"/>
  <c r="C87" i="1" a="1"/>
  <c r="C87" i="1" s="1"/>
  <c r="C86" i="1" a="1"/>
  <c r="C86" i="1" s="1"/>
  <c r="C80" i="1" a="1"/>
  <c r="C80" i="1" s="1"/>
  <c r="E69" i="1" a="1"/>
  <c r="E69" i="1" s="1"/>
  <c r="E67" i="1" a="1"/>
  <c r="E67" i="1" s="1"/>
  <c r="E66" i="1" a="1"/>
  <c r="E66" i="1" s="1"/>
  <c r="E65" i="1" a="1"/>
  <c r="E65" i="1" s="1"/>
  <c r="E64" i="1" a="1"/>
  <c r="E64" i="1" s="1"/>
  <c r="D63" i="1" a="1"/>
  <c r="D63" i="1" s="1"/>
  <c r="J63" i="1" s="1"/>
  <c r="C61" i="1" a="1"/>
  <c r="C61" i="1" s="1"/>
  <c r="E54" i="1" a="1"/>
  <c r="E54" i="1" s="1"/>
  <c r="D53" i="1" a="1"/>
  <c r="D53" i="1" s="1"/>
  <c r="J53" i="1" s="1"/>
  <c r="D52" i="1" a="1"/>
  <c r="D52" i="1" s="1"/>
  <c r="J52" i="1" s="1"/>
  <c r="D51" i="1" a="1"/>
  <c r="D51" i="1" s="1"/>
  <c r="J51" i="1" s="1"/>
  <c r="E49" i="1" a="1"/>
  <c r="E49" i="1" s="1"/>
  <c r="E48" i="1" a="1"/>
  <c r="E48" i="1" s="1"/>
  <c r="D47" i="1" a="1"/>
  <c r="D47" i="1" s="1"/>
  <c r="J47" i="1" s="1"/>
  <c r="C45" i="1" a="1"/>
  <c r="C45" i="1" s="1"/>
  <c r="D44" i="1" a="1"/>
  <c r="D44" i="1" s="1"/>
  <c r="J44" i="1" s="1"/>
  <c r="C43" i="1" a="1"/>
  <c r="C43" i="1" s="1"/>
  <c r="D42" i="1" a="1"/>
  <c r="D42" i="1" s="1"/>
  <c r="J42" i="1" s="1"/>
  <c r="C41" i="1" a="1"/>
  <c r="C41" i="1" s="1"/>
  <c r="C40" i="1" a="1"/>
  <c r="C40" i="1" s="1"/>
  <c r="E30" i="1" a="1"/>
  <c r="E30" i="1" s="1"/>
  <c r="D29" i="1" a="1"/>
  <c r="D29" i="1" s="1"/>
  <c r="J29" i="1" s="1"/>
  <c r="E28" i="1" a="1"/>
  <c r="E28" i="1" s="1"/>
  <c r="E27" i="1" a="1"/>
  <c r="E27" i="1" s="1"/>
  <c r="E26" i="1" a="1"/>
  <c r="E26" i="1" s="1"/>
  <c r="E25" i="1" a="1"/>
  <c r="E25" i="1" s="1"/>
  <c r="D23" i="1" a="1"/>
  <c r="D23" i="1" s="1"/>
  <c r="J23" i="1" s="1"/>
  <c r="C21" i="1" a="1"/>
  <c r="C21" i="1" s="1"/>
  <c r="D19" i="1" a="1"/>
  <c r="D19" i="1" s="1"/>
  <c r="J19" i="1" s="1"/>
  <c r="D111" i="1" a="1"/>
  <c r="D111" i="1" s="1"/>
  <c r="J111" i="1" s="1"/>
  <c r="C108" i="1" a="1"/>
  <c r="C108" i="1" s="1"/>
  <c r="C107" i="1" a="1"/>
  <c r="C107" i="1" s="1"/>
  <c r="C106" i="1" a="1"/>
  <c r="C106" i="1" s="1"/>
  <c r="E105" i="1" a="1"/>
  <c r="E105" i="1" s="1"/>
  <c r="C97" i="1" a="1"/>
  <c r="C97" i="1" s="1"/>
  <c r="C96" i="1" a="1"/>
  <c r="C96" i="1" s="1"/>
  <c r="C95" i="1" a="1"/>
  <c r="C95" i="1" s="1"/>
  <c r="C94" i="1" a="1"/>
  <c r="C94" i="1" s="1"/>
  <c r="C93" i="1" a="1"/>
  <c r="C93" i="1" s="1"/>
  <c r="C91" i="1" a="1"/>
  <c r="C91" i="1" s="1"/>
  <c r="C90" i="1" a="1"/>
  <c r="C90" i="1" s="1"/>
  <c r="C89" i="1" a="1"/>
  <c r="C89" i="1" s="1"/>
  <c r="C88" i="1" a="1"/>
  <c r="C88" i="1" s="1"/>
  <c r="C84" i="1" a="1"/>
  <c r="C84" i="1" s="1"/>
  <c r="E70" i="1" a="1"/>
  <c r="E70" i="1" s="1"/>
  <c r="D69" i="1" a="1"/>
  <c r="D69" i="1" s="1"/>
  <c r="J69" i="1" s="1"/>
  <c r="E68" i="1" a="1"/>
  <c r="E68" i="1" s="1"/>
  <c r="D67" i="1" a="1"/>
  <c r="D67" i="1" s="1"/>
  <c r="J67" i="1" s="1"/>
  <c r="D65" i="1" a="1"/>
  <c r="D65" i="1" s="1"/>
  <c r="J65" i="1" s="1"/>
  <c r="C63" i="1" a="1"/>
  <c r="C63" i="1" s="1"/>
  <c r="D62" i="1" a="1"/>
  <c r="D62" i="1" s="1"/>
  <c r="J62" i="1" s="1"/>
  <c r="C60" i="1" a="1"/>
  <c r="C60" i="1" s="1"/>
  <c r="E55" i="1" a="1"/>
  <c r="E55" i="1" s="1"/>
  <c r="C53" i="1" a="1"/>
  <c r="C53" i="1" s="1"/>
  <c r="C51" i="1" a="1"/>
  <c r="C51" i="1" s="1"/>
  <c r="D50" i="1" a="1"/>
  <c r="D50" i="1" s="1"/>
  <c r="J50" i="1" s="1"/>
  <c r="D49" i="1" a="1"/>
  <c r="D49" i="1" s="1"/>
  <c r="J49" i="1" s="1"/>
  <c r="C47" i="1" a="1"/>
  <c r="C47" i="1" s="1"/>
  <c r="D46" i="1" a="1"/>
  <c r="D46" i="1" s="1"/>
  <c r="J46" i="1" s="1"/>
  <c r="C42" i="1" a="1"/>
  <c r="C42" i="1" s="1"/>
  <c r="E31" i="1" a="1"/>
  <c r="E31" i="1" s="1"/>
  <c r="C29" i="1" a="1"/>
  <c r="C29" i="1" s="1"/>
  <c r="D27" i="1" a="1"/>
  <c r="D27" i="1" s="1"/>
  <c r="J27" i="1" s="1"/>
  <c r="D25" i="1" a="1"/>
  <c r="D25" i="1" s="1"/>
  <c r="J25" i="1" s="1"/>
  <c r="E24" i="1" a="1"/>
  <c r="E24" i="1" s="1"/>
  <c r="C23" i="1" a="1"/>
  <c r="C23" i="1" s="1"/>
  <c r="D22" i="1" a="1"/>
  <c r="D22" i="1" s="1"/>
  <c r="J22" i="1" s="1"/>
  <c r="D20" i="1" a="1"/>
  <c r="D20" i="1" s="1"/>
  <c r="J20" i="1" s="1"/>
  <c r="C19" i="1" a="1"/>
  <c r="C19" i="1" s="1"/>
  <c r="D18" i="1" a="1"/>
  <c r="D18" i="1" s="1"/>
  <c r="J18" i="1" s="1"/>
  <c r="C17" i="1" a="1"/>
  <c r="C17" i="1" s="1"/>
  <c r="D16" i="1" a="1"/>
  <c r="D16" i="1" s="1"/>
  <c r="J16" i="1" s="1"/>
  <c r="E115" i="1" a="1"/>
  <c r="E115" i="1" s="1"/>
  <c r="E114" i="1" a="1"/>
  <c r="E114" i="1" s="1"/>
  <c r="E112" i="1" a="1"/>
  <c r="E112" i="1" s="1"/>
  <c r="E104" i="1" a="1"/>
  <c r="E104" i="1" s="1"/>
  <c r="C92" i="1" a="1"/>
  <c r="C92" i="1" s="1"/>
  <c r="E71" i="1" a="1"/>
  <c r="E71" i="1" s="1"/>
  <c r="C69" i="1" a="1"/>
  <c r="C69" i="1" s="1"/>
  <c r="D68" i="1" a="1"/>
  <c r="D68" i="1" s="1"/>
  <c r="J68" i="1" s="1"/>
  <c r="C67" i="1" a="1"/>
  <c r="C67" i="1" s="1"/>
  <c r="D66" i="1" a="1"/>
  <c r="D66" i="1" s="1"/>
  <c r="J66" i="1" s="1"/>
  <c r="C65" i="1" a="1"/>
  <c r="C65" i="1" s="1"/>
  <c r="D64" i="1" a="1"/>
  <c r="D64" i="1" s="1"/>
  <c r="J64" i="1" s="1"/>
  <c r="C62" i="1" a="1"/>
  <c r="C62" i="1" s="1"/>
  <c r="D55" i="1" a="1"/>
  <c r="D55" i="1" s="1"/>
  <c r="J55" i="1" s="1"/>
  <c r="D54" i="1" a="1"/>
  <c r="D54" i="1" s="1"/>
  <c r="J54" i="1" s="1"/>
  <c r="C52" i="1" a="1"/>
  <c r="C52" i="1" s="1"/>
  <c r="C50" i="1" a="1"/>
  <c r="C50" i="1" s="1"/>
  <c r="C49" i="1" a="1"/>
  <c r="C49" i="1" s="1"/>
  <c r="D48" i="1" a="1"/>
  <c r="D48" i="1" s="1"/>
  <c r="J48" i="1" s="1"/>
  <c r="C46" i="1" a="1"/>
  <c r="C46" i="1" s="1"/>
  <c r="C44" i="1" a="1"/>
  <c r="C44" i="1" s="1"/>
  <c r="E37" i="1" a="1"/>
  <c r="E37" i="1" s="1"/>
  <c r="D31" i="1" a="1"/>
  <c r="D31" i="1" s="1"/>
  <c r="J31" i="1" s="1"/>
  <c r="D30" i="1" a="1"/>
  <c r="D30" i="1" s="1"/>
  <c r="J30" i="1" s="1"/>
  <c r="D28" i="1" a="1"/>
  <c r="D28" i="1" s="1"/>
  <c r="J28" i="1" s="1"/>
  <c r="C27" i="1" a="1"/>
  <c r="C27" i="1" s="1"/>
  <c r="D26" i="1" a="1"/>
  <c r="D26" i="1" s="1"/>
  <c r="J26" i="1" s="1"/>
  <c r="C25" i="1" a="1"/>
  <c r="C25" i="1" s="1"/>
  <c r="D24" i="1" a="1"/>
  <c r="D24" i="1" s="1"/>
  <c r="J24" i="1" s="1"/>
  <c r="C22" i="1" a="1"/>
  <c r="C22" i="1" s="1"/>
  <c r="C18" i="1" a="1"/>
  <c r="C18" i="1" s="1"/>
  <c r="C16" i="1" a="1"/>
  <c r="C16" i="1" s="1"/>
  <c r="C15" i="1" a="1"/>
  <c r="C15" i="1" s="1"/>
  <c r="C14" i="1" a="1"/>
  <c r="C14" i="1" s="1"/>
  <c r="D11" i="1" a="1"/>
  <c r="D11" i="1" s="1"/>
  <c r="J11" i="1" s="1"/>
  <c r="D10" i="1" a="1"/>
  <c r="D10" i="1" s="1"/>
  <c r="J10" i="1" s="1"/>
  <c r="C7" i="1" a="1"/>
  <c r="C7" i="1" s="1"/>
  <c r="D5" i="1" a="1"/>
  <c r="D5" i="1" s="1"/>
  <c r="J5" i="1" s="1"/>
  <c r="E120" i="1" a="1"/>
  <c r="E120" i="1" s="1"/>
  <c r="C118" i="1" a="1"/>
  <c r="C118" i="1" s="1"/>
  <c r="D114" i="1" a="1"/>
  <c r="D114" i="1" s="1"/>
  <c r="J114" i="1" s="1"/>
  <c r="E113" i="1" a="1"/>
  <c r="E113" i="1" s="1"/>
  <c r="D112" i="1" a="1"/>
  <c r="D112" i="1" s="1"/>
  <c r="J112" i="1" s="1"/>
  <c r="D105" i="1" a="1"/>
  <c r="D105" i="1" s="1"/>
  <c r="J105" i="1" s="1"/>
  <c r="E103" i="1" a="1"/>
  <c r="E103" i="1" s="1"/>
  <c r="E102" i="1" a="1"/>
  <c r="E102" i="1" s="1"/>
  <c r="E75" i="1" a="1"/>
  <c r="E75" i="1" s="1"/>
  <c r="E74" i="1" a="1"/>
  <c r="E74" i="1" s="1"/>
  <c r="E73" i="1" a="1"/>
  <c r="E73" i="1" s="1"/>
  <c r="E72" i="1" a="1"/>
  <c r="E72" i="1" s="1"/>
  <c r="D71" i="1" a="1"/>
  <c r="D71" i="1" s="1"/>
  <c r="J71" i="1" s="1"/>
  <c r="D70" i="1" a="1"/>
  <c r="D70" i="1" s="1"/>
  <c r="J70" i="1" s="1"/>
  <c r="C66" i="1" a="1"/>
  <c r="C66" i="1" s="1"/>
  <c r="C64" i="1" a="1"/>
  <c r="C64" i="1" s="1"/>
  <c r="E57" i="1" a="1"/>
  <c r="E57" i="1" s="1"/>
  <c r="E56" i="1" a="1"/>
  <c r="E56" i="1" s="1"/>
  <c r="C55" i="1" a="1"/>
  <c r="C55" i="1" s="1"/>
  <c r="C54" i="1" a="1"/>
  <c r="C54" i="1" s="1"/>
  <c r="C48" i="1" a="1"/>
  <c r="C48" i="1" s="1"/>
  <c r="E38" i="1" a="1"/>
  <c r="E38" i="1" s="1"/>
  <c r="D37" i="1" a="1"/>
  <c r="D37" i="1" s="1"/>
  <c r="J37" i="1" s="1"/>
  <c r="E35" i="1" a="1"/>
  <c r="E35" i="1" s="1"/>
  <c r="E34" i="1" a="1"/>
  <c r="E34" i="1" s="1"/>
  <c r="E33" i="1" a="1"/>
  <c r="E33" i="1" s="1"/>
  <c r="E32" i="1" a="1"/>
  <c r="E32" i="1" s="1"/>
  <c r="C31" i="1" a="1"/>
  <c r="C31" i="1" s="1"/>
  <c r="C30" i="1" a="1"/>
  <c r="C30" i="1" s="1"/>
  <c r="C26" i="1" a="1"/>
  <c r="C26" i="1" s="1"/>
  <c r="C24" i="1" a="1"/>
  <c r="C24" i="1" s="1"/>
  <c r="C20" i="1" a="1"/>
  <c r="C20" i="1" s="1"/>
  <c r="C10" i="1" a="1"/>
  <c r="C10" i="1" s="1"/>
  <c r="E9" i="1" a="1"/>
  <c r="E9" i="1" s="1"/>
  <c r="C4" i="1" a="1"/>
  <c r="C4" i="1" s="1"/>
  <c r="C32" i="1" a="1"/>
  <c r="C32" i="1" s="1"/>
  <c r="D9" i="1" a="1"/>
  <c r="D9" i="1" s="1"/>
  <c r="J9" i="1" s="1"/>
  <c r="E116" i="1" a="1"/>
  <c r="E116" i="1" s="1"/>
  <c r="D115" i="1" a="1"/>
  <c r="D115" i="1" s="1"/>
  <c r="J115" i="1" s="1"/>
  <c r="C114" i="1" a="1"/>
  <c r="C114" i="1" s="1"/>
  <c r="D104" i="1" a="1"/>
  <c r="D104" i="1" s="1"/>
  <c r="J104" i="1" s="1"/>
  <c r="D103" i="1" a="1"/>
  <c r="D103" i="1" s="1"/>
  <c r="J103" i="1" s="1"/>
  <c r="E101" i="1" a="1"/>
  <c r="E101" i="1" s="1"/>
  <c r="E100" i="1" a="1"/>
  <c r="E100" i="1" s="1"/>
  <c r="E99" i="1" a="1"/>
  <c r="E99" i="1" s="1"/>
  <c r="E78" i="1" a="1"/>
  <c r="E78" i="1" s="1"/>
  <c r="E77" i="1" a="1"/>
  <c r="E77" i="1" s="1"/>
  <c r="E76" i="1" a="1"/>
  <c r="E76" i="1" s="1"/>
  <c r="D75" i="1" a="1"/>
  <c r="D75" i="1" s="1"/>
  <c r="J75" i="1" s="1"/>
  <c r="D74" i="1" a="1"/>
  <c r="D74" i="1" s="1"/>
  <c r="J74" i="1" s="1"/>
  <c r="D73" i="1" a="1"/>
  <c r="D73" i="1" s="1"/>
  <c r="J73" i="1" s="1"/>
  <c r="C71" i="1" a="1"/>
  <c r="C71" i="1" s="1"/>
  <c r="C70" i="1" a="1"/>
  <c r="C70" i="1" s="1"/>
  <c r="C68" i="1" a="1"/>
  <c r="C68" i="1" s="1"/>
  <c r="E58" i="1" a="1"/>
  <c r="E58" i="1" s="1"/>
  <c r="D57" i="1" a="1"/>
  <c r="D57" i="1" s="1"/>
  <c r="J57" i="1" s="1"/>
  <c r="D56" i="1" a="1"/>
  <c r="D56" i="1" s="1"/>
  <c r="J56" i="1" s="1"/>
  <c r="E39" i="1" a="1"/>
  <c r="E39" i="1" s="1"/>
  <c r="C37" i="1" a="1"/>
  <c r="C37" i="1" s="1"/>
  <c r="E36" i="1" a="1"/>
  <c r="E36" i="1" s="1"/>
  <c r="D35" i="1" a="1"/>
  <c r="D35" i="1" s="1"/>
  <c r="J35" i="1" s="1"/>
  <c r="D33" i="1" a="1"/>
  <c r="D33" i="1" s="1"/>
  <c r="J33" i="1" s="1"/>
  <c r="D32" i="1" a="1"/>
  <c r="D32" i="1" s="1"/>
  <c r="J32" i="1" s="1"/>
  <c r="C28" i="1" a="1"/>
  <c r="C28" i="1" s="1"/>
  <c r="C11" i="1" a="1"/>
  <c r="C11" i="1" s="1"/>
  <c r="E8" i="1" a="1"/>
  <c r="E8" i="1" s="1"/>
  <c r="C5" i="1" a="1"/>
  <c r="C5" i="1" s="1"/>
  <c r="C3" i="1" a="1"/>
  <c r="C3" i="1" s="1"/>
  <c r="C33" i="1" a="1"/>
  <c r="C33" i="1" s="1"/>
  <c r="E20" i="1" a="1"/>
  <c r="E20" i="1" s="1"/>
  <c r="E15" i="1" a="1"/>
  <c r="E15" i="1" s="1"/>
  <c r="D14" i="1" a="1"/>
  <c r="D14" i="1" s="1"/>
  <c r="J14" i="1" s="1"/>
  <c r="E10" i="1" a="1"/>
  <c r="E10" i="1" s="1"/>
  <c r="E7" i="1" a="1"/>
  <c r="E7" i="1" s="1"/>
  <c r="E4" i="1" a="1"/>
  <c r="E4" i="1" s="1"/>
  <c r="E22" i="1" a="1"/>
  <c r="E22" i="1" s="1"/>
  <c r="D15" i="1" a="1"/>
  <c r="D15" i="1" s="1"/>
  <c r="J15" i="1" s="1"/>
  <c r="D6" i="1" a="1"/>
  <c r="D6" i="1" s="1"/>
  <c r="J6" i="1" s="1"/>
  <c r="E3" i="1" a="1"/>
  <c r="E3" i="1" s="1"/>
  <c r="E16" i="1" a="1"/>
  <c r="E16" i="1" s="1"/>
  <c r="D7" i="1" a="1"/>
  <c r="D7" i="1" s="1"/>
  <c r="J7" i="1" s="1"/>
  <c r="C6" i="1" a="1"/>
  <c r="C6" i="1" s="1"/>
  <c r="C8" i="1" a="1"/>
  <c r="C8" i="1" s="1"/>
  <c r="E19" i="1" a="1"/>
  <c r="E19" i="1" s="1"/>
  <c r="E12" i="1" a="1"/>
  <c r="E12" i="1" s="1"/>
  <c r="E11" i="1" a="1"/>
  <c r="E11" i="1" s="1"/>
  <c r="D21" i="1" a="1"/>
  <c r="D21" i="1" s="1"/>
  <c r="J21" i="1" s="1"/>
  <c r="E17" i="1" a="1"/>
  <c r="E17" i="1" s="1"/>
  <c r="E13" i="1" a="1"/>
  <c r="E13" i="1" s="1"/>
  <c r="D12" i="1" a="1"/>
  <c r="D12" i="1" s="1"/>
  <c r="J12" i="1" s="1"/>
  <c r="D4" i="1" a="1"/>
  <c r="D4" i="1" s="1"/>
  <c r="J4" i="1" s="1"/>
  <c r="D17" i="1" a="1"/>
  <c r="D17" i="1" s="1"/>
  <c r="J17" i="1" s="1"/>
  <c r="D13" i="1" a="1"/>
  <c r="D13" i="1" s="1"/>
  <c r="J13" i="1" s="1"/>
  <c r="C12" i="1" a="1"/>
  <c r="C12" i="1" s="1"/>
  <c r="E23" i="1" a="1"/>
  <c r="E23" i="1" s="1"/>
  <c r="E14" i="1" a="1"/>
  <c r="E14" i="1" s="1"/>
  <c r="C13" i="1" a="1"/>
  <c r="C13" i="1" s="1"/>
  <c r="E18" i="1" a="1"/>
  <c r="E18" i="1" s="1"/>
  <c r="C9" i="1" a="1"/>
  <c r="C9" i="1" s="1"/>
  <c r="E6" i="1" a="1"/>
  <c r="E6" i="1" s="1"/>
  <c r="E5" i="1" a="1"/>
  <c r="E5" i="1" s="1"/>
  <c r="D3" i="1" a="1"/>
  <c r="D3" i="1" s="1"/>
  <c r="J3" i="1" s="1"/>
  <c r="E295" i="1" a="1"/>
  <c r="E295" i="1" s="1"/>
  <c r="C285" i="1" a="1"/>
  <c r="C285" i="1" s="1"/>
  <c r="E279" i="1" a="1"/>
  <c r="E279" i="1" s="1"/>
  <c r="E278" i="1" a="1"/>
  <c r="E278" i="1" s="1"/>
  <c r="E277" i="1" a="1"/>
  <c r="E277" i="1" s="1"/>
  <c r="E276" i="1" a="1"/>
  <c r="E276" i="1" s="1"/>
  <c r="C266" i="1" a="1"/>
  <c r="C266" i="1" s="1"/>
  <c r="C264" i="1" a="1"/>
  <c r="C264" i="1" s="1"/>
  <c r="C263" i="1" a="1"/>
  <c r="C263" i="1" s="1"/>
  <c r="C262" i="1" a="1"/>
  <c r="C262" i="1" s="1"/>
  <c r="C261" i="1" a="1"/>
  <c r="C261" i="1" s="1"/>
  <c r="C260" i="1" a="1"/>
  <c r="C260" i="1" s="1"/>
  <c r="D259" i="1" a="1"/>
  <c r="D259" i="1" s="1"/>
  <c r="J259" i="1" s="1"/>
  <c r="E258" i="1" a="1"/>
  <c r="E258" i="1" s="1"/>
  <c r="E257" i="1" a="1"/>
  <c r="E257" i="1" s="1"/>
  <c r="E256" i="1" a="1"/>
  <c r="E256" i="1" s="1"/>
  <c r="D245" i="1" a="1"/>
  <c r="D245" i="1" s="1"/>
  <c r="J245" i="1" s="1"/>
  <c r="D244" i="1" a="1"/>
  <c r="D244" i="1" s="1"/>
  <c r="J244" i="1" s="1"/>
  <c r="E243" i="1" a="1"/>
  <c r="E243" i="1" s="1"/>
  <c r="E242" i="1" a="1"/>
  <c r="E242" i="1" s="1"/>
  <c r="E241" i="1" a="1"/>
  <c r="E241" i="1" s="1"/>
  <c r="E240" i="1" a="1"/>
  <c r="E240" i="1" s="1"/>
  <c r="D229" i="1" a="1"/>
  <c r="D229" i="1" s="1"/>
  <c r="J229" i="1" s="1"/>
  <c r="E228" i="1" a="1"/>
  <c r="E228" i="1" s="1"/>
  <c r="C223" i="1" a="1"/>
  <c r="C223" i="1" s="1"/>
  <c r="C222" i="1" a="1"/>
  <c r="C222" i="1" s="1"/>
  <c r="C217" i="1" a="1"/>
  <c r="C217" i="1" s="1"/>
  <c r="D216" i="1" a="1"/>
  <c r="D216" i="1" s="1"/>
  <c r="J216" i="1" s="1"/>
  <c r="E214" i="1" a="1"/>
  <c r="E214" i="1" s="1"/>
  <c r="E209" i="1" a="1"/>
  <c r="E209" i="1" s="1"/>
  <c r="E204" i="1" a="1"/>
  <c r="E204" i="1" s="1"/>
  <c r="E293" i="1" a="1"/>
  <c r="E293" i="1" s="1"/>
  <c r="E281" i="1" a="1"/>
  <c r="E281" i="1" s="1"/>
  <c r="D280" i="1" a="1"/>
  <c r="D280" i="1" s="1"/>
  <c r="J280" i="1" s="1"/>
  <c r="D279" i="1" a="1"/>
  <c r="D279" i="1" s="1"/>
  <c r="J279" i="1" s="1"/>
  <c r="D278" i="1" a="1"/>
  <c r="D278" i="1" s="1"/>
  <c r="J278" i="1" s="1"/>
  <c r="E275" i="1" a="1"/>
  <c r="E275" i="1" s="1"/>
  <c r="E274" i="1" a="1"/>
  <c r="E274" i="1" s="1"/>
  <c r="E273" i="1" a="1"/>
  <c r="E273" i="1" s="1"/>
  <c r="D258" i="1" a="1"/>
  <c r="D258" i="1" s="1"/>
  <c r="J258" i="1" s="1"/>
  <c r="D256" i="1" a="1"/>
  <c r="D256" i="1" s="1"/>
  <c r="J256" i="1" s="1"/>
  <c r="E255" i="1" a="1"/>
  <c r="E255" i="1" s="1"/>
  <c r="E254" i="1" a="1"/>
  <c r="E254" i="1" s="1"/>
  <c r="C247" i="1" a="1"/>
  <c r="C247" i="1" s="1"/>
  <c r="C244" i="1" a="1"/>
  <c r="C244" i="1" s="1"/>
  <c r="D243" i="1" a="1"/>
  <c r="D243" i="1" s="1"/>
  <c r="J243" i="1" s="1"/>
  <c r="D242" i="1" a="1"/>
  <c r="D242" i="1" s="1"/>
  <c r="J242" i="1" s="1"/>
  <c r="D240" i="1" a="1"/>
  <c r="D240" i="1" s="1"/>
  <c r="J240" i="1" s="1"/>
  <c r="E239" i="1" a="1"/>
  <c r="E239" i="1" s="1"/>
  <c r="E238" i="1" a="1"/>
  <c r="E238" i="1" s="1"/>
  <c r="C231" i="1" a="1"/>
  <c r="C231" i="1" s="1"/>
  <c r="D228" i="1" a="1"/>
  <c r="D228" i="1" s="1"/>
  <c r="J228" i="1" s="1"/>
  <c r="E227" i="1" a="1"/>
  <c r="E227" i="1" s="1"/>
  <c r="E226" i="1" a="1"/>
  <c r="E226" i="1" s="1"/>
  <c r="D221" i="1" a="1"/>
  <c r="D221" i="1" s="1"/>
  <c r="J221" i="1" s="1"/>
  <c r="C216" i="1" a="1"/>
  <c r="C216" i="1" s="1"/>
  <c r="D215" i="1" a="1"/>
  <c r="D215" i="1" s="1"/>
  <c r="J215" i="1" s="1"/>
  <c r="C211" i="1" a="1"/>
  <c r="C211" i="1" s="1"/>
  <c r="D210" i="1" a="1"/>
  <c r="D210" i="1" s="1"/>
  <c r="J210" i="1" s="1"/>
  <c r="C205" i="1" a="1"/>
  <c r="C205" i="1" s="1"/>
  <c r="D204" i="1" a="1"/>
  <c r="D204" i="1" s="1"/>
  <c r="J204" i="1" s="1"/>
  <c r="E203" i="1" a="1"/>
  <c r="E203" i="1" s="1"/>
  <c r="E193" i="1" a="1"/>
  <c r="E193" i="1" s="1"/>
  <c r="E192" i="1" a="1"/>
  <c r="E192" i="1" s="1"/>
  <c r="E191" i="1" a="1"/>
  <c r="E191" i="1" s="1"/>
  <c r="C293" i="1" a="1"/>
  <c r="C293" i="1" s="1"/>
  <c r="D286" i="1" a="1"/>
  <c r="D286" i="1" s="1"/>
  <c r="J286" i="1" s="1"/>
  <c r="E282" i="1" a="1"/>
  <c r="E282" i="1" s="1"/>
  <c r="C281" i="1" a="1"/>
  <c r="C281" i="1" s="1"/>
  <c r="C279" i="1" a="1"/>
  <c r="C279" i="1" s="1"/>
  <c r="C278" i="1" a="1"/>
  <c r="C278" i="1" s="1"/>
  <c r="D277" i="1" a="1"/>
  <c r="D277" i="1" s="1"/>
  <c r="J277" i="1" s="1"/>
  <c r="D276" i="1" a="1"/>
  <c r="D276" i="1" s="1"/>
  <c r="J276" i="1" s="1"/>
  <c r="D275" i="1" a="1"/>
  <c r="D275" i="1" s="1"/>
  <c r="J275" i="1" s="1"/>
  <c r="C259" i="1" a="1"/>
  <c r="C259" i="1" s="1"/>
  <c r="C258" i="1" a="1"/>
  <c r="C258" i="1" s="1"/>
  <c r="D257" i="1" a="1"/>
  <c r="D257" i="1" s="1"/>
  <c r="J257" i="1" s="1"/>
  <c r="C256" i="1" a="1"/>
  <c r="C256" i="1" s="1"/>
  <c r="D254" i="1" a="1"/>
  <c r="D254" i="1" s="1"/>
  <c r="J254" i="1" s="1"/>
  <c r="E253" i="1" a="1"/>
  <c r="E253" i="1" s="1"/>
  <c r="C245" i="1" a="1"/>
  <c r="C245" i="1" s="1"/>
  <c r="C242" i="1" a="1"/>
  <c r="C242" i="1" s="1"/>
  <c r="D241" i="1" a="1"/>
  <c r="D241" i="1" s="1"/>
  <c r="J241" i="1" s="1"/>
  <c r="C240" i="1" a="1"/>
  <c r="C240" i="1" s="1"/>
  <c r="D238" i="1" a="1"/>
  <c r="D238" i="1" s="1"/>
  <c r="J238" i="1" s="1"/>
  <c r="E237" i="1" a="1"/>
  <c r="E237" i="1" s="1"/>
  <c r="C229" i="1" a="1"/>
  <c r="C229" i="1" s="1"/>
  <c r="C228" i="1" a="1"/>
  <c r="C228" i="1" s="1"/>
  <c r="D227" i="1" a="1"/>
  <c r="D227" i="1" s="1"/>
  <c r="J227" i="1" s="1"/>
  <c r="E225" i="1" a="1"/>
  <c r="E225" i="1" s="1"/>
  <c r="E220" i="1" a="1"/>
  <c r="E220" i="1" s="1"/>
  <c r="D214" i="1" a="1"/>
  <c r="D214" i="1" s="1"/>
  <c r="J214" i="1" s="1"/>
  <c r="E213" i="1" a="1"/>
  <c r="E213" i="1" s="1"/>
  <c r="D298" i="1" a="1"/>
  <c r="D298" i="1" s="1"/>
  <c r="J298" i="1" s="1"/>
  <c r="E283" i="1" a="1"/>
  <c r="E283" i="1" s="1"/>
  <c r="D282" i="1" a="1"/>
  <c r="D282" i="1" s="1"/>
  <c r="J282" i="1" s="1"/>
  <c r="C280" i="1" a="1"/>
  <c r="C280" i="1" s="1"/>
  <c r="C277" i="1" a="1"/>
  <c r="C277" i="1" s="1"/>
  <c r="C276" i="1" a="1"/>
  <c r="C276" i="1" s="1"/>
  <c r="D274" i="1" a="1"/>
  <c r="D274" i="1" s="1"/>
  <c r="J274" i="1" s="1"/>
  <c r="D273" i="1" a="1"/>
  <c r="D273" i="1" s="1"/>
  <c r="J273" i="1" s="1"/>
  <c r="E272" i="1" a="1"/>
  <c r="E272" i="1" s="1"/>
  <c r="E269" i="1" a="1"/>
  <c r="E269" i="1" s="1"/>
  <c r="E268" i="1" a="1"/>
  <c r="E268" i="1" s="1"/>
  <c r="E267" i="1" a="1"/>
  <c r="E267" i="1" s="1"/>
  <c r="C257" i="1" a="1"/>
  <c r="C257" i="1" s="1"/>
  <c r="D255" i="1" a="1"/>
  <c r="D255" i="1" s="1"/>
  <c r="J255" i="1" s="1"/>
  <c r="C254" i="1" a="1"/>
  <c r="C254" i="1" s="1"/>
  <c r="E252" i="1" a="1"/>
  <c r="E252" i="1" s="1"/>
  <c r="C243" i="1" a="1"/>
  <c r="C243" i="1" s="1"/>
  <c r="C241" i="1" a="1"/>
  <c r="C241" i="1" s="1"/>
  <c r="D239" i="1" a="1"/>
  <c r="D239" i="1" s="1"/>
  <c r="J239" i="1" s="1"/>
  <c r="C238" i="1" a="1"/>
  <c r="C238" i="1" s="1"/>
  <c r="E236" i="1" a="1"/>
  <c r="E236" i="1" s="1"/>
  <c r="D226" i="1" a="1"/>
  <c r="D226" i="1" s="1"/>
  <c r="J226" i="1" s="1"/>
  <c r="C221" i="1" a="1"/>
  <c r="C221" i="1" s="1"/>
  <c r="D220" i="1" a="1"/>
  <c r="D220" i="1" s="1"/>
  <c r="J220" i="1" s="1"/>
  <c r="E219" i="1" a="1"/>
  <c r="E219" i="1" s="1"/>
  <c r="C215" i="1" a="1"/>
  <c r="C215" i="1" s="1"/>
  <c r="C214" i="1" a="1"/>
  <c r="C214" i="1" s="1"/>
  <c r="C209" i="1" a="1"/>
  <c r="C209" i="1" s="1"/>
  <c r="D208" i="1" a="1"/>
  <c r="D208" i="1" s="1"/>
  <c r="J208" i="1" s="1"/>
  <c r="E206" i="1" a="1"/>
  <c r="E206" i="1" s="1"/>
  <c r="E201" i="1" a="1"/>
  <c r="E201" i="1" s="1"/>
  <c r="D296" i="1" a="1"/>
  <c r="D296" i="1" s="1"/>
  <c r="J296" i="1" s="1"/>
  <c r="E294" i="1" a="1"/>
  <c r="E294" i="1" s="1"/>
  <c r="E284" i="1" a="1"/>
  <c r="E284" i="1" s="1"/>
  <c r="C282" i="1" a="1"/>
  <c r="C282" i="1" s="1"/>
  <c r="C275" i="1" a="1"/>
  <c r="C275" i="1" s="1"/>
  <c r="C274" i="1" a="1"/>
  <c r="C274" i="1" s="1"/>
  <c r="C273" i="1" a="1"/>
  <c r="C273" i="1" s="1"/>
  <c r="D272" i="1" a="1"/>
  <c r="D272" i="1" s="1"/>
  <c r="J272" i="1" s="1"/>
  <c r="E271" i="1" a="1"/>
  <c r="E271" i="1" s="1"/>
  <c r="E270" i="1" a="1"/>
  <c r="E270" i="1" s="1"/>
  <c r="D267" i="1" a="1"/>
  <c r="D267" i="1" s="1"/>
  <c r="J267" i="1" s="1"/>
  <c r="E266" i="1" a="1"/>
  <c r="E266" i="1" s="1"/>
  <c r="D253" i="1" a="1"/>
  <c r="D253" i="1" s="1"/>
  <c r="J253" i="1" s="1"/>
  <c r="D252" i="1" a="1"/>
  <c r="D252" i="1" s="1"/>
  <c r="J252" i="1" s="1"/>
  <c r="E251" i="1" a="1"/>
  <c r="E251" i="1" s="1"/>
  <c r="E250" i="1" a="1"/>
  <c r="E250" i="1" s="1"/>
  <c r="E249" i="1" a="1"/>
  <c r="E249" i="1" s="1"/>
  <c r="E248" i="1" a="1"/>
  <c r="E248" i="1" s="1"/>
  <c r="D237" i="1" a="1"/>
  <c r="D237" i="1" s="1"/>
  <c r="J237" i="1" s="1"/>
  <c r="D236" i="1" a="1"/>
  <c r="D236" i="1" s="1"/>
  <c r="J236" i="1" s="1"/>
  <c r="E235" i="1" a="1"/>
  <c r="E235" i="1" s="1"/>
  <c r="E234" i="1" a="1"/>
  <c r="E234" i="1" s="1"/>
  <c r="E233" i="1" a="1"/>
  <c r="E233" i="1" s="1"/>
  <c r="E232" i="1" a="1"/>
  <c r="E232" i="1" s="1"/>
  <c r="C227" i="1" a="1"/>
  <c r="C227" i="1" s="1"/>
  <c r="C226" i="1" a="1"/>
  <c r="C226" i="1" s="1"/>
  <c r="D225" i="1" a="1"/>
  <c r="D225" i="1" s="1"/>
  <c r="J225" i="1" s="1"/>
  <c r="E224" i="1" a="1"/>
  <c r="E224" i="1" s="1"/>
  <c r="E223" i="1" a="1"/>
  <c r="E223" i="1" s="1"/>
  <c r="C220" i="1" a="1"/>
  <c r="C220" i="1" s="1"/>
  <c r="D219" i="1" a="1"/>
  <c r="D219" i="1" s="1"/>
  <c r="J219" i="1" s="1"/>
  <c r="E218" i="1" a="1"/>
  <c r="E218" i="1" s="1"/>
  <c r="D213" i="1" a="1"/>
  <c r="D213" i="1" s="1"/>
  <c r="J213" i="1" s="1"/>
  <c r="E299" i="1" a="1"/>
  <c r="E299" i="1" s="1"/>
  <c r="D287" i="1" a="1"/>
  <c r="D287" i="1" s="1"/>
  <c r="J287" i="1" s="1"/>
  <c r="C283" i="1" a="1"/>
  <c r="C283" i="1" s="1"/>
  <c r="D271" i="1" a="1"/>
  <c r="D271" i="1" s="1"/>
  <c r="J271" i="1" s="1"/>
  <c r="D270" i="1" a="1"/>
  <c r="D270" i="1" s="1"/>
  <c r="J270" i="1" s="1"/>
  <c r="D269" i="1" a="1"/>
  <c r="D269" i="1" s="1"/>
  <c r="J269" i="1" s="1"/>
  <c r="D268" i="1" a="1"/>
  <c r="D268" i="1" s="1"/>
  <c r="J268" i="1" s="1"/>
  <c r="E265" i="1" a="1"/>
  <c r="E265" i="1" s="1"/>
  <c r="E264" i="1" a="1"/>
  <c r="E264" i="1" s="1"/>
  <c r="E261" i="1" a="1"/>
  <c r="E261" i="1" s="1"/>
  <c r="C255" i="1" a="1"/>
  <c r="C255" i="1" s="1"/>
  <c r="C252" i="1" a="1"/>
  <c r="C252" i="1" s="1"/>
  <c r="D251" i="1" a="1"/>
  <c r="D251" i="1" s="1"/>
  <c r="J251" i="1" s="1"/>
  <c r="D250" i="1" a="1"/>
  <c r="D250" i="1" s="1"/>
  <c r="J250" i="1" s="1"/>
  <c r="D248" i="1" a="1"/>
  <c r="D248" i="1" s="1"/>
  <c r="J248" i="1" s="1"/>
  <c r="E247" i="1" a="1"/>
  <c r="E247" i="1" s="1"/>
  <c r="E246" i="1" a="1"/>
  <c r="E246" i="1" s="1"/>
  <c r="C239" i="1" a="1"/>
  <c r="C239" i="1" s="1"/>
  <c r="C236" i="1" a="1"/>
  <c r="C236" i="1" s="1"/>
  <c r="D235" i="1" a="1"/>
  <c r="D235" i="1" s="1"/>
  <c r="J235" i="1" s="1"/>
  <c r="D234" i="1" a="1"/>
  <c r="D234" i="1" s="1"/>
  <c r="J234" i="1" s="1"/>
  <c r="D232" i="1" a="1"/>
  <c r="D232" i="1" s="1"/>
  <c r="J232" i="1" s="1"/>
  <c r="E231" i="1" a="1"/>
  <c r="E231" i="1" s="1"/>
  <c r="E230" i="1" a="1"/>
  <c r="E230" i="1" s="1"/>
  <c r="C225" i="1" a="1"/>
  <c r="C225" i="1" s="1"/>
  <c r="D224" i="1" a="1"/>
  <c r="D224" i="1" s="1"/>
  <c r="J224" i="1" s="1"/>
  <c r="E222" i="1" a="1"/>
  <c r="E222" i="1" s="1"/>
  <c r="E217" i="1" a="1"/>
  <c r="E217" i="1" s="1"/>
  <c r="E212" i="1" a="1"/>
  <c r="E212" i="1" s="1"/>
  <c r="D206" i="1" a="1"/>
  <c r="D206" i="1" s="1"/>
  <c r="J206" i="1" s="1"/>
  <c r="E205" i="1" a="1"/>
  <c r="E205" i="1" s="1"/>
  <c r="C202" i="1" a="1"/>
  <c r="C202" i="1" s="1"/>
  <c r="D201" i="1" a="1"/>
  <c r="D201" i="1" s="1"/>
  <c r="J201" i="1" s="1"/>
  <c r="E200" i="1" a="1"/>
  <c r="E200" i="1" s="1"/>
  <c r="D197" i="1" a="1"/>
  <c r="D197" i="1" s="1"/>
  <c r="J197" i="1" s="1"/>
  <c r="C299" i="1" a="1"/>
  <c r="C299" i="1" s="1"/>
  <c r="E292" i="1" a="1"/>
  <c r="E292" i="1" s="1"/>
  <c r="C284" i="1" a="1"/>
  <c r="C284" i="1" s="1"/>
  <c r="C272" i="1" a="1"/>
  <c r="C272" i="1" s="1"/>
  <c r="C271" i="1" a="1"/>
  <c r="C271" i="1" s="1"/>
  <c r="C270" i="1" a="1"/>
  <c r="C270" i="1" s="1"/>
  <c r="C269" i="1" a="1"/>
  <c r="C269" i="1" s="1"/>
  <c r="C268" i="1" a="1"/>
  <c r="C268" i="1" s="1"/>
  <c r="C267" i="1" a="1"/>
  <c r="C267" i="1" s="1"/>
  <c r="D266" i="1" a="1"/>
  <c r="D266" i="1" s="1"/>
  <c r="J266" i="1" s="1"/>
  <c r="D265" i="1" a="1"/>
  <c r="D265" i="1" s="1"/>
  <c r="J265" i="1" s="1"/>
  <c r="D264" i="1" a="1"/>
  <c r="D264" i="1" s="1"/>
  <c r="J264" i="1" s="1"/>
  <c r="E263" i="1" a="1"/>
  <c r="E263" i="1" s="1"/>
  <c r="E262" i="1" a="1"/>
  <c r="E262" i="1" s="1"/>
  <c r="E260" i="1" a="1"/>
  <c r="E260" i="1" s="1"/>
  <c r="C253" i="1" a="1"/>
  <c r="C253" i="1" s="1"/>
  <c r="C250" i="1" a="1"/>
  <c r="C250" i="1" s="1"/>
  <c r="D249" i="1" a="1"/>
  <c r="D249" i="1" s="1"/>
  <c r="J249" i="1" s="1"/>
  <c r="C248" i="1" a="1"/>
  <c r="C248" i="1" s="1"/>
  <c r="D246" i="1" a="1"/>
  <c r="D246" i="1" s="1"/>
  <c r="J246" i="1" s="1"/>
  <c r="E245" i="1" a="1"/>
  <c r="E245" i="1" s="1"/>
  <c r="C237" i="1" a="1"/>
  <c r="C237" i="1" s="1"/>
  <c r="C234" i="1" a="1"/>
  <c r="C234" i="1" s="1"/>
  <c r="D233" i="1" a="1"/>
  <c r="D233" i="1" s="1"/>
  <c r="J233" i="1" s="1"/>
  <c r="C232" i="1" a="1"/>
  <c r="C232" i="1" s="1"/>
  <c r="D230" i="1" a="1"/>
  <c r="D230" i="1" s="1"/>
  <c r="J230" i="1" s="1"/>
  <c r="E229" i="1" a="1"/>
  <c r="E229" i="1" s="1"/>
  <c r="C224" i="1" a="1"/>
  <c r="C224" i="1" s="1"/>
  <c r="D223" i="1" a="1"/>
  <c r="D223" i="1" s="1"/>
  <c r="J223" i="1" s="1"/>
  <c r="C219" i="1" a="1"/>
  <c r="C219" i="1" s="1"/>
  <c r="D218" i="1" a="1"/>
  <c r="D218" i="1" s="1"/>
  <c r="J218" i="1" s="1"/>
  <c r="C213" i="1" a="1"/>
  <c r="C213" i="1" s="1"/>
  <c r="D212" i="1" a="1"/>
  <c r="D212" i="1" s="1"/>
  <c r="J212" i="1" s="1"/>
  <c r="E211" i="1" a="1"/>
  <c r="E211" i="1" s="1"/>
  <c r="C207" i="1" a="1"/>
  <c r="C207" i="1" s="1"/>
  <c r="C206" i="1" a="1"/>
  <c r="C206" i="1" s="1"/>
  <c r="C292" i="1" a="1"/>
  <c r="C292" i="1" s="1"/>
  <c r="C265" i="1" a="1"/>
  <c r="C265" i="1" s="1"/>
  <c r="D263" i="1" a="1"/>
  <c r="D263" i="1" s="1"/>
  <c r="J263" i="1" s="1"/>
  <c r="D262" i="1" a="1"/>
  <c r="D262" i="1" s="1"/>
  <c r="J262" i="1" s="1"/>
  <c r="D261" i="1" a="1"/>
  <c r="D261" i="1" s="1"/>
  <c r="J261" i="1" s="1"/>
  <c r="D260" i="1" a="1"/>
  <c r="D260" i="1" s="1"/>
  <c r="J260" i="1" s="1"/>
  <c r="E259" i="1" a="1"/>
  <c r="E259" i="1" s="1"/>
  <c r="C251" i="1" a="1"/>
  <c r="C251" i="1" s="1"/>
  <c r="C249" i="1" a="1"/>
  <c r="C249" i="1" s="1"/>
  <c r="D247" i="1" a="1"/>
  <c r="D247" i="1" s="1"/>
  <c r="J247" i="1" s="1"/>
  <c r="C246" i="1" a="1"/>
  <c r="C246" i="1" s="1"/>
  <c r="E244" i="1" a="1"/>
  <c r="E244" i="1" s="1"/>
  <c r="C235" i="1" a="1"/>
  <c r="C235" i="1" s="1"/>
  <c r="C233" i="1" a="1"/>
  <c r="C233" i="1" s="1"/>
  <c r="D231" i="1" a="1"/>
  <c r="D231" i="1" s="1"/>
  <c r="J231" i="1" s="1"/>
  <c r="C230" i="1" a="1"/>
  <c r="C230" i="1" s="1"/>
  <c r="D222" i="1" a="1"/>
  <c r="D222" i="1" s="1"/>
  <c r="J222" i="1" s="1"/>
  <c r="E221" i="1" a="1"/>
  <c r="E221" i="1" s="1"/>
  <c r="C218" i="1" a="1"/>
  <c r="C218" i="1" s="1"/>
  <c r="D217" i="1" a="1"/>
  <c r="D217" i="1" s="1"/>
  <c r="J217" i="1" s="1"/>
  <c r="E216" i="1" a="1"/>
  <c r="E216" i="1" s="1"/>
  <c r="E215" i="1" a="1"/>
  <c r="E215" i="1" s="1"/>
  <c r="C212" i="1" a="1"/>
  <c r="C212" i="1" s="1"/>
  <c r="D211" i="1" a="1"/>
  <c r="D211" i="1" s="1"/>
  <c r="J211" i="1" s="1"/>
  <c r="E210" i="1" a="1"/>
  <c r="E210" i="1" s="1"/>
  <c r="D205" i="1" a="1"/>
  <c r="D205" i="1" s="1"/>
  <c r="J205" i="1" s="1"/>
  <c r="C197" i="1" a="1"/>
  <c r="C197" i="1" s="1"/>
  <c r="D196" i="1" a="1"/>
  <c r="D196" i="1" s="1"/>
  <c r="J196" i="1" s="1"/>
  <c r="D202" i="1" a="1"/>
  <c r="D202" i="1" s="1"/>
  <c r="J202" i="1" s="1"/>
  <c r="E199" i="1" a="1"/>
  <c r="E199" i="1" s="1"/>
  <c r="D198" i="1" a="1"/>
  <c r="D198" i="1" s="1"/>
  <c r="J198" i="1" s="1"/>
  <c r="C196" i="1" a="1"/>
  <c r="C196" i="1" s="1"/>
  <c r="C195" i="1" a="1"/>
  <c r="C195" i="1" s="1"/>
  <c r="C194" i="1" a="1"/>
  <c r="C194" i="1" s="1"/>
  <c r="C193" i="1" a="1"/>
  <c r="C193" i="1" s="1"/>
  <c r="C190" i="1" a="1"/>
  <c r="C190" i="1" s="1"/>
  <c r="D188" i="1" a="1"/>
  <c r="D188" i="1" s="1"/>
  <c r="J188" i="1" s="1"/>
  <c r="E187" i="1" a="1"/>
  <c r="E187" i="1" s="1"/>
  <c r="E186" i="1" a="1"/>
  <c r="E186" i="1" s="1"/>
  <c r="D182" i="1" a="1"/>
  <c r="D182" i="1" s="1"/>
  <c r="J182" i="1" s="1"/>
  <c r="E181" i="1" a="1"/>
  <c r="E181" i="1" s="1"/>
  <c r="C175" i="1" a="1"/>
  <c r="C175" i="1" s="1"/>
  <c r="D174" i="1" a="1"/>
  <c r="D174" i="1" s="1"/>
  <c r="J174" i="1" s="1"/>
  <c r="E173" i="1" a="1"/>
  <c r="E173" i="1" s="1"/>
  <c r="C169" i="1" a="1"/>
  <c r="C169" i="1" s="1"/>
  <c r="D168" i="1" a="1"/>
  <c r="D168" i="1" s="1"/>
  <c r="J168" i="1" s="1"/>
  <c r="D167" i="1" a="1"/>
  <c r="D167" i="1" s="1"/>
  <c r="J167" i="1" s="1"/>
  <c r="E166" i="1" a="1"/>
  <c r="E166" i="1" s="1"/>
  <c r="C163" i="1" a="1"/>
  <c r="C163" i="1" s="1"/>
  <c r="C162" i="1" a="1"/>
  <c r="C162" i="1" s="1"/>
  <c r="E160" i="1" a="1"/>
  <c r="E160" i="1" s="1"/>
  <c r="D155" i="1" a="1"/>
  <c r="D155" i="1" s="1"/>
  <c r="J155" i="1" s="1"/>
  <c r="D148" i="1" a="1"/>
  <c r="D148" i="1" s="1"/>
  <c r="J148" i="1" s="1"/>
  <c r="E146" i="1" a="1"/>
  <c r="E146" i="1" s="1"/>
  <c r="C144" i="1" a="1"/>
  <c r="C144" i="1" s="1"/>
  <c r="D143" i="1" a="1"/>
  <c r="D143" i="1" s="1"/>
  <c r="J143" i="1" s="1"/>
  <c r="E135" i="1" a="1"/>
  <c r="E135" i="1" s="1"/>
  <c r="C132" i="1" a="1"/>
  <c r="C132" i="1" s="1"/>
  <c r="D131" i="1" a="1"/>
  <c r="D131" i="1" s="1"/>
  <c r="J131" i="1" s="1"/>
  <c r="E207" i="1" a="1"/>
  <c r="E207" i="1" s="1"/>
  <c r="D199" i="1" a="1"/>
  <c r="D199" i="1" s="1"/>
  <c r="J199" i="1" s="1"/>
  <c r="C198" i="1" a="1"/>
  <c r="C198" i="1" s="1"/>
  <c r="D187" i="1" a="1"/>
  <c r="D187" i="1" s="1"/>
  <c r="J187" i="1" s="1"/>
  <c r="D181" i="1" a="1"/>
  <c r="D181" i="1" s="1"/>
  <c r="J181" i="1" s="1"/>
  <c r="D173" i="1" a="1"/>
  <c r="D173" i="1" s="1"/>
  <c r="J173" i="1" s="1"/>
  <c r="C168" i="1" a="1"/>
  <c r="C168" i="1" s="1"/>
  <c r="D161" i="1" a="1"/>
  <c r="D161" i="1" s="1"/>
  <c r="J161" i="1" s="1"/>
  <c r="E159" i="1" a="1"/>
  <c r="E159" i="1" s="1"/>
  <c r="C156" i="1" a="1"/>
  <c r="C156" i="1" s="1"/>
  <c r="C155" i="1" a="1"/>
  <c r="C155" i="1" s="1"/>
  <c r="D154" i="1" a="1"/>
  <c r="D154" i="1" s="1"/>
  <c r="J154" i="1" s="1"/>
  <c r="E153" i="1" a="1"/>
  <c r="E153" i="1" s="1"/>
  <c r="D147" i="1" a="1"/>
  <c r="D147" i="1" s="1"/>
  <c r="J147" i="1" s="1"/>
  <c r="E142" i="1" a="1"/>
  <c r="E142" i="1" s="1"/>
  <c r="C137" i="1" a="1"/>
  <c r="C137" i="1" s="1"/>
  <c r="D136" i="1" a="1"/>
  <c r="D136" i="1" s="1"/>
  <c r="J136" i="1" s="1"/>
  <c r="D135" i="1" a="1"/>
  <c r="D135" i="1" s="1"/>
  <c r="J135" i="1" s="1"/>
  <c r="C131" i="1" a="1"/>
  <c r="C131" i="1" s="1"/>
  <c r="D130" i="1" a="1"/>
  <c r="D130" i="1" s="1"/>
  <c r="J130" i="1" s="1"/>
  <c r="D126" i="1" a="1"/>
  <c r="D126" i="1" s="1"/>
  <c r="J126" i="1" s="1"/>
  <c r="E125" i="1" a="1"/>
  <c r="E125" i="1" s="1"/>
  <c r="E119" i="1" a="1"/>
  <c r="E119" i="1" s="1"/>
  <c r="D113" i="1" a="1"/>
  <c r="D113" i="1" s="1"/>
  <c r="J113" i="1" s="1"/>
  <c r="E111" i="1" a="1"/>
  <c r="E111" i="1" s="1"/>
  <c r="E110" i="1" a="1"/>
  <c r="E110" i="1" s="1"/>
  <c r="D207" i="1" a="1"/>
  <c r="D207" i="1" s="1"/>
  <c r="J207" i="1" s="1"/>
  <c r="D200" i="1" a="1"/>
  <c r="D200" i="1" s="1"/>
  <c r="J200" i="1" s="1"/>
  <c r="C199" i="1" a="1"/>
  <c r="C199" i="1" s="1"/>
  <c r="C188" i="1" a="1"/>
  <c r="C188" i="1" s="1"/>
  <c r="C187" i="1" a="1"/>
  <c r="C187" i="1" s="1"/>
  <c r="D186" i="1" a="1"/>
  <c r="D186" i="1" s="1"/>
  <c r="J186" i="1" s="1"/>
  <c r="E185" i="1" a="1"/>
  <c r="E185" i="1" s="1"/>
  <c r="C182" i="1" a="1"/>
  <c r="C182" i="1" s="1"/>
  <c r="C181" i="1" a="1"/>
  <c r="C181" i="1" s="1"/>
  <c r="E180" i="1" a="1"/>
  <c r="E180" i="1" s="1"/>
  <c r="E179" i="1" a="1"/>
  <c r="E179" i="1" s="1"/>
  <c r="C174" i="1" a="1"/>
  <c r="C174" i="1" s="1"/>
  <c r="C173" i="1" a="1"/>
  <c r="C173" i="1" s="1"/>
  <c r="E172" i="1" a="1"/>
  <c r="E172" i="1" s="1"/>
  <c r="C167" i="1" a="1"/>
  <c r="C167" i="1" s="1"/>
  <c r="D166" i="1" a="1"/>
  <c r="D166" i="1" s="1"/>
  <c r="J166" i="1" s="1"/>
  <c r="E165" i="1" a="1"/>
  <c r="E165" i="1" s="1"/>
  <c r="C161" i="1" a="1"/>
  <c r="C161" i="1" s="1"/>
  <c r="D160" i="1" a="1"/>
  <c r="D160" i="1" s="1"/>
  <c r="J160" i="1" s="1"/>
  <c r="D159" i="1" a="1"/>
  <c r="D159" i="1" s="1"/>
  <c r="J159" i="1" s="1"/>
  <c r="C154" i="1" a="1"/>
  <c r="C154" i="1" s="1"/>
  <c r="E152" i="1" a="1"/>
  <c r="E152" i="1" s="1"/>
  <c r="C148" i="1" a="1"/>
  <c r="C148" i="1" s="1"/>
  <c r="C147" i="1" a="1"/>
  <c r="C147" i="1" s="1"/>
  <c r="D146" i="1" a="1"/>
  <c r="D146" i="1" s="1"/>
  <c r="J146" i="1" s="1"/>
  <c r="C143" i="1" a="1"/>
  <c r="C143" i="1" s="1"/>
  <c r="E141" i="1" a="1"/>
  <c r="E141" i="1" s="1"/>
  <c r="E140" i="1" a="1"/>
  <c r="E140" i="1" s="1"/>
  <c r="E139" i="1" a="1"/>
  <c r="E139" i="1" s="1"/>
  <c r="C136" i="1" a="1"/>
  <c r="C136" i="1" s="1"/>
  <c r="C135" i="1" a="1"/>
  <c r="C135" i="1" s="1"/>
  <c r="E134" i="1" a="1"/>
  <c r="E134" i="1" s="1"/>
  <c r="C130" i="1" a="1"/>
  <c r="C130" i="1" s="1"/>
  <c r="E129" i="1" a="1"/>
  <c r="E129" i="1" s="1"/>
  <c r="D125" i="1" a="1"/>
  <c r="D125" i="1" s="1"/>
  <c r="J125" i="1" s="1"/>
  <c r="E124" i="1" a="1"/>
  <c r="E124" i="1" s="1"/>
  <c r="E123" i="1" a="1"/>
  <c r="E123" i="1" s="1"/>
  <c r="C121" i="1" a="1"/>
  <c r="C121" i="1" s="1"/>
  <c r="D120" i="1" a="1"/>
  <c r="D120" i="1" s="1"/>
  <c r="J120" i="1" s="1"/>
  <c r="D119" i="1" a="1"/>
  <c r="D119" i="1" s="1"/>
  <c r="J119" i="1" s="1"/>
  <c r="E118" i="1" a="1"/>
  <c r="E118" i="1" s="1"/>
  <c r="D203" i="1" a="1"/>
  <c r="D203" i="1" s="1"/>
  <c r="J203" i="1" s="1"/>
  <c r="C200" i="1" a="1"/>
  <c r="C200" i="1" s="1"/>
  <c r="C186" i="1" a="1"/>
  <c r="C186" i="1" s="1"/>
  <c r="E184" i="1" a="1"/>
  <c r="E184" i="1" s="1"/>
  <c r="D180" i="1" a="1"/>
  <c r="D180" i="1" s="1"/>
  <c r="J180" i="1" s="1"/>
  <c r="E178" i="1" a="1"/>
  <c r="E178" i="1" s="1"/>
  <c r="D172" i="1" a="1"/>
  <c r="D172" i="1" s="1"/>
  <c r="J172" i="1" s="1"/>
  <c r="E171" i="1" a="1"/>
  <c r="E171" i="1" s="1"/>
  <c r="D165" i="1" a="1"/>
  <c r="D165" i="1" s="1"/>
  <c r="J165" i="1" s="1"/>
  <c r="C160" i="1" a="1"/>
  <c r="C160" i="1" s="1"/>
  <c r="E158" i="1" a="1"/>
  <c r="E158" i="1" s="1"/>
  <c r="D153" i="1" a="1"/>
  <c r="D153" i="1" s="1"/>
  <c r="J153" i="1" s="1"/>
  <c r="E151" i="1" a="1"/>
  <c r="E151" i="1" s="1"/>
  <c r="C146" i="1" a="1"/>
  <c r="C146" i="1" s="1"/>
  <c r="E145" i="1" a="1"/>
  <c r="E145" i="1" s="1"/>
  <c r="D142" i="1" a="1"/>
  <c r="D142" i="1" s="1"/>
  <c r="J142" i="1" s="1"/>
  <c r="D141" i="1" a="1"/>
  <c r="D141" i="1" s="1"/>
  <c r="J141" i="1" s="1"/>
  <c r="D140" i="1" a="1"/>
  <c r="D140" i="1" s="1"/>
  <c r="J140" i="1" s="1"/>
  <c r="E138" i="1" a="1"/>
  <c r="E138" i="1" s="1"/>
  <c r="C126" i="1" a="1"/>
  <c r="C126" i="1" s="1"/>
  <c r="C125" i="1" a="1"/>
  <c r="C125" i="1" s="1"/>
  <c r="D124" i="1" a="1"/>
  <c r="D124" i="1" s="1"/>
  <c r="J124" i="1" s="1"/>
  <c r="E122" i="1" a="1"/>
  <c r="E122" i="1" s="1"/>
  <c r="C120" i="1" a="1"/>
  <c r="C120" i="1" s="1"/>
  <c r="C119" i="1" a="1"/>
  <c r="C119" i="1" s="1"/>
  <c r="C113" i="1" a="1"/>
  <c r="C113" i="1" s="1"/>
  <c r="C112" i="1" a="1"/>
  <c r="C112" i="1" s="1"/>
  <c r="C111" i="1" a="1"/>
  <c r="C111" i="1" s="1"/>
  <c r="D110" i="1" a="1"/>
  <c r="D110" i="1" s="1"/>
  <c r="J110" i="1" s="1"/>
  <c r="C210" i="1" a="1"/>
  <c r="C210" i="1" s="1"/>
  <c r="E208" i="1" a="1"/>
  <c r="E208" i="1" s="1"/>
  <c r="C203" i="1" a="1"/>
  <c r="C203" i="1" s="1"/>
  <c r="D191" i="1" a="1"/>
  <c r="D191" i="1" s="1"/>
  <c r="J191" i="1" s="1"/>
  <c r="E190" i="1" a="1"/>
  <c r="E190" i="1" s="1"/>
  <c r="D185" i="1" a="1"/>
  <c r="D185" i="1" s="1"/>
  <c r="J185" i="1" s="1"/>
  <c r="E183" i="1" a="1"/>
  <c r="E183" i="1" s="1"/>
  <c r="D179" i="1" a="1"/>
  <c r="D179" i="1" s="1"/>
  <c r="J179" i="1" s="1"/>
  <c r="D178" i="1" a="1"/>
  <c r="D178" i="1" s="1"/>
  <c r="J178" i="1" s="1"/>
  <c r="E177" i="1" a="1"/>
  <c r="E177" i="1" s="1"/>
  <c r="E176" i="1" a="1"/>
  <c r="E176" i="1" s="1"/>
  <c r="E170" i="1" a="1"/>
  <c r="E170" i="1" s="1"/>
  <c r="C166" i="1" a="1"/>
  <c r="C166" i="1" s="1"/>
  <c r="C165" i="1" a="1"/>
  <c r="C165" i="1" s="1"/>
  <c r="E164" i="1" a="1"/>
  <c r="E164" i="1" s="1"/>
  <c r="C159" i="1" a="1"/>
  <c r="C159" i="1" s="1"/>
  <c r="C153" i="1" a="1"/>
  <c r="C153" i="1" s="1"/>
  <c r="D152" i="1" a="1"/>
  <c r="D152" i="1" s="1"/>
  <c r="J152" i="1" s="1"/>
  <c r="D151" i="1" a="1"/>
  <c r="D151" i="1" s="1"/>
  <c r="J151" i="1" s="1"/>
  <c r="E150" i="1" a="1"/>
  <c r="E150" i="1" s="1"/>
  <c r="C142" i="1" a="1"/>
  <c r="C142" i="1" s="1"/>
  <c r="C141" i="1" a="1"/>
  <c r="C141" i="1" s="1"/>
  <c r="D139" i="1" a="1"/>
  <c r="D139" i="1" s="1"/>
  <c r="J139" i="1" s="1"/>
  <c r="D138" i="1" a="1"/>
  <c r="D138" i="1" s="1"/>
  <c r="J138" i="1" s="1"/>
  <c r="D134" i="1" a="1"/>
  <c r="D134" i="1" s="1"/>
  <c r="J134" i="1" s="1"/>
  <c r="E133" i="1" a="1"/>
  <c r="E133" i="1" s="1"/>
  <c r="D129" i="1" a="1"/>
  <c r="D129" i="1" s="1"/>
  <c r="J129" i="1" s="1"/>
  <c r="E128" i="1" a="1"/>
  <c r="E128" i="1" s="1"/>
  <c r="D123" i="1" a="1"/>
  <c r="D123" i="1" s="1"/>
  <c r="J123" i="1" s="1"/>
  <c r="D118" i="1" a="1"/>
  <c r="D118" i="1" s="1"/>
  <c r="J118" i="1" s="1"/>
  <c r="E117" i="1" a="1"/>
  <c r="E117" i="1" s="1"/>
  <c r="C208" i="1" a="1"/>
  <c r="C208" i="1" s="1"/>
  <c r="C201" i="1" a="1"/>
  <c r="C201" i="1" s="1"/>
  <c r="D192" i="1" a="1"/>
  <c r="D192" i="1" s="1"/>
  <c r="J192" i="1" s="1"/>
  <c r="E189" i="1" a="1"/>
  <c r="E189" i="1" s="1"/>
  <c r="C185" i="1" a="1"/>
  <c r="C185" i="1" s="1"/>
  <c r="D184" i="1" a="1"/>
  <c r="D184" i="1" s="1"/>
  <c r="J184" i="1" s="1"/>
  <c r="D183" i="1" a="1"/>
  <c r="D183" i="1" s="1"/>
  <c r="J183" i="1" s="1"/>
  <c r="C180" i="1" a="1"/>
  <c r="C180" i="1" s="1"/>
  <c r="C179" i="1" a="1"/>
  <c r="C179" i="1" s="1"/>
  <c r="C178" i="1" a="1"/>
  <c r="C178" i="1" s="1"/>
  <c r="E175" i="1" a="1"/>
  <c r="E175" i="1" s="1"/>
  <c r="C172" i="1" a="1"/>
  <c r="C172" i="1" s="1"/>
  <c r="D171" i="1" a="1"/>
  <c r="D171" i="1" s="1"/>
  <c r="J171" i="1" s="1"/>
  <c r="D170" i="1" a="1"/>
  <c r="D170" i="1" s="1"/>
  <c r="J170" i="1" s="1"/>
  <c r="E169" i="1" a="1"/>
  <c r="E169" i="1" s="1"/>
  <c r="D164" i="1" a="1"/>
  <c r="D164" i="1" s="1"/>
  <c r="J164" i="1" s="1"/>
  <c r="E163" i="1" a="1"/>
  <c r="E163" i="1" s="1"/>
  <c r="D158" i="1" a="1"/>
  <c r="D158" i="1" s="1"/>
  <c r="J158" i="1" s="1"/>
  <c r="E157" i="1" a="1"/>
  <c r="E157" i="1" s="1"/>
  <c r="C152" i="1" a="1"/>
  <c r="C152" i="1" s="1"/>
  <c r="E149" i="1" a="1"/>
  <c r="E149" i="1" s="1"/>
  <c r="D145" i="1" a="1"/>
  <c r="D145" i="1" s="1"/>
  <c r="J145" i="1" s="1"/>
  <c r="E144" i="1" a="1"/>
  <c r="E144" i="1" s="1"/>
  <c r="C140" i="1" a="1"/>
  <c r="C140" i="1" s="1"/>
  <c r="C139" i="1" a="1"/>
  <c r="C139" i="1" s="1"/>
  <c r="C138" i="1" a="1"/>
  <c r="C138" i="1" s="1"/>
  <c r="E137" i="1" a="1"/>
  <c r="E137" i="1" s="1"/>
  <c r="D133" i="1" a="1"/>
  <c r="D133" i="1" s="1"/>
  <c r="J133" i="1" s="1"/>
  <c r="E132" i="1" a="1"/>
  <c r="E132" i="1" s="1"/>
  <c r="E127" i="1" a="1"/>
  <c r="E127" i="1" s="1"/>
  <c r="C124" i="1" a="1"/>
  <c r="C124" i="1" s="1"/>
  <c r="C123" i="1" a="1"/>
  <c r="C123" i="1" s="1"/>
  <c r="D122" i="1" a="1"/>
  <c r="D122" i="1" s="1"/>
  <c r="J122" i="1" s="1"/>
  <c r="D117" i="1" a="1"/>
  <c r="D117" i="1" s="1"/>
  <c r="J117" i="1" s="1"/>
  <c r="D116" i="1" a="1"/>
  <c r="D116" i="1" s="1"/>
  <c r="J116" i="1" s="1"/>
  <c r="C204" i="1" a="1"/>
  <c r="C204" i="1" s="1"/>
  <c r="E195" i="1" a="1"/>
  <c r="E195" i="1" s="1"/>
  <c r="E194" i="1" a="1"/>
  <c r="E194" i="1" s="1"/>
  <c r="C191" i="1" a="1"/>
  <c r="C191" i="1" s="1"/>
  <c r="D190" i="1" a="1"/>
  <c r="D190" i="1" s="1"/>
  <c r="J190" i="1" s="1"/>
  <c r="D189" i="1" a="1"/>
  <c r="D189" i="1" s="1"/>
  <c r="J189" i="1" s="1"/>
  <c r="C184" i="1" a="1"/>
  <c r="C184" i="1" s="1"/>
  <c r="E182" i="1" a="1"/>
  <c r="E182" i="1" s="1"/>
  <c r="D177" i="1" a="1"/>
  <c r="D177" i="1" s="1"/>
  <c r="J177" i="1" s="1"/>
  <c r="D176" i="1" a="1"/>
  <c r="D176" i="1" s="1"/>
  <c r="J176" i="1" s="1"/>
  <c r="D175" i="1" a="1"/>
  <c r="D175" i="1" s="1"/>
  <c r="J175" i="1" s="1"/>
  <c r="E174" i="1" a="1"/>
  <c r="E174" i="1" s="1"/>
  <c r="C171" i="1" a="1"/>
  <c r="C171" i="1" s="1"/>
  <c r="C170" i="1" a="1"/>
  <c r="C170" i="1" s="1"/>
  <c r="E168" i="1" a="1"/>
  <c r="E168" i="1" s="1"/>
  <c r="E162" i="1" a="1"/>
  <c r="E162" i="1" s="1"/>
  <c r="D157" i="1" a="1"/>
  <c r="D157" i="1" s="1"/>
  <c r="J157" i="1" s="1"/>
  <c r="E156" i="1" a="1"/>
  <c r="E156" i="1" s="1"/>
  <c r="E155" i="1" a="1"/>
  <c r="E155" i="1" s="1"/>
  <c r="C151" i="1" a="1"/>
  <c r="C151" i="1" s="1"/>
  <c r="D150" i="1" a="1"/>
  <c r="D150" i="1" s="1"/>
  <c r="J150" i="1" s="1"/>
  <c r="D149" i="1" a="1"/>
  <c r="D149" i="1" s="1"/>
  <c r="J149" i="1" s="1"/>
  <c r="C134" i="1" a="1"/>
  <c r="C134" i="1" s="1"/>
  <c r="C133" i="1" a="1"/>
  <c r="C133" i="1" s="1"/>
  <c r="D132" i="1" a="1"/>
  <c r="D132" i="1" s="1"/>
  <c r="J132" i="1" s="1"/>
  <c r="E131" i="1" a="1"/>
  <c r="E131" i="1" s="1"/>
  <c r="C129" i="1" a="1"/>
  <c r="C129" i="1" s="1"/>
  <c r="D128" i="1" a="1"/>
  <c r="D128" i="1" s="1"/>
  <c r="J128" i="1" s="1"/>
  <c r="D127" i="1" a="1"/>
  <c r="D127" i="1" s="1"/>
  <c r="J127" i="1" s="1"/>
  <c r="C122" i="1" a="1"/>
  <c r="C122" i="1" s="1"/>
  <c r="E121" i="1" a="1"/>
  <c r="E121" i="1" s="1"/>
  <c r="D209" i="1" a="1"/>
  <c r="D209" i="1" s="1"/>
  <c r="J209" i="1" s="1"/>
  <c r="E202" i="1" a="1"/>
  <c r="E202" i="1" s="1"/>
  <c r="E198" i="1" a="1"/>
  <c r="E198" i="1" s="1"/>
  <c r="E197" i="1" a="1"/>
  <c r="E197" i="1" s="1"/>
  <c r="E196" i="1" a="1"/>
  <c r="E196" i="1" s="1"/>
  <c r="D195" i="1" a="1"/>
  <c r="D195" i="1" s="1"/>
  <c r="J195" i="1" s="1"/>
  <c r="D194" i="1" a="1"/>
  <c r="D194" i="1" s="1"/>
  <c r="J194" i="1" s="1"/>
  <c r="D193" i="1" a="1"/>
  <c r="D193" i="1" s="1"/>
  <c r="J193" i="1" s="1"/>
  <c r="C192" i="1" a="1"/>
  <c r="C192" i="1" s="1"/>
  <c r="C189" i="1" a="1"/>
  <c r="C189" i="1" s="1"/>
  <c r="E188" i="1" a="1"/>
  <c r="E188" i="1" s="1"/>
  <c r="C183" i="1" a="1"/>
  <c r="C183" i="1" s="1"/>
  <c r="C177" i="1" a="1"/>
  <c r="C177" i="1" s="1"/>
  <c r="C176" i="1" a="1"/>
  <c r="C176" i="1" s="1"/>
  <c r="D169" i="1" a="1"/>
  <c r="D169" i="1" s="1"/>
  <c r="J169" i="1" s="1"/>
  <c r="E167" i="1" a="1"/>
  <c r="E167" i="1" s="1"/>
  <c r="C164" i="1" a="1"/>
  <c r="C164" i="1" s="1"/>
  <c r="D163" i="1" a="1"/>
  <c r="D163" i="1" s="1"/>
  <c r="J163" i="1" s="1"/>
  <c r="D162" i="1" a="1"/>
  <c r="D162" i="1" s="1"/>
  <c r="J162" i="1" s="1"/>
  <c r="E161" i="1" a="1"/>
  <c r="E161" i="1" s="1"/>
  <c r="C158" i="1" a="1"/>
  <c r="C158" i="1" s="1"/>
  <c r="C157" i="1" a="1"/>
  <c r="C157" i="1" s="1"/>
  <c r="D156" i="1" a="1"/>
  <c r="D156" i="1" s="1"/>
  <c r="J156" i="1" s="1"/>
  <c r="E154" i="1" a="1"/>
  <c r="E154" i="1" s="1"/>
  <c r="C150" i="1" a="1"/>
  <c r="C150" i="1" s="1"/>
  <c r="C149" i="1" a="1"/>
  <c r="C149" i="1" s="1"/>
  <c r="E148" i="1" a="1"/>
  <c r="E148" i="1" s="1"/>
  <c r="E147" i="1" a="1"/>
  <c r="E147" i="1" s="1"/>
  <c r="C145" i="1" a="1"/>
  <c r="C145" i="1" s="1"/>
  <c r="D144" i="1" a="1"/>
  <c r="D144" i="1" s="1"/>
  <c r="J144" i="1" s="1"/>
  <c r="E143" i="1" a="1"/>
  <c r="E143" i="1" s="1"/>
  <c r="D137" i="1" a="1"/>
  <c r="D137" i="1" s="1"/>
  <c r="J137" i="1" s="1"/>
  <c r="E136" i="1" a="1"/>
  <c r="E136" i="1" s="1"/>
  <c r="E130" i="1" a="1"/>
  <c r="E130" i="1" s="1"/>
  <c r="C128" i="1" a="1"/>
  <c r="C128" i="1" s="1"/>
  <c r="C127" i="1" a="1"/>
  <c r="C127" i="1" s="1"/>
  <c r="E126" i="1" a="1"/>
  <c r="E126" i="1" s="1"/>
  <c r="E1065" i="1" a="1"/>
  <c r="E1065" i="1" s="1"/>
  <c r="D1063" i="1" a="1"/>
  <c r="D1063" i="1" s="1"/>
  <c r="J1063" i="1" s="1"/>
  <c r="C1061" i="1" a="1"/>
  <c r="C1061" i="1" s="1"/>
  <c r="E1057" i="1" a="1"/>
  <c r="E1057" i="1" s="1"/>
  <c r="D1055" i="1" a="1"/>
  <c r="D1055" i="1" s="1"/>
  <c r="J1055" i="1" s="1"/>
  <c r="C1053" i="1" a="1"/>
  <c r="C1053" i="1" s="1"/>
  <c r="E1049" i="1" a="1"/>
  <c r="E1049" i="1" s="1"/>
  <c r="D1047" i="1" a="1"/>
  <c r="D1047" i="1" s="1"/>
  <c r="J1047" i="1" s="1"/>
  <c r="C1045" i="1" a="1"/>
  <c r="C1045" i="1" s="1"/>
  <c r="E1041" i="1" a="1"/>
  <c r="E1041" i="1" s="1"/>
  <c r="D1039" i="1" a="1"/>
  <c r="D1039" i="1" s="1"/>
  <c r="J1039" i="1" s="1"/>
  <c r="C1037" i="1" a="1"/>
  <c r="C1037" i="1" s="1"/>
  <c r="E1025" i="1" a="1"/>
  <c r="E1025" i="1" s="1"/>
  <c r="D1024" i="1" a="1"/>
  <c r="D1024" i="1" s="1"/>
  <c r="J1024" i="1" s="1"/>
  <c r="D1023" i="1" a="1"/>
  <c r="D1023" i="1" s="1"/>
  <c r="J1023" i="1" s="1"/>
  <c r="C1022" i="1" a="1"/>
  <c r="C1022" i="1" s="1"/>
  <c r="D1021" i="1" a="1"/>
  <c r="D1021" i="1" s="1"/>
  <c r="J1021" i="1" s="1"/>
  <c r="E1020" i="1" a="1"/>
  <c r="E1020" i="1" s="1"/>
  <c r="E1019" i="1" a="1"/>
  <c r="E1019" i="1" s="1"/>
  <c r="E1017" i="1" a="1"/>
  <c r="E1017" i="1" s="1"/>
  <c r="D1016" i="1" a="1"/>
  <c r="D1016" i="1" s="1"/>
  <c r="J1016" i="1" s="1"/>
  <c r="D1015" i="1" a="1"/>
  <c r="D1015" i="1" s="1"/>
  <c r="J1015" i="1" s="1"/>
  <c r="C1014" i="1" a="1"/>
  <c r="C1014" i="1" s="1"/>
  <c r="D1013" i="1" a="1"/>
  <c r="D1013" i="1" s="1"/>
  <c r="J1013" i="1" s="1"/>
  <c r="E1012" i="1" a="1"/>
  <c r="E1012" i="1" s="1"/>
  <c r="E1011" i="1" a="1"/>
  <c r="E1011" i="1" s="1"/>
  <c r="E1010" i="1" a="1"/>
  <c r="E1010" i="1" s="1"/>
  <c r="E1007" i="1" a="1"/>
  <c r="E1007" i="1" s="1"/>
  <c r="E1006" i="1" a="1"/>
  <c r="E1006" i="1" s="1"/>
  <c r="E1066" i="1" a="1"/>
  <c r="E1066" i="1" s="1"/>
  <c r="D1064" i="1" a="1"/>
  <c r="D1064" i="1" s="1"/>
  <c r="J1064" i="1" s="1"/>
  <c r="C1062" i="1" a="1"/>
  <c r="C1062" i="1" s="1"/>
  <c r="E1058" i="1" a="1"/>
  <c r="E1058" i="1" s="1"/>
  <c r="D1056" i="1" a="1"/>
  <c r="D1056" i="1" s="1"/>
  <c r="J1056" i="1" s="1"/>
  <c r="C1054" i="1" a="1"/>
  <c r="C1054" i="1" s="1"/>
  <c r="E1050" i="1" a="1"/>
  <c r="E1050" i="1" s="1"/>
  <c r="D1048" i="1" a="1"/>
  <c r="D1048" i="1" s="1"/>
  <c r="J1048" i="1" s="1"/>
  <c r="C1046" i="1" a="1"/>
  <c r="C1046" i="1" s="1"/>
  <c r="E1042" i="1" a="1"/>
  <c r="E1042" i="1" s="1"/>
  <c r="D1040" i="1" a="1"/>
  <c r="D1040" i="1" s="1"/>
  <c r="J1040" i="1" s="1"/>
  <c r="C1038" i="1" a="1"/>
  <c r="C1038" i="1" s="1"/>
  <c r="E1036" i="1" a="1"/>
  <c r="E1036" i="1" s="1"/>
  <c r="E1029" i="1" a="1"/>
  <c r="E1029" i="1" s="1"/>
  <c r="E1028" i="1" a="1"/>
  <c r="E1028" i="1" s="1"/>
  <c r="E1027" i="1" a="1"/>
  <c r="E1027" i="1" s="1"/>
  <c r="D1026" i="1" a="1"/>
  <c r="D1026" i="1" s="1"/>
  <c r="J1026" i="1" s="1"/>
  <c r="D1025" i="1" a="1"/>
  <c r="D1025" i="1" s="1"/>
  <c r="J1025" i="1" s="1"/>
  <c r="C1024" i="1" a="1"/>
  <c r="C1024" i="1" s="1"/>
  <c r="C1023" i="1" a="1"/>
  <c r="C1023" i="1" s="1"/>
  <c r="D1020" i="1" a="1"/>
  <c r="D1020" i="1" s="1"/>
  <c r="J1020" i="1" s="1"/>
  <c r="D1019" i="1" a="1"/>
  <c r="D1019" i="1" s="1"/>
  <c r="J1019" i="1" s="1"/>
  <c r="D1018" i="1" a="1"/>
  <c r="D1018" i="1" s="1"/>
  <c r="J1018" i="1" s="1"/>
  <c r="D1017" i="1" a="1"/>
  <c r="D1017" i="1" s="1"/>
  <c r="J1017" i="1" s="1"/>
  <c r="C1016" i="1" a="1"/>
  <c r="C1016" i="1" s="1"/>
  <c r="C1015" i="1" a="1"/>
  <c r="C1015" i="1" s="1"/>
  <c r="D1012" i="1" a="1"/>
  <c r="D1012" i="1" s="1"/>
  <c r="J1012" i="1" s="1"/>
  <c r="D1011" i="1" a="1"/>
  <c r="D1011" i="1" s="1"/>
  <c r="J1011" i="1" s="1"/>
  <c r="E1009" i="1" a="1"/>
  <c r="E1009" i="1" s="1"/>
  <c r="E1008" i="1" a="1"/>
  <c r="E1008" i="1" s="1"/>
  <c r="E1005" i="1" a="1"/>
  <c r="E1005" i="1" s="1"/>
  <c r="E1067" i="1" a="1"/>
  <c r="E1067" i="1" s="1"/>
  <c r="D1065" i="1" a="1"/>
  <c r="D1065" i="1" s="1"/>
  <c r="J1065" i="1" s="1"/>
  <c r="C1063" i="1" a="1"/>
  <c r="C1063" i="1" s="1"/>
  <c r="E1059" i="1" a="1"/>
  <c r="E1059" i="1" s="1"/>
  <c r="D1057" i="1" a="1"/>
  <c r="D1057" i="1" s="1"/>
  <c r="J1057" i="1" s="1"/>
  <c r="C1055" i="1" a="1"/>
  <c r="C1055" i="1" s="1"/>
  <c r="E1051" i="1" a="1"/>
  <c r="E1051" i="1" s="1"/>
  <c r="D1049" i="1" a="1"/>
  <c r="D1049" i="1" s="1"/>
  <c r="J1049" i="1" s="1"/>
  <c r="C1047" i="1" a="1"/>
  <c r="C1047" i="1" s="1"/>
  <c r="E1043" i="1" a="1"/>
  <c r="E1043" i="1" s="1"/>
  <c r="D1041" i="1" a="1"/>
  <c r="D1041" i="1" s="1"/>
  <c r="J1041" i="1" s="1"/>
  <c r="C1039" i="1" a="1"/>
  <c r="C1039" i="1" s="1"/>
  <c r="E1031" i="1" a="1"/>
  <c r="E1031" i="1" s="1"/>
  <c r="E1030" i="1" a="1"/>
  <c r="E1030" i="1" s="1"/>
  <c r="D1028" i="1" a="1"/>
  <c r="D1028" i="1" s="1"/>
  <c r="J1028" i="1" s="1"/>
  <c r="D1027" i="1" a="1"/>
  <c r="D1027" i="1" s="1"/>
  <c r="J1027" i="1" s="1"/>
  <c r="C1026" i="1" a="1"/>
  <c r="C1026" i="1" s="1"/>
  <c r="C1025" i="1" a="1"/>
  <c r="C1025" i="1" s="1"/>
  <c r="C1021" i="1" a="1"/>
  <c r="C1021" i="1" s="1"/>
  <c r="C1020" i="1" a="1"/>
  <c r="C1020" i="1" s="1"/>
  <c r="C1019" i="1" a="1"/>
  <c r="C1019" i="1" s="1"/>
  <c r="C1018" i="1" a="1"/>
  <c r="C1018" i="1" s="1"/>
  <c r="C1017" i="1" a="1"/>
  <c r="C1017" i="1" s="1"/>
  <c r="C1013" i="1" a="1"/>
  <c r="C1013" i="1" s="1"/>
  <c r="C1012" i="1" a="1"/>
  <c r="C1012" i="1" s="1"/>
  <c r="C1011" i="1" a="1"/>
  <c r="C1011" i="1" s="1"/>
  <c r="D1010" i="1" a="1"/>
  <c r="D1010" i="1" s="1"/>
  <c r="J1010" i="1" s="1"/>
  <c r="D1009" i="1" a="1"/>
  <c r="D1009" i="1" s="1"/>
  <c r="J1009" i="1" s="1"/>
  <c r="D1008" i="1" a="1"/>
  <c r="D1008" i="1" s="1"/>
  <c r="J1008" i="1" s="1"/>
  <c r="D1007" i="1" a="1"/>
  <c r="D1007" i="1" s="1"/>
  <c r="J1007" i="1" s="1"/>
  <c r="D1006" i="1" a="1"/>
  <c r="D1006" i="1" s="1"/>
  <c r="J1006" i="1" s="1"/>
  <c r="E1068" i="1" a="1"/>
  <c r="E1068" i="1" s="1"/>
  <c r="D1066" i="1" a="1"/>
  <c r="D1066" i="1" s="1"/>
  <c r="J1066" i="1" s="1"/>
  <c r="C1064" i="1" a="1"/>
  <c r="C1064" i="1" s="1"/>
  <c r="E1060" i="1" a="1"/>
  <c r="E1060" i="1" s="1"/>
  <c r="D1058" i="1" a="1"/>
  <c r="D1058" i="1" s="1"/>
  <c r="J1058" i="1" s="1"/>
  <c r="C1056" i="1" a="1"/>
  <c r="C1056" i="1" s="1"/>
  <c r="E1052" i="1" a="1"/>
  <c r="E1052" i="1" s="1"/>
  <c r="D1050" i="1" a="1"/>
  <c r="D1050" i="1" s="1"/>
  <c r="J1050" i="1" s="1"/>
  <c r="C1048" i="1" a="1"/>
  <c r="C1048" i="1" s="1"/>
  <c r="E1044" i="1" a="1"/>
  <c r="E1044" i="1" s="1"/>
  <c r="D1042" i="1" a="1"/>
  <c r="D1042" i="1" s="1"/>
  <c r="J1042" i="1" s="1"/>
  <c r="C1040" i="1" a="1"/>
  <c r="C1040" i="1" s="1"/>
  <c r="D1036" i="1" a="1"/>
  <c r="D1036" i="1" s="1"/>
  <c r="J1036" i="1" s="1"/>
  <c r="E1035" i="1" a="1"/>
  <c r="E1035" i="1" s="1"/>
  <c r="E1034" i="1" a="1"/>
  <c r="E1034" i="1" s="1"/>
  <c r="E1032" i="1" a="1"/>
  <c r="E1032" i="1" s="1"/>
  <c r="D1030" i="1" a="1"/>
  <c r="D1030" i="1" s="1"/>
  <c r="J1030" i="1" s="1"/>
  <c r="D1029" i="1" a="1"/>
  <c r="D1029" i="1" s="1"/>
  <c r="J1029" i="1" s="1"/>
  <c r="C1028" i="1" a="1"/>
  <c r="C1028" i="1" s="1"/>
  <c r="C1027" i="1" a="1"/>
  <c r="C1027" i="1" s="1"/>
  <c r="C1010" i="1" a="1"/>
  <c r="C1010" i="1" s="1"/>
  <c r="C1009" i="1" a="1"/>
  <c r="C1009" i="1" s="1"/>
  <c r="C1008" i="1" a="1"/>
  <c r="C1008" i="1" s="1"/>
  <c r="C1007" i="1" a="1"/>
  <c r="C1007" i="1" s="1"/>
  <c r="C1006" i="1" a="1"/>
  <c r="C1006" i="1" s="1"/>
  <c r="D1005" i="1" a="1"/>
  <c r="D1005" i="1" s="1"/>
  <c r="J1005" i="1" s="1"/>
  <c r="D1067" i="1" a="1"/>
  <c r="D1067" i="1" s="1"/>
  <c r="J1067" i="1" s="1"/>
  <c r="C1065" i="1" a="1"/>
  <c r="C1065" i="1" s="1"/>
  <c r="E1061" i="1" a="1"/>
  <c r="E1061" i="1" s="1"/>
  <c r="D1059" i="1" a="1"/>
  <c r="D1059" i="1" s="1"/>
  <c r="J1059" i="1" s="1"/>
  <c r="C1057" i="1" a="1"/>
  <c r="C1057" i="1" s="1"/>
  <c r="E1053" i="1" a="1"/>
  <c r="E1053" i="1" s="1"/>
  <c r="D1051" i="1" a="1"/>
  <c r="D1051" i="1" s="1"/>
  <c r="J1051" i="1" s="1"/>
  <c r="C1049" i="1" a="1"/>
  <c r="C1049" i="1" s="1"/>
  <c r="E1045" i="1" a="1"/>
  <c r="E1045" i="1" s="1"/>
  <c r="D1043" i="1" a="1"/>
  <c r="D1043" i="1" s="1"/>
  <c r="J1043" i="1" s="1"/>
  <c r="C1041" i="1" a="1"/>
  <c r="C1041" i="1" s="1"/>
  <c r="E1037" i="1" a="1"/>
  <c r="E1037" i="1" s="1"/>
  <c r="C1036" i="1" a="1"/>
  <c r="C1036" i="1" s="1"/>
  <c r="E1033" i="1" a="1"/>
  <c r="E1033" i="1" s="1"/>
  <c r="D1032" i="1" a="1"/>
  <c r="D1032" i="1" s="1"/>
  <c r="J1032" i="1" s="1"/>
  <c r="D1031" i="1" a="1"/>
  <c r="D1031" i="1" s="1"/>
  <c r="J1031" i="1" s="1"/>
  <c r="C1030" i="1" a="1"/>
  <c r="C1030" i="1" s="1"/>
  <c r="C1029" i="1" a="1"/>
  <c r="C1029" i="1" s="1"/>
  <c r="D1004" i="1" a="1"/>
  <c r="D1004" i="1" s="1"/>
  <c r="J1004" i="1" s="1"/>
  <c r="D1003" i="1" a="1"/>
  <c r="D1003" i="1" s="1"/>
  <c r="J1003" i="1" s="1"/>
  <c r="E999" i="1" a="1"/>
  <c r="E999" i="1" s="1"/>
  <c r="E998" i="1" a="1"/>
  <c r="E998" i="1" s="1"/>
  <c r="D1068" i="1" a="1"/>
  <c r="D1068" i="1" s="1"/>
  <c r="J1068" i="1" s="1"/>
  <c r="C1066" i="1" a="1"/>
  <c r="C1066" i="1" s="1"/>
  <c r="E1062" i="1" a="1"/>
  <c r="E1062" i="1" s="1"/>
  <c r="D1060" i="1" a="1"/>
  <c r="D1060" i="1" s="1"/>
  <c r="J1060" i="1" s="1"/>
  <c r="C1058" i="1" a="1"/>
  <c r="C1058" i="1" s="1"/>
  <c r="E1054" i="1" a="1"/>
  <c r="E1054" i="1" s="1"/>
  <c r="D1052" i="1" a="1"/>
  <c r="D1052" i="1" s="1"/>
  <c r="J1052" i="1" s="1"/>
  <c r="C1050" i="1" a="1"/>
  <c r="C1050" i="1" s="1"/>
  <c r="E1046" i="1" a="1"/>
  <c r="E1046" i="1" s="1"/>
  <c r="D1044" i="1" a="1"/>
  <c r="D1044" i="1" s="1"/>
  <c r="J1044" i="1" s="1"/>
  <c r="C1042" i="1" a="1"/>
  <c r="C1042" i="1" s="1"/>
  <c r="E1038" i="1" a="1"/>
  <c r="E1038" i="1" s="1"/>
  <c r="D1035" i="1" a="1"/>
  <c r="D1035" i="1" s="1"/>
  <c r="J1035" i="1" s="1"/>
  <c r="D1034" i="1" a="1"/>
  <c r="D1034" i="1" s="1"/>
  <c r="J1034" i="1" s="1"/>
  <c r="D1033" i="1" a="1"/>
  <c r="D1033" i="1" s="1"/>
  <c r="J1033" i="1" s="1"/>
  <c r="C1032" i="1" a="1"/>
  <c r="C1032" i="1" s="1"/>
  <c r="C1031" i="1" a="1"/>
  <c r="C1031" i="1" s="1"/>
  <c r="C1005" i="1" a="1"/>
  <c r="C1005" i="1" s="1"/>
  <c r="C1004" i="1" a="1"/>
  <c r="C1004" i="1" s="1"/>
  <c r="C1003" i="1" a="1"/>
  <c r="C1003" i="1" s="1"/>
  <c r="D1002" i="1" a="1"/>
  <c r="D1002" i="1" s="1"/>
  <c r="J1002" i="1" s="1"/>
  <c r="E1001" i="1" a="1"/>
  <c r="E1001" i="1" s="1"/>
  <c r="E1000" i="1" a="1"/>
  <c r="E1000" i="1" s="1"/>
  <c r="E997" i="1" a="1"/>
  <c r="E997" i="1" s="1"/>
  <c r="C1067" i="1" a="1"/>
  <c r="C1067" i="1" s="1"/>
  <c r="E1063" i="1" a="1"/>
  <c r="E1063" i="1" s="1"/>
  <c r="D1061" i="1" a="1"/>
  <c r="D1061" i="1" s="1"/>
  <c r="J1061" i="1" s="1"/>
  <c r="C1059" i="1" a="1"/>
  <c r="C1059" i="1" s="1"/>
  <c r="E1055" i="1" a="1"/>
  <c r="E1055" i="1" s="1"/>
  <c r="D1053" i="1" a="1"/>
  <c r="D1053" i="1" s="1"/>
  <c r="J1053" i="1" s="1"/>
  <c r="C1051" i="1" a="1"/>
  <c r="C1051" i="1" s="1"/>
  <c r="E1047" i="1" a="1"/>
  <c r="E1047" i="1" s="1"/>
  <c r="D1045" i="1" a="1"/>
  <c r="D1045" i="1" s="1"/>
  <c r="J1045" i="1" s="1"/>
  <c r="C1043" i="1" a="1"/>
  <c r="C1043" i="1" s="1"/>
  <c r="E1039" i="1" a="1"/>
  <c r="E1039" i="1" s="1"/>
  <c r="D1037" i="1" a="1"/>
  <c r="D1037" i="1" s="1"/>
  <c r="J1037" i="1" s="1"/>
  <c r="C1035" i="1" a="1"/>
  <c r="C1035" i="1" s="1"/>
  <c r="C1034" i="1" a="1"/>
  <c r="C1034" i="1" s="1"/>
  <c r="C1033" i="1" a="1"/>
  <c r="C1033" i="1" s="1"/>
  <c r="E1023" i="1" a="1"/>
  <c r="E1023" i="1" s="1"/>
  <c r="E1022" i="1" a="1"/>
  <c r="E1022" i="1" s="1"/>
  <c r="E1021" i="1" a="1"/>
  <c r="E1021" i="1" s="1"/>
  <c r="E1015" i="1" a="1"/>
  <c r="E1015" i="1" s="1"/>
  <c r="E1014" i="1" a="1"/>
  <c r="E1014" i="1" s="1"/>
  <c r="E1013" i="1" a="1"/>
  <c r="E1013" i="1" s="1"/>
  <c r="C1002" i="1" a="1"/>
  <c r="C1002" i="1" s="1"/>
  <c r="D1001" i="1" a="1"/>
  <c r="D1001" i="1" s="1"/>
  <c r="J1001" i="1" s="1"/>
  <c r="D1000" i="1" a="1"/>
  <c r="D1000" i="1" s="1"/>
  <c r="J1000" i="1" s="1"/>
  <c r="D999" i="1" a="1"/>
  <c r="D999" i="1" s="1"/>
  <c r="J999" i="1" s="1"/>
  <c r="D998" i="1" a="1"/>
  <c r="D998" i="1" s="1"/>
  <c r="J998" i="1" s="1"/>
  <c r="D997" i="1" a="1"/>
  <c r="D997" i="1" s="1"/>
  <c r="J997" i="1" s="1"/>
  <c r="E996" i="1" a="1"/>
  <c r="E996" i="1" s="1"/>
  <c r="E995" i="1" a="1"/>
  <c r="E995" i="1" s="1"/>
  <c r="C1068" i="1" a="1"/>
  <c r="C1068" i="1" s="1"/>
  <c r="E1064" i="1" a="1"/>
  <c r="E1064" i="1" s="1"/>
  <c r="D1062" i="1" a="1"/>
  <c r="D1062" i="1" s="1"/>
  <c r="J1062" i="1" s="1"/>
  <c r="C1060" i="1" a="1"/>
  <c r="C1060" i="1" s="1"/>
  <c r="E1056" i="1" a="1"/>
  <c r="E1056" i="1" s="1"/>
  <c r="D1054" i="1" a="1"/>
  <c r="D1054" i="1" s="1"/>
  <c r="J1054" i="1" s="1"/>
  <c r="C1052" i="1" a="1"/>
  <c r="C1052" i="1" s="1"/>
  <c r="E1048" i="1" a="1"/>
  <c r="E1048" i="1" s="1"/>
  <c r="D1046" i="1" a="1"/>
  <c r="D1046" i="1" s="1"/>
  <c r="J1046" i="1" s="1"/>
  <c r="C1044" i="1" a="1"/>
  <c r="C1044" i="1" s="1"/>
  <c r="E1040" i="1" a="1"/>
  <c r="E1040" i="1" s="1"/>
  <c r="D1038" i="1" a="1"/>
  <c r="D1038" i="1" s="1"/>
  <c r="J1038" i="1" s="1"/>
  <c r="E1026" i="1" a="1"/>
  <c r="E1026" i="1" s="1"/>
  <c r="E1024" i="1" a="1"/>
  <c r="E1024" i="1" s="1"/>
  <c r="D1022" i="1" a="1"/>
  <c r="D1022" i="1" s="1"/>
  <c r="J1022" i="1" s="1"/>
  <c r="E1018" i="1" a="1"/>
  <c r="E1018" i="1" s="1"/>
  <c r="E1016" i="1" a="1"/>
  <c r="E1016" i="1" s="1"/>
  <c r="D1014" i="1" a="1"/>
  <c r="D1014" i="1" s="1"/>
  <c r="J1014" i="1" s="1"/>
  <c r="C1001" i="1" a="1"/>
  <c r="C1001" i="1" s="1"/>
  <c r="C1000" i="1" a="1"/>
  <c r="C1000" i="1" s="1"/>
  <c r="C999" i="1" a="1"/>
  <c r="C999" i="1" s="1"/>
  <c r="C998" i="1" a="1"/>
  <c r="C998" i="1" s="1"/>
  <c r="D996" i="1" a="1"/>
  <c r="D996" i="1" s="1"/>
  <c r="J996" i="1" s="1"/>
  <c r="D995" i="1" a="1"/>
  <c r="D995" i="1" s="1"/>
  <c r="J995" i="1" s="1"/>
  <c r="E989" i="1" a="1"/>
  <c r="E989" i="1" s="1"/>
  <c r="E988" i="1" a="1"/>
  <c r="E988" i="1" s="1"/>
  <c r="E987" i="1" a="1"/>
  <c r="E987" i="1" s="1"/>
  <c r="C997" i="1" a="1"/>
  <c r="C997" i="1" s="1"/>
  <c r="D991" i="1" a="1"/>
  <c r="D991" i="1" s="1"/>
  <c r="J991" i="1" s="1"/>
  <c r="C990" i="1" a="1"/>
  <c r="C990" i="1" s="1"/>
  <c r="E976" i="1" a="1"/>
  <c r="E976" i="1" s="1"/>
  <c r="E975" i="1" a="1"/>
  <c r="E975" i="1" s="1"/>
  <c r="E974" i="1" a="1"/>
  <c r="E974" i="1" s="1"/>
  <c r="E962" i="1" a="1"/>
  <c r="E962" i="1" s="1"/>
  <c r="D961" i="1" a="1"/>
  <c r="D961" i="1" s="1"/>
  <c r="J961" i="1" s="1"/>
  <c r="C959" i="1" a="1"/>
  <c r="C959" i="1" s="1"/>
  <c r="E955" i="1" a="1"/>
  <c r="E955" i="1" s="1"/>
  <c r="D953" i="1" a="1"/>
  <c r="D953" i="1" s="1"/>
  <c r="J953" i="1" s="1"/>
  <c r="C951" i="1" a="1"/>
  <c r="C951" i="1" s="1"/>
  <c r="E947" i="1" a="1"/>
  <c r="E947" i="1" s="1"/>
  <c r="D945" i="1" a="1"/>
  <c r="D945" i="1" s="1"/>
  <c r="J945" i="1" s="1"/>
  <c r="C943" i="1" a="1"/>
  <c r="C943" i="1" s="1"/>
  <c r="E939" i="1" a="1"/>
  <c r="E939" i="1" s="1"/>
  <c r="D937" i="1" a="1"/>
  <c r="D937" i="1" s="1"/>
  <c r="J937" i="1" s="1"/>
  <c r="C935" i="1" a="1"/>
  <c r="C935" i="1" s="1"/>
  <c r="E992" i="1" a="1"/>
  <c r="E992" i="1" s="1"/>
  <c r="C991" i="1" a="1"/>
  <c r="C991" i="1" s="1"/>
  <c r="E978" i="1" a="1"/>
  <c r="E978" i="1" s="1"/>
  <c r="D976" i="1" a="1"/>
  <c r="D976" i="1" s="1"/>
  <c r="J976" i="1" s="1"/>
  <c r="D974" i="1" a="1"/>
  <c r="D974" i="1" s="1"/>
  <c r="J974" i="1" s="1"/>
  <c r="E973" i="1" a="1"/>
  <c r="E973" i="1" s="1"/>
  <c r="C964" i="1" a="1"/>
  <c r="C964" i="1" s="1"/>
  <c r="C960" i="1" a="1"/>
  <c r="C960" i="1" s="1"/>
  <c r="E956" i="1" a="1"/>
  <c r="E956" i="1" s="1"/>
  <c r="D954" i="1" a="1"/>
  <c r="D954" i="1" s="1"/>
  <c r="J954" i="1" s="1"/>
  <c r="C952" i="1" a="1"/>
  <c r="C952" i="1" s="1"/>
  <c r="E948" i="1" a="1"/>
  <c r="E948" i="1" s="1"/>
  <c r="D946" i="1" a="1"/>
  <c r="D946" i="1" s="1"/>
  <c r="J946" i="1" s="1"/>
  <c r="C944" i="1" a="1"/>
  <c r="C944" i="1" s="1"/>
  <c r="E940" i="1" a="1"/>
  <c r="E940" i="1" s="1"/>
  <c r="D938" i="1" a="1"/>
  <c r="D938" i="1" s="1"/>
  <c r="J938" i="1" s="1"/>
  <c r="C936" i="1" a="1"/>
  <c r="C936" i="1" s="1"/>
  <c r="E932" i="1" a="1"/>
  <c r="E932" i="1" s="1"/>
  <c r="D930" i="1" a="1"/>
  <c r="D930" i="1" s="1"/>
  <c r="J930" i="1" s="1"/>
  <c r="E994" i="1" a="1"/>
  <c r="E994" i="1" s="1"/>
  <c r="E993" i="1" a="1"/>
  <c r="E993" i="1" s="1"/>
  <c r="D992" i="1" a="1"/>
  <c r="D992" i="1" s="1"/>
  <c r="J992" i="1" s="1"/>
  <c r="E979" i="1" a="1"/>
  <c r="E979" i="1" s="1"/>
  <c r="E977" i="1" a="1"/>
  <c r="E977" i="1" s="1"/>
  <c r="C976" i="1" a="1"/>
  <c r="C976" i="1" s="1"/>
  <c r="D975" i="1" a="1"/>
  <c r="D975" i="1" s="1"/>
  <c r="J975" i="1" s="1"/>
  <c r="C974" i="1" a="1"/>
  <c r="C974" i="1" s="1"/>
  <c r="E972" i="1" a="1"/>
  <c r="E972" i="1" s="1"/>
  <c r="E971" i="1" a="1"/>
  <c r="E971" i="1" s="1"/>
  <c r="E970" i="1" a="1"/>
  <c r="E970" i="1" s="1"/>
  <c r="E968" i="1" a="1"/>
  <c r="E968" i="1" s="1"/>
  <c r="E967" i="1" a="1"/>
  <c r="E967" i="1" s="1"/>
  <c r="E966" i="1" a="1"/>
  <c r="E966" i="1" s="1"/>
  <c r="E963" i="1" a="1"/>
  <c r="E963" i="1" s="1"/>
  <c r="D962" i="1" a="1"/>
  <c r="D962" i="1" s="1"/>
  <c r="J962" i="1" s="1"/>
  <c r="C961" i="1" a="1"/>
  <c r="C961" i="1" s="1"/>
  <c r="E957" i="1" a="1"/>
  <c r="E957" i="1" s="1"/>
  <c r="D955" i="1" a="1"/>
  <c r="D955" i="1" s="1"/>
  <c r="J955" i="1" s="1"/>
  <c r="C953" i="1" a="1"/>
  <c r="C953" i="1" s="1"/>
  <c r="E949" i="1" a="1"/>
  <c r="E949" i="1" s="1"/>
  <c r="D947" i="1" a="1"/>
  <c r="D947" i="1" s="1"/>
  <c r="J947" i="1" s="1"/>
  <c r="C945" i="1" a="1"/>
  <c r="C945" i="1" s="1"/>
  <c r="E941" i="1" a="1"/>
  <c r="E941" i="1" s="1"/>
  <c r="D939" i="1" a="1"/>
  <c r="D939" i="1" s="1"/>
  <c r="J939" i="1" s="1"/>
  <c r="C937" i="1" a="1"/>
  <c r="C937" i="1" s="1"/>
  <c r="E933" i="1" a="1"/>
  <c r="E933" i="1" s="1"/>
  <c r="D931" i="1" a="1"/>
  <c r="D931" i="1" s="1"/>
  <c r="J931" i="1" s="1"/>
  <c r="D994" i="1" a="1"/>
  <c r="D994" i="1" s="1"/>
  <c r="J994" i="1" s="1"/>
  <c r="D993" i="1" a="1"/>
  <c r="D993" i="1" s="1"/>
  <c r="J993" i="1" s="1"/>
  <c r="C992" i="1" a="1"/>
  <c r="C992" i="1" s="1"/>
  <c r="E986" i="1" a="1"/>
  <c r="E986" i="1" s="1"/>
  <c r="E983" i="1" a="1"/>
  <c r="E983" i="1" s="1"/>
  <c r="E982" i="1" a="1"/>
  <c r="E982" i="1" s="1"/>
  <c r="E981" i="1" a="1"/>
  <c r="E981" i="1" s="1"/>
  <c r="E980" i="1" a="1"/>
  <c r="E980" i="1" s="1"/>
  <c r="D979" i="1" a="1"/>
  <c r="D979" i="1" s="1"/>
  <c r="J979" i="1" s="1"/>
  <c r="D978" i="1" a="1"/>
  <c r="D978" i="1" s="1"/>
  <c r="J978" i="1" s="1"/>
  <c r="D977" i="1" a="1"/>
  <c r="D977" i="1" s="1"/>
  <c r="J977" i="1" s="1"/>
  <c r="C975" i="1" a="1"/>
  <c r="C975" i="1" s="1"/>
  <c r="D973" i="1" a="1"/>
  <c r="D973" i="1" s="1"/>
  <c r="J973" i="1" s="1"/>
  <c r="D972" i="1" a="1"/>
  <c r="D972" i="1" s="1"/>
  <c r="J972" i="1" s="1"/>
  <c r="D970" i="1" a="1"/>
  <c r="D970" i="1" s="1"/>
  <c r="J970" i="1" s="1"/>
  <c r="E969" i="1" a="1"/>
  <c r="E969" i="1" s="1"/>
  <c r="D968" i="1" a="1"/>
  <c r="D968" i="1" s="1"/>
  <c r="J968" i="1" s="1"/>
  <c r="D966" i="1" a="1"/>
  <c r="D966" i="1" s="1"/>
  <c r="J966" i="1" s="1"/>
  <c r="E965" i="1" a="1"/>
  <c r="E965" i="1" s="1"/>
  <c r="C962" i="1" a="1"/>
  <c r="C962" i="1" s="1"/>
  <c r="E958" i="1" a="1"/>
  <c r="E958" i="1" s="1"/>
  <c r="D956" i="1" a="1"/>
  <c r="D956" i="1" s="1"/>
  <c r="J956" i="1" s="1"/>
  <c r="C954" i="1" a="1"/>
  <c r="C954" i="1" s="1"/>
  <c r="E950" i="1" a="1"/>
  <c r="E950" i="1" s="1"/>
  <c r="D948" i="1" a="1"/>
  <c r="D948" i="1" s="1"/>
  <c r="J948" i="1" s="1"/>
  <c r="C946" i="1" a="1"/>
  <c r="C946" i="1" s="1"/>
  <c r="E942" i="1" a="1"/>
  <c r="E942" i="1" s="1"/>
  <c r="D940" i="1" a="1"/>
  <c r="D940" i="1" s="1"/>
  <c r="J940" i="1" s="1"/>
  <c r="E1004" i="1" a="1"/>
  <c r="E1004" i="1" s="1"/>
  <c r="E1002" i="1" a="1"/>
  <c r="E1002" i="1" s="1"/>
  <c r="C995" i="1" a="1"/>
  <c r="C995" i="1" s="1"/>
  <c r="C994" i="1" a="1"/>
  <c r="C994" i="1" s="1"/>
  <c r="C993" i="1" a="1"/>
  <c r="C993" i="1" s="1"/>
  <c r="D987" i="1" a="1"/>
  <c r="D987" i="1" s="1"/>
  <c r="J987" i="1" s="1"/>
  <c r="D981" i="1" a="1"/>
  <c r="D981" i="1" s="1"/>
  <c r="J981" i="1" s="1"/>
  <c r="D980" i="1" a="1"/>
  <c r="D980" i="1" s="1"/>
  <c r="J980" i="1" s="1"/>
  <c r="C979" i="1" a="1"/>
  <c r="C979" i="1" s="1"/>
  <c r="C978" i="1" a="1"/>
  <c r="C978" i="1" s="1"/>
  <c r="C977" i="1" a="1"/>
  <c r="C977" i="1" s="1"/>
  <c r="C972" i="1" a="1"/>
  <c r="C972" i="1" s="1"/>
  <c r="D971" i="1" a="1"/>
  <c r="D971" i="1" s="1"/>
  <c r="J971" i="1" s="1"/>
  <c r="C970" i="1" a="1"/>
  <c r="C970" i="1" s="1"/>
  <c r="D969" i="1" a="1"/>
  <c r="D969" i="1" s="1"/>
  <c r="J969" i="1" s="1"/>
  <c r="C968" i="1" a="1"/>
  <c r="C968" i="1" s="1"/>
  <c r="D967" i="1" a="1"/>
  <c r="D967" i="1" s="1"/>
  <c r="J967" i="1" s="1"/>
  <c r="C966" i="1" a="1"/>
  <c r="C966" i="1" s="1"/>
  <c r="D963" i="1" a="1"/>
  <c r="D963" i="1" s="1"/>
  <c r="J963" i="1" s="1"/>
  <c r="E959" i="1" a="1"/>
  <c r="E959" i="1" s="1"/>
  <c r="D957" i="1" a="1"/>
  <c r="D957" i="1" s="1"/>
  <c r="J957" i="1" s="1"/>
  <c r="C955" i="1" a="1"/>
  <c r="C955" i="1" s="1"/>
  <c r="E951" i="1" a="1"/>
  <c r="E951" i="1" s="1"/>
  <c r="D949" i="1" a="1"/>
  <c r="D949" i="1" s="1"/>
  <c r="J949" i="1" s="1"/>
  <c r="C947" i="1" a="1"/>
  <c r="C947" i="1" s="1"/>
  <c r="E943" i="1" a="1"/>
  <c r="E943" i="1" s="1"/>
  <c r="D941" i="1" a="1"/>
  <c r="D941" i="1" s="1"/>
  <c r="J941" i="1" s="1"/>
  <c r="C939" i="1" a="1"/>
  <c r="C939" i="1" s="1"/>
  <c r="D988" i="1" a="1"/>
  <c r="D988" i="1" s="1"/>
  <c r="J988" i="1" s="1"/>
  <c r="C987" i="1" a="1"/>
  <c r="C987" i="1" s="1"/>
  <c r="D986" i="1" a="1"/>
  <c r="D986" i="1" s="1"/>
  <c r="J986" i="1" s="1"/>
  <c r="E985" i="1" a="1"/>
  <c r="E985" i="1" s="1"/>
  <c r="E984" i="1" a="1"/>
  <c r="E984" i="1" s="1"/>
  <c r="D983" i="1" a="1"/>
  <c r="D983" i="1" s="1"/>
  <c r="J983" i="1" s="1"/>
  <c r="D982" i="1" a="1"/>
  <c r="D982" i="1" s="1"/>
  <c r="J982" i="1" s="1"/>
  <c r="C981" i="1" a="1"/>
  <c r="C981" i="1" s="1"/>
  <c r="C980" i="1" a="1"/>
  <c r="C980" i="1" s="1"/>
  <c r="C973" i="1" a="1"/>
  <c r="C973" i="1" s="1"/>
  <c r="C971" i="1" a="1"/>
  <c r="C971" i="1" s="1"/>
  <c r="C969" i="1" a="1"/>
  <c r="C969" i="1" s="1"/>
  <c r="C967" i="1" a="1"/>
  <c r="C967" i="1" s="1"/>
  <c r="D965" i="1" a="1"/>
  <c r="D965" i="1" s="1"/>
  <c r="J965" i="1" s="1"/>
  <c r="E960" i="1" a="1"/>
  <c r="E960" i="1" s="1"/>
  <c r="D958" i="1" a="1"/>
  <c r="D958" i="1" s="1"/>
  <c r="J958" i="1" s="1"/>
  <c r="C956" i="1" a="1"/>
  <c r="C956" i="1" s="1"/>
  <c r="E952" i="1" a="1"/>
  <c r="E952" i="1" s="1"/>
  <c r="D950" i="1" a="1"/>
  <c r="D950" i="1" s="1"/>
  <c r="J950" i="1" s="1"/>
  <c r="C948" i="1" a="1"/>
  <c r="C948" i="1" s="1"/>
  <c r="E944" i="1" a="1"/>
  <c r="E944" i="1" s="1"/>
  <c r="D942" i="1" a="1"/>
  <c r="D942" i="1" s="1"/>
  <c r="J942" i="1" s="1"/>
  <c r="C940" i="1" a="1"/>
  <c r="C940" i="1" s="1"/>
  <c r="E936" i="1" a="1"/>
  <c r="E936" i="1" s="1"/>
  <c r="D934" i="1" a="1"/>
  <c r="D934" i="1" s="1"/>
  <c r="J934" i="1" s="1"/>
  <c r="C996" i="1" a="1"/>
  <c r="C996" i="1" s="1"/>
  <c r="E990" i="1" a="1"/>
  <c r="E990" i="1" s="1"/>
  <c r="D989" i="1" a="1"/>
  <c r="D989" i="1" s="1"/>
  <c r="J989" i="1" s="1"/>
  <c r="C988" i="1" a="1"/>
  <c r="C988" i="1" s="1"/>
  <c r="C986" i="1" a="1"/>
  <c r="C986" i="1" s="1"/>
  <c r="D985" i="1" a="1"/>
  <c r="D985" i="1" s="1"/>
  <c r="J985" i="1" s="1"/>
  <c r="D984" i="1" a="1"/>
  <c r="D984" i="1" s="1"/>
  <c r="J984" i="1" s="1"/>
  <c r="C983" i="1" a="1"/>
  <c r="C983" i="1" s="1"/>
  <c r="C982" i="1" a="1"/>
  <c r="C982" i="1" s="1"/>
  <c r="E964" i="1" a="1"/>
  <c r="E964" i="1" s="1"/>
  <c r="C963" i="1" a="1"/>
  <c r="C963" i="1" s="1"/>
  <c r="E961" i="1" a="1"/>
  <c r="E961" i="1" s="1"/>
  <c r="D959" i="1" a="1"/>
  <c r="D959" i="1" s="1"/>
  <c r="J959" i="1" s="1"/>
  <c r="C957" i="1" a="1"/>
  <c r="C957" i="1" s="1"/>
  <c r="E953" i="1" a="1"/>
  <c r="E953" i="1" s="1"/>
  <c r="D951" i="1" a="1"/>
  <c r="D951" i="1" s="1"/>
  <c r="J951" i="1" s="1"/>
  <c r="C949" i="1" a="1"/>
  <c r="C949" i="1" s="1"/>
  <c r="E945" i="1" a="1"/>
  <c r="E945" i="1" s="1"/>
  <c r="D943" i="1" a="1"/>
  <c r="D943" i="1" s="1"/>
  <c r="J943" i="1" s="1"/>
  <c r="C941" i="1" a="1"/>
  <c r="C941" i="1" s="1"/>
  <c r="E937" i="1" a="1"/>
  <c r="E937" i="1" s="1"/>
  <c r="D935" i="1" a="1"/>
  <c r="D935" i="1" s="1"/>
  <c r="J935" i="1" s="1"/>
  <c r="E1003" i="1" a="1"/>
  <c r="E1003" i="1" s="1"/>
  <c r="E991" i="1" a="1"/>
  <c r="E991" i="1" s="1"/>
  <c r="D990" i="1" a="1"/>
  <c r="D990" i="1" s="1"/>
  <c r="J990" i="1" s="1"/>
  <c r="C989" i="1" a="1"/>
  <c r="C989" i="1" s="1"/>
  <c r="C985" i="1" a="1"/>
  <c r="C985" i="1" s="1"/>
  <c r="C984" i="1" a="1"/>
  <c r="C984" i="1" s="1"/>
  <c r="C965" i="1" a="1"/>
  <c r="C965" i="1" s="1"/>
  <c r="D964" i="1" a="1"/>
  <c r="D964" i="1" s="1"/>
  <c r="J964" i="1" s="1"/>
  <c r="D960" i="1" a="1"/>
  <c r="D960" i="1" s="1"/>
  <c r="J960" i="1" s="1"/>
  <c r="C958" i="1" a="1"/>
  <c r="C958" i="1" s="1"/>
  <c r="E954" i="1" a="1"/>
  <c r="E954" i="1" s="1"/>
  <c r="D952" i="1" a="1"/>
  <c r="D952" i="1" s="1"/>
  <c r="J952" i="1" s="1"/>
  <c r="C950" i="1" a="1"/>
  <c r="C950" i="1" s="1"/>
  <c r="E946" i="1" a="1"/>
  <c r="E946" i="1" s="1"/>
  <c r="D944" i="1" a="1"/>
  <c r="D944" i="1" s="1"/>
  <c r="J944" i="1" s="1"/>
  <c r="C942" i="1" a="1"/>
  <c r="C942" i="1" s="1"/>
  <c r="E938" i="1" a="1"/>
  <c r="E938" i="1" s="1"/>
  <c r="D936" i="1" a="1"/>
  <c r="D936" i="1" s="1"/>
  <c r="J936" i="1" s="1"/>
  <c r="C934" i="1" a="1"/>
  <c r="C934" i="1" s="1"/>
  <c r="D933" i="1" a="1"/>
  <c r="D933" i="1" s="1"/>
  <c r="J933" i="1" s="1"/>
  <c r="E930" i="1" a="1"/>
  <c r="E930" i="1" s="1"/>
  <c r="C928" i="1" a="1"/>
  <c r="C928" i="1" s="1"/>
  <c r="E924" i="1" a="1"/>
  <c r="E924" i="1" s="1"/>
  <c r="D922" i="1" a="1"/>
  <c r="D922" i="1" s="1"/>
  <c r="J922" i="1" s="1"/>
  <c r="C920" i="1" a="1"/>
  <c r="C920" i="1" s="1"/>
  <c r="E916" i="1" a="1"/>
  <c r="E916" i="1" s="1"/>
  <c r="D914" i="1" a="1"/>
  <c r="D914" i="1" s="1"/>
  <c r="J914" i="1" s="1"/>
  <c r="C912" i="1" a="1"/>
  <c r="C912" i="1" s="1"/>
  <c r="E908" i="1" a="1"/>
  <c r="E908" i="1" s="1"/>
  <c r="D906" i="1" a="1"/>
  <c r="D906" i="1" s="1"/>
  <c r="J906" i="1" s="1"/>
  <c r="C904" i="1" a="1"/>
  <c r="C904" i="1" s="1"/>
  <c r="E900" i="1" a="1"/>
  <c r="E900" i="1" s="1"/>
  <c r="D898" i="1" a="1"/>
  <c r="D898" i="1" s="1"/>
  <c r="J898" i="1" s="1"/>
  <c r="C896" i="1" a="1"/>
  <c r="C896" i="1" s="1"/>
  <c r="E892" i="1" a="1"/>
  <c r="E892" i="1" s="1"/>
  <c r="D890" i="1" a="1"/>
  <c r="D890" i="1" s="1"/>
  <c r="J890" i="1" s="1"/>
  <c r="C888" i="1" a="1"/>
  <c r="C888" i="1" s="1"/>
  <c r="C933" i="1" a="1"/>
  <c r="C933" i="1" s="1"/>
  <c r="C929" i="1" a="1"/>
  <c r="C929" i="1" s="1"/>
  <c r="E925" i="1" a="1"/>
  <c r="E925" i="1" s="1"/>
  <c r="D923" i="1" a="1"/>
  <c r="D923" i="1" s="1"/>
  <c r="J923" i="1" s="1"/>
  <c r="C921" i="1" a="1"/>
  <c r="C921" i="1" s="1"/>
  <c r="E917" i="1" a="1"/>
  <c r="E917" i="1" s="1"/>
  <c r="D915" i="1" a="1"/>
  <c r="D915" i="1" s="1"/>
  <c r="J915" i="1" s="1"/>
  <c r="C913" i="1" a="1"/>
  <c r="C913" i="1" s="1"/>
  <c r="E909" i="1" a="1"/>
  <c r="E909" i="1" s="1"/>
  <c r="D907" i="1" a="1"/>
  <c r="D907" i="1" s="1"/>
  <c r="J907" i="1" s="1"/>
  <c r="C905" i="1" a="1"/>
  <c r="C905" i="1" s="1"/>
  <c r="E901" i="1" a="1"/>
  <c r="E901" i="1" s="1"/>
  <c r="D899" i="1" a="1"/>
  <c r="D899" i="1" s="1"/>
  <c r="J899" i="1" s="1"/>
  <c r="C897" i="1" a="1"/>
  <c r="C897" i="1" s="1"/>
  <c r="E893" i="1" a="1"/>
  <c r="E893" i="1" s="1"/>
  <c r="D891" i="1" a="1"/>
  <c r="D891" i="1" s="1"/>
  <c r="J891" i="1" s="1"/>
  <c r="C938" i="1" a="1"/>
  <c r="C938" i="1" s="1"/>
  <c r="E935" i="1" a="1"/>
  <c r="E935" i="1" s="1"/>
  <c r="D932" i="1" a="1"/>
  <c r="D932" i="1" s="1"/>
  <c r="J932" i="1" s="1"/>
  <c r="C930" i="1" a="1"/>
  <c r="C930" i="1" s="1"/>
  <c r="E926" i="1" a="1"/>
  <c r="E926" i="1" s="1"/>
  <c r="D924" i="1" a="1"/>
  <c r="D924" i="1" s="1"/>
  <c r="J924" i="1" s="1"/>
  <c r="C922" i="1" a="1"/>
  <c r="C922" i="1" s="1"/>
  <c r="E918" i="1" a="1"/>
  <c r="E918" i="1" s="1"/>
  <c r="D916" i="1" a="1"/>
  <c r="D916" i="1" s="1"/>
  <c r="J916" i="1" s="1"/>
  <c r="C914" i="1" a="1"/>
  <c r="C914" i="1" s="1"/>
  <c r="E910" i="1" a="1"/>
  <c r="E910" i="1" s="1"/>
  <c r="D908" i="1" a="1"/>
  <c r="D908" i="1" s="1"/>
  <c r="J908" i="1" s="1"/>
  <c r="C906" i="1" a="1"/>
  <c r="C906" i="1" s="1"/>
  <c r="E902" i="1" a="1"/>
  <c r="E902" i="1" s="1"/>
  <c r="D900" i="1" a="1"/>
  <c r="D900" i="1" s="1"/>
  <c r="J900" i="1" s="1"/>
  <c r="C898" i="1" a="1"/>
  <c r="C898" i="1" s="1"/>
  <c r="E894" i="1" a="1"/>
  <c r="E894" i="1" s="1"/>
  <c r="D892" i="1" a="1"/>
  <c r="D892" i="1" s="1"/>
  <c r="J892" i="1" s="1"/>
  <c r="C890" i="1" a="1"/>
  <c r="C890" i="1" s="1"/>
  <c r="E927" i="1" a="1"/>
  <c r="E927" i="1" s="1"/>
  <c r="D925" i="1" a="1"/>
  <c r="D925" i="1" s="1"/>
  <c r="J925" i="1" s="1"/>
  <c r="C923" i="1" a="1"/>
  <c r="C923" i="1" s="1"/>
  <c r="E919" i="1" a="1"/>
  <c r="E919" i="1" s="1"/>
  <c r="D917" i="1" a="1"/>
  <c r="D917" i="1" s="1"/>
  <c r="J917" i="1" s="1"/>
  <c r="C915" i="1" a="1"/>
  <c r="C915" i="1" s="1"/>
  <c r="E911" i="1" a="1"/>
  <c r="E911" i="1" s="1"/>
  <c r="D909" i="1" a="1"/>
  <c r="D909" i="1" s="1"/>
  <c r="J909" i="1" s="1"/>
  <c r="C907" i="1" a="1"/>
  <c r="C907" i="1" s="1"/>
  <c r="E903" i="1" a="1"/>
  <c r="E903" i="1" s="1"/>
  <c r="D901" i="1" a="1"/>
  <c r="D901" i="1" s="1"/>
  <c r="J901" i="1" s="1"/>
  <c r="C899" i="1" a="1"/>
  <c r="C899" i="1" s="1"/>
  <c r="E895" i="1" a="1"/>
  <c r="E895" i="1" s="1"/>
  <c r="D893" i="1" a="1"/>
  <c r="D893" i="1" s="1"/>
  <c r="J893" i="1" s="1"/>
  <c r="C891" i="1" a="1"/>
  <c r="C891" i="1" s="1"/>
  <c r="E887" i="1" a="1"/>
  <c r="E887" i="1" s="1"/>
  <c r="D885" i="1" a="1"/>
  <c r="D885" i="1" s="1"/>
  <c r="J885" i="1" s="1"/>
  <c r="C932" i="1" a="1"/>
  <c r="C932" i="1" s="1"/>
  <c r="E928" i="1" a="1"/>
  <c r="E928" i="1" s="1"/>
  <c r="D926" i="1" a="1"/>
  <c r="D926" i="1" s="1"/>
  <c r="J926" i="1" s="1"/>
  <c r="C924" i="1" a="1"/>
  <c r="C924" i="1" s="1"/>
  <c r="E920" i="1" a="1"/>
  <c r="E920" i="1" s="1"/>
  <c r="D918" i="1" a="1"/>
  <c r="D918" i="1" s="1"/>
  <c r="J918" i="1" s="1"/>
  <c r="C916" i="1" a="1"/>
  <c r="C916" i="1" s="1"/>
  <c r="E912" i="1" a="1"/>
  <c r="E912" i="1" s="1"/>
  <c r="D910" i="1" a="1"/>
  <c r="D910" i="1" s="1"/>
  <c r="J910" i="1" s="1"/>
  <c r="C908" i="1" a="1"/>
  <c r="C908" i="1" s="1"/>
  <c r="E904" i="1" a="1"/>
  <c r="E904" i="1" s="1"/>
  <c r="D902" i="1" a="1"/>
  <c r="D902" i="1" s="1"/>
  <c r="J902" i="1" s="1"/>
  <c r="C900" i="1" a="1"/>
  <c r="C900" i="1" s="1"/>
  <c r="E896" i="1" a="1"/>
  <c r="E896" i="1" s="1"/>
  <c r="D894" i="1" a="1"/>
  <c r="D894" i="1" s="1"/>
  <c r="J894" i="1" s="1"/>
  <c r="C892" i="1" a="1"/>
  <c r="C892" i="1" s="1"/>
  <c r="E888" i="1" a="1"/>
  <c r="E888" i="1" s="1"/>
  <c r="D886" i="1" a="1"/>
  <c r="D886" i="1" s="1"/>
  <c r="J886" i="1" s="1"/>
  <c r="E931" i="1" a="1"/>
  <c r="E931" i="1" s="1"/>
  <c r="E929" i="1" a="1"/>
  <c r="E929" i="1" s="1"/>
  <c r="D927" i="1" a="1"/>
  <c r="D927" i="1" s="1"/>
  <c r="J927" i="1" s="1"/>
  <c r="C925" i="1" a="1"/>
  <c r="C925" i="1" s="1"/>
  <c r="E921" i="1" a="1"/>
  <c r="E921" i="1" s="1"/>
  <c r="D919" i="1" a="1"/>
  <c r="D919" i="1" s="1"/>
  <c r="J919" i="1" s="1"/>
  <c r="C917" i="1" a="1"/>
  <c r="C917" i="1" s="1"/>
  <c r="E913" i="1" a="1"/>
  <c r="E913" i="1" s="1"/>
  <c r="D911" i="1" a="1"/>
  <c r="D911" i="1" s="1"/>
  <c r="J911" i="1" s="1"/>
  <c r="C909" i="1" a="1"/>
  <c r="C909" i="1" s="1"/>
  <c r="E905" i="1" a="1"/>
  <c r="E905" i="1" s="1"/>
  <c r="D903" i="1" a="1"/>
  <c r="D903" i="1" s="1"/>
  <c r="J903" i="1" s="1"/>
  <c r="C901" i="1" a="1"/>
  <c r="C901" i="1" s="1"/>
  <c r="E897" i="1" a="1"/>
  <c r="E897" i="1" s="1"/>
  <c r="D895" i="1" a="1"/>
  <c r="D895" i="1" s="1"/>
  <c r="J895" i="1" s="1"/>
  <c r="C893" i="1" a="1"/>
  <c r="C893" i="1" s="1"/>
  <c r="E889" i="1" a="1"/>
  <c r="E889" i="1" s="1"/>
  <c r="D887" i="1" a="1"/>
  <c r="D887" i="1" s="1"/>
  <c r="J887" i="1" s="1"/>
  <c r="C885" i="1" a="1"/>
  <c r="C885" i="1" s="1"/>
  <c r="D928" i="1" a="1"/>
  <c r="D928" i="1" s="1"/>
  <c r="J928" i="1" s="1"/>
  <c r="C926" i="1" a="1"/>
  <c r="C926" i="1" s="1"/>
  <c r="E922" i="1" a="1"/>
  <c r="E922" i="1" s="1"/>
  <c r="D920" i="1" a="1"/>
  <c r="D920" i="1" s="1"/>
  <c r="J920" i="1" s="1"/>
  <c r="C918" i="1" a="1"/>
  <c r="C918" i="1" s="1"/>
  <c r="E914" i="1" a="1"/>
  <c r="E914" i="1" s="1"/>
  <c r="D912" i="1" a="1"/>
  <c r="D912" i="1" s="1"/>
  <c r="J912" i="1" s="1"/>
  <c r="C910" i="1" a="1"/>
  <c r="C910" i="1" s="1"/>
  <c r="E906" i="1" a="1"/>
  <c r="E906" i="1" s="1"/>
  <c r="D904" i="1" a="1"/>
  <c r="D904" i="1" s="1"/>
  <c r="J904" i="1" s="1"/>
  <c r="C902" i="1" a="1"/>
  <c r="C902" i="1" s="1"/>
  <c r="E898" i="1" a="1"/>
  <c r="E898" i="1" s="1"/>
  <c r="D896" i="1" a="1"/>
  <c r="D896" i="1" s="1"/>
  <c r="J896" i="1" s="1"/>
  <c r="C894" i="1" a="1"/>
  <c r="C894" i="1" s="1"/>
  <c r="E890" i="1" a="1"/>
  <c r="E890" i="1" s="1"/>
  <c r="D888" i="1" a="1"/>
  <c r="D888" i="1" s="1"/>
  <c r="J888" i="1" s="1"/>
  <c r="C886" i="1" a="1"/>
  <c r="C886" i="1" s="1"/>
  <c r="E934" i="1" a="1"/>
  <c r="E934" i="1" s="1"/>
  <c r="C931" i="1" a="1"/>
  <c r="C931" i="1" s="1"/>
  <c r="D929" i="1" a="1"/>
  <c r="D929" i="1" s="1"/>
  <c r="J929" i="1" s="1"/>
  <c r="C927" i="1" a="1"/>
  <c r="C927" i="1" s="1"/>
  <c r="E923" i="1" a="1"/>
  <c r="E923" i="1" s="1"/>
  <c r="D921" i="1" a="1"/>
  <c r="D921" i="1" s="1"/>
  <c r="J921" i="1" s="1"/>
  <c r="C919" i="1" a="1"/>
  <c r="C919" i="1" s="1"/>
  <c r="E915" i="1" a="1"/>
  <c r="E915" i="1" s="1"/>
  <c r="D913" i="1" a="1"/>
  <c r="D913" i="1" s="1"/>
  <c r="J913" i="1" s="1"/>
  <c r="C911" i="1" a="1"/>
  <c r="C911" i="1" s="1"/>
  <c r="E907" i="1" a="1"/>
  <c r="E907" i="1" s="1"/>
  <c r="D905" i="1" a="1"/>
  <c r="D905" i="1" s="1"/>
  <c r="J905" i="1" s="1"/>
  <c r="C903" i="1" a="1"/>
  <c r="C903" i="1" s="1"/>
  <c r="E899" i="1" a="1"/>
  <c r="E899" i="1" s="1"/>
  <c r="D897" i="1" a="1"/>
  <c r="D897" i="1" s="1"/>
  <c r="J897" i="1" s="1"/>
  <c r="C895" i="1" a="1"/>
  <c r="C895" i="1" s="1"/>
  <c r="E891" i="1" a="1"/>
  <c r="E891" i="1" s="1"/>
  <c r="D889" i="1" a="1"/>
  <c r="D889" i="1" s="1"/>
  <c r="J889" i="1" s="1"/>
  <c r="C887" i="1" a="1"/>
  <c r="C887" i="1" s="1"/>
  <c r="D884" i="1" a="1"/>
  <c r="D884" i="1" s="1"/>
  <c r="J884" i="1" s="1"/>
  <c r="C882" i="1" a="1"/>
  <c r="C882" i="1" s="1"/>
  <c r="E878" i="1" a="1"/>
  <c r="E878" i="1" s="1"/>
  <c r="D876" i="1" a="1"/>
  <c r="D876" i="1" s="1"/>
  <c r="J876" i="1" s="1"/>
  <c r="C874" i="1" a="1"/>
  <c r="C874" i="1" s="1"/>
  <c r="E870" i="1" a="1"/>
  <c r="E870" i="1" s="1"/>
  <c r="D868" i="1" a="1"/>
  <c r="D868" i="1" s="1"/>
  <c r="J868" i="1" s="1"/>
  <c r="C866" i="1" a="1"/>
  <c r="C866" i="1" s="1"/>
  <c r="E862" i="1" a="1"/>
  <c r="E862" i="1" s="1"/>
  <c r="D860" i="1" a="1"/>
  <c r="D860" i="1" s="1"/>
  <c r="J860" i="1" s="1"/>
  <c r="C858" i="1" a="1"/>
  <c r="C858" i="1" s="1"/>
  <c r="E854" i="1" a="1"/>
  <c r="E854" i="1" s="1"/>
  <c r="D852" i="1" a="1"/>
  <c r="D852" i="1" s="1"/>
  <c r="J852" i="1" s="1"/>
  <c r="C850" i="1" a="1"/>
  <c r="C850" i="1" s="1"/>
  <c r="E846" i="1" a="1"/>
  <c r="E846" i="1" s="1"/>
  <c r="D844" i="1" a="1"/>
  <c r="D844" i="1" s="1"/>
  <c r="J844" i="1" s="1"/>
  <c r="C842" i="1" a="1"/>
  <c r="C842" i="1" s="1"/>
  <c r="E838" i="1" a="1"/>
  <c r="E838" i="1" s="1"/>
  <c r="D836" i="1" a="1"/>
  <c r="D836" i="1" s="1"/>
  <c r="J836" i="1" s="1"/>
  <c r="C883" i="1" a="1"/>
  <c r="C883" i="1" s="1"/>
  <c r="E879" i="1" a="1"/>
  <c r="E879" i="1" s="1"/>
  <c r="D877" i="1" a="1"/>
  <c r="D877" i="1" s="1"/>
  <c r="J877" i="1" s="1"/>
  <c r="C875" i="1" a="1"/>
  <c r="C875" i="1" s="1"/>
  <c r="E871" i="1" a="1"/>
  <c r="E871" i="1" s="1"/>
  <c r="D869" i="1" a="1"/>
  <c r="D869" i="1" s="1"/>
  <c r="J869" i="1" s="1"/>
  <c r="C867" i="1" a="1"/>
  <c r="C867" i="1" s="1"/>
  <c r="E863" i="1" a="1"/>
  <c r="E863" i="1" s="1"/>
  <c r="D861" i="1" a="1"/>
  <c r="D861" i="1" s="1"/>
  <c r="J861" i="1" s="1"/>
  <c r="C859" i="1" a="1"/>
  <c r="C859" i="1" s="1"/>
  <c r="E855" i="1" a="1"/>
  <c r="E855" i="1" s="1"/>
  <c r="D853" i="1" a="1"/>
  <c r="D853" i="1" s="1"/>
  <c r="J853" i="1" s="1"/>
  <c r="C851" i="1" a="1"/>
  <c r="C851" i="1" s="1"/>
  <c r="E847" i="1" a="1"/>
  <c r="E847" i="1" s="1"/>
  <c r="D845" i="1" a="1"/>
  <c r="D845" i="1" s="1"/>
  <c r="J845" i="1" s="1"/>
  <c r="C843" i="1" a="1"/>
  <c r="C843" i="1" s="1"/>
  <c r="E839" i="1" a="1"/>
  <c r="E839" i="1" s="1"/>
  <c r="C889" i="1" a="1"/>
  <c r="C889" i="1" s="1"/>
  <c r="C884" i="1" a="1"/>
  <c r="C884" i="1" s="1"/>
  <c r="E880" i="1" a="1"/>
  <c r="E880" i="1" s="1"/>
  <c r="D878" i="1" a="1"/>
  <c r="D878" i="1" s="1"/>
  <c r="J878" i="1" s="1"/>
  <c r="C876" i="1" a="1"/>
  <c r="C876" i="1" s="1"/>
  <c r="E872" i="1" a="1"/>
  <c r="E872" i="1" s="1"/>
  <c r="D870" i="1" a="1"/>
  <c r="D870" i="1" s="1"/>
  <c r="J870" i="1" s="1"/>
  <c r="C868" i="1" a="1"/>
  <c r="C868" i="1" s="1"/>
  <c r="E864" i="1" a="1"/>
  <c r="E864" i="1" s="1"/>
  <c r="D862" i="1" a="1"/>
  <c r="D862" i="1" s="1"/>
  <c r="J862" i="1" s="1"/>
  <c r="C860" i="1" a="1"/>
  <c r="C860" i="1" s="1"/>
  <c r="E856" i="1" a="1"/>
  <c r="E856" i="1" s="1"/>
  <c r="D854" i="1" a="1"/>
  <c r="D854" i="1" s="1"/>
  <c r="J854" i="1" s="1"/>
  <c r="C852" i="1" a="1"/>
  <c r="C852" i="1" s="1"/>
  <c r="E848" i="1" a="1"/>
  <c r="E848" i="1" s="1"/>
  <c r="D846" i="1" a="1"/>
  <c r="D846" i="1" s="1"/>
  <c r="J846" i="1" s="1"/>
  <c r="C844" i="1" a="1"/>
  <c r="C844" i="1" s="1"/>
  <c r="E840" i="1" a="1"/>
  <c r="E840" i="1" s="1"/>
  <c r="D838" i="1" a="1"/>
  <c r="D838" i="1" s="1"/>
  <c r="J838" i="1" s="1"/>
  <c r="E886" i="1" a="1"/>
  <c r="E886" i="1" s="1"/>
  <c r="E885" i="1" a="1"/>
  <c r="E885" i="1" s="1"/>
  <c r="E881" i="1" a="1"/>
  <c r="E881" i="1" s="1"/>
  <c r="D879" i="1" a="1"/>
  <c r="D879" i="1" s="1"/>
  <c r="J879" i="1" s="1"/>
  <c r="C877" i="1" a="1"/>
  <c r="C877" i="1" s="1"/>
  <c r="E873" i="1" a="1"/>
  <c r="E873" i="1" s="1"/>
  <c r="D871" i="1" a="1"/>
  <c r="D871" i="1" s="1"/>
  <c r="J871" i="1" s="1"/>
  <c r="C869" i="1" a="1"/>
  <c r="C869" i="1" s="1"/>
  <c r="E865" i="1" a="1"/>
  <c r="E865" i="1" s="1"/>
  <c r="D863" i="1" a="1"/>
  <c r="D863" i="1" s="1"/>
  <c r="J863" i="1" s="1"/>
  <c r="C861" i="1" a="1"/>
  <c r="C861" i="1" s="1"/>
  <c r="E857" i="1" a="1"/>
  <c r="E857" i="1" s="1"/>
  <c r="D855" i="1" a="1"/>
  <c r="D855" i="1" s="1"/>
  <c r="J855" i="1" s="1"/>
  <c r="C853" i="1" a="1"/>
  <c r="C853" i="1" s="1"/>
  <c r="E849" i="1" a="1"/>
  <c r="E849" i="1" s="1"/>
  <c r="D847" i="1" a="1"/>
  <c r="D847" i="1" s="1"/>
  <c r="J847" i="1" s="1"/>
  <c r="C845" i="1" a="1"/>
  <c r="C845" i="1" s="1"/>
  <c r="E841" i="1" a="1"/>
  <c r="E841" i="1" s="1"/>
  <c r="D839" i="1" a="1"/>
  <c r="D839" i="1" s="1"/>
  <c r="J839" i="1" s="1"/>
  <c r="E882" i="1" a="1"/>
  <c r="E882" i="1" s="1"/>
  <c r="D880" i="1" a="1"/>
  <c r="D880" i="1" s="1"/>
  <c r="J880" i="1" s="1"/>
  <c r="C878" i="1" a="1"/>
  <c r="C878" i="1" s="1"/>
  <c r="E874" i="1" a="1"/>
  <c r="E874" i="1" s="1"/>
  <c r="D872" i="1" a="1"/>
  <c r="D872" i="1" s="1"/>
  <c r="J872" i="1" s="1"/>
  <c r="C870" i="1" a="1"/>
  <c r="C870" i="1" s="1"/>
  <c r="E866" i="1" a="1"/>
  <c r="E866" i="1" s="1"/>
  <c r="D864" i="1" a="1"/>
  <c r="D864" i="1" s="1"/>
  <c r="J864" i="1" s="1"/>
  <c r="C862" i="1" a="1"/>
  <c r="C862" i="1" s="1"/>
  <c r="E858" i="1" a="1"/>
  <c r="E858" i="1" s="1"/>
  <c r="D856" i="1" a="1"/>
  <c r="D856" i="1" s="1"/>
  <c r="J856" i="1" s="1"/>
  <c r="C854" i="1" a="1"/>
  <c r="C854" i="1" s="1"/>
  <c r="E850" i="1" a="1"/>
  <c r="E850" i="1" s="1"/>
  <c r="D848" i="1" a="1"/>
  <c r="D848" i="1" s="1"/>
  <c r="J848" i="1" s="1"/>
  <c r="C846" i="1" a="1"/>
  <c r="C846" i="1" s="1"/>
  <c r="E842" i="1" a="1"/>
  <c r="E842" i="1" s="1"/>
  <c r="D840" i="1" a="1"/>
  <c r="D840" i="1" s="1"/>
  <c r="J840" i="1" s="1"/>
  <c r="C838" i="1" a="1"/>
  <c r="C838" i="1" s="1"/>
  <c r="E883" i="1" a="1"/>
  <c r="E883" i="1" s="1"/>
  <c r="D881" i="1" a="1"/>
  <c r="D881" i="1" s="1"/>
  <c r="J881" i="1" s="1"/>
  <c r="C879" i="1" a="1"/>
  <c r="C879" i="1" s="1"/>
  <c r="E875" i="1" a="1"/>
  <c r="E875" i="1" s="1"/>
  <c r="D873" i="1" a="1"/>
  <c r="D873" i="1" s="1"/>
  <c r="J873" i="1" s="1"/>
  <c r="C871" i="1" a="1"/>
  <c r="C871" i="1" s="1"/>
  <c r="E867" i="1" a="1"/>
  <c r="E867" i="1" s="1"/>
  <c r="D865" i="1" a="1"/>
  <c r="D865" i="1" s="1"/>
  <c r="J865" i="1" s="1"/>
  <c r="C863" i="1" a="1"/>
  <c r="C863" i="1" s="1"/>
  <c r="E859" i="1" a="1"/>
  <c r="E859" i="1" s="1"/>
  <c r="D857" i="1" a="1"/>
  <c r="D857" i="1" s="1"/>
  <c r="J857" i="1" s="1"/>
  <c r="C855" i="1" a="1"/>
  <c r="C855" i="1" s="1"/>
  <c r="E851" i="1" a="1"/>
  <c r="E851" i="1" s="1"/>
  <c r="D849" i="1" a="1"/>
  <c r="D849" i="1" s="1"/>
  <c r="J849" i="1" s="1"/>
  <c r="C847" i="1" a="1"/>
  <c r="C847" i="1" s="1"/>
  <c r="E843" i="1" a="1"/>
  <c r="E843" i="1" s="1"/>
  <c r="D841" i="1" a="1"/>
  <c r="D841" i="1" s="1"/>
  <c r="J841" i="1" s="1"/>
  <c r="C839" i="1" a="1"/>
  <c r="C839" i="1" s="1"/>
  <c r="E835" i="1" a="1"/>
  <c r="E835" i="1" s="1"/>
  <c r="E884" i="1" a="1"/>
  <c r="E884" i="1" s="1"/>
  <c r="D882" i="1" a="1"/>
  <c r="D882" i="1" s="1"/>
  <c r="J882" i="1" s="1"/>
  <c r="C880" i="1" a="1"/>
  <c r="C880" i="1" s="1"/>
  <c r="E876" i="1" a="1"/>
  <c r="E876" i="1" s="1"/>
  <c r="D874" i="1" a="1"/>
  <c r="D874" i="1" s="1"/>
  <c r="J874" i="1" s="1"/>
  <c r="C872" i="1" a="1"/>
  <c r="C872" i="1" s="1"/>
  <c r="E868" i="1" a="1"/>
  <c r="E868" i="1" s="1"/>
  <c r="D866" i="1" a="1"/>
  <c r="D866" i="1" s="1"/>
  <c r="J866" i="1" s="1"/>
  <c r="C864" i="1" a="1"/>
  <c r="C864" i="1" s="1"/>
  <c r="E860" i="1" a="1"/>
  <c r="E860" i="1" s="1"/>
  <c r="D858" i="1" a="1"/>
  <c r="D858" i="1" s="1"/>
  <c r="J858" i="1" s="1"/>
  <c r="C856" i="1" a="1"/>
  <c r="C856" i="1" s="1"/>
  <c r="E852" i="1" a="1"/>
  <c r="E852" i="1" s="1"/>
  <c r="D850" i="1" a="1"/>
  <c r="D850" i="1" s="1"/>
  <c r="J850" i="1" s="1"/>
  <c r="C848" i="1" a="1"/>
  <c r="C848" i="1" s="1"/>
  <c r="E844" i="1" a="1"/>
  <c r="E844" i="1" s="1"/>
  <c r="D842" i="1" a="1"/>
  <c r="D842" i="1" s="1"/>
  <c r="J842" i="1" s="1"/>
  <c r="D883" i="1" a="1"/>
  <c r="D883" i="1" s="1"/>
  <c r="J883" i="1" s="1"/>
  <c r="C881" i="1" a="1"/>
  <c r="C881" i="1" s="1"/>
  <c r="E877" i="1" a="1"/>
  <c r="E877" i="1" s="1"/>
  <c r="D875" i="1" a="1"/>
  <c r="D875" i="1" s="1"/>
  <c r="J875" i="1" s="1"/>
  <c r="C873" i="1" a="1"/>
  <c r="C873" i="1" s="1"/>
  <c r="E869" i="1" a="1"/>
  <c r="E869" i="1" s="1"/>
  <c r="D867" i="1" a="1"/>
  <c r="D867" i="1" s="1"/>
  <c r="J867" i="1" s="1"/>
  <c r="C865" i="1" a="1"/>
  <c r="C865" i="1" s="1"/>
  <c r="E861" i="1" a="1"/>
  <c r="E861" i="1" s="1"/>
  <c r="D859" i="1" a="1"/>
  <c r="D859" i="1" s="1"/>
  <c r="J859" i="1" s="1"/>
  <c r="C857" i="1" a="1"/>
  <c r="C857" i="1" s="1"/>
  <c r="E853" i="1" a="1"/>
  <c r="E853" i="1" s="1"/>
  <c r="D851" i="1" a="1"/>
  <c r="D851" i="1" s="1"/>
  <c r="J851" i="1" s="1"/>
  <c r="C849" i="1" a="1"/>
  <c r="C849" i="1" s="1"/>
  <c r="E845" i="1" a="1"/>
  <c r="E845" i="1" s="1"/>
  <c r="D843" i="1" a="1"/>
  <c r="D843" i="1" s="1"/>
  <c r="J843" i="1" s="1"/>
  <c r="C841" i="1" a="1"/>
  <c r="C841" i="1" s="1"/>
  <c r="E837" i="1" a="1"/>
  <c r="E837" i="1" s="1"/>
  <c r="D835" i="1" a="1"/>
  <c r="D835" i="1" s="1"/>
  <c r="J835" i="1" s="1"/>
  <c r="D837" i="1" a="1"/>
  <c r="D837" i="1" s="1"/>
  <c r="J837" i="1" s="1"/>
  <c r="E834" i="1" a="1"/>
  <c r="E834" i="1" s="1"/>
  <c r="D832" i="1" a="1"/>
  <c r="D832" i="1" s="1"/>
  <c r="J832" i="1" s="1"/>
  <c r="C830" i="1" a="1"/>
  <c r="C830" i="1" s="1"/>
  <c r="E826" i="1" a="1"/>
  <c r="E826" i="1" s="1"/>
  <c r="D824" i="1" a="1"/>
  <c r="D824" i="1" s="1"/>
  <c r="J824" i="1" s="1"/>
  <c r="C822" i="1" a="1"/>
  <c r="C822" i="1" s="1"/>
  <c r="E818" i="1" a="1"/>
  <c r="E818" i="1" s="1"/>
  <c r="D816" i="1" a="1"/>
  <c r="D816" i="1" s="1"/>
  <c r="J816" i="1" s="1"/>
  <c r="C814" i="1" a="1"/>
  <c r="C814" i="1" s="1"/>
  <c r="E810" i="1" a="1"/>
  <c r="E810" i="1" s="1"/>
  <c r="D808" i="1" a="1"/>
  <c r="D808" i="1" s="1"/>
  <c r="J808" i="1" s="1"/>
  <c r="C806" i="1" a="1"/>
  <c r="C806" i="1" s="1"/>
  <c r="E802" i="1" a="1"/>
  <c r="E802" i="1" s="1"/>
  <c r="D800" i="1" a="1"/>
  <c r="D800" i="1" s="1"/>
  <c r="J800" i="1" s="1"/>
  <c r="C798" i="1" a="1"/>
  <c r="C798" i="1" s="1"/>
  <c r="E794" i="1" a="1"/>
  <c r="E794" i="1" s="1"/>
  <c r="D792" i="1" a="1"/>
  <c r="D792" i="1" s="1"/>
  <c r="J792" i="1" s="1"/>
  <c r="C790" i="1" a="1"/>
  <c r="C790" i="1" s="1"/>
  <c r="C837" i="1" a="1"/>
  <c r="C837" i="1" s="1"/>
  <c r="E836" i="1" a="1"/>
  <c r="E836" i="1" s="1"/>
  <c r="D833" i="1" a="1"/>
  <c r="D833" i="1" s="1"/>
  <c r="J833" i="1" s="1"/>
  <c r="C831" i="1" a="1"/>
  <c r="C831" i="1" s="1"/>
  <c r="E827" i="1" a="1"/>
  <c r="E827" i="1" s="1"/>
  <c r="D825" i="1" a="1"/>
  <c r="D825" i="1" s="1"/>
  <c r="J825" i="1" s="1"/>
  <c r="C823" i="1" a="1"/>
  <c r="C823" i="1" s="1"/>
  <c r="E819" i="1" a="1"/>
  <c r="E819" i="1" s="1"/>
  <c r="D817" i="1" a="1"/>
  <c r="D817" i="1" s="1"/>
  <c r="J817" i="1" s="1"/>
  <c r="C815" i="1" a="1"/>
  <c r="C815" i="1" s="1"/>
  <c r="E811" i="1" a="1"/>
  <c r="E811" i="1" s="1"/>
  <c r="D809" i="1" a="1"/>
  <c r="D809" i="1" s="1"/>
  <c r="J809" i="1" s="1"/>
  <c r="C807" i="1" a="1"/>
  <c r="C807" i="1" s="1"/>
  <c r="E803" i="1" a="1"/>
  <c r="E803" i="1" s="1"/>
  <c r="D801" i="1" a="1"/>
  <c r="D801" i="1" s="1"/>
  <c r="J801" i="1" s="1"/>
  <c r="C799" i="1" a="1"/>
  <c r="C799" i="1" s="1"/>
  <c r="E795" i="1" a="1"/>
  <c r="E795" i="1" s="1"/>
  <c r="D793" i="1" a="1"/>
  <c r="D793" i="1" s="1"/>
  <c r="J793" i="1" s="1"/>
  <c r="C791" i="1" a="1"/>
  <c r="C791" i="1" s="1"/>
  <c r="D834" i="1" a="1"/>
  <c r="D834" i="1" s="1"/>
  <c r="J834" i="1" s="1"/>
  <c r="C832" i="1" a="1"/>
  <c r="C832" i="1" s="1"/>
  <c r="E828" i="1" a="1"/>
  <c r="E828" i="1" s="1"/>
  <c r="D826" i="1" a="1"/>
  <c r="D826" i="1" s="1"/>
  <c r="J826" i="1" s="1"/>
  <c r="C824" i="1" a="1"/>
  <c r="C824" i="1" s="1"/>
  <c r="E820" i="1" a="1"/>
  <c r="E820" i="1" s="1"/>
  <c r="D818" i="1" a="1"/>
  <c r="D818" i="1" s="1"/>
  <c r="J818" i="1" s="1"/>
  <c r="C816" i="1" a="1"/>
  <c r="C816" i="1" s="1"/>
  <c r="E812" i="1" a="1"/>
  <c r="E812" i="1" s="1"/>
  <c r="D810" i="1" a="1"/>
  <c r="D810" i="1" s="1"/>
  <c r="J810" i="1" s="1"/>
  <c r="C808" i="1" a="1"/>
  <c r="C808" i="1" s="1"/>
  <c r="E804" i="1" a="1"/>
  <c r="E804" i="1" s="1"/>
  <c r="D802" i="1" a="1"/>
  <c r="D802" i="1" s="1"/>
  <c r="J802" i="1" s="1"/>
  <c r="C800" i="1" a="1"/>
  <c r="C800" i="1" s="1"/>
  <c r="E796" i="1" a="1"/>
  <c r="E796" i="1" s="1"/>
  <c r="D794" i="1" a="1"/>
  <c r="D794" i="1" s="1"/>
  <c r="J794" i="1" s="1"/>
  <c r="C792" i="1" a="1"/>
  <c r="C792" i="1" s="1"/>
  <c r="E788" i="1" a="1"/>
  <c r="E788" i="1" s="1"/>
  <c r="D786" i="1" a="1"/>
  <c r="D786" i="1" s="1"/>
  <c r="J786" i="1" s="1"/>
  <c r="C836" i="1" a="1"/>
  <c r="C836" i="1" s="1"/>
  <c r="C833" i="1" a="1"/>
  <c r="C833" i="1" s="1"/>
  <c r="E829" i="1" a="1"/>
  <c r="E829" i="1" s="1"/>
  <c r="D827" i="1" a="1"/>
  <c r="D827" i="1" s="1"/>
  <c r="J827" i="1" s="1"/>
  <c r="C825" i="1" a="1"/>
  <c r="C825" i="1" s="1"/>
  <c r="E821" i="1" a="1"/>
  <c r="E821" i="1" s="1"/>
  <c r="D819" i="1" a="1"/>
  <c r="D819" i="1" s="1"/>
  <c r="J819" i="1" s="1"/>
  <c r="C817" i="1" a="1"/>
  <c r="C817" i="1" s="1"/>
  <c r="E813" i="1" a="1"/>
  <c r="E813" i="1" s="1"/>
  <c r="D811" i="1" a="1"/>
  <c r="D811" i="1" s="1"/>
  <c r="J811" i="1" s="1"/>
  <c r="C809" i="1" a="1"/>
  <c r="C809" i="1" s="1"/>
  <c r="E805" i="1" a="1"/>
  <c r="E805" i="1" s="1"/>
  <c r="D803" i="1" a="1"/>
  <c r="D803" i="1" s="1"/>
  <c r="J803" i="1" s="1"/>
  <c r="C801" i="1" a="1"/>
  <c r="C801" i="1" s="1"/>
  <c r="E797" i="1" a="1"/>
  <c r="E797" i="1" s="1"/>
  <c r="D795" i="1" a="1"/>
  <c r="D795" i="1" s="1"/>
  <c r="J795" i="1" s="1"/>
  <c r="C793" i="1" a="1"/>
  <c r="C793" i="1" s="1"/>
  <c r="C834" i="1" a="1"/>
  <c r="C834" i="1" s="1"/>
  <c r="E830" i="1" a="1"/>
  <c r="E830" i="1" s="1"/>
  <c r="D828" i="1" a="1"/>
  <c r="D828" i="1" s="1"/>
  <c r="J828" i="1" s="1"/>
  <c r="C826" i="1" a="1"/>
  <c r="C826" i="1" s="1"/>
  <c r="E822" i="1" a="1"/>
  <c r="E822" i="1" s="1"/>
  <c r="D820" i="1" a="1"/>
  <c r="D820" i="1" s="1"/>
  <c r="J820" i="1" s="1"/>
  <c r="C818" i="1" a="1"/>
  <c r="C818" i="1" s="1"/>
  <c r="E814" i="1" a="1"/>
  <c r="E814" i="1" s="1"/>
  <c r="D812" i="1" a="1"/>
  <c r="D812" i="1" s="1"/>
  <c r="J812" i="1" s="1"/>
  <c r="C810" i="1" a="1"/>
  <c r="C810" i="1" s="1"/>
  <c r="E806" i="1" a="1"/>
  <c r="E806" i="1" s="1"/>
  <c r="D804" i="1" a="1"/>
  <c r="D804" i="1" s="1"/>
  <c r="J804" i="1" s="1"/>
  <c r="C802" i="1" a="1"/>
  <c r="C802" i="1" s="1"/>
  <c r="E798" i="1" a="1"/>
  <c r="E798" i="1" s="1"/>
  <c r="D796" i="1" a="1"/>
  <c r="D796" i="1" s="1"/>
  <c r="J796" i="1" s="1"/>
  <c r="C794" i="1" a="1"/>
  <c r="C794" i="1" s="1"/>
  <c r="E790" i="1" a="1"/>
  <c r="E790" i="1" s="1"/>
  <c r="D788" i="1" a="1"/>
  <c r="D788" i="1" s="1"/>
  <c r="J788" i="1" s="1"/>
  <c r="C835" i="1" a="1"/>
  <c r="C835" i="1" s="1"/>
  <c r="E831" i="1" a="1"/>
  <c r="E831" i="1" s="1"/>
  <c r="D829" i="1" a="1"/>
  <c r="D829" i="1" s="1"/>
  <c r="J829" i="1" s="1"/>
  <c r="C827" i="1" a="1"/>
  <c r="C827" i="1" s="1"/>
  <c r="E823" i="1" a="1"/>
  <c r="E823" i="1" s="1"/>
  <c r="D821" i="1" a="1"/>
  <c r="D821" i="1" s="1"/>
  <c r="J821" i="1" s="1"/>
  <c r="C819" i="1" a="1"/>
  <c r="C819" i="1" s="1"/>
  <c r="E815" i="1" a="1"/>
  <c r="E815" i="1" s="1"/>
  <c r="D813" i="1" a="1"/>
  <c r="D813" i="1" s="1"/>
  <c r="J813" i="1" s="1"/>
  <c r="C811" i="1" a="1"/>
  <c r="C811" i="1" s="1"/>
  <c r="E807" i="1" a="1"/>
  <c r="E807" i="1" s="1"/>
  <c r="D805" i="1" a="1"/>
  <c r="D805" i="1" s="1"/>
  <c r="J805" i="1" s="1"/>
  <c r="C803" i="1" a="1"/>
  <c r="C803" i="1" s="1"/>
  <c r="E799" i="1" a="1"/>
  <c r="E799" i="1" s="1"/>
  <c r="D797" i="1" a="1"/>
  <c r="D797" i="1" s="1"/>
  <c r="J797" i="1" s="1"/>
  <c r="C795" i="1" a="1"/>
  <c r="C795" i="1" s="1"/>
  <c r="E791" i="1" a="1"/>
  <c r="E791" i="1" s="1"/>
  <c r="D789" i="1" a="1"/>
  <c r="D789" i="1" s="1"/>
  <c r="J789" i="1" s="1"/>
  <c r="C840" i="1" a="1"/>
  <c r="C840" i="1" s="1"/>
  <c r="E832" i="1" a="1"/>
  <c r="E832" i="1" s="1"/>
  <c r="D830" i="1" a="1"/>
  <c r="D830" i="1" s="1"/>
  <c r="J830" i="1" s="1"/>
  <c r="C828" i="1" a="1"/>
  <c r="C828" i="1" s="1"/>
  <c r="E824" i="1" a="1"/>
  <c r="E824" i="1" s="1"/>
  <c r="D822" i="1" a="1"/>
  <c r="D822" i="1" s="1"/>
  <c r="J822" i="1" s="1"/>
  <c r="C820" i="1" a="1"/>
  <c r="C820" i="1" s="1"/>
  <c r="E816" i="1" a="1"/>
  <c r="E816" i="1" s="1"/>
  <c r="D814" i="1" a="1"/>
  <c r="D814" i="1" s="1"/>
  <c r="J814" i="1" s="1"/>
  <c r="C812" i="1" a="1"/>
  <c r="C812" i="1" s="1"/>
  <c r="E808" i="1" a="1"/>
  <c r="E808" i="1" s="1"/>
  <c r="D806" i="1" a="1"/>
  <c r="D806" i="1" s="1"/>
  <c r="J806" i="1" s="1"/>
  <c r="C804" i="1" a="1"/>
  <c r="C804" i="1" s="1"/>
  <c r="E800" i="1" a="1"/>
  <c r="E800" i="1" s="1"/>
  <c r="D798" i="1" a="1"/>
  <c r="D798" i="1" s="1"/>
  <c r="J798" i="1" s="1"/>
  <c r="C796" i="1" a="1"/>
  <c r="C796" i="1" s="1"/>
  <c r="E792" i="1" a="1"/>
  <c r="E792" i="1" s="1"/>
  <c r="D790" i="1" a="1"/>
  <c r="D790" i="1" s="1"/>
  <c r="J790" i="1" s="1"/>
  <c r="C788" i="1" a="1"/>
  <c r="C788" i="1" s="1"/>
  <c r="E833" i="1" a="1"/>
  <c r="E833" i="1" s="1"/>
  <c r="D831" i="1" a="1"/>
  <c r="D831" i="1" s="1"/>
  <c r="J831" i="1" s="1"/>
  <c r="C829" i="1" a="1"/>
  <c r="C829" i="1" s="1"/>
  <c r="E825" i="1" a="1"/>
  <c r="E825" i="1" s="1"/>
  <c r="D823" i="1" a="1"/>
  <c r="D823" i="1" s="1"/>
  <c r="J823" i="1" s="1"/>
  <c r="C821" i="1" a="1"/>
  <c r="C821" i="1" s="1"/>
  <c r="E817" i="1" a="1"/>
  <c r="E817" i="1" s="1"/>
  <c r="D815" i="1" a="1"/>
  <c r="D815" i="1" s="1"/>
  <c r="J815" i="1" s="1"/>
  <c r="C813" i="1" a="1"/>
  <c r="C813" i="1" s="1"/>
  <c r="E809" i="1" a="1"/>
  <c r="E809" i="1" s="1"/>
  <c r="D807" i="1" a="1"/>
  <c r="D807" i="1" s="1"/>
  <c r="J807" i="1" s="1"/>
  <c r="C805" i="1" a="1"/>
  <c r="C805" i="1" s="1"/>
  <c r="E801" i="1" a="1"/>
  <c r="E801" i="1" s="1"/>
  <c r="D799" i="1" a="1"/>
  <c r="D799" i="1" s="1"/>
  <c r="J799" i="1" s="1"/>
  <c r="C797" i="1" a="1"/>
  <c r="C797" i="1" s="1"/>
  <c r="E793" i="1" a="1"/>
  <c r="E793" i="1" s="1"/>
  <c r="D791" i="1" a="1"/>
  <c r="D791" i="1" s="1"/>
  <c r="J791" i="1" s="1"/>
  <c r="C789" i="1" a="1"/>
  <c r="C789" i="1" s="1"/>
  <c r="C787" i="1" a="1"/>
  <c r="C787" i="1" s="1"/>
  <c r="E785" i="1" a="1"/>
  <c r="E785" i="1" s="1"/>
  <c r="D783" i="1" a="1"/>
  <c r="D783" i="1" s="1"/>
  <c r="J783" i="1" s="1"/>
  <c r="C781" i="1" a="1"/>
  <c r="C781" i="1" s="1"/>
  <c r="E777" i="1" a="1"/>
  <c r="E777" i="1" s="1"/>
  <c r="D775" i="1" a="1"/>
  <c r="D775" i="1" s="1"/>
  <c r="J775" i="1" s="1"/>
  <c r="C773" i="1" a="1"/>
  <c r="C773" i="1" s="1"/>
  <c r="E769" i="1" a="1"/>
  <c r="E769" i="1" s="1"/>
  <c r="D767" i="1" a="1"/>
  <c r="D767" i="1" s="1"/>
  <c r="J767" i="1" s="1"/>
  <c r="C765" i="1" a="1"/>
  <c r="C765" i="1" s="1"/>
  <c r="E761" i="1" a="1"/>
  <c r="E761" i="1" s="1"/>
  <c r="D759" i="1" a="1"/>
  <c r="D759" i="1" s="1"/>
  <c r="J759" i="1" s="1"/>
  <c r="C757" i="1" a="1"/>
  <c r="C757" i="1" s="1"/>
  <c r="E753" i="1" a="1"/>
  <c r="E753" i="1" s="1"/>
  <c r="D751" i="1" a="1"/>
  <c r="D751" i="1" s="1"/>
  <c r="J751" i="1" s="1"/>
  <c r="C749" i="1" a="1"/>
  <c r="C749" i="1" s="1"/>
  <c r="E745" i="1" a="1"/>
  <c r="E745" i="1" s="1"/>
  <c r="D743" i="1" a="1"/>
  <c r="D743" i="1" s="1"/>
  <c r="J743" i="1" s="1"/>
  <c r="C741" i="1" a="1"/>
  <c r="C741" i="1" s="1"/>
  <c r="D784" i="1" a="1"/>
  <c r="D784" i="1" s="1"/>
  <c r="J784" i="1" s="1"/>
  <c r="C782" i="1" a="1"/>
  <c r="C782" i="1" s="1"/>
  <c r="E778" i="1" a="1"/>
  <c r="E778" i="1" s="1"/>
  <c r="D776" i="1" a="1"/>
  <c r="D776" i="1" s="1"/>
  <c r="J776" i="1" s="1"/>
  <c r="C774" i="1" a="1"/>
  <c r="C774" i="1" s="1"/>
  <c r="E770" i="1" a="1"/>
  <c r="E770" i="1" s="1"/>
  <c r="D768" i="1" a="1"/>
  <c r="D768" i="1" s="1"/>
  <c r="J768" i="1" s="1"/>
  <c r="C766" i="1" a="1"/>
  <c r="C766" i="1" s="1"/>
  <c r="E762" i="1" a="1"/>
  <c r="E762" i="1" s="1"/>
  <c r="D760" i="1" a="1"/>
  <c r="D760" i="1" s="1"/>
  <c r="J760" i="1" s="1"/>
  <c r="C758" i="1" a="1"/>
  <c r="C758" i="1" s="1"/>
  <c r="E754" i="1" a="1"/>
  <c r="E754" i="1" s="1"/>
  <c r="D752" i="1" a="1"/>
  <c r="D752" i="1" s="1"/>
  <c r="J752" i="1" s="1"/>
  <c r="C750" i="1" a="1"/>
  <c r="C750" i="1" s="1"/>
  <c r="E746" i="1" a="1"/>
  <c r="E746" i="1" s="1"/>
  <c r="D744" i="1" a="1"/>
  <c r="D744" i="1" s="1"/>
  <c r="J744" i="1" s="1"/>
  <c r="C742" i="1" a="1"/>
  <c r="C742" i="1" s="1"/>
  <c r="E738" i="1" a="1"/>
  <c r="E738" i="1" s="1"/>
  <c r="E786" i="1" a="1"/>
  <c r="E786" i="1" s="1"/>
  <c r="D785" i="1" a="1"/>
  <c r="D785" i="1" s="1"/>
  <c r="J785" i="1" s="1"/>
  <c r="C783" i="1" a="1"/>
  <c r="C783" i="1" s="1"/>
  <c r="E779" i="1" a="1"/>
  <c r="E779" i="1" s="1"/>
  <c r="D777" i="1" a="1"/>
  <c r="D777" i="1" s="1"/>
  <c r="J777" i="1" s="1"/>
  <c r="C775" i="1" a="1"/>
  <c r="C775" i="1" s="1"/>
  <c r="E771" i="1" a="1"/>
  <c r="E771" i="1" s="1"/>
  <c r="D769" i="1" a="1"/>
  <c r="D769" i="1" s="1"/>
  <c r="J769" i="1" s="1"/>
  <c r="C767" i="1" a="1"/>
  <c r="C767" i="1" s="1"/>
  <c r="E763" i="1" a="1"/>
  <c r="E763" i="1" s="1"/>
  <c r="D761" i="1" a="1"/>
  <c r="D761" i="1" s="1"/>
  <c r="J761" i="1" s="1"/>
  <c r="C759" i="1" a="1"/>
  <c r="C759" i="1" s="1"/>
  <c r="E755" i="1" a="1"/>
  <c r="E755" i="1" s="1"/>
  <c r="D753" i="1" a="1"/>
  <c r="D753" i="1" s="1"/>
  <c r="J753" i="1" s="1"/>
  <c r="C751" i="1" a="1"/>
  <c r="C751" i="1" s="1"/>
  <c r="E747" i="1" a="1"/>
  <c r="E747" i="1" s="1"/>
  <c r="D745" i="1" a="1"/>
  <c r="D745" i="1" s="1"/>
  <c r="J745" i="1" s="1"/>
  <c r="C743" i="1" a="1"/>
  <c r="C743" i="1" s="1"/>
  <c r="C784" i="1" a="1"/>
  <c r="C784" i="1" s="1"/>
  <c r="E780" i="1" a="1"/>
  <c r="E780" i="1" s="1"/>
  <c r="D778" i="1" a="1"/>
  <c r="D778" i="1" s="1"/>
  <c r="J778" i="1" s="1"/>
  <c r="C776" i="1" a="1"/>
  <c r="C776" i="1" s="1"/>
  <c r="E772" i="1" a="1"/>
  <c r="E772" i="1" s="1"/>
  <c r="D770" i="1" a="1"/>
  <c r="D770" i="1" s="1"/>
  <c r="J770" i="1" s="1"/>
  <c r="C768" i="1" a="1"/>
  <c r="C768" i="1" s="1"/>
  <c r="E764" i="1" a="1"/>
  <c r="E764" i="1" s="1"/>
  <c r="D762" i="1" a="1"/>
  <c r="D762" i="1" s="1"/>
  <c r="J762" i="1" s="1"/>
  <c r="C760" i="1" a="1"/>
  <c r="C760" i="1" s="1"/>
  <c r="E756" i="1" a="1"/>
  <c r="E756" i="1" s="1"/>
  <c r="D754" i="1" a="1"/>
  <c r="D754" i="1" s="1"/>
  <c r="J754" i="1" s="1"/>
  <c r="C752" i="1" a="1"/>
  <c r="C752" i="1" s="1"/>
  <c r="E748" i="1" a="1"/>
  <c r="E748" i="1" s="1"/>
  <c r="D746" i="1" a="1"/>
  <c r="D746" i="1" s="1"/>
  <c r="J746" i="1" s="1"/>
  <c r="C744" i="1" a="1"/>
  <c r="C744" i="1" s="1"/>
  <c r="E740" i="1" a="1"/>
  <c r="E740" i="1" s="1"/>
  <c r="C785" i="1" a="1"/>
  <c r="C785" i="1" s="1"/>
  <c r="E781" i="1" a="1"/>
  <c r="E781" i="1" s="1"/>
  <c r="D779" i="1" a="1"/>
  <c r="D779" i="1" s="1"/>
  <c r="J779" i="1" s="1"/>
  <c r="C777" i="1" a="1"/>
  <c r="C777" i="1" s="1"/>
  <c r="E773" i="1" a="1"/>
  <c r="E773" i="1" s="1"/>
  <c r="D771" i="1" a="1"/>
  <c r="D771" i="1" s="1"/>
  <c r="J771" i="1" s="1"/>
  <c r="C769" i="1" a="1"/>
  <c r="C769" i="1" s="1"/>
  <c r="E765" i="1" a="1"/>
  <c r="E765" i="1" s="1"/>
  <c r="D763" i="1" a="1"/>
  <c r="D763" i="1" s="1"/>
  <c r="J763" i="1" s="1"/>
  <c r="C761" i="1" a="1"/>
  <c r="C761" i="1" s="1"/>
  <c r="E757" i="1" a="1"/>
  <c r="E757" i="1" s="1"/>
  <c r="D755" i="1" a="1"/>
  <c r="D755" i="1" s="1"/>
  <c r="J755" i="1" s="1"/>
  <c r="C753" i="1" a="1"/>
  <c r="C753" i="1" s="1"/>
  <c r="E749" i="1" a="1"/>
  <c r="E749" i="1" s="1"/>
  <c r="D747" i="1" a="1"/>
  <c r="D747" i="1" s="1"/>
  <c r="J747" i="1" s="1"/>
  <c r="C745" i="1" a="1"/>
  <c r="C745" i="1" s="1"/>
  <c r="E741" i="1" a="1"/>
  <c r="E741" i="1" s="1"/>
  <c r="E789" i="1" a="1"/>
  <c r="E789" i="1" s="1"/>
  <c r="E787" i="1" a="1"/>
  <c r="E787" i="1" s="1"/>
  <c r="C786" i="1" a="1"/>
  <c r="C786" i="1" s="1"/>
  <c r="E782" i="1" a="1"/>
  <c r="E782" i="1" s="1"/>
  <c r="D780" i="1" a="1"/>
  <c r="D780" i="1" s="1"/>
  <c r="J780" i="1" s="1"/>
  <c r="C778" i="1" a="1"/>
  <c r="C778" i="1" s="1"/>
  <c r="E774" i="1" a="1"/>
  <c r="E774" i="1" s="1"/>
  <c r="D772" i="1" a="1"/>
  <c r="D772" i="1" s="1"/>
  <c r="J772" i="1" s="1"/>
  <c r="C770" i="1" a="1"/>
  <c r="C770" i="1" s="1"/>
  <c r="E766" i="1" a="1"/>
  <c r="E766" i="1" s="1"/>
  <c r="D764" i="1" a="1"/>
  <c r="D764" i="1" s="1"/>
  <c r="J764" i="1" s="1"/>
  <c r="C762" i="1" a="1"/>
  <c r="C762" i="1" s="1"/>
  <c r="E758" i="1" a="1"/>
  <c r="E758" i="1" s="1"/>
  <c r="D756" i="1" a="1"/>
  <c r="D756" i="1" s="1"/>
  <c r="J756" i="1" s="1"/>
  <c r="C754" i="1" a="1"/>
  <c r="C754" i="1" s="1"/>
  <c r="E750" i="1" a="1"/>
  <c r="E750" i="1" s="1"/>
  <c r="D748" i="1" a="1"/>
  <c r="D748" i="1" s="1"/>
  <c r="J748" i="1" s="1"/>
  <c r="C746" i="1" a="1"/>
  <c r="C746" i="1" s="1"/>
  <c r="E742" i="1" a="1"/>
  <c r="E742" i="1" s="1"/>
  <c r="D740" i="1" a="1"/>
  <c r="D740" i="1" s="1"/>
  <c r="J740" i="1" s="1"/>
  <c r="D787" i="1" a="1"/>
  <c r="D787" i="1" s="1"/>
  <c r="J787" i="1" s="1"/>
  <c r="E783" i="1" a="1"/>
  <c r="E783" i="1" s="1"/>
  <c r="D781" i="1" a="1"/>
  <c r="D781" i="1" s="1"/>
  <c r="J781" i="1" s="1"/>
  <c r="C779" i="1" a="1"/>
  <c r="C779" i="1" s="1"/>
  <c r="E775" i="1" a="1"/>
  <c r="E775" i="1" s="1"/>
  <c r="D773" i="1" a="1"/>
  <c r="D773" i="1" s="1"/>
  <c r="J773" i="1" s="1"/>
  <c r="C771" i="1" a="1"/>
  <c r="C771" i="1" s="1"/>
  <c r="E767" i="1" a="1"/>
  <c r="E767" i="1" s="1"/>
  <c r="D765" i="1" a="1"/>
  <c r="D765" i="1" s="1"/>
  <c r="J765" i="1" s="1"/>
  <c r="C763" i="1" a="1"/>
  <c r="C763" i="1" s="1"/>
  <c r="E759" i="1" a="1"/>
  <c r="E759" i="1" s="1"/>
  <c r="D757" i="1" a="1"/>
  <c r="D757" i="1" s="1"/>
  <c r="J757" i="1" s="1"/>
  <c r="C755" i="1" a="1"/>
  <c r="C755" i="1" s="1"/>
  <c r="E751" i="1" a="1"/>
  <c r="E751" i="1" s="1"/>
  <c r="D749" i="1" a="1"/>
  <c r="D749" i="1" s="1"/>
  <c r="J749" i="1" s="1"/>
  <c r="C747" i="1" a="1"/>
  <c r="C747" i="1" s="1"/>
  <c r="E743" i="1" a="1"/>
  <c r="E743" i="1" s="1"/>
  <c r="D741" i="1" a="1"/>
  <c r="D741" i="1" s="1"/>
  <c r="J741" i="1" s="1"/>
  <c r="E784" i="1" a="1"/>
  <c r="E784" i="1" s="1"/>
  <c r="D782" i="1" a="1"/>
  <c r="D782" i="1" s="1"/>
  <c r="J782" i="1" s="1"/>
  <c r="C780" i="1" a="1"/>
  <c r="C780" i="1" s="1"/>
  <c r="E776" i="1" a="1"/>
  <c r="E776" i="1" s="1"/>
  <c r="D774" i="1" a="1"/>
  <c r="D774" i="1" s="1"/>
  <c r="J774" i="1" s="1"/>
  <c r="C772" i="1" a="1"/>
  <c r="C772" i="1" s="1"/>
  <c r="E768" i="1" a="1"/>
  <c r="E768" i="1" s="1"/>
  <c r="D766" i="1" a="1"/>
  <c r="D766" i="1" s="1"/>
  <c r="J766" i="1" s="1"/>
  <c r="C764" i="1" a="1"/>
  <c r="C764" i="1" s="1"/>
  <c r="E760" i="1" a="1"/>
  <c r="E760" i="1" s="1"/>
  <c r="D758" i="1" a="1"/>
  <c r="D758" i="1" s="1"/>
  <c r="J758" i="1" s="1"/>
  <c r="C756" i="1" a="1"/>
  <c r="C756" i="1" s="1"/>
  <c r="E752" i="1" a="1"/>
  <c r="E752" i="1" s="1"/>
  <c r="D750" i="1" a="1"/>
  <c r="D750" i="1" s="1"/>
  <c r="J750" i="1" s="1"/>
  <c r="C748" i="1" a="1"/>
  <c r="C748" i="1" s="1"/>
  <c r="E744" i="1" a="1"/>
  <c r="E744" i="1" s="1"/>
  <c r="D742" i="1" a="1"/>
  <c r="D742" i="1" s="1"/>
  <c r="J742" i="1" s="1"/>
  <c r="C738" i="1" a="1"/>
  <c r="C738" i="1" s="1"/>
  <c r="E734" i="1" a="1"/>
  <c r="E734" i="1" s="1"/>
  <c r="D732" i="1" a="1"/>
  <c r="D732" i="1" s="1"/>
  <c r="J732" i="1" s="1"/>
  <c r="C730" i="1" a="1"/>
  <c r="C730" i="1" s="1"/>
  <c r="E726" i="1" a="1"/>
  <c r="E726" i="1" s="1"/>
  <c r="D724" i="1" a="1"/>
  <c r="D724" i="1" s="1"/>
  <c r="J724" i="1" s="1"/>
  <c r="C722" i="1" a="1"/>
  <c r="C722" i="1" s="1"/>
  <c r="E718" i="1" a="1"/>
  <c r="E718" i="1" s="1"/>
  <c r="D716" i="1" a="1"/>
  <c r="D716" i="1" s="1"/>
  <c r="J716" i="1" s="1"/>
  <c r="C714" i="1" a="1"/>
  <c r="C714" i="1" s="1"/>
  <c r="E710" i="1" a="1"/>
  <c r="E710" i="1" s="1"/>
  <c r="D708" i="1" a="1"/>
  <c r="D708" i="1" s="1"/>
  <c r="J708" i="1" s="1"/>
  <c r="C706" i="1" a="1"/>
  <c r="C706" i="1" s="1"/>
  <c r="E702" i="1" a="1"/>
  <c r="E702" i="1" s="1"/>
  <c r="D700" i="1" a="1"/>
  <c r="D700" i="1" s="1"/>
  <c r="J700" i="1" s="1"/>
  <c r="C698" i="1" a="1"/>
  <c r="C698" i="1" s="1"/>
  <c r="E694" i="1" a="1"/>
  <c r="E694" i="1" s="1"/>
  <c r="D692" i="1" a="1"/>
  <c r="D692" i="1" s="1"/>
  <c r="J692" i="1" s="1"/>
  <c r="C690" i="1" a="1"/>
  <c r="C690" i="1" s="1"/>
  <c r="D739" i="1" a="1"/>
  <c r="D739" i="1" s="1"/>
  <c r="J739" i="1" s="1"/>
  <c r="E735" i="1" a="1"/>
  <c r="E735" i="1" s="1"/>
  <c r="D733" i="1" a="1"/>
  <c r="D733" i="1" s="1"/>
  <c r="J733" i="1" s="1"/>
  <c r="C731" i="1" a="1"/>
  <c r="C731" i="1" s="1"/>
  <c r="E727" i="1" a="1"/>
  <c r="E727" i="1" s="1"/>
  <c r="D725" i="1" a="1"/>
  <c r="D725" i="1" s="1"/>
  <c r="J725" i="1" s="1"/>
  <c r="C723" i="1" a="1"/>
  <c r="C723" i="1" s="1"/>
  <c r="E719" i="1" a="1"/>
  <c r="E719" i="1" s="1"/>
  <c r="D717" i="1" a="1"/>
  <c r="D717" i="1" s="1"/>
  <c r="J717" i="1" s="1"/>
  <c r="C715" i="1" a="1"/>
  <c r="C715" i="1" s="1"/>
  <c r="E711" i="1" a="1"/>
  <c r="E711" i="1" s="1"/>
  <c r="D709" i="1" a="1"/>
  <c r="D709" i="1" s="1"/>
  <c r="J709" i="1" s="1"/>
  <c r="C707" i="1" a="1"/>
  <c r="C707" i="1" s="1"/>
  <c r="E703" i="1" a="1"/>
  <c r="E703" i="1" s="1"/>
  <c r="D701" i="1" a="1"/>
  <c r="D701" i="1" s="1"/>
  <c r="J701" i="1" s="1"/>
  <c r="C699" i="1" a="1"/>
  <c r="C699" i="1" s="1"/>
  <c r="E695" i="1" a="1"/>
  <c r="E695" i="1" s="1"/>
  <c r="D693" i="1" a="1"/>
  <c r="D693" i="1" s="1"/>
  <c r="J693" i="1" s="1"/>
  <c r="C691" i="1" a="1"/>
  <c r="C691" i="1" s="1"/>
  <c r="E736" i="1" a="1"/>
  <c r="E736" i="1" s="1"/>
  <c r="D734" i="1" a="1"/>
  <c r="D734" i="1" s="1"/>
  <c r="J734" i="1" s="1"/>
  <c r="C732" i="1" a="1"/>
  <c r="C732" i="1" s="1"/>
  <c r="E728" i="1" a="1"/>
  <c r="E728" i="1" s="1"/>
  <c r="D726" i="1" a="1"/>
  <c r="D726" i="1" s="1"/>
  <c r="J726" i="1" s="1"/>
  <c r="C724" i="1" a="1"/>
  <c r="C724" i="1" s="1"/>
  <c r="E720" i="1" a="1"/>
  <c r="E720" i="1" s="1"/>
  <c r="D718" i="1" a="1"/>
  <c r="D718" i="1" s="1"/>
  <c r="J718" i="1" s="1"/>
  <c r="C716" i="1" a="1"/>
  <c r="C716" i="1" s="1"/>
  <c r="E712" i="1" a="1"/>
  <c r="E712" i="1" s="1"/>
  <c r="D710" i="1" a="1"/>
  <c r="D710" i="1" s="1"/>
  <c r="J710" i="1" s="1"/>
  <c r="C708" i="1" a="1"/>
  <c r="C708" i="1" s="1"/>
  <c r="E704" i="1" a="1"/>
  <c r="E704" i="1" s="1"/>
  <c r="D702" i="1" a="1"/>
  <c r="D702" i="1" s="1"/>
  <c r="J702" i="1" s="1"/>
  <c r="C700" i="1" a="1"/>
  <c r="C700" i="1" s="1"/>
  <c r="E696" i="1" a="1"/>
  <c r="E696" i="1" s="1"/>
  <c r="D694" i="1" a="1"/>
  <c r="D694" i="1" s="1"/>
  <c r="J694" i="1" s="1"/>
  <c r="C692" i="1" a="1"/>
  <c r="C692" i="1" s="1"/>
  <c r="E688" i="1" a="1"/>
  <c r="E688" i="1" s="1"/>
  <c r="D686" i="1" a="1"/>
  <c r="D686" i="1" s="1"/>
  <c r="J686" i="1" s="1"/>
  <c r="C739" i="1" a="1"/>
  <c r="C739" i="1" s="1"/>
  <c r="E737" i="1" a="1"/>
  <c r="E737" i="1" s="1"/>
  <c r="D735" i="1" a="1"/>
  <c r="D735" i="1" s="1"/>
  <c r="J735" i="1" s="1"/>
  <c r="C733" i="1" a="1"/>
  <c r="C733" i="1" s="1"/>
  <c r="E729" i="1" a="1"/>
  <c r="E729" i="1" s="1"/>
  <c r="D727" i="1" a="1"/>
  <c r="D727" i="1" s="1"/>
  <c r="J727" i="1" s="1"/>
  <c r="C725" i="1" a="1"/>
  <c r="C725" i="1" s="1"/>
  <c r="E721" i="1" a="1"/>
  <c r="E721" i="1" s="1"/>
  <c r="D719" i="1" a="1"/>
  <c r="D719" i="1" s="1"/>
  <c r="J719" i="1" s="1"/>
  <c r="C717" i="1" a="1"/>
  <c r="C717" i="1" s="1"/>
  <c r="E713" i="1" a="1"/>
  <c r="E713" i="1" s="1"/>
  <c r="D711" i="1" a="1"/>
  <c r="D711" i="1" s="1"/>
  <c r="J711" i="1" s="1"/>
  <c r="C709" i="1" a="1"/>
  <c r="C709" i="1" s="1"/>
  <c r="E705" i="1" a="1"/>
  <c r="E705" i="1" s="1"/>
  <c r="D703" i="1" a="1"/>
  <c r="D703" i="1" s="1"/>
  <c r="J703" i="1" s="1"/>
  <c r="C701" i="1" a="1"/>
  <c r="C701" i="1" s="1"/>
  <c r="E697" i="1" a="1"/>
  <c r="E697" i="1" s="1"/>
  <c r="D695" i="1" a="1"/>
  <c r="D695" i="1" s="1"/>
  <c r="J695" i="1" s="1"/>
  <c r="C693" i="1" a="1"/>
  <c r="C693" i="1" s="1"/>
  <c r="E689" i="1" a="1"/>
  <c r="E689" i="1" s="1"/>
  <c r="D736" i="1" a="1"/>
  <c r="D736" i="1" s="1"/>
  <c r="J736" i="1" s="1"/>
  <c r="C734" i="1" a="1"/>
  <c r="C734" i="1" s="1"/>
  <c r="E730" i="1" a="1"/>
  <c r="E730" i="1" s="1"/>
  <c r="D728" i="1" a="1"/>
  <c r="D728" i="1" s="1"/>
  <c r="J728" i="1" s="1"/>
  <c r="C726" i="1" a="1"/>
  <c r="C726" i="1" s="1"/>
  <c r="E722" i="1" a="1"/>
  <c r="E722" i="1" s="1"/>
  <c r="D720" i="1" a="1"/>
  <c r="D720" i="1" s="1"/>
  <c r="J720" i="1" s="1"/>
  <c r="C718" i="1" a="1"/>
  <c r="C718" i="1" s="1"/>
  <c r="E714" i="1" a="1"/>
  <c r="E714" i="1" s="1"/>
  <c r="D712" i="1" a="1"/>
  <c r="D712" i="1" s="1"/>
  <c r="J712" i="1" s="1"/>
  <c r="C710" i="1" a="1"/>
  <c r="C710" i="1" s="1"/>
  <c r="E706" i="1" a="1"/>
  <c r="E706" i="1" s="1"/>
  <c r="D704" i="1" a="1"/>
  <c r="D704" i="1" s="1"/>
  <c r="J704" i="1" s="1"/>
  <c r="C702" i="1" a="1"/>
  <c r="C702" i="1" s="1"/>
  <c r="E698" i="1" a="1"/>
  <c r="E698" i="1" s="1"/>
  <c r="D696" i="1" a="1"/>
  <c r="D696" i="1" s="1"/>
  <c r="J696" i="1" s="1"/>
  <c r="C694" i="1" a="1"/>
  <c r="C694" i="1" s="1"/>
  <c r="E690" i="1" a="1"/>
  <c r="E690" i="1" s="1"/>
  <c r="D688" i="1" a="1"/>
  <c r="D688" i="1" s="1"/>
  <c r="J688" i="1" s="1"/>
  <c r="C686" i="1" a="1"/>
  <c r="C686" i="1" s="1"/>
  <c r="C740" i="1" a="1"/>
  <c r="C740" i="1" s="1"/>
  <c r="D737" i="1" a="1"/>
  <c r="D737" i="1" s="1"/>
  <c r="J737" i="1" s="1"/>
  <c r="C735" i="1" a="1"/>
  <c r="C735" i="1" s="1"/>
  <c r="E731" i="1" a="1"/>
  <c r="E731" i="1" s="1"/>
  <c r="D729" i="1" a="1"/>
  <c r="D729" i="1" s="1"/>
  <c r="J729" i="1" s="1"/>
  <c r="C727" i="1" a="1"/>
  <c r="C727" i="1" s="1"/>
  <c r="E723" i="1" a="1"/>
  <c r="E723" i="1" s="1"/>
  <c r="D721" i="1" a="1"/>
  <c r="D721" i="1" s="1"/>
  <c r="J721" i="1" s="1"/>
  <c r="C719" i="1" a="1"/>
  <c r="C719" i="1" s="1"/>
  <c r="E715" i="1" a="1"/>
  <c r="E715" i="1" s="1"/>
  <c r="D713" i="1" a="1"/>
  <c r="D713" i="1" s="1"/>
  <c r="J713" i="1" s="1"/>
  <c r="C711" i="1" a="1"/>
  <c r="C711" i="1" s="1"/>
  <c r="E707" i="1" a="1"/>
  <c r="E707" i="1" s="1"/>
  <c r="D705" i="1" a="1"/>
  <c r="D705" i="1" s="1"/>
  <c r="J705" i="1" s="1"/>
  <c r="C703" i="1" a="1"/>
  <c r="C703" i="1" s="1"/>
  <c r="E699" i="1" a="1"/>
  <c r="E699" i="1" s="1"/>
  <c r="D697" i="1" a="1"/>
  <c r="D697" i="1" s="1"/>
  <c r="J697" i="1" s="1"/>
  <c r="C695" i="1" a="1"/>
  <c r="C695" i="1" s="1"/>
  <c r="E691" i="1" a="1"/>
  <c r="E691" i="1" s="1"/>
  <c r="D738" i="1" a="1"/>
  <c r="D738" i="1" s="1"/>
  <c r="J738" i="1" s="1"/>
  <c r="C736" i="1" a="1"/>
  <c r="C736" i="1" s="1"/>
  <c r="E732" i="1" a="1"/>
  <c r="E732" i="1" s="1"/>
  <c r="D730" i="1" a="1"/>
  <c r="D730" i="1" s="1"/>
  <c r="J730" i="1" s="1"/>
  <c r="C728" i="1" a="1"/>
  <c r="C728" i="1" s="1"/>
  <c r="E724" i="1" a="1"/>
  <c r="E724" i="1" s="1"/>
  <c r="D722" i="1" a="1"/>
  <c r="D722" i="1" s="1"/>
  <c r="J722" i="1" s="1"/>
  <c r="C720" i="1" a="1"/>
  <c r="C720" i="1" s="1"/>
  <c r="E716" i="1" a="1"/>
  <c r="E716" i="1" s="1"/>
  <c r="D714" i="1" a="1"/>
  <c r="D714" i="1" s="1"/>
  <c r="J714" i="1" s="1"/>
  <c r="C712" i="1" a="1"/>
  <c r="C712" i="1" s="1"/>
  <c r="E708" i="1" a="1"/>
  <c r="E708" i="1" s="1"/>
  <c r="D706" i="1" a="1"/>
  <c r="D706" i="1" s="1"/>
  <c r="J706" i="1" s="1"/>
  <c r="C704" i="1" a="1"/>
  <c r="C704" i="1" s="1"/>
  <c r="E700" i="1" a="1"/>
  <c r="E700" i="1" s="1"/>
  <c r="D698" i="1" a="1"/>
  <c r="D698" i="1" s="1"/>
  <c r="J698" i="1" s="1"/>
  <c r="C696" i="1" a="1"/>
  <c r="C696" i="1" s="1"/>
  <c r="E692" i="1" a="1"/>
  <c r="E692" i="1" s="1"/>
  <c r="D690" i="1" a="1"/>
  <c r="D690" i="1" s="1"/>
  <c r="J690" i="1" s="1"/>
  <c r="E739" i="1" a="1"/>
  <c r="E739" i="1" s="1"/>
  <c r="C737" i="1" a="1"/>
  <c r="C737" i="1" s="1"/>
  <c r="E733" i="1" a="1"/>
  <c r="E733" i="1" s="1"/>
  <c r="D731" i="1" a="1"/>
  <c r="D731" i="1" s="1"/>
  <c r="J731" i="1" s="1"/>
  <c r="C729" i="1" a="1"/>
  <c r="C729" i="1" s="1"/>
  <c r="E725" i="1" a="1"/>
  <c r="E725" i="1" s="1"/>
  <c r="D723" i="1" a="1"/>
  <c r="D723" i="1" s="1"/>
  <c r="J723" i="1" s="1"/>
  <c r="C721" i="1" a="1"/>
  <c r="C721" i="1" s="1"/>
  <c r="E717" i="1" a="1"/>
  <c r="E717" i="1" s="1"/>
  <c r="D715" i="1" a="1"/>
  <c r="D715" i="1" s="1"/>
  <c r="J715" i="1" s="1"/>
  <c r="C713" i="1" a="1"/>
  <c r="C713" i="1" s="1"/>
  <c r="E709" i="1" a="1"/>
  <c r="E709" i="1" s="1"/>
  <c r="D707" i="1" a="1"/>
  <c r="D707" i="1" s="1"/>
  <c r="J707" i="1" s="1"/>
  <c r="C705" i="1" a="1"/>
  <c r="C705" i="1" s="1"/>
  <c r="E701" i="1" a="1"/>
  <c r="E701" i="1" s="1"/>
  <c r="D699" i="1" a="1"/>
  <c r="D699" i="1" s="1"/>
  <c r="J699" i="1" s="1"/>
  <c r="C697" i="1" a="1"/>
  <c r="C697" i="1" s="1"/>
  <c r="E693" i="1" a="1"/>
  <c r="E693" i="1" s="1"/>
  <c r="D691" i="1" a="1"/>
  <c r="D691" i="1" s="1"/>
  <c r="J691" i="1" s="1"/>
  <c r="C689" i="1" a="1"/>
  <c r="C689" i="1" s="1"/>
  <c r="E682" i="1" a="1"/>
  <c r="E682" i="1" s="1"/>
  <c r="D680" i="1" a="1"/>
  <c r="D680" i="1" s="1"/>
  <c r="J680" i="1" s="1"/>
  <c r="C678" i="1" a="1"/>
  <c r="C678" i="1" s="1"/>
  <c r="E674" i="1" a="1"/>
  <c r="E674" i="1" s="1"/>
  <c r="D672" i="1" a="1"/>
  <c r="D672" i="1" s="1"/>
  <c r="J672" i="1" s="1"/>
  <c r="C670" i="1" a="1"/>
  <c r="C670" i="1" s="1"/>
  <c r="E666" i="1" a="1"/>
  <c r="E666" i="1" s="1"/>
  <c r="D664" i="1" a="1"/>
  <c r="D664" i="1" s="1"/>
  <c r="J664" i="1" s="1"/>
  <c r="C662" i="1" a="1"/>
  <c r="C662" i="1" s="1"/>
  <c r="E658" i="1" a="1"/>
  <c r="E658" i="1" s="1"/>
  <c r="D656" i="1" a="1"/>
  <c r="D656" i="1" s="1"/>
  <c r="J656" i="1" s="1"/>
  <c r="C654" i="1" a="1"/>
  <c r="C654" i="1" s="1"/>
  <c r="E650" i="1" a="1"/>
  <c r="E650" i="1" s="1"/>
  <c r="D648" i="1" a="1"/>
  <c r="D648" i="1" s="1"/>
  <c r="J648" i="1" s="1"/>
  <c r="C646" i="1" a="1"/>
  <c r="C646" i="1" s="1"/>
  <c r="E642" i="1" a="1"/>
  <c r="E642" i="1" s="1"/>
  <c r="C688" i="1" a="1"/>
  <c r="C688" i="1" s="1"/>
  <c r="E683" i="1" a="1"/>
  <c r="E683" i="1" s="1"/>
  <c r="D681" i="1" a="1"/>
  <c r="D681" i="1" s="1"/>
  <c r="J681" i="1" s="1"/>
  <c r="C679" i="1" a="1"/>
  <c r="C679" i="1" s="1"/>
  <c r="E675" i="1" a="1"/>
  <c r="E675" i="1" s="1"/>
  <c r="D673" i="1" a="1"/>
  <c r="D673" i="1" s="1"/>
  <c r="J673" i="1" s="1"/>
  <c r="C671" i="1" a="1"/>
  <c r="C671" i="1" s="1"/>
  <c r="E667" i="1" a="1"/>
  <c r="E667" i="1" s="1"/>
  <c r="D665" i="1" a="1"/>
  <c r="D665" i="1" s="1"/>
  <c r="J665" i="1" s="1"/>
  <c r="C663" i="1" a="1"/>
  <c r="C663" i="1" s="1"/>
  <c r="E659" i="1" a="1"/>
  <c r="E659" i="1" s="1"/>
  <c r="D657" i="1" a="1"/>
  <c r="D657" i="1" s="1"/>
  <c r="J657" i="1" s="1"/>
  <c r="C655" i="1" a="1"/>
  <c r="C655" i="1" s="1"/>
  <c r="E651" i="1" a="1"/>
  <c r="E651" i="1" s="1"/>
  <c r="D649" i="1" a="1"/>
  <c r="D649" i="1" s="1"/>
  <c r="J649" i="1" s="1"/>
  <c r="C647" i="1" a="1"/>
  <c r="C647" i="1" s="1"/>
  <c r="E643" i="1" a="1"/>
  <c r="E643" i="1" s="1"/>
  <c r="E687" i="1" a="1"/>
  <c r="E687" i="1" s="1"/>
  <c r="E684" i="1" a="1"/>
  <c r="E684" i="1" s="1"/>
  <c r="D682" i="1" a="1"/>
  <c r="D682" i="1" s="1"/>
  <c r="J682" i="1" s="1"/>
  <c r="C680" i="1" a="1"/>
  <c r="C680" i="1" s="1"/>
  <c r="E676" i="1" a="1"/>
  <c r="E676" i="1" s="1"/>
  <c r="D674" i="1" a="1"/>
  <c r="D674" i="1" s="1"/>
  <c r="J674" i="1" s="1"/>
  <c r="C672" i="1" a="1"/>
  <c r="C672" i="1" s="1"/>
  <c r="E668" i="1" a="1"/>
  <c r="E668" i="1" s="1"/>
  <c r="D666" i="1" a="1"/>
  <c r="D666" i="1" s="1"/>
  <c r="J666" i="1" s="1"/>
  <c r="C664" i="1" a="1"/>
  <c r="C664" i="1" s="1"/>
  <c r="E660" i="1" a="1"/>
  <c r="E660" i="1" s="1"/>
  <c r="D658" i="1" a="1"/>
  <c r="D658" i="1" s="1"/>
  <c r="J658" i="1" s="1"/>
  <c r="C656" i="1" a="1"/>
  <c r="C656" i="1" s="1"/>
  <c r="E652" i="1" a="1"/>
  <c r="E652" i="1" s="1"/>
  <c r="D650" i="1" a="1"/>
  <c r="D650" i="1" s="1"/>
  <c r="J650" i="1" s="1"/>
  <c r="C648" i="1" a="1"/>
  <c r="C648" i="1" s="1"/>
  <c r="E644" i="1" a="1"/>
  <c r="E644" i="1" s="1"/>
  <c r="D642" i="1" a="1"/>
  <c r="D642" i="1" s="1"/>
  <c r="J642" i="1" s="1"/>
  <c r="C640" i="1" a="1"/>
  <c r="C640" i="1" s="1"/>
  <c r="D687" i="1" a="1"/>
  <c r="D687" i="1" s="1"/>
  <c r="J687" i="1" s="1"/>
  <c r="E685" i="1" a="1"/>
  <c r="E685" i="1" s="1"/>
  <c r="D683" i="1" a="1"/>
  <c r="D683" i="1" s="1"/>
  <c r="J683" i="1" s="1"/>
  <c r="C681" i="1" a="1"/>
  <c r="C681" i="1" s="1"/>
  <c r="E677" i="1" a="1"/>
  <c r="E677" i="1" s="1"/>
  <c r="D675" i="1" a="1"/>
  <c r="D675" i="1" s="1"/>
  <c r="J675" i="1" s="1"/>
  <c r="C673" i="1" a="1"/>
  <c r="C673" i="1" s="1"/>
  <c r="E669" i="1" a="1"/>
  <c r="E669" i="1" s="1"/>
  <c r="D667" i="1" a="1"/>
  <c r="D667" i="1" s="1"/>
  <c r="J667" i="1" s="1"/>
  <c r="C665" i="1" a="1"/>
  <c r="C665" i="1" s="1"/>
  <c r="E661" i="1" a="1"/>
  <c r="E661" i="1" s="1"/>
  <c r="D659" i="1" a="1"/>
  <c r="D659" i="1" s="1"/>
  <c r="J659" i="1" s="1"/>
  <c r="C657" i="1" a="1"/>
  <c r="C657" i="1" s="1"/>
  <c r="E653" i="1" a="1"/>
  <c r="E653" i="1" s="1"/>
  <c r="D651" i="1" a="1"/>
  <c r="D651" i="1" s="1"/>
  <c r="J651" i="1" s="1"/>
  <c r="C649" i="1" a="1"/>
  <c r="C649" i="1" s="1"/>
  <c r="E645" i="1" a="1"/>
  <c r="E645" i="1" s="1"/>
  <c r="D643" i="1" a="1"/>
  <c r="D643" i="1" s="1"/>
  <c r="J643" i="1" s="1"/>
  <c r="C641" i="1" a="1"/>
  <c r="C641" i="1" s="1"/>
  <c r="C687" i="1" a="1"/>
  <c r="C687" i="1" s="1"/>
  <c r="D684" i="1" a="1"/>
  <c r="D684" i="1" s="1"/>
  <c r="J684" i="1" s="1"/>
  <c r="C682" i="1" a="1"/>
  <c r="C682" i="1" s="1"/>
  <c r="E678" i="1" a="1"/>
  <c r="E678" i="1" s="1"/>
  <c r="D676" i="1" a="1"/>
  <c r="D676" i="1" s="1"/>
  <c r="J676" i="1" s="1"/>
  <c r="C674" i="1" a="1"/>
  <c r="C674" i="1" s="1"/>
  <c r="E670" i="1" a="1"/>
  <c r="E670" i="1" s="1"/>
  <c r="D668" i="1" a="1"/>
  <c r="D668" i="1" s="1"/>
  <c r="J668" i="1" s="1"/>
  <c r="C666" i="1" a="1"/>
  <c r="C666" i="1" s="1"/>
  <c r="E662" i="1" a="1"/>
  <c r="E662" i="1" s="1"/>
  <c r="D660" i="1" a="1"/>
  <c r="D660" i="1" s="1"/>
  <c r="J660" i="1" s="1"/>
  <c r="C658" i="1" a="1"/>
  <c r="C658" i="1" s="1"/>
  <c r="E654" i="1" a="1"/>
  <c r="E654" i="1" s="1"/>
  <c r="D652" i="1" a="1"/>
  <c r="D652" i="1" s="1"/>
  <c r="J652" i="1" s="1"/>
  <c r="C650" i="1" a="1"/>
  <c r="C650" i="1" s="1"/>
  <c r="E646" i="1" a="1"/>
  <c r="E646" i="1" s="1"/>
  <c r="D685" i="1" a="1"/>
  <c r="D685" i="1" s="1"/>
  <c r="J685" i="1" s="1"/>
  <c r="C683" i="1" a="1"/>
  <c r="C683" i="1" s="1"/>
  <c r="E679" i="1" a="1"/>
  <c r="E679" i="1" s="1"/>
  <c r="D677" i="1" a="1"/>
  <c r="D677" i="1" s="1"/>
  <c r="J677" i="1" s="1"/>
  <c r="C675" i="1" a="1"/>
  <c r="C675" i="1" s="1"/>
  <c r="E671" i="1" a="1"/>
  <c r="E671" i="1" s="1"/>
  <c r="D669" i="1" a="1"/>
  <c r="D669" i="1" s="1"/>
  <c r="J669" i="1" s="1"/>
  <c r="C667" i="1" a="1"/>
  <c r="C667" i="1" s="1"/>
  <c r="E663" i="1" a="1"/>
  <c r="E663" i="1" s="1"/>
  <c r="D661" i="1" a="1"/>
  <c r="D661" i="1" s="1"/>
  <c r="J661" i="1" s="1"/>
  <c r="C659" i="1" a="1"/>
  <c r="C659" i="1" s="1"/>
  <c r="E655" i="1" a="1"/>
  <c r="E655" i="1" s="1"/>
  <c r="D653" i="1" a="1"/>
  <c r="D653" i="1" s="1"/>
  <c r="J653" i="1" s="1"/>
  <c r="C651" i="1" a="1"/>
  <c r="C651" i="1" s="1"/>
  <c r="E647" i="1" a="1"/>
  <c r="E647" i="1" s="1"/>
  <c r="D645" i="1" a="1"/>
  <c r="D645" i="1" s="1"/>
  <c r="J645" i="1" s="1"/>
  <c r="C643" i="1" a="1"/>
  <c r="C643" i="1" s="1"/>
  <c r="D689" i="1" a="1"/>
  <c r="D689" i="1" s="1"/>
  <c r="J689" i="1" s="1"/>
  <c r="E686" i="1" a="1"/>
  <c r="E686" i="1" s="1"/>
  <c r="C684" i="1" a="1"/>
  <c r="C684" i="1" s="1"/>
  <c r="E680" i="1" a="1"/>
  <c r="E680" i="1" s="1"/>
  <c r="D678" i="1" a="1"/>
  <c r="D678" i="1" s="1"/>
  <c r="J678" i="1" s="1"/>
  <c r="C676" i="1" a="1"/>
  <c r="C676" i="1" s="1"/>
  <c r="E672" i="1" a="1"/>
  <c r="E672" i="1" s="1"/>
  <c r="D670" i="1" a="1"/>
  <c r="D670" i="1" s="1"/>
  <c r="J670" i="1" s="1"/>
  <c r="C668" i="1" a="1"/>
  <c r="C668" i="1" s="1"/>
  <c r="E664" i="1" a="1"/>
  <c r="E664" i="1" s="1"/>
  <c r="D662" i="1" a="1"/>
  <c r="D662" i="1" s="1"/>
  <c r="J662" i="1" s="1"/>
  <c r="C660" i="1" a="1"/>
  <c r="C660" i="1" s="1"/>
  <c r="E656" i="1" a="1"/>
  <c r="E656" i="1" s="1"/>
  <c r="D654" i="1" a="1"/>
  <c r="D654" i="1" s="1"/>
  <c r="J654" i="1" s="1"/>
  <c r="C652" i="1" a="1"/>
  <c r="C652" i="1" s="1"/>
  <c r="E648" i="1" a="1"/>
  <c r="E648" i="1" s="1"/>
  <c r="D646" i="1" a="1"/>
  <c r="D646" i="1" s="1"/>
  <c r="J646" i="1" s="1"/>
  <c r="C644" i="1" a="1"/>
  <c r="C644" i="1" s="1"/>
  <c r="C685" i="1" a="1"/>
  <c r="C685" i="1" s="1"/>
  <c r="E681" i="1" a="1"/>
  <c r="E681" i="1" s="1"/>
  <c r="D679" i="1" a="1"/>
  <c r="D679" i="1" s="1"/>
  <c r="J679" i="1" s="1"/>
  <c r="C677" i="1" a="1"/>
  <c r="C677" i="1" s="1"/>
  <c r="E673" i="1" a="1"/>
  <c r="E673" i="1" s="1"/>
  <c r="D671" i="1" a="1"/>
  <c r="D671" i="1" s="1"/>
  <c r="J671" i="1" s="1"/>
  <c r="C669" i="1" a="1"/>
  <c r="C669" i="1" s="1"/>
  <c r="E665" i="1" a="1"/>
  <c r="E665" i="1" s="1"/>
  <c r="D663" i="1" a="1"/>
  <c r="D663" i="1" s="1"/>
  <c r="J663" i="1" s="1"/>
  <c r="C661" i="1" a="1"/>
  <c r="C661" i="1" s="1"/>
  <c r="E657" i="1" a="1"/>
  <c r="E657" i="1" s="1"/>
  <c r="D655" i="1" a="1"/>
  <c r="D655" i="1" s="1"/>
  <c r="J655" i="1" s="1"/>
  <c r="C653" i="1" a="1"/>
  <c r="C653" i="1" s="1"/>
  <c r="E649" i="1" a="1"/>
  <c r="E649" i="1" s="1"/>
  <c r="D647" i="1" a="1"/>
  <c r="D647" i="1" s="1"/>
  <c r="J647" i="1" s="1"/>
  <c r="C645" i="1" a="1"/>
  <c r="C645" i="1" s="1"/>
  <c r="E641" i="1" a="1"/>
  <c r="E641" i="1" s="1"/>
  <c r="D639" i="1" a="1"/>
  <c r="D639" i="1" s="1"/>
  <c r="J639" i="1" s="1"/>
  <c r="C642" i="1" a="1"/>
  <c r="C642" i="1" s="1"/>
  <c r="D641" i="1" a="1"/>
  <c r="D641" i="1" s="1"/>
  <c r="J641" i="1" s="1"/>
  <c r="C639" i="1" a="1"/>
  <c r="C639" i="1" s="1"/>
  <c r="E635" i="1" a="1"/>
  <c r="E635" i="1" s="1"/>
  <c r="D633" i="1" a="1"/>
  <c r="D633" i="1" s="1"/>
  <c r="J633" i="1" s="1"/>
  <c r="C631" i="1" a="1"/>
  <c r="C631" i="1" s="1"/>
  <c r="E627" i="1" a="1"/>
  <c r="E627" i="1" s="1"/>
  <c r="D625" i="1" a="1"/>
  <c r="D625" i="1" s="1"/>
  <c r="J625" i="1" s="1"/>
  <c r="C623" i="1" a="1"/>
  <c r="C623" i="1" s="1"/>
  <c r="D621" i="1" a="1"/>
  <c r="D621" i="1" s="1"/>
  <c r="J621" i="1" s="1"/>
  <c r="C619" i="1" a="1"/>
  <c r="C619" i="1" s="1"/>
  <c r="E618" i="1" a="1"/>
  <c r="E618" i="1" s="1"/>
  <c r="C606" i="1" a="1"/>
  <c r="C606" i="1" s="1"/>
  <c r="C604" i="1" a="1"/>
  <c r="C604" i="1" s="1"/>
  <c r="D602" i="1" a="1"/>
  <c r="D602" i="1" s="1"/>
  <c r="J602" i="1" s="1"/>
  <c r="D601" i="1" a="1"/>
  <c r="D601" i="1" s="1"/>
  <c r="J601" i="1" s="1"/>
  <c r="E592" i="1" a="1"/>
  <c r="E592" i="1" s="1"/>
  <c r="C585" i="1" a="1"/>
  <c r="C585" i="1" s="1"/>
  <c r="E584" i="1" a="1"/>
  <c r="E584" i="1" s="1"/>
  <c r="D578" i="1" a="1"/>
  <c r="D578" i="1" s="1"/>
  <c r="J578" i="1" s="1"/>
  <c r="D577" i="1" a="1"/>
  <c r="D577" i="1" s="1"/>
  <c r="J577" i="1" s="1"/>
  <c r="D575" i="1" a="1"/>
  <c r="D575" i="1" s="1"/>
  <c r="J575" i="1" s="1"/>
  <c r="E574" i="1" a="1"/>
  <c r="E574" i="1" s="1"/>
  <c r="E573" i="1" a="1"/>
  <c r="E573" i="1" s="1"/>
  <c r="E572" i="1" a="1"/>
  <c r="E572" i="1" s="1"/>
  <c r="D562" i="1" a="1"/>
  <c r="D562" i="1" s="1"/>
  <c r="J562" i="1" s="1"/>
  <c r="C561" i="1" a="1"/>
  <c r="C561" i="1" s="1"/>
  <c r="E560" i="1" a="1"/>
  <c r="E560" i="1" s="1"/>
  <c r="D554" i="1" a="1"/>
  <c r="D554" i="1" s="1"/>
  <c r="J554" i="1" s="1"/>
  <c r="C553" i="1" a="1"/>
  <c r="C553" i="1" s="1"/>
  <c r="D552" i="1" a="1"/>
  <c r="D552" i="1" s="1"/>
  <c r="J552" i="1" s="1"/>
  <c r="C551" i="1" a="1"/>
  <c r="C551" i="1" s="1"/>
  <c r="D550" i="1" a="1"/>
  <c r="D550" i="1" s="1"/>
  <c r="J550" i="1" s="1"/>
  <c r="E549" i="1" a="1"/>
  <c r="E549" i="1" s="1"/>
  <c r="D532" i="1" a="1"/>
  <c r="D532" i="1" s="1"/>
  <c r="J532" i="1" s="1"/>
  <c r="D531" i="1" a="1"/>
  <c r="D531" i="1" s="1"/>
  <c r="J531" i="1" s="1"/>
  <c r="D530" i="1" a="1"/>
  <c r="D530" i="1" s="1"/>
  <c r="J530" i="1" s="1"/>
  <c r="C511" i="1" a="1"/>
  <c r="C511" i="1" s="1"/>
  <c r="C509" i="1" a="1"/>
  <c r="C509" i="1" s="1"/>
  <c r="C508" i="1" a="1"/>
  <c r="C508" i="1" s="1"/>
  <c r="D507" i="1" a="1"/>
  <c r="D507" i="1" s="1"/>
  <c r="J507" i="1" s="1"/>
  <c r="C506" i="1" a="1"/>
  <c r="C506" i="1" s="1"/>
  <c r="D505" i="1" a="1"/>
  <c r="D505" i="1" s="1"/>
  <c r="J505" i="1" s="1"/>
  <c r="D504" i="1" a="1"/>
  <c r="D504" i="1" s="1"/>
  <c r="J504" i="1" s="1"/>
  <c r="E503" i="1" a="1"/>
  <c r="E503" i="1" s="1"/>
  <c r="C496" i="1" a="1"/>
  <c r="C496" i="1" s="1"/>
  <c r="D486" i="1" a="1"/>
  <c r="D486" i="1" s="1"/>
  <c r="J486" i="1" s="1"/>
  <c r="E485" i="1" a="1"/>
  <c r="E485" i="1" s="1"/>
  <c r="E483" i="1" a="1"/>
  <c r="E483" i="1" s="1"/>
  <c r="D482" i="1" a="1"/>
  <c r="D482" i="1" s="1"/>
  <c r="J482" i="1" s="1"/>
  <c r="D480" i="1" a="1"/>
  <c r="D480" i="1" s="1"/>
  <c r="J480" i="1" s="1"/>
  <c r="E479" i="1" a="1"/>
  <c r="E479" i="1" s="1"/>
  <c r="E475" i="1" a="1"/>
  <c r="E475" i="1" s="1"/>
  <c r="E640" i="1" a="1"/>
  <c r="E640" i="1" s="1"/>
  <c r="E636" i="1" a="1"/>
  <c r="E636" i="1" s="1"/>
  <c r="D634" i="1" a="1"/>
  <c r="D634" i="1" s="1"/>
  <c r="J634" i="1" s="1"/>
  <c r="C632" i="1" a="1"/>
  <c r="C632" i="1" s="1"/>
  <c r="E628" i="1" a="1"/>
  <c r="E628" i="1" s="1"/>
  <c r="D626" i="1" a="1"/>
  <c r="D626" i="1" s="1"/>
  <c r="J626" i="1" s="1"/>
  <c r="C624" i="1" a="1"/>
  <c r="C624" i="1" s="1"/>
  <c r="C621" i="1" a="1"/>
  <c r="C621" i="1" s="1"/>
  <c r="E617" i="1" a="1"/>
  <c r="E617" i="1" s="1"/>
  <c r="E616" i="1" a="1"/>
  <c r="E616" i="1" s="1"/>
  <c r="E615" i="1" a="1"/>
  <c r="E615" i="1" s="1"/>
  <c r="E613" i="1" a="1"/>
  <c r="E613" i="1" s="1"/>
  <c r="E612" i="1" a="1"/>
  <c r="E612" i="1" s="1"/>
  <c r="E611" i="1" a="1"/>
  <c r="E611" i="1" s="1"/>
  <c r="C601" i="1" a="1"/>
  <c r="C601" i="1" s="1"/>
  <c r="E600" i="1" a="1"/>
  <c r="E600" i="1" s="1"/>
  <c r="D594" i="1" a="1"/>
  <c r="D594" i="1" s="1"/>
  <c r="J594" i="1" s="1"/>
  <c r="D593" i="1" a="1"/>
  <c r="D593" i="1" s="1"/>
  <c r="J593" i="1" s="1"/>
  <c r="E591" i="1" a="1"/>
  <c r="E591" i="1" s="1"/>
  <c r="C586" i="1" a="1"/>
  <c r="C586" i="1" s="1"/>
  <c r="C577" i="1" a="1"/>
  <c r="C577" i="1" s="1"/>
  <c r="D576" i="1" a="1"/>
  <c r="D576" i="1" s="1"/>
  <c r="J576" i="1" s="1"/>
  <c r="C575" i="1" a="1"/>
  <c r="C575" i="1" s="1"/>
  <c r="D574" i="1" a="1"/>
  <c r="D574" i="1" s="1"/>
  <c r="J574" i="1" s="1"/>
  <c r="D573" i="1" a="1"/>
  <c r="D573" i="1" s="1"/>
  <c r="J573" i="1" s="1"/>
  <c r="E571" i="1" a="1"/>
  <c r="E571" i="1" s="1"/>
  <c r="E569" i="1" a="1"/>
  <c r="E569" i="1" s="1"/>
  <c r="C562" i="1" a="1"/>
  <c r="C562" i="1" s="1"/>
  <c r="C554" i="1" a="1"/>
  <c r="C554" i="1" s="1"/>
  <c r="C552" i="1" a="1"/>
  <c r="C552" i="1" s="1"/>
  <c r="D549" i="1" a="1"/>
  <c r="D549" i="1" s="1"/>
  <c r="J549" i="1" s="1"/>
  <c r="E548" i="1" a="1"/>
  <c r="E548" i="1" s="1"/>
  <c r="E546" i="1" a="1"/>
  <c r="E546" i="1" s="1"/>
  <c r="C532" i="1" a="1"/>
  <c r="C532" i="1" s="1"/>
  <c r="C531" i="1" a="1"/>
  <c r="C531" i="1" s="1"/>
  <c r="C530" i="1" a="1"/>
  <c r="C530" i="1" s="1"/>
  <c r="D529" i="1" a="1"/>
  <c r="D529" i="1" s="1"/>
  <c r="J529" i="1" s="1"/>
  <c r="E528" i="1" a="1"/>
  <c r="E528" i="1" s="1"/>
  <c r="E527" i="1" a="1"/>
  <c r="E527" i="1" s="1"/>
  <c r="E521" i="1" a="1"/>
  <c r="E521" i="1" s="1"/>
  <c r="C507" i="1" a="1"/>
  <c r="C507" i="1" s="1"/>
  <c r="C504" i="1" a="1"/>
  <c r="C504" i="1" s="1"/>
  <c r="C497" i="1" a="1"/>
  <c r="C497" i="1" s="1"/>
  <c r="D495" i="1" a="1"/>
  <c r="D495" i="1" s="1"/>
  <c r="J495" i="1" s="1"/>
  <c r="E494" i="1" a="1"/>
  <c r="E494" i="1" s="1"/>
  <c r="E492" i="1" a="1"/>
  <c r="E492" i="1" s="1"/>
  <c r="C487" i="1" a="1"/>
  <c r="C487" i="1" s="1"/>
  <c r="C486" i="1" a="1"/>
  <c r="C486" i="1" s="1"/>
  <c r="D485" i="1" a="1"/>
  <c r="D485" i="1" s="1"/>
  <c r="J485" i="1" s="1"/>
  <c r="D484" i="1" a="1"/>
  <c r="D484" i="1" s="1"/>
  <c r="J484" i="1" s="1"/>
  <c r="C482" i="1" a="1"/>
  <c r="C482" i="1" s="1"/>
  <c r="D481" i="1" a="1"/>
  <c r="D481" i="1" s="1"/>
  <c r="J481" i="1" s="1"/>
  <c r="C480" i="1" a="1"/>
  <c r="C480" i="1" s="1"/>
  <c r="E478" i="1" a="1"/>
  <c r="E478" i="1" s="1"/>
  <c r="E474" i="1" a="1"/>
  <c r="E474" i="1" s="1"/>
  <c r="D470" i="1" a="1"/>
  <c r="D470" i="1" s="1"/>
  <c r="J470" i="1" s="1"/>
  <c r="D469" i="1" a="1"/>
  <c r="D469" i="1" s="1"/>
  <c r="J469" i="1" s="1"/>
  <c r="E468" i="1" a="1"/>
  <c r="E468" i="1" s="1"/>
  <c r="C465" i="1" a="1"/>
  <c r="C465" i="1" s="1"/>
  <c r="D464" i="1" a="1"/>
  <c r="D464" i="1" s="1"/>
  <c r="J464" i="1" s="1"/>
  <c r="D640" i="1" a="1"/>
  <c r="D640" i="1" s="1"/>
  <c r="J640" i="1" s="1"/>
  <c r="E637" i="1" a="1"/>
  <c r="E637" i="1" s="1"/>
  <c r="D635" i="1" a="1"/>
  <c r="D635" i="1" s="1"/>
  <c r="J635" i="1" s="1"/>
  <c r="C633" i="1" a="1"/>
  <c r="C633" i="1" s="1"/>
  <c r="E629" i="1" a="1"/>
  <c r="E629" i="1" s="1"/>
  <c r="D627" i="1" a="1"/>
  <c r="D627" i="1" s="1"/>
  <c r="J627" i="1" s="1"/>
  <c r="C625" i="1" a="1"/>
  <c r="C625" i="1" s="1"/>
  <c r="E620" i="1" a="1"/>
  <c r="E620" i="1" s="1"/>
  <c r="D618" i="1" a="1"/>
  <c r="D618" i="1" s="1"/>
  <c r="J618" i="1" s="1"/>
  <c r="D617" i="1" a="1"/>
  <c r="D617" i="1" s="1"/>
  <c r="J617" i="1" s="1"/>
  <c r="D615" i="1" a="1"/>
  <c r="D615" i="1" s="1"/>
  <c r="J615" i="1" s="1"/>
  <c r="E614" i="1" a="1"/>
  <c r="E614" i="1" s="1"/>
  <c r="D613" i="1" a="1"/>
  <c r="D613" i="1" s="1"/>
  <c r="J613" i="1" s="1"/>
  <c r="D611" i="1" a="1"/>
  <c r="D611" i="1" s="1"/>
  <c r="J611" i="1" s="1"/>
  <c r="E610" i="1" a="1"/>
  <c r="E610" i="1" s="1"/>
  <c r="E609" i="1" a="1"/>
  <c r="E609" i="1" s="1"/>
  <c r="C602" i="1" a="1"/>
  <c r="C602" i="1" s="1"/>
  <c r="C593" i="1" a="1"/>
  <c r="C593" i="1" s="1"/>
  <c r="D592" i="1" a="1"/>
  <c r="D592" i="1" s="1"/>
  <c r="J592" i="1" s="1"/>
  <c r="D591" i="1" a="1"/>
  <c r="D591" i="1" s="1"/>
  <c r="J591" i="1" s="1"/>
  <c r="E590" i="1" a="1"/>
  <c r="E590" i="1" s="1"/>
  <c r="E589" i="1" a="1"/>
  <c r="E589" i="1" s="1"/>
  <c r="E588" i="1" a="1"/>
  <c r="E588" i="1" s="1"/>
  <c r="D584" i="1" a="1"/>
  <c r="D584" i="1" s="1"/>
  <c r="J584" i="1" s="1"/>
  <c r="E583" i="1" a="1"/>
  <c r="E583" i="1" s="1"/>
  <c r="C578" i="1" a="1"/>
  <c r="C578" i="1" s="1"/>
  <c r="C576" i="1" a="1"/>
  <c r="C576" i="1" s="1"/>
  <c r="C573" i="1" a="1"/>
  <c r="C573" i="1" s="1"/>
  <c r="D572" i="1" a="1"/>
  <c r="D572" i="1" s="1"/>
  <c r="J572" i="1" s="1"/>
  <c r="D571" i="1" a="1"/>
  <c r="D571" i="1" s="1"/>
  <c r="J571" i="1" s="1"/>
  <c r="E570" i="1" a="1"/>
  <c r="E570" i="1" s="1"/>
  <c r="E568" i="1" a="1"/>
  <c r="E568" i="1" s="1"/>
  <c r="D560" i="1" a="1"/>
  <c r="D560" i="1" s="1"/>
  <c r="J560" i="1" s="1"/>
  <c r="E559" i="1" a="1"/>
  <c r="E559" i="1" s="1"/>
  <c r="C550" i="1" a="1"/>
  <c r="C550" i="1" s="1"/>
  <c r="C549" i="1" a="1"/>
  <c r="C549" i="1" s="1"/>
  <c r="E547" i="1" a="1"/>
  <c r="E547" i="1" s="1"/>
  <c r="E537" i="1" a="1"/>
  <c r="E537" i="1" s="1"/>
  <c r="D528" i="1" a="1"/>
  <c r="D528" i="1" s="1"/>
  <c r="J528" i="1" s="1"/>
  <c r="D527" i="1" a="1"/>
  <c r="D527" i="1" s="1"/>
  <c r="J527" i="1" s="1"/>
  <c r="E526" i="1" a="1"/>
  <c r="E526" i="1" s="1"/>
  <c r="E524" i="1" a="1"/>
  <c r="E524" i="1" s="1"/>
  <c r="E523" i="1" a="1"/>
  <c r="E523" i="1" s="1"/>
  <c r="E522" i="1" a="1"/>
  <c r="E522" i="1" s="1"/>
  <c r="E520" i="1" a="1"/>
  <c r="E520" i="1" s="1"/>
  <c r="E519" i="1" a="1"/>
  <c r="E519" i="1" s="1"/>
  <c r="E518" i="1" a="1"/>
  <c r="E518" i="1" s="1"/>
  <c r="E516" i="1" a="1"/>
  <c r="E516" i="1" s="1"/>
  <c r="E515" i="1" a="1"/>
  <c r="E515" i="1" s="1"/>
  <c r="E514" i="1" a="1"/>
  <c r="E514" i="1" s="1"/>
  <c r="E513" i="1" a="1"/>
  <c r="E513" i="1" s="1"/>
  <c r="C505" i="1" a="1"/>
  <c r="C505" i="1" s="1"/>
  <c r="D503" i="1" a="1"/>
  <c r="D503" i="1" s="1"/>
  <c r="J503" i="1" s="1"/>
  <c r="E502" i="1" a="1"/>
  <c r="E502" i="1" s="1"/>
  <c r="D494" i="1" a="1"/>
  <c r="D494" i="1" s="1"/>
  <c r="J494" i="1" s="1"/>
  <c r="E493" i="1" a="1"/>
  <c r="E493" i="1" s="1"/>
  <c r="E491" i="1" a="1"/>
  <c r="E491" i="1" s="1"/>
  <c r="C485" i="1" a="1"/>
  <c r="C485" i="1" s="1"/>
  <c r="C484" i="1" a="1"/>
  <c r="C484" i="1" s="1"/>
  <c r="D483" i="1" a="1"/>
  <c r="D483" i="1" s="1"/>
  <c r="J483" i="1" s="1"/>
  <c r="D479" i="1" a="1"/>
  <c r="D479" i="1" s="1"/>
  <c r="J479" i="1" s="1"/>
  <c r="D478" i="1" a="1"/>
  <c r="D478" i="1" s="1"/>
  <c r="J478" i="1" s="1"/>
  <c r="E477" i="1" a="1"/>
  <c r="E477" i="1" s="1"/>
  <c r="E476" i="1" a="1"/>
  <c r="E476" i="1" s="1"/>
  <c r="D475" i="1" a="1"/>
  <c r="D475" i="1" s="1"/>
  <c r="J475" i="1" s="1"/>
  <c r="E473" i="1" a="1"/>
  <c r="E473" i="1" s="1"/>
  <c r="C469" i="1" a="1"/>
  <c r="C469" i="1" s="1"/>
  <c r="D468" i="1" a="1"/>
  <c r="D468" i="1" s="1"/>
  <c r="J468" i="1" s="1"/>
  <c r="E638" i="1" a="1"/>
  <c r="E638" i="1" s="1"/>
  <c r="D636" i="1" a="1"/>
  <c r="D636" i="1" s="1"/>
  <c r="J636" i="1" s="1"/>
  <c r="C634" i="1" a="1"/>
  <c r="C634" i="1" s="1"/>
  <c r="E630" i="1" a="1"/>
  <c r="E630" i="1" s="1"/>
  <c r="D628" i="1" a="1"/>
  <c r="D628" i="1" s="1"/>
  <c r="J628" i="1" s="1"/>
  <c r="C626" i="1" a="1"/>
  <c r="C626" i="1" s="1"/>
  <c r="E622" i="1" a="1"/>
  <c r="E622" i="1" s="1"/>
  <c r="C617" i="1" a="1"/>
  <c r="C617" i="1" s="1"/>
  <c r="D616" i="1" a="1"/>
  <c r="D616" i="1" s="1"/>
  <c r="J616" i="1" s="1"/>
  <c r="C615" i="1" a="1"/>
  <c r="C615" i="1" s="1"/>
  <c r="D614" i="1" a="1"/>
  <c r="D614" i="1" s="1"/>
  <c r="J614" i="1" s="1"/>
  <c r="C613" i="1" a="1"/>
  <c r="C613" i="1" s="1"/>
  <c r="D612" i="1" a="1"/>
  <c r="D612" i="1" s="1"/>
  <c r="J612" i="1" s="1"/>
  <c r="C611" i="1" a="1"/>
  <c r="C611" i="1" s="1"/>
  <c r="D609" i="1" a="1"/>
  <c r="D609" i="1" s="1"/>
  <c r="J609" i="1" s="1"/>
  <c r="E608" i="1" a="1"/>
  <c r="E608" i="1" s="1"/>
  <c r="D600" i="1" a="1"/>
  <c r="D600" i="1" s="1"/>
  <c r="J600" i="1" s="1"/>
  <c r="E599" i="1" a="1"/>
  <c r="E599" i="1" s="1"/>
  <c r="C594" i="1" a="1"/>
  <c r="C594" i="1" s="1"/>
  <c r="C592" i="1" a="1"/>
  <c r="C592" i="1" s="1"/>
  <c r="C591" i="1" a="1"/>
  <c r="C591" i="1" s="1"/>
  <c r="D590" i="1" a="1"/>
  <c r="D590" i="1" s="1"/>
  <c r="J590" i="1" s="1"/>
  <c r="D589" i="1" a="1"/>
  <c r="D589" i="1" s="1"/>
  <c r="J589" i="1" s="1"/>
  <c r="E587" i="1" a="1"/>
  <c r="E587" i="1" s="1"/>
  <c r="D583" i="1" a="1"/>
  <c r="D583" i="1" s="1"/>
  <c r="J583" i="1" s="1"/>
  <c r="E582" i="1" a="1"/>
  <c r="E582" i="1" s="1"/>
  <c r="E581" i="1" a="1"/>
  <c r="E581" i="1" s="1"/>
  <c r="E580" i="1" a="1"/>
  <c r="E580" i="1" s="1"/>
  <c r="C574" i="1" a="1"/>
  <c r="C574" i="1" s="1"/>
  <c r="C572" i="1" a="1"/>
  <c r="C572" i="1" s="1"/>
  <c r="C571" i="1" a="1"/>
  <c r="C571" i="1" s="1"/>
  <c r="D569" i="1" a="1"/>
  <c r="D569" i="1" s="1"/>
  <c r="J569" i="1" s="1"/>
  <c r="E567" i="1" a="1"/>
  <c r="E567" i="1" s="1"/>
  <c r="D559" i="1" a="1"/>
  <c r="D559" i="1" s="1"/>
  <c r="J559" i="1" s="1"/>
  <c r="E558" i="1" a="1"/>
  <c r="E558" i="1" s="1"/>
  <c r="D548" i="1" a="1"/>
  <c r="D548" i="1" s="1"/>
  <c r="J548" i="1" s="1"/>
  <c r="D547" i="1" a="1"/>
  <c r="D547" i="1" s="1"/>
  <c r="J547" i="1" s="1"/>
  <c r="D546" i="1" a="1"/>
  <c r="D546" i="1" s="1"/>
  <c r="J546" i="1" s="1"/>
  <c r="E545" i="1" a="1"/>
  <c r="E545" i="1" s="1"/>
  <c r="E544" i="1" a="1"/>
  <c r="E544" i="1" s="1"/>
  <c r="E543" i="1" a="1"/>
  <c r="E543" i="1" s="1"/>
  <c r="E539" i="1" a="1"/>
  <c r="E539" i="1" s="1"/>
  <c r="E538" i="1" a="1"/>
  <c r="E538" i="1" s="1"/>
  <c r="E536" i="1" a="1"/>
  <c r="E536" i="1" s="1"/>
  <c r="E535" i="1" a="1"/>
  <c r="E535" i="1" s="1"/>
  <c r="C529" i="1" a="1"/>
  <c r="C529" i="1" s="1"/>
  <c r="C528" i="1" a="1"/>
  <c r="C528" i="1" s="1"/>
  <c r="D526" i="1" a="1"/>
  <c r="D526" i="1" s="1"/>
  <c r="J526" i="1" s="1"/>
  <c r="E525" i="1" a="1"/>
  <c r="E525" i="1" s="1"/>
  <c r="D524" i="1" a="1"/>
  <c r="D524" i="1" s="1"/>
  <c r="J524" i="1" s="1"/>
  <c r="D522" i="1" a="1"/>
  <c r="D522" i="1" s="1"/>
  <c r="J522" i="1" s="1"/>
  <c r="D521" i="1" a="1"/>
  <c r="D521" i="1" s="1"/>
  <c r="J521" i="1" s="1"/>
  <c r="D520" i="1" a="1"/>
  <c r="D520" i="1" s="1"/>
  <c r="J520" i="1" s="1"/>
  <c r="D519" i="1" a="1"/>
  <c r="D519" i="1" s="1"/>
  <c r="J519" i="1" s="1"/>
  <c r="D518" i="1" a="1"/>
  <c r="D518" i="1" s="1"/>
  <c r="J518" i="1" s="1"/>
  <c r="E517" i="1" a="1"/>
  <c r="E517" i="1" s="1"/>
  <c r="D516" i="1" a="1"/>
  <c r="D516" i="1" s="1"/>
  <c r="J516" i="1" s="1"/>
  <c r="D514" i="1" a="1"/>
  <c r="D514" i="1" s="1"/>
  <c r="J514" i="1" s="1"/>
  <c r="E512" i="1" a="1"/>
  <c r="E512" i="1" s="1"/>
  <c r="D502" i="1" a="1"/>
  <c r="D502" i="1" s="1"/>
  <c r="J502" i="1" s="1"/>
  <c r="E501" i="1" a="1"/>
  <c r="E501" i="1" s="1"/>
  <c r="E500" i="1" a="1"/>
  <c r="E500" i="1" s="1"/>
  <c r="C495" i="1" a="1"/>
  <c r="C495" i="1" s="1"/>
  <c r="C494" i="1" a="1"/>
  <c r="C494" i="1" s="1"/>
  <c r="D493" i="1" a="1"/>
  <c r="D493" i="1" s="1"/>
  <c r="J493" i="1" s="1"/>
  <c r="D492" i="1" a="1"/>
  <c r="D492" i="1" s="1"/>
  <c r="J492" i="1" s="1"/>
  <c r="E490" i="1" a="1"/>
  <c r="E490" i="1" s="1"/>
  <c r="E489" i="1" a="1"/>
  <c r="E489" i="1" s="1"/>
  <c r="C483" i="1" a="1"/>
  <c r="C483" i="1" s="1"/>
  <c r="C481" i="1" a="1"/>
  <c r="C481" i="1" s="1"/>
  <c r="C478" i="1" a="1"/>
  <c r="C478" i="1" s="1"/>
  <c r="D477" i="1" a="1"/>
  <c r="D477" i="1" s="1"/>
  <c r="J477" i="1" s="1"/>
  <c r="D476" i="1" a="1"/>
  <c r="D476" i="1" s="1"/>
  <c r="J476" i="1" s="1"/>
  <c r="C475" i="1" a="1"/>
  <c r="C475" i="1" s="1"/>
  <c r="D474" i="1" a="1"/>
  <c r="D474" i="1" s="1"/>
  <c r="J474" i="1" s="1"/>
  <c r="D473" i="1" a="1"/>
  <c r="D473" i="1" s="1"/>
  <c r="J473" i="1" s="1"/>
  <c r="E472" i="1" a="1"/>
  <c r="E472" i="1" s="1"/>
  <c r="C470" i="1" a="1"/>
  <c r="C470" i="1" s="1"/>
  <c r="E467" i="1" a="1"/>
  <c r="E467" i="1" s="1"/>
  <c r="D637" i="1" a="1"/>
  <c r="D637" i="1" s="1"/>
  <c r="J637" i="1" s="1"/>
  <c r="C635" i="1" a="1"/>
  <c r="C635" i="1" s="1"/>
  <c r="E631" i="1" a="1"/>
  <c r="E631" i="1" s="1"/>
  <c r="D629" i="1" a="1"/>
  <c r="D629" i="1" s="1"/>
  <c r="J629" i="1" s="1"/>
  <c r="C627" i="1" a="1"/>
  <c r="C627" i="1" s="1"/>
  <c r="E623" i="1" a="1"/>
  <c r="E623" i="1" s="1"/>
  <c r="D620" i="1" a="1"/>
  <c r="D620" i="1" s="1"/>
  <c r="J620" i="1" s="1"/>
  <c r="C618" i="1" a="1"/>
  <c r="C618" i="1" s="1"/>
  <c r="C616" i="1" a="1"/>
  <c r="C616" i="1" s="1"/>
  <c r="C612" i="1" a="1"/>
  <c r="C612" i="1" s="1"/>
  <c r="D610" i="1" a="1"/>
  <c r="D610" i="1" s="1"/>
  <c r="J610" i="1" s="1"/>
  <c r="C609" i="1" a="1"/>
  <c r="C609" i="1" s="1"/>
  <c r="E607" i="1" a="1"/>
  <c r="E607" i="1" s="1"/>
  <c r="D599" i="1" a="1"/>
  <c r="D599" i="1" s="1"/>
  <c r="J599" i="1" s="1"/>
  <c r="E598" i="1" a="1"/>
  <c r="E598" i="1" s="1"/>
  <c r="E597" i="1" a="1"/>
  <c r="E597" i="1" s="1"/>
  <c r="E596" i="1" a="1"/>
  <c r="E596" i="1" s="1"/>
  <c r="C589" i="1" a="1"/>
  <c r="C589" i="1" s="1"/>
  <c r="D588" i="1" a="1"/>
  <c r="D588" i="1" s="1"/>
  <c r="J588" i="1" s="1"/>
  <c r="D587" i="1" a="1"/>
  <c r="D587" i="1" s="1"/>
  <c r="J587" i="1" s="1"/>
  <c r="C584" i="1" a="1"/>
  <c r="C584" i="1" s="1"/>
  <c r="C583" i="1" a="1"/>
  <c r="C583" i="1" s="1"/>
  <c r="D582" i="1" a="1"/>
  <c r="D582" i="1" s="1"/>
  <c r="J582" i="1" s="1"/>
  <c r="D581" i="1" a="1"/>
  <c r="D581" i="1" s="1"/>
  <c r="J581" i="1" s="1"/>
  <c r="E579" i="1" a="1"/>
  <c r="E579" i="1" s="1"/>
  <c r="D570" i="1" a="1"/>
  <c r="D570" i="1" s="1"/>
  <c r="J570" i="1" s="1"/>
  <c r="C569" i="1" a="1"/>
  <c r="C569" i="1" s="1"/>
  <c r="D568" i="1" a="1"/>
  <c r="D568" i="1" s="1"/>
  <c r="J568" i="1" s="1"/>
  <c r="D567" i="1" a="1"/>
  <c r="D567" i="1" s="1"/>
  <c r="J567" i="1" s="1"/>
  <c r="E566" i="1" a="1"/>
  <c r="E566" i="1" s="1"/>
  <c r="E565" i="1" a="1"/>
  <c r="E565" i="1" s="1"/>
  <c r="E564" i="1" a="1"/>
  <c r="E564" i="1" s="1"/>
  <c r="C560" i="1" a="1"/>
  <c r="C560" i="1" s="1"/>
  <c r="C559" i="1" a="1"/>
  <c r="C559" i="1" s="1"/>
  <c r="D558" i="1" a="1"/>
  <c r="D558" i="1" s="1"/>
  <c r="J558" i="1" s="1"/>
  <c r="E557" i="1" a="1"/>
  <c r="E557" i="1" s="1"/>
  <c r="E556" i="1" a="1"/>
  <c r="E556" i="1" s="1"/>
  <c r="C547" i="1" a="1"/>
  <c r="C547" i="1" s="1"/>
  <c r="C546" i="1" a="1"/>
  <c r="C546" i="1" s="1"/>
  <c r="D544" i="1" a="1"/>
  <c r="D544" i="1" s="1"/>
  <c r="J544" i="1" s="1"/>
  <c r="E542" i="1" a="1"/>
  <c r="E542" i="1" s="1"/>
  <c r="E540" i="1" a="1"/>
  <c r="E540" i="1" s="1"/>
  <c r="D538" i="1" a="1"/>
  <c r="D538" i="1" s="1"/>
  <c r="J538" i="1" s="1"/>
  <c r="D537" i="1" a="1"/>
  <c r="D537" i="1" s="1"/>
  <c r="J537" i="1" s="1"/>
  <c r="D536" i="1" a="1"/>
  <c r="D536" i="1" s="1"/>
  <c r="J536" i="1" s="1"/>
  <c r="D535" i="1" a="1"/>
  <c r="D535" i="1" s="1"/>
  <c r="J535" i="1" s="1"/>
  <c r="E534" i="1" a="1"/>
  <c r="E534" i="1" s="1"/>
  <c r="C527" i="1" a="1"/>
  <c r="C527" i="1" s="1"/>
  <c r="C526" i="1" a="1"/>
  <c r="C526" i="1" s="1"/>
  <c r="D525" i="1" a="1"/>
  <c r="D525" i="1" s="1"/>
  <c r="J525" i="1" s="1"/>
  <c r="C524" i="1" a="1"/>
  <c r="C524" i="1" s="1"/>
  <c r="D523" i="1" a="1"/>
  <c r="D523" i="1" s="1"/>
  <c r="J523" i="1" s="1"/>
  <c r="C522" i="1" a="1"/>
  <c r="C522" i="1" s="1"/>
  <c r="C520" i="1" a="1"/>
  <c r="C520" i="1" s="1"/>
  <c r="C518" i="1" a="1"/>
  <c r="C518" i="1" s="1"/>
  <c r="D517" i="1" a="1"/>
  <c r="D517" i="1" s="1"/>
  <c r="J517" i="1" s="1"/>
  <c r="C516" i="1" a="1"/>
  <c r="C516" i="1" s="1"/>
  <c r="D515" i="1" a="1"/>
  <c r="D515" i="1" s="1"/>
  <c r="J515" i="1" s="1"/>
  <c r="C514" i="1" a="1"/>
  <c r="C514" i="1" s="1"/>
  <c r="D513" i="1" a="1"/>
  <c r="D513" i="1" s="1"/>
  <c r="J513" i="1" s="1"/>
  <c r="D512" i="1" a="1"/>
  <c r="D512" i="1" s="1"/>
  <c r="J512" i="1" s="1"/>
  <c r="E511" i="1" a="1"/>
  <c r="E511" i="1" s="1"/>
  <c r="C503" i="1" a="1"/>
  <c r="C503" i="1" s="1"/>
  <c r="C502" i="1" a="1"/>
  <c r="C502" i="1" s="1"/>
  <c r="D501" i="1" a="1"/>
  <c r="D501" i="1" s="1"/>
  <c r="J501" i="1" s="1"/>
  <c r="E499" i="1" a="1"/>
  <c r="E499" i="1" s="1"/>
  <c r="C493" i="1" a="1"/>
  <c r="C493" i="1" s="1"/>
  <c r="C492" i="1" a="1"/>
  <c r="C492" i="1" s="1"/>
  <c r="D491" i="1" a="1"/>
  <c r="D491" i="1" s="1"/>
  <c r="J491" i="1" s="1"/>
  <c r="D490" i="1" a="1"/>
  <c r="D490" i="1" s="1"/>
  <c r="J490" i="1" s="1"/>
  <c r="E488" i="1" a="1"/>
  <c r="E488" i="1" s="1"/>
  <c r="C479" i="1" a="1"/>
  <c r="C479" i="1" s="1"/>
  <c r="C477" i="1" a="1"/>
  <c r="C477" i="1" s="1"/>
  <c r="D644" i="1" a="1"/>
  <c r="D644" i="1" s="1"/>
  <c r="J644" i="1" s="1"/>
  <c r="E639" i="1" a="1"/>
  <c r="E639" i="1" s="1"/>
  <c r="D638" i="1" a="1"/>
  <c r="D638" i="1" s="1"/>
  <c r="J638" i="1" s="1"/>
  <c r="C636" i="1" a="1"/>
  <c r="C636" i="1" s="1"/>
  <c r="E632" i="1" a="1"/>
  <c r="E632" i="1" s="1"/>
  <c r="D630" i="1" a="1"/>
  <c r="D630" i="1" s="1"/>
  <c r="J630" i="1" s="1"/>
  <c r="C628" i="1" a="1"/>
  <c r="C628" i="1" s="1"/>
  <c r="E624" i="1" a="1"/>
  <c r="E624" i="1" s="1"/>
  <c r="D622" i="1" a="1"/>
  <c r="D622" i="1" s="1"/>
  <c r="J622" i="1" s="1"/>
  <c r="C620" i="1" a="1"/>
  <c r="C620" i="1" s="1"/>
  <c r="E619" i="1" a="1"/>
  <c r="E619" i="1" s="1"/>
  <c r="C614" i="1" a="1"/>
  <c r="C614" i="1" s="1"/>
  <c r="D608" i="1" a="1"/>
  <c r="D608" i="1" s="1"/>
  <c r="J608" i="1" s="1"/>
  <c r="D607" i="1" a="1"/>
  <c r="D607" i="1" s="1"/>
  <c r="J607" i="1" s="1"/>
  <c r="E606" i="1" a="1"/>
  <c r="E606" i="1" s="1"/>
  <c r="E605" i="1" a="1"/>
  <c r="E605" i="1" s="1"/>
  <c r="E604" i="1" a="1"/>
  <c r="E604" i="1" s="1"/>
  <c r="E603" i="1" a="1"/>
  <c r="E603" i="1" s="1"/>
  <c r="C600" i="1" a="1"/>
  <c r="C600" i="1" s="1"/>
  <c r="C599" i="1" a="1"/>
  <c r="C599" i="1" s="1"/>
  <c r="D598" i="1" a="1"/>
  <c r="D598" i="1" s="1"/>
  <c r="J598" i="1" s="1"/>
  <c r="D597" i="1" a="1"/>
  <c r="D597" i="1" s="1"/>
  <c r="J597" i="1" s="1"/>
  <c r="E595" i="1" a="1"/>
  <c r="E595" i="1" s="1"/>
  <c r="C590" i="1" a="1"/>
  <c r="C590" i="1" s="1"/>
  <c r="C588" i="1" a="1"/>
  <c r="C588" i="1" s="1"/>
  <c r="C587" i="1" a="1"/>
  <c r="C587" i="1" s="1"/>
  <c r="E586" i="1" a="1"/>
  <c r="E586" i="1" s="1"/>
  <c r="E585" i="1" a="1"/>
  <c r="E585" i="1" s="1"/>
  <c r="C581" i="1" a="1"/>
  <c r="C581" i="1" s="1"/>
  <c r="D580" i="1" a="1"/>
  <c r="D580" i="1" s="1"/>
  <c r="J580" i="1" s="1"/>
  <c r="D579" i="1" a="1"/>
  <c r="D579" i="1" s="1"/>
  <c r="J579" i="1" s="1"/>
  <c r="C570" i="1" a="1"/>
  <c r="C570" i="1" s="1"/>
  <c r="C568" i="1" a="1"/>
  <c r="C568" i="1" s="1"/>
  <c r="C567" i="1" a="1"/>
  <c r="C567" i="1" s="1"/>
  <c r="D566" i="1" a="1"/>
  <c r="D566" i="1" s="1"/>
  <c r="J566" i="1" s="1"/>
  <c r="D565" i="1" a="1"/>
  <c r="D565" i="1" s="1"/>
  <c r="J565" i="1" s="1"/>
  <c r="E563" i="1" a="1"/>
  <c r="E563" i="1" s="1"/>
  <c r="E561" i="1" a="1"/>
  <c r="E561" i="1" s="1"/>
  <c r="D557" i="1" a="1"/>
  <c r="D557" i="1" s="1"/>
  <c r="J557" i="1" s="1"/>
  <c r="E555" i="1" a="1"/>
  <c r="E555" i="1" s="1"/>
  <c r="E553" i="1" a="1"/>
  <c r="E553" i="1" s="1"/>
  <c r="C548" i="1" a="1"/>
  <c r="C548" i="1" s="1"/>
  <c r="D545" i="1" a="1"/>
  <c r="D545" i="1" s="1"/>
  <c r="J545" i="1" s="1"/>
  <c r="C544" i="1" a="1"/>
  <c r="C544" i="1" s="1"/>
  <c r="D543" i="1" a="1"/>
  <c r="D543" i="1" s="1"/>
  <c r="J543" i="1" s="1"/>
  <c r="D542" i="1" a="1"/>
  <c r="D542" i="1" s="1"/>
  <c r="J542" i="1" s="1"/>
  <c r="E541" i="1" a="1"/>
  <c r="E541" i="1" s="1"/>
  <c r="D540" i="1" a="1"/>
  <c r="D540" i="1" s="1"/>
  <c r="J540" i="1" s="1"/>
  <c r="D539" i="1" a="1"/>
  <c r="D539" i="1" s="1"/>
  <c r="J539" i="1" s="1"/>
  <c r="C538" i="1" a="1"/>
  <c r="C538" i="1" s="1"/>
  <c r="C536" i="1" a="1"/>
  <c r="C536" i="1" s="1"/>
  <c r="E533" i="1" a="1"/>
  <c r="E533" i="1" s="1"/>
  <c r="C525" i="1" a="1"/>
  <c r="C525" i="1" s="1"/>
  <c r="C523" i="1" a="1"/>
  <c r="C523" i="1" s="1"/>
  <c r="C521" i="1" a="1"/>
  <c r="C521" i="1" s="1"/>
  <c r="C519" i="1" a="1"/>
  <c r="C519" i="1" s="1"/>
  <c r="C517" i="1" a="1"/>
  <c r="C517" i="1" s="1"/>
  <c r="C515" i="1" a="1"/>
  <c r="C515" i="1" s="1"/>
  <c r="C512" i="1" a="1"/>
  <c r="C512" i="1" s="1"/>
  <c r="E510" i="1" a="1"/>
  <c r="E510" i="1" s="1"/>
  <c r="E508" i="1" a="1"/>
  <c r="E508" i="1" s="1"/>
  <c r="D500" i="1" a="1"/>
  <c r="D500" i="1" s="1"/>
  <c r="J500" i="1" s="1"/>
  <c r="E498" i="1" a="1"/>
  <c r="E498" i="1" s="1"/>
  <c r="E497" i="1" a="1"/>
  <c r="E497" i="1" s="1"/>
  <c r="C491" i="1" a="1"/>
  <c r="C491" i="1" s="1"/>
  <c r="C490" i="1" a="1"/>
  <c r="C490" i="1" s="1"/>
  <c r="D489" i="1" a="1"/>
  <c r="D489" i="1" s="1"/>
  <c r="J489" i="1" s="1"/>
  <c r="D488" i="1" a="1"/>
  <c r="D488" i="1" s="1"/>
  <c r="J488" i="1" s="1"/>
  <c r="E487" i="1" a="1"/>
  <c r="E487" i="1" s="1"/>
  <c r="C473" i="1" a="1"/>
  <c r="C473" i="1" s="1"/>
  <c r="D472" i="1" a="1"/>
  <c r="D472" i="1" s="1"/>
  <c r="J472" i="1" s="1"/>
  <c r="D471" i="1" a="1"/>
  <c r="D471" i="1" s="1"/>
  <c r="J471" i="1" s="1"/>
  <c r="C637" i="1" a="1"/>
  <c r="C637" i="1" s="1"/>
  <c r="E633" i="1" a="1"/>
  <c r="E633" i="1" s="1"/>
  <c r="D631" i="1" a="1"/>
  <c r="D631" i="1" s="1"/>
  <c r="J631" i="1" s="1"/>
  <c r="C629" i="1" a="1"/>
  <c r="C629" i="1" s="1"/>
  <c r="E625" i="1" a="1"/>
  <c r="E625" i="1" s="1"/>
  <c r="D623" i="1" a="1"/>
  <c r="D623" i="1" s="1"/>
  <c r="J623" i="1" s="1"/>
  <c r="E621" i="1" a="1"/>
  <c r="E621" i="1" s="1"/>
  <c r="C610" i="1" a="1"/>
  <c r="C610" i="1" s="1"/>
  <c r="C607" i="1" a="1"/>
  <c r="C607" i="1" s="1"/>
  <c r="D606" i="1" a="1"/>
  <c r="D606" i="1" s="1"/>
  <c r="J606" i="1" s="1"/>
  <c r="D605" i="1" a="1"/>
  <c r="D605" i="1" s="1"/>
  <c r="J605" i="1" s="1"/>
  <c r="D603" i="1" a="1"/>
  <c r="D603" i="1" s="1"/>
  <c r="J603" i="1" s="1"/>
  <c r="E602" i="1" a="1"/>
  <c r="E602" i="1" s="1"/>
  <c r="E601" i="1" a="1"/>
  <c r="E601" i="1" s="1"/>
  <c r="C597" i="1" a="1"/>
  <c r="C597" i="1" s="1"/>
  <c r="D596" i="1" a="1"/>
  <c r="D596" i="1" s="1"/>
  <c r="J596" i="1" s="1"/>
  <c r="D595" i="1" a="1"/>
  <c r="D595" i="1" s="1"/>
  <c r="J595" i="1" s="1"/>
  <c r="C582" i="1" a="1"/>
  <c r="C582" i="1" s="1"/>
  <c r="C580" i="1" a="1"/>
  <c r="C580" i="1" s="1"/>
  <c r="C579" i="1" a="1"/>
  <c r="C579" i="1" s="1"/>
  <c r="E578" i="1" a="1"/>
  <c r="E578" i="1" s="1"/>
  <c r="E577" i="1" a="1"/>
  <c r="E577" i="1" s="1"/>
  <c r="C565" i="1" a="1"/>
  <c r="C565" i="1" s="1"/>
  <c r="D564" i="1" a="1"/>
  <c r="D564" i="1" s="1"/>
  <c r="J564" i="1" s="1"/>
  <c r="D563" i="1" a="1"/>
  <c r="D563" i="1" s="1"/>
  <c r="J563" i="1" s="1"/>
  <c r="E562" i="1" a="1"/>
  <c r="E562" i="1" s="1"/>
  <c r="C558" i="1" a="1"/>
  <c r="C558" i="1" s="1"/>
  <c r="C557" i="1" a="1"/>
  <c r="C557" i="1" s="1"/>
  <c r="D556" i="1" a="1"/>
  <c r="D556" i="1" s="1"/>
  <c r="J556" i="1" s="1"/>
  <c r="D555" i="1" a="1"/>
  <c r="D555" i="1" s="1"/>
  <c r="J555" i="1" s="1"/>
  <c r="E554" i="1" a="1"/>
  <c r="E554" i="1" s="1"/>
  <c r="E552" i="1" a="1"/>
  <c r="E552" i="1" s="1"/>
  <c r="E551" i="1" a="1"/>
  <c r="E551" i="1" s="1"/>
  <c r="C542" i="1" a="1"/>
  <c r="C542" i="1" s="1"/>
  <c r="D541" i="1" a="1"/>
  <c r="D541" i="1" s="1"/>
  <c r="J541" i="1" s="1"/>
  <c r="C540" i="1" a="1"/>
  <c r="C540" i="1" s="1"/>
  <c r="C539" i="1" a="1"/>
  <c r="C539" i="1" s="1"/>
  <c r="C537" i="1" a="1"/>
  <c r="C537" i="1" s="1"/>
  <c r="C535" i="1" a="1"/>
  <c r="C535" i="1" s="1"/>
  <c r="D534" i="1" a="1"/>
  <c r="D534" i="1" s="1"/>
  <c r="J534" i="1" s="1"/>
  <c r="D533" i="1" a="1"/>
  <c r="D533" i="1" s="1"/>
  <c r="J533" i="1" s="1"/>
  <c r="E532" i="1" a="1"/>
  <c r="E532" i="1" s="1"/>
  <c r="E531" i="1" a="1"/>
  <c r="E531" i="1" s="1"/>
  <c r="C513" i="1" a="1"/>
  <c r="C513" i="1" s="1"/>
  <c r="D511" i="1" a="1"/>
  <c r="D511" i="1" s="1"/>
  <c r="J511" i="1" s="1"/>
  <c r="D510" i="1" a="1"/>
  <c r="D510" i="1" s="1"/>
  <c r="J510" i="1" s="1"/>
  <c r="E509" i="1" a="1"/>
  <c r="E509" i="1" s="1"/>
  <c r="E507" i="1" a="1"/>
  <c r="E507" i="1" s="1"/>
  <c r="E506" i="1" a="1"/>
  <c r="E506" i="1" s="1"/>
  <c r="E505" i="1" a="1"/>
  <c r="E505" i="1" s="1"/>
  <c r="C501" i="1" a="1"/>
  <c r="C501" i="1" s="1"/>
  <c r="C500" i="1" a="1"/>
  <c r="C500" i="1" s="1"/>
  <c r="D499" i="1" a="1"/>
  <c r="D499" i="1" s="1"/>
  <c r="J499" i="1" s="1"/>
  <c r="D498" i="1" a="1"/>
  <c r="D498" i="1" s="1"/>
  <c r="J498" i="1" s="1"/>
  <c r="E496" i="1" a="1"/>
  <c r="E496" i="1" s="1"/>
  <c r="C488" i="1" a="1"/>
  <c r="C488" i="1" s="1"/>
  <c r="C472" i="1" a="1"/>
  <c r="C472" i="1" s="1"/>
  <c r="C471" i="1" a="1"/>
  <c r="C471" i="1" s="1"/>
  <c r="C467" i="1" a="1"/>
  <c r="C467" i="1" s="1"/>
  <c r="D466" i="1" a="1"/>
  <c r="D466" i="1" s="1"/>
  <c r="J466" i="1" s="1"/>
  <c r="E465" i="1" a="1"/>
  <c r="E465" i="1" s="1"/>
  <c r="C462" i="1" a="1"/>
  <c r="C462" i="1" s="1"/>
  <c r="C461" i="1" a="1"/>
  <c r="C461" i="1" s="1"/>
  <c r="C638" i="1" a="1"/>
  <c r="C638" i="1" s="1"/>
  <c r="E634" i="1" a="1"/>
  <c r="E634" i="1" s="1"/>
  <c r="D632" i="1" a="1"/>
  <c r="D632" i="1" s="1"/>
  <c r="J632" i="1" s="1"/>
  <c r="C630" i="1" a="1"/>
  <c r="C630" i="1" s="1"/>
  <c r="E626" i="1" a="1"/>
  <c r="E626" i="1" s="1"/>
  <c r="D624" i="1" a="1"/>
  <c r="D624" i="1" s="1"/>
  <c r="J624" i="1" s="1"/>
  <c r="C622" i="1" a="1"/>
  <c r="C622" i="1" s="1"/>
  <c r="D619" i="1" a="1"/>
  <c r="D619" i="1" s="1"/>
  <c r="J619" i="1" s="1"/>
  <c r="C608" i="1" a="1"/>
  <c r="C608" i="1" s="1"/>
  <c r="C605" i="1" a="1"/>
  <c r="C605" i="1" s="1"/>
  <c r="D604" i="1" a="1"/>
  <c r="D604" i="1" s="1"/>
  <c r="J604" i="1" s="1"/>
  <c r="C603" i="1" a="1"/>
  <c r="C603" i="1" s="1"/>
  <c r="C598" i="1" a="1"/>
  <c r="C598" i="1" s="1"/>
  <c r="C596" i="1" a="1"/>
  <c r="C596" i="1" s="1"/>
  <c r="C595" i="1" a="1"/>
  <c r="C595" i="1" s="1"/>
  <c r="E594" i="1" a="1"/>
  <c r="E594" i="1" s="1"/>
  <c r="E593" i="1" a="1"/>
  <c r="E593" i="1" s="1"/>
  <c r="D586" i="1" a="1"/>
  <c r="D586" i="1" s="1"/>
  <c r="J586" i="1" s="1"/>
  <c r="D585" i="1" a="1"/>
  <c r="D585" i="1" s="1"/>
  <c r="J585" i="1" s="1"/>
  <c r="E576" i="1" a="1"/>
  <c r="E576" i="1" s="1"/>
  <c r="E575" i="1" a="1"/>
  <c r="E575" i="1" s="1"/>
  <c r="C566" i="1" a="1"/>
  <c r="C566" i="1" s="1"/>
  <c r="C564" i="1" a="1"/>
  <c r="C564" i="1" s="1"/>
  <c r="C563" i="1" a="1"/>
  <c r="C563" i="1" s="1"/>
  <c r="D561" i="1" a="1"/>
  <c r="D561" i="1" s="1"/>
  <c r="J561" i="1" s="1"/>
  <c r="C556" i="1" a="1"/>
  <c r="C556" i="1" s="1"/>
  <c r="C555" i="1" a="1"/>
  <c r="C555" i="1" s="1"/>
  <c r="D553" i="1" a="1"/>
  <c r="D553" i="1" s="1"/>
  <c r="J553" i="1" s="1"/>
  <c r="D551" i="1" a="1"/>
  <c r="D551" i="1" s="1"/>
  <c r="J551" i="1" s="1"/>
  <c r="E550" i="1" a="1"/>
  <c r="E550" i="1" s="1"/>
  <c r="C545" i="1" a="1"/>
  <c r="C545" i="1" s="1"/>
  <c r="C543" i="1" a="1"/>
  <c r="C543" i="1" s="1"/>
  <c r="C541" i="1" a="1"/>
  <c r="C541" i="1" s="1"/>
  <c r="C534" i="1" a="1"/>
  <c r="C534" i="1" s="1"/>
  <c r="C533" i="1" a="1"/>
  <c r="C533" i="1" s="1"/>
  <c r="E530" i="1" a="1"/>
  <c r="E530" i="1" s="1"/>
  <c r="E529" i="1" a="1"/>
  <c r="E529" i="1" s="1"/>
  <c r="C510" i="1" a="1"/>
  <c r="C510" i="1" s="1"/>
  <c r="D509" i="1" a="1"/>
  <c r="D509" i="1" s="1"/>
  <c r="J509" i="1" s="1"/>
  <c r="D508" i="1" a="1"/>
  <c r="D508" i="1" s="1"/>
  <c r="J508" i="1" s="1"/>
  <c r="D506" i="1" a="1"/>
  <c r="D506" i="1" s="1"/>
  <c r="J506" i="1" s="1"/>
  <c r="E504" i="1" a="1"/>
  <c r="E504" i="1" s="1"/>
  <c r="C499" i="1" a="1"/>
  <c r="C499" i="1" s="1"/>
  <c r="C498" i="1" a="1"/>
  <c r="C498" i="1" s="1"/>
  <c r="D497" i="1" a="1"/>
  <c r="D497" i="1" s="1"/>
  <c r="J497" i="1" s="1"/>
  <c r="D496" i="1" a="1"/>
  <c r="D496" i="1" s="1"/>
  <c r="J496" i="1" s="1"/>
  <c r="E495" i="1" a="1"/>
  <c r="E495" i="1" s="1"/>
  <c r="C489" i="1" a="1"/>
  <c r="C489" i="1" s="1"/>
  <c r="D487" i="1" a="1"/>
  <c r="D487" i="1" s="1"/>
  <c r="J487" i="1" s="1"/>
  <c r="E486" i="1" a="1"/>
  <c r="E486" i="1" s="1"/>
  <c r="E484" i="1" a="1"/>
  <c r="E484" i="1" s="1"/>
  <c r="E482" i="1" a="1"/>
  <c r="E482" i="1" s="1"/>
  <c r="E481" i="1" a="1"/>
  <c r="E481" i="1" s="1"/>
  <c r="E480" i="1" a="1"/>
  <c r="E480" i="1" s="1"/>
  <c r="E470" i="1" a="1"/>
  <c r="E470" i="1" s="1"/>
  <c r="C466" i="1" a="1"/>
  <c r="C466" i="1" s="1"/>
  <c r="D465" i="1" a="1"/>
  <c r="D465" i="1" s="1"/>
  <c r="J465" i="1" s="1"/>
  <c r="E466" i="1" a="1"/>
  <c r="E466" i="1" s="1"/>
  <c r="C460" i="1" a="1"/>
  <c r="C460" i="1" s="1"/>
  <c r="E458" i="1" a="1"/>
  <c r="E458" i="1" s="1"/>
  <c r="C454" i="1" a="1"/>
  <c r="C454" i="1" s="1"/>
  <c r="E451" i="1" a="1"/>
  <c r="E451" i="1" s="1"/>
  <c r="C446" i="1" a="1"/>
  <c r="C446" i="1" s="1"/>
  <c r="C445" i="1" a="1"/>
  <c r="C445" i="1" s="1"/>
  <c r="E444" i="1" a="1"/>
  <c r="E444" i="1" s="1"/>
  <c r="C439" i="1" a="1"/>
  <c r="C439" i="1" s="1"/>
  <c r="D438" i="1" a="1"/>
  <c r="D438" i="1" s="1"/>
  <c r="J438" i="1" s="1"/>
  <c r="D437" i="1" a="1"/>
  <c r="D437" i="1" s="1"/>
  <c r="J437" i="1" s="1"/>
  <c r="E436" i="1" a="1"/>
  <c r="E436" i="1" s="1"/>
  <c r="D429" i="1" a="1"/>
  <c r="D429" i="1" s="1"/>
  <c r="J429" i="1" s="1"/>
  <c r="E428" i="1" a="1"/>
  <c r="E428" i="1" s="1"/>
  <c r="D422" i="1" a="1"/>
  <c r="D422" i="1" s="1"/>
  <c r="J422" i="1" s="1"/>
  <c r="C417" i="1" a="1"/>
  <c r="C417" i="1" s="1"/>
  <c r="D416" i="1" a="1"/>
  <c r="D416" i="1" s="1"/>
  <c r="J416" i="1" s="1"/>
  <c r="E415" i="1" a="1"/>
  <c r="E415" i="1" s="1"/>
  <c r="C413" i="1" a="1"/>
  <c r="C413" i="1" s="1"/>
  <c r="E412" i="1" a="1"/>
  <c r="E412" i="1" s="1"/>
  <c r="C404" i="1" a="1"/>
  <c r="C404" i="1" s="1"/>
  <c r="D398" i="1" a="1"/>
  <c r="D398" i="1" s="1"/>
  <c r="J398" i="1" s="1"/>
  <c r="D397" i="1" a="1"/>
  <c r="D397" i="1" s="1"/>
  <c r="J397" i="1" s="1"/>
  <c r="D396" i="1" a="1"/>
  <c r="D396" i="1" s="1"/>
  <c r="J396" i="1" s="1"/>
  <c r="C395" i="1" a="1"/>
  <c r="C395" i="1" s="1"/>
  <c r="C394" i="1" a="1"/>
  <c r="C394" i="1" s="1"/>
  <c r="C392" i="1" a="1"/>
  <c r="C392" i="1" s="1"/>
  <c r="D390" i="1" a="1"/>
  <c r="D390" i="1" s="1"/>
  <c r="J390" i="1" s="1"/>
  <c r="D389" i="1" a="1"/>
  <c r="D389" i="1" s="1"/>
  <c r="J389" i="1" s="1"/>
  <c r="E388" i="1" a="1"/>
  <c r="E388" i="1" s="1"/>
  <c r="C376" i="1" a="1"/>
  <c r="C376" i="1" s="1"/>
  <c r="E367" i="1" a="1"/>
  <c r="E367" i="1" s="1"/>
  <c r="D365" i="1" a="1"/>
  <c r="D365" i="1" s="1"/>
  <c r="J365" i="1" s="1"/>
  <c r="E364" i="1" a="1"/>
  <c r="E364" i="1" s="1"/>
  <c r="E363" i="1" a="1"/>
  <c r="E363" i="1" s="1"/>
  <c r="E361" i="1" a="1"/>
  <c r="E361" i="1" s="1"/>
  <c r="E360" i="1" a="1"/>
  <c r="E360" i="1" s="1"/>
  <c r="D359" i="1" a="1"/>
  <c r="D359" i="1" s="1"/>
  <c r="J359" i="1" s="1"/>
  <c r="D358" i="1" a="1"/>
  <c r="D358" i="1" s="1"/>
  <c r="J358" i="1" s="1"/>
  <c r="C357" i="1" a="1"/>
  <c r="C357" i="1" s="1"/>
  <c r="D356" i="1" a="1"/>
  <c r="D356" i="1" s="1"/>
  <c r="J356" i="1" s="1"/>
  <c r="C355" i="1" a="1"/>
  <c r="C355" i="1" s="1"/>
  <c r="C354" i="1" a="1"/>
  <c r="C354" i="1" s="1"/>
  <c r="C353" i="1" a="1"/>
  <c r="C353" i="1" s="1"/>
  <c r="C331" i="1" a="1"/>
  <c r="C331" i="1" s="1"/>
  <c r="C330" i="1" a="1"/>
  <c r="C330" i="1" s="1"/>
  <c r="C329" i="1" a="1"/>
  <c r="C329" i="1" s="1"/>
  <c r="D328" i="1" a="1"/>
  <c r="D328" i="1" s="1"/>
  <c r="J328" i="1" s="1"/>
  <c r="E326" i="1" a="1"/>
  <c r="E326" i="1" s="1"/>
  <c r="C315" i="1" a="1"/>
  <c r="C315" i="1" s="1"/>
  <c r="C314" i="1" a="1"/>
  <c r="C314" i="1" s="1"/>
  <c r="C311" i="1" a="1"/>
  <c r="C311" i="1" s="1"/>
  <c r="C310" i="1" a="1"/>
  <c r="C310" i="1" s="1"/>
  <c r="E307" i="1" a="1"/>
  <c r="E307" i="1" s="1"/>
  <c r="E306" i="1" a="1"/>
  <c r="E306" i="1" s="1"/>
  <c r="E305" i="1" a="1"/>
  <c r="E305" i="1" s="1"/>
  <c r="E301" i="1" a="1"/>
  <c r="E301" i="1" s="1"/>
  <c r="E300" i="1" a="1"/>
  <c r="E300" i="1" s="1"/>
  <c r="C296" i="1" a="1"/>
  <c r="C296" i="1" s="1"/>
  <c r="C295" i="1" a="1"/>
  <c r="C295" i="1" s="1"/>
  <c r="C294" i="1" a="1"/>
  <c r="C294" i="1" s="1"/>
  <c r="D293" i="1" a="1"/>
  <c r="D293" i="1" s="1"/>
  <c r="J293" i="1" s="1"/>
  <c r="D292" i="1" a="1"/>
  <c r="D292" i="1" s="1"/>
  <c r="J292" i="1" s="1"/>
  <c r="D291" i="1" a="1"/>
  <c r="D291" i="1" s="1"/>
  <c r="J291" i="1" s="1"/>
  <c r="E290" i="1" a="1"/>
  <c r="E290" i="1" s="1"/>
  <c r="E289" i="1" a="1"/>
  <c r="E289" i="1" s="1"/>
  <c r="C474" i="1" a="1"/>
  <c r="C474" i="1" s="1"/>
  <c r="E469" i="1" a="1"/>
  <c r="E469" i="1" s="1"/>
  <c r="D459" i="1" a="1"/>
  <c r="D459" i="1" s="1"/>
  <c r="J459" i="1" s="1"/>
  <c r="E457" i="1" a="1"/>
  <c r="E457" i="1" s="1"/>
  <c r="E456" i="1" a="1"/>
  <c r="E456" i="1" s="1"/>
  <c r="C452" i="1" a="1"/>
  <c r="C452" i="1" s="1"/>
  <c r="E450" i="1" a="1"/>
  <c r="E450" i="1" s="1"/>
  <c r="D444" i="1" a="1"/>
  <c r="D444" i="1" s="1"/>
  <c r="J444" i="1" s="1"/>
  <c r="C440" i="1" a="1"/>
  <c r="C440" i="1" s="1"/>
  <c r="C438" i="1" a="1"/>
  <c r="C438" i="1" s="1"/>
  <c r="C437" i="1" a="1"/>
  <c r="C437" i="1" s="1"/>
  <c r="D436" i="1" a="1"/>
  <c r="D436" i="1" s="1"/>
  <c r="J436" i="1" s="1"/>
  <c r="E435" i="1" a="1"/>
  <c r="E435" i="1" s="1"/>
  <c r="C430" i="1" a="1"/>
  <c r="C430" i="1" s="1"/>
  <c r="C429" i="1" a="1"/>
  <c r="C429" i="1" s="1"/>
  <c r="D428" i="1" a="1"/>
  <c r="D428" i="1" s="1"/>
  <c r="J428" i="1" s="1"/>
  <c r="E427" i="1" a="1"/>
  <c r="E427" i="1" s="1"/>
  <c r="C422" i="1" a="1"/>
  <c r="C422" i="1" s="1"/>
  <c r="D421" i="1" a="1"/>
  <c r="D421" i="1" s="1"/>
  <c r="J421" i="1" s="1"/>
  <c r="E420" i="1" a="1"/>
  <c r="E420" i="1" s="1"/>
  <c r="D415" i="1" a="1"/>
  <c r="D415" i="1" s="1"/>
  <c r="J415" i="1" s="1"/>
  <c r="D412" i="1" a="1"/>
  <c r="D412" i="1" s="1"/>
  <c r="J412" i="1" s="1"/>
  <c r="C398" i="1" a="1"/>
  <c r="C398" i="1" s="1"/>
  <c r="C397" i="1" a="1"/>
  <c r="C397" i="1" s="1"/>
  <c r="C396" i="1" a="1"/>
  <c r="C396" i="1" s="1"/>
  <c r="C390" i="1" a="1"/>
  <c r="C390" i="1" s="1"/>
  <c r="C389" i="1" a="1"/>
  <c r="C389" i="1" s="1"/>
  <c r="D388" i="1" a="1"/>
  <c r="D388" i="1" s="1"/>
  <c r="J388" i="1" s="1"/>
  <c r="E387" i="1" a="1"/>
  <c r="E387" i="1" s="1"/>
  <c r="E386" i="1" a="1"/>
  <c r="E386" i="1" s="1"/>
  <c r="E385" i="1" a="1"/>
  <c r="E385" i="1" s="1"/>
  <c r="E384" i="1" a="1"/>
  <c r="E384" i="1" s="1"/>
  <c r="E383" i="1" a="1"/>
  <c r="E383" i="1" s="1"/>
  <c r="E370" i="1" a="1"/>
  <c r="E370" i="1" s="1"/>
  <c r="E369" i="1" a="1"/>
  <c r="E369" i="1" s="1"/>
  <c r="E368" i="1" a="1"/>
  <c r="E368" i="1" s="1"/>
  <c r="D367" i="1" a="1"/>
  <c r="D367" i="1" s="1"/>
  <c r="J367" i="1" s="1"/>
  <c r="D366" i="1" a="1"/>
  <c r="D366" i="1" s="1"/>
  <c r="J366" i="1" s="1"/>
  <c r="C365" i="1" a="1"/>
  <c r="C365" i="1" s="1"/>
  <c r="D364" i="1" a="1"/>
  <c r="D364" i="1" s="1"/>
  <c r="J364" i="1" s="1"/>
  <c r="D363" i="1" a="1"/>
  <c r="D363" i="1" s="1"/>
  <c r="J363" i="1" s="1"/>
  <c r="D362" i="1" a="1"/>
  <c r="D362" i="1" s="1"/>
  <c r="J362" i="1" s="1"/>
  <c r="D361" i="1" a="1"/>
  <c r="D361" i="1" s="1"/>
  <c r="J361" i="1" s="1"/>
  <c r="D360" i="1" a="1"/>
  <c r="D360" i="1" s="1"/>
  <c r="J360" i="1" s="1"/>
  <c r="C359" i="1" a="1"/>
  <c r="C359" i="1" s="1"/>
  <c r="C358" i="1" a="1"/>
  <c r="C358" i="1" s="1"/>
  <c r="C352" i="1" a="1"/>
  <c r="C352" i="1" s="1"/>
  <c r="D327" i="1" a="1"/>
  <c r="D327" i="1" s="1"/>
  <c r="J327" i="1" s="1"/>
  <c r="D326" i="1" a="1"/>
  <c r="D326" i="1" s="1"/>
  <c r="J326" i="1" s="1"/>
  <c r="E325" i="1" a="1"/>
  <c r="E325" i="1" s="1"/>
  <c r="E324" i="1" a="1"/>
  <c r="E324" i="1" s="1"/>
  <c r="E323" i="1" a="1"/>
  <c r="E323" i="1" s="1"/>
  <c r="E322" i="1" a="1"/>
  <c r="E322" i="1" s="1"/>
  <c r="C312" i="1" a="1"/>
  <c r="C312" i="1" s="1"/>
  <c r="D309" i="1" a="1"/>
  <c r="D309" i="1" s="1"/>
  <c r="J309" i="1" s="1"/>
  <c r="D308" i="1" a="1"/>
  <c r="D308" i="1" s="1"/>
  <c r="J308" i="1" s="1"/>
  <c r="D307" i="1" a="1"/>
  <c r="D307" i="1" s="1"/>
  <c r="J307" i="1" s="1"/>
  <c r="D305" i="1" a="1"/>
  <c r="D305" i="1" s="1"/>
  <c r="J305" i="1" s="1"/>
  <c r="E304" i="1" a="1"/>
  <c r="E304" i="1" s="1"/>
  <c r="E303" i="1" a="1"/>
  <c r="E303" i="1" s="1"/>
  <c r="E302" i="1" a="1"/>
  <c r="E302" i="1" s="1"/>
  <c r="C459" i="1" a="1"/>
  <c r="C459" i="1" s="1"/>
  <c r="D458" i="1" a="1"/>
  <c r="D458" i="1" s="1"/>
  <c r="J458" i="1" s="1"/>
  <c r="D457" i="1" a="1"/>
  <c r="D457" i="1" s="1"/>
  <c r="J457" i="1" s="1"/>
  <c r="E455" i="1" a="1"/>
  <c r="E455" i="1" s="1"/>
  <c r="D451" i="1" a="1"/>
  <c r="D451" i="1" s="1"/>
  <c r="J451" i="1" s="1"/>
  <c r="E449" i="1" a="1"/>
  <c r="E449" i="1" s="1"/>
  <c r="E448" i="1" a="1"/>
  <c r="E448" i="1" s="1"/>
  <c r="E447" i="1" a="1"/>
  <c r="E447" i="1" s="1"/>
  <c r="E443" i="1" a="1"/>
  <c r="E443" i="1" s="1"/>
  <c r="E434" i="1" a="1"/>
  <c r="E434" i="1" s="1"/>
  <c r="E426" i="1" a="1"/>
  <c r="E426" i="1" s="1"/>
  <c r="C421" i="1" a="1"/>
  <c r="C421" i="1" s="1"/>
  <c r="D420" i="1" a="1"/>
  <c r="D420" i="1" s="1"/>
  <c r="J420" i="1" s="1"/>
  <c r="E419" i="1" a="1"/>
  <c r="E419" i="1" s="1"/>
  <c r="C416" i="1" a="1"/>
  <c r="C416" i="1" s="1"/>
  <c r="C415" i="1" a="1"/>
  <c r="C415" i="1" s="1"/>
  <c r="E411" i="1" a="1"/>
  <c r="E411" i="1" s="1"/>
  <c r="D387" i="1" a="1"/>
  <c r="D387" i="1" s="1"/>
  <c r="J387" i="1" s="1"/>
  <c r="D385" i="1" a="1"/>
  <c r="D385" i="1" s="1"/>
  <c r="J385" i="1" s="1"/>
  <c r="D384" i="1" a="1"/>
  <c r="D384" i="1" s="1"/>
  <c r="J384" i="1" s="1"/>
  <c r="D383" i="1" a="1"/>
  <c r="D383" i="1" s="1"/>
  <c r="J383" i="1" s="1"/>
  <c r="E382" i="1" a="1"/>
  <c r="E382" i="1" s="1"/>
  <c r="E371" i="1" a="1"/>
  <c r="E371" i="1" s="1"/>
  <c r="D369" i="1" a="1"/>
  <c r="D369" i="1" s="1"/>
  <c r="J369" i="1" s="1"/>
  <c r="D368" i="1" a="1"/>
  <c r="D368" i="1" s="1"/>
  <c r="J368" i="1" s="1"/>
  <c r="C367" i="1" a="1"/>
  <c r="C367" i="1" s="1"/>
  <c r="C366" i="1" a="1"/>
  <c r="C366" i="1" s="1"/>
  <c r="C363" i="1" a="1"/>
  <c r="C363" i="1" s="1"/>
  <c r="C362" i="1" a="1"/>
  <c r="C362" i="1" s="1"/>
  <c r="C361" i="1" a="1"/>
  <c r="C361" i="1" s="1"/>
  <c r="C356" i="1" a="1"/>
  <c r="C356" i="1" s="1"/>
  <c r="E343" i="1" a="1"/>
  <c r="E343" i="1" s="1"/>
  <c r="E342" i="1" a="1"/>
  <c r="E342" i="1" s="1"/>
  <c r="E339" i="1" a="1"/>
  <c r="E339" i="1" s="1"/>
  <c r="E338" i="1" a="1"/>
  <c r="E338" i="1" s="1"/>
  <c r="E337" i="1" a="1"/>
  <c r="E337" i="1" s="1"/>
  <c r="C328" i="1" a="1"/>
  <c r="C328" i="1" s="1"/>
  <c r="C327" i="1" a="1"/>
  <c r="C327" i="1" s="1"/>
  <c r="C326" i="1" a="1"/>
  <c r="C326" i="1" s="1"/>
  <c r="D323" i="1" a="1"/>
  <c r="D323" i="1" s="1"/>
  <c r="J323" i="1" s="1"/>
  <c r="E321" i="1" a="1"/>
  <c r="E321" i="1" s="1"/>
  <c r="C309" i="1" a="1"/>
  <c r="C309" i="1" s="1"/>
  <c r="C308" i="1" a="1"/>
  <c r="C308" i="1" s="1"/>
  <c r="D306" i="1" a="1"/>
  <c r="D306" i="1" s="1"/>
  <c r="J306" i="1" s="1"/>
  <c r="C305" i="1" a="1"/>
  <c r="C305" i="1" s="1"/>
  <c r="D304" i="1" a="1"/>
  <c r="D304" i="1" s="1"/>
  <c r="J304" i="1" s="1"/>
  <c r="D303" i="1" a="1"/>
  <c r="D303" i="1" s="1"/>
  <c r="J303" i="1" s="1"/>
  <c r="D302" i="1" a="1"/>
  <c r="D302" i="1" s="1"/>
  <c r="J302" i="1" s="1"/>
  <c r="D301" i="1" a="1"/>
  <c r="D301" i="1" s="1"/>
  <c r="J301" i="1" s="1"/>
  <c r="D300" i="1" a="1"/>
  <c r="D300" i="1" s="1"/>
  <c r="J300" i="1" s="1"/>
  <c r="D299" i="1" a="1"/>
  <c r="D299" i="1" s="1"/>
  <c r="J299" i="1" s="1"/>
  <c r="E298" i="1" a="1"/>
  <c r="E298" i="1" s="1"/>
  <c r="C291" i="1" a="1"/>
  <c r="C291" i="1" s="1"/>
  <c r="D290" i="1" a="1"/>
  <c r="D290" i="1" s="1"/>
  <c r="J290" i="1" s="1"/>
  <c r="D289" i="1" a="1"/>
  <c r="D289" i="1" s="1"/>
  <c r="J289" i="1" s="1"/>
  <c r="E288" i="1" a="1"/>
  <c r="E288" i="1" s="1"/>
  <c r="E471" i="1" a="1"/>
  <c r="E471" i="1" s="1"/>
  <c r="E463" i="1" a="1"/>
  <c r="E463" i="1" s="1"/>
  <c r="C458" i="1" a="1"/>
  <c r="C458" i="1" s="1"/>
  <c r="C457" i="1" a="1"/>
  <c r="C457" i="1" s="1"/>
  <c r="D456" i="1" a="1"/>
  <c r="D456" i="1" s="1"/>
  <c r="J456" i="1" s="1"/>
  <c r="D455" i="1" a="1"/>
  <c r="D455" i="1" s="1"/>
  <c r="J455" i="1" s="1"/>
  <c r="C451" i="1" a="1"/>
  <c r="C451" i="1" s="1"/>
  <c r="D450" i="1" a="1"/>
  <c r="D450" i="1" s="1"/>
  <c r="J450" i="1" s="1"/>
  <c r="D449" i="1" a="1"/>
  <c r="D449" i="1" s="1"/>
  <c r="J449" i="1" s="1"/>
  <c r="D447" i="1" a="1"/>
  <c r="D447" i="1" s="1"/>
  <c r="J447" i="1" s="1"/>
  <c r="C444" i="1" a="1"/>
  <c r="C444" i="1" s="1"/>
  <c r="E442" i="1" a="1"/>
  <c r="E442" i="1" s="1"/>
  <c r="C436" i="1" a="1"/>
  <c r="C436" i="1" s="1"/>
  <c r="D435" i="1" a="1"/>
  <c r="D435" i="1" s="1"/>
  <c r="J435" i="1" s="1"/>
  <c r="E433" i="1" a="1"/>
  <c r="E433" i="1" s="1"/>
  <c r="E432" i="1" a="1"/>
  <c r="E432" i="1" s="1"/>
  <c r="C428" i="1" a="1"/>
  <c r="C428" i="1" s="1"/>
  <c r="D427" i="1" a="1"/>
  <c r="D427" i="1" s="1"/>
  <c r="J427" i="1" s="1"/>
  <c r="E425" i="1" a="1"/>
  <c r="E425" i="1" s="1"/>
  <c r="E424" i="1" a="1"/>
  <c r="E424" i="1" s="1"/>
  <c r="E418" i="1" a="1"/>
  <c r="E418" i="1" s="1"/>
  <c r="E414" i="1" a="1"/>
  <c r="E414" i="1" s="1"/>
  <c r="C412" i="1" a="1"/>
  <c r="C412" i="1" s="1"/>
  <c r="E410" i="1" a="1"/>
  <c r="E410" i="1" s="1"/>
  <c r="E407" i="1" a="1"/>
  <c r="E407" i="1" s="1"/>
  <c r="C388" i="1" a="1"/>
  <c r="C388" i="1" s="1"/>
  <c r="C387" i="1" a="1"/>
  <c r="C387" i="1" s="1"/>
  <c r="D386" i="1" a="1"/>
  <c r="D386" i="1" s="1"/>
  <c r="J386" i="1" s="1"/>
  <c r="C385" i="1" a="1"/>
  <c r="C385" i="1" s="1"/>
  <c r="C383" i="1" a="1"/>
  <c r="C383" i="1" s="1"/>
  <c r="E381" i="1" a="1"/>
  <c r="E381" i="1" s="1"/>
  <c r="E374" i="1" a="1"/>
  <c r="E374" i="1" s="1"/>
  <c r="E373" i="1" a="1"/>
  <c r="E373" i="1" s="1"/>
  <c r="E372" i="1" a="1"/>
  <c r="E372" i="1" s="1"/>
  <c r="D371" i="1" a="1"/>
  <c r="D371" i="1" s="1"/>
  <c r="J371" i="1" s="1"/>
  <c r="D370" i="1" a="1"/>
  <c r="D370" i="1" s="1"/>
  <c r="J370" i="1" s="1"/>
  <c r="C369" i="1" a="1"/>
  <c r="C369" i="1" s="1"/>
  <c r="C364" i="1" a="1"/>
  <c r="C364" i="1" s="1"/>
  <c r="C360" i="1" a="1"/>
  <c r="C360" i="1" s="1"/>
  <c r="E346" i="1" a="1"/>
  <c r="E346" i="1" s="1"/>
  <c r="E345" i="1" a="1"/>
  <c r="E345" i="1" s="1"/>
  <c r="E344" i="1" a="1"/>
  <c r="E344" i="1" s="1"/>
  <c r="D343" i="1" a="1"/>
  <c r="D343" i="1" s="1"/>
  <c r="J343" i="1" s="1"/>
  <c r="E341" i="1" a="1"/>
  <c r="E341" i="1" s="1"/>
  <c r="D339" i="1" a="1"/>
  <c r="D339" i="1" s="1"/>
  <c r="J339" i="1" s="1"/>
  <c r="D337" i="1" a="1"/>
  <c r="D337" i="1" s="1"/>
  <c r="J337" i="1" s="1"/>
  <c r="E336" i="1" a="1"/>
  <c r="E336" i="1" s="1"/>
  <c r="E335" i="1" a="1"/>
  <c r="E335" i="1" s="1"/>
  <c r="E334" i="1" a="1"/>
  <c r="E334" i="1" s="1"/>
  <c r="D325" i="1" a="1"/>
  <c r="D325" i="1" s="1"/>
  <c r="J325" i="1" s="1"/>
  <c r="D324" i="1" a="1"/>
  <c r="D324" i="1" s="1"/>
  <c r="J324" i="1" s="1"/>
  <c r="D322" i="1" a="1"/>
  <c r="D322" i="1" s="1"/>
  <c r="J322" i="1" s="1"/>
  <c r="D321" i="1" a="1"/>
  <c r="D321" i="1" s="1"/>
  <c r="J321" i="1" s="1"/>
  <c r="E320" i="1" a="1"/>
  <c r="E320" i="1" s="1"/>
  <c r="E319" i="1" a="1"/>
  <c r="E319" i="1" s="1"/>
  <c r="E318" i="1" a="1"/>
  <c r="E318" i="1" s="1"/>
  <c r="C307" i="1" a="1"/>
  <c r="C307" i="1" s="1"/>
  <c r="C306" i="1" a="1"/>
  <c r="C306" i="1" s="1"/>
  <c r="C303" i="1" a="1"/>
  <c r="C303" i="1" s="1"/>
  <c r="C302" i="1" a="1"/>
  <c r="C302" i="1" s="1"/>
  <c r="C301" i="1" a="1"/>
  <c r="C301" i="1" s="1"/>
  <c r="C300" i="1" a="1"/>
  <c r="C300" i="1" s="1"/>
  <c r="E297" i="1" a="1"/>
  <c r="E297" i="1" s="1"/>
  <c r="C290" i="1" a="1"/>
  <c r="C290" i="1" s="1"/>
  <c r="C289" i="1" a="1"/>
  <c r="C289" i="1" s="1"/>
  <c r="D288" i="1" a="1"/>
  <c r="D288" i="1" s="1"/>
  <c r="J288" i="1" s="1"/>
  <c r="E287" i="1" a="1"/>
  <c r="E287" i="1" s="1"/>
  <c r="E286" i="1" a="1"/>
  <c r="E286" i="1" s="1"/>
  <c r="E285" i="1" a="1"/>
  <c r="E285" i="1" s="1"/>
  <c r="C476" i="1" a="1"/>
  <c r="C476" i="1" s="1"/>
  <c r="D467" i="1" a="1"/>
  <c r="D467" i="1" s="1"/>
  <c r="J467" i="1" s="1"/>
  <c r="E464" i="1" a="1"/>
  <c r="E464" i="1" s="1"/>
  <c r="D463" i="1" a="1"/>
  <c r="D463" i="1" s="1"/>
  <c r="J463" i="1" s="1"/>
  <c r="E462" i="1" a="1"/>
  <c r="E462" i="1" s="1"/>
  <c r="C455" i="1" a="1"/>
  <c r="C455" i="1" s="1"/>
  <c r="E454" i="1" a="1"/>
  <c r="E454" i="1" s="1"/>
  <c r="C450" i="1" a="1"/>
  <c r="C450" i="1" s="1"/>
  <c r="C449" i="1" a="1"/>
  <c r="C449" i="1" s="1"/>
  <c r="D448" i="1" a="1"/>
  <c r="D448" i="1" s="1"/>
  <c r="J448" i="1" s="1"/>
  <c r="C447" i="1" a="1"/>
  <c r="C447" i="1" s="1"/>
  <c r="E446" i="1" a="1"/>
  <c r="E446" i="1" s="1"/>
  <c r="D443" i="1" a="1"/>
  <c r="D443" i="1" s="1"/>
  <c r="J443" i="1" s="1"/>
  <c r="E441" i="1" a="1"/>
  <c r="E441" i="1" s="1"/>
  <c r="C435" i="1" a="1"/>
  <c r="C435" i="1" s="1"/>
  <c r="D434" i="1" a="1"/>
  <c r="D434" i="1" s="1"/>
  <c r="J434" i="1" s="1"/>
  <c r="D433" i="1" a="1"/>
  <c r="D433" i="1" s="1"/>
  <c r="J433" i="1" s="1"/>
  <c r="E431" i="1" a="1"/>
  <c r="E431" i="1" s="1"/>
  <c r="C427" i="1" a="1"/>
  <c r="C427" i="1" s="1"/>
  <c r="D426" i="1" a="1"/>
  <c r="D426" i="1" s="1"/>
  <c r="J426" i="1" s="1"/>
  <c r="D425" i="1" a="1"/>
  <c r="D425" i="1" s="1"/>
  <c r="J425" i="1" s="1"/>
  <c r="C420" i="1" a="1"/>
  <c r="C420" i="1" s="1"/>
  <c r="D419" i="1" a="1"/>
  <c r="D419" i="1" s="1"/>
  <c r="J419" i="1" s="1"/>
  <c r="D411" i="1" a="1"/>
  <c r="D411" i="1" s="1"/>
  <c r="J411" i="1" s="1"/>
  <c r="E409" i="1" a="1"/>
  <c r="E409" i="1" s="1"/>
  <c r="E408" i="1" a="1"/>
  <c r="E408" i="1" s="1"/>
  <c r="E406" i="1" a="1"/>
  <c r="E406" i="1" s="1"/>
  <c r="E403" i="1" a="1"/>
  <c r="E403" i="1" s="1"/>
  <c r="E402" i="1" a="1"/>
  <c r="E402" i="1" s="1"/>
  <c r="E401" i="1" a="1"/>
  <c r="E401" i="1" s="1"/>
  <c r="E400" i="1" a="1"/>
  <c r="E400" i="1" s="1"/>
  <c r="E399" i="1" a="1"/>
  <c r="E399" i="1" s="1"/>
  <c r="C386" i="1" a="1"/>
  <c r="C386" i="1" s="1"/>
  <c r="C384" i="1" a="1"/>
  <c r="C384" i="1" s="1"/>
  <c r="D382" i="1" a="1"/>
  <c r="D382" i="1" s="1"/>
  <c r="J382" i="1" s="1"/>
  <c r="D381" i="1" a="1"/>
  <c r="D381" i="1" s="1"/>
  <c r="J381" i="1" s="1"/>
  <c r="E380" i="1" a="1"/>
  <c r="E380" i="1" s="1"/>
  <c r="E379" i="1" a="1"/>
  <c r="E379" i="1" s="1"/>
  <c r="E378" i="1" a="1"/>
  <c r="E378" i="1" s="1"/>
  <c r="E377" i="1" a="1"/>
  <c r="E377" i="1" s="1"/>
  <c r="E376" i="1" a="1"/>
  <c r="E376" i="1" s="1"/>
  <c r="E375" i="1" a="1"/>
  <c r="E375" i="1" s="1"/>
  <c r="D373" i="1" a="1"/>
  <c r="D373" i="1" s="1"/>
  <c r="J373" i="1" s="1"/>
  <c r="D372" i="1" a="1"/>
  <c r="D372" i="1" s="1"/>
  <c r="J372" i="1" s="1"/>
  <c r="C371" i="1" a="1"/>
  <c r="C371" i="1" s="1"/>
  <c r="C370" i="1" a="1"/>
  <c r="C370" i="1" s="1"/>
  <c r="C368" i="1" a="1"/>
  <c r="C368" i="1" s="1"/>
  <c r="E350" i="1" a="1"/>
  <c r="E350" i="1" s="1"/>
  <c r="E347" i="1" a="1"/>
  <c r="E347" i="1" s="1"/>
  <c r="D345" i="1" a="1"/>
  <c r="D345" i="1" s="1"/>
  <c r="J345" i="1" s="1"/>
  <c r="D344" i="1" a="1"/>
  <c r="D344" i="1" s="1"/>
  <c r="J344" i="1" s="1"/>
  <c r="C343" i="1" a="1"/>
  <c r="C343" i="1" s="1"/>
  <c r="D342" i="1" a="1"/>
  <c r="D342" i="1" s="1"/>
  <c r="J342" i="1" s="1"/>
  <c r="D341" i="1" a="1"/>
  <c r="D341" i="1" s="1"/>
  <c r="J341" i="1" s="1"/>
  <c r="E340" i="1" a="1"/>
  <c r="E340" i="1" s="1"/>
  <c r="D338" i="1" a="1"/>
  <c r="D338" i="1" s="1"/>
  <c r="J338" i="1" s="1"/>
  <c r="C337" i="1" a="1"/>
  <c r="C337" i="1" s="1"/>
  <c r="D336" i="1" a="1"/>
  <c r="D336" i="1" s="1"/>
  <c r="J336" i="1" s="1"/>
  <c r="D335" i="1" a="1"/>
  <c r="D335" i="1" s="1"/>
  <c r="J335" i="1" s="1"/>
  <c r="D334" i="1" a="1"/>
  <c r="D334" i="1" s="1"/>
  <c r="J334" i="1" s="1"/>
  <c r="E333" i="1" a="1"/>
  <c r="E333" i="1" s="1"/>
  <c r="E332" i="1" a="1"/>
  <c r="E332" i="1" s="1"/>
  <c r="C325" i="1" a="1"/>
  <c r="C325" i="1" s="1"/>
  <c r="C324" i="1" a="1"/>
  <c r="C324" i="1" s="1"/>
  <c r="C323" i="1" a="1"/>
  <c r="C323" i="1" s="1"/>
  <c r="C322" i="1" a="1"/>
  <c r="C322" i="1" s="1"/>
  <c r="C321" i="1" a="1"/>
  <c r="C321" i="1" s="1"/>
  <c r="D320" i="1" a="1"/>
  <c r="D320" i="1" s="1"/>
  <c r="J320" i="1" s="1"/>
  <c r="D319" i="1" a="1"/>
  <c r="D319" i="1" s="1"/>
  <c r="J319" i="1" s="1"/>
  <c r="D318" i="1" a="1"/>
  <c r="D318" i="1" s="1"/>
  <c r="J318" i="1" s="1"/>
  <c r="E317" i="1" a="1"/>
  <c r="E317" i="1" s="1"/>
  <c r="E316" i="1" a="1"/>
  <c r="E316" i="1" s="1"/>
  <c r="C304" i="1" a="1"/>
  <c r="C304" i="1" s="1"/>
  <c r="C463" i="1" a="1"/>
  <c r="C463" i="1" s="1"/>
  <c r="E461" i="1" a="1"/>
  <c r="E461" i="1" s="1"/>
  <c r="E460" i="1" a="1"/>
  <c r="E460" i="1" s="1"/>
  <c r="C456" i="1" a="1"/>
  <c r="C456" i="1" s="1"/>
  <c r="E453" i="1" a="1"/>
  <c r="E453" i="1" s="1"/>
  <c r="C448" i="1" a="1"/>
  <c r="C448" i="1" s="1"/>
  <c r="E445" i="1" a="1"/>
  <c r="E445" i="1" s="1"/>
  <c r="C443" i="1" a="1"/>
  <c r="C443" i="1" s="1"/>
  <c r="D442" i="1" a="1"/>
  <c r="D442" i="1" s="1"/>
  <c r="J442" i="1" s="1"/>
  <c r="D441" i="1" a="1"/>
  <c r="D441" i="1" s="1"/>
  <c r="J441" i="1" s="1"/>
  <c r="E440" i="1" a="1"/>
  <c r="E440" i="1" s="1"/>
  <c r="C434" i="1" a="1"/>
  <c r="C434" i="1" s="1"/>
  <c r="C433" i="1" a="1"/>
  <c r="C433" i="1" s="1"/>
  <c r="D432" i="1" a="1"/>
  <c r="D432" i="1" s="1"/>
  <c r="J432" i="1" s="1"/>
  <c r="D431" i="1" a="1"/>
  <c r="D431" i="1" s="1"/>
  <c r="J431" i="1" s="1"/>
  <c r="E430" i="1" a="1"/>
  <c r="E430" i="1" s="1"/>
  <c r="C426" i="1" a="1"/>
  <c r="C426" i="1" s="1"/>
  <c r="C425" i="1" a="1"/>
  <c r="C425" i="1" s="1"/>
  <c r="D424" i="1" a="1"/>
  <c r="D424" i="1" s="1"/>
  <c r="J424" i="1" s="1"/>
  <c r="E423" i="1" a="1"/>
  <c r="E423" i="1" s="1"/>
  <c r="C419" i="1" a="1"/>
  <c r="C419" i="1" s="1"/>
  <c r="D418" i="1" a="1"/>
  <c r="D418" i="1" s="1"/>
  <c r="J418" i="1" s="1"/>
  <c r="E417" i="1" a="1"/>
  <c r="E417" i="1" s="1"/>
  <c r="D414" i="1" a="1"/>
  <c r="D414" i="1" s="1"/>
  <c r="J414" i="1" s="1"/>
  <c r="E413" i="1" a="1"/>
  <c r="E413" i="1" s="1"/>
  <c r="C411" i="1" a="1"/>
  <c r="C411" i="1" s="1"/>
  <c r="D410" i="1" a="1"/>
  <c r="D410" i="1" s="1"/>
  <c r="J410" i="1" s="1"/>
  <c r="D409" i="1" a="1"/>
  <c r="D409" i="1" s="1"/>
  <c r="J409" i="1" s="1"/>
  <c r="D407" i="1" a="1"/>
  <c r="D407" i="1" s="1"/>
  <c r="J407" i="1" s="1"/>
  <c r="E405" i="1" a="1"/>
  <c r="E405" i="1" s="1"/>
  <c r="D403" i="1" a="1"/>
  <c r="D403" i="1" s="1"/>
  <c r="J403" i="1" s="1"/>
  <c r="D401" i="1" a="1"/>
  <c r="D401" i="1" s="1"/>
  <c r="J401" i="1" s="1"/>
  <c r="D400" i="1" a="1"/>
  <c r="D400" i="1" s="1"/>
  <c r="J400" i="1" s="1"/>
  <c r="E394" i="1" a="1"/>
  <c r="E394" i="1" s="1"/>
  <c r="E393" i="1" a="1"/>
  <c r="E393" i="1" s="1"/>
  <c r="E392" i="1" a="1"/>
  <c r="E392" i="1" s="1"/>
  <c r="E391" i="1" a="1"/>
  <c r="E391" i="1" s="1"/>
  <c r="C382" i="1" a="1"/>
  <c r="C382" i="1" s="1"/>
  <c r="C381" i="1" a="1"/>
  <c r="C381" i="1" s="1"/>
  <c r="D380" i="1" a="1"/>
  <c r="D380" i="1" s="1"/>
  <c r="J380" i="1" s="1"/>
  <c r="D379" i="1" a="1"/>
  <c r="D379" i="1" s="1"/>
  <c r="J379" i="1" s="1"/>
  <c r="D377" i="1" a="1"/>
  <c r="D377" i="1" s="1"/>
  <c r="J377" i="1" s="1"/>
  <c r="D375" i="1" a="1"/>
  <c r="D375" i="1" s="1"/>
  <c r="J375" i="1" s="1"/>
  <c r="D374" i="1" a="1"/>
  <c r="D374" i="1" s="1"/>
  <c r="J374" i="1" s="1"/>
  <c r="C373" i="1" a="1"/>
  <c r="C373" i="1" s="1"/>
  <c r="C372" i="1" a="1"/>
  <c r="C372" i="1" s="1"/>
  <c r="E354" i="1" a="1"/>
  <c r="E354" i="1" s="1"/>
  <c r="E351" i="1" a="1"/>
  <c r="E351" i="1" s="1"/>
  <c r="E349" i="1" a="1"/>
  <c r="E349" i="1" s="1"/>
  <c r="E348" i="1" a="1"/>
  <c r="E348" i="1" s="1"/>
  <c r="D347" i="1" a="1"/>
  <c r="D347" i="1" s="1"/>
  <c r="J347" i="1" s="1"/>
  <c r="D346" i="1" a="1"/>
  <c r="D346" i="1" s="1"/>
  <c r="J346" i="1" s="1"/>
  <c r="C345" i="1" a="1"/>
  <c r="C345" i="1" s="1"/>
  <c r="C342" i="1" a="1"/>
  <c r="C342" i="1" s="1"/>
  <c r="C341" i="1" a="1"/>
  <c r="C341" i="1" s="1"/>
  <c r="D340" i="1" a="1"/>
  <c r="D340" i="1" s="1"/>
  <c r="J340" i="1" s="1"/>
  <c r="C339" i="1" a="1"/>
  <c r="C339" i="1" s="1"/>
  <c r="C338" i="1" a="1"/>
  <c r="C338" i="1" s="1"/>
  <c r="C335" i="1" a="1"/>
  <c r="C335" i="1" s="1"/>
  <c r="C334" i="1" a="1"/>
  <c r="C334" i="1" s="1"/>
  <c r="E331" i="1" a="1"/>
  <c r="E331" i="1" s="1"/>
  <c r="E330" i="1" a="1"/>
  <c r="E330" i="1" s="1"/>
  <c r="C319" i="1" a="1"/>
  <c r="C319" i="1" s="1"/>
  <c r="C318" i="1" a="1"/>
  <c r="C318" i="1" s="1"/>
  <c r="E315" i="1" a="1"/>
  <c r="E315" i="1" s="1"/>
  <c r="E314" i="1" a="1"/>
  <c r="E314" i="1" s="1"/>
  <c r="E313" i="1" a="1"/>
  <c r="E313" i="1" s="1"/>
  <c r="D297" i="1" a="1"/>
  <c r="D297" i="1" s="1"/>
  <c r="J297" i="1" s="1"/>
  <c r="E296" i="1" a="1"/>
  <c r="E296" i="1" s="1"/>
  <c r="C288" i="1" a="1"/>
  <c r="C288" i="1" s="1"/>
  <c r="C287" i="1" a="1"/>
  <c r="C287" i="1" s="1"/>
  <c r="C286" i="1" a="1"/>
  <c r="C286" i="1" s="1"/>
  <c r="D285" i="1" a="1"/>
  <c r="D285" i="1" s="1"/>
  <c r="J285" i="1" s="1"/>
  <c r="D284" i="1" a="1"/>
  <c r="D284" i="1" s="1"/>
  <c r="J284" i="1" s="1"/>
  <c r="D283" i="1" a="1"/>
  <c r="D283" i="1" s="1"/>
  <c r="J283" i="1" s="1"/>
  <c r="D281" i="1" a="1"/>
  <c r="D281" i="1" s="1"/>
  <c r="J281" i="1" s="1"/>
  <c r="E280" i="1" a="1"/>
  <c r="E280" i="1" s="1"/>
  <c r="C468" i="1" a="1"/>
  <c r="C468" i="1" s="1"/>
  <c r="D462" i="1" a="1"/>
  <c r="D462" i="1" s="1"/>
  <c r="J462" i="1" s="1"/>
  <c r="D461" i="1" a="1"/>
  <c r="D461" i="1" s="1"/>
  <c r="J461" i="1" s="1"/>
  <c r="D460" i="1" a="1"/>
  <c r="D460" i="1" s="1"/>
  <c r="J460" i="1" s="1"/>
  <c r="D454" i="1" a="1"/>
  <c r="D454" i="1" s="1"/>
  <c r="J454" i="1" s="1"/>
  <c r="D453" i="1" a="1"/>
  <c r="D453" i="1" s="1"/>
  <c r="J453" i="1" s="1"/>
  <c r="E452" i="1" a="1"/>
  <c r="E452" i="1" s="1"/>
  <c r="D446" i="1" a="1"/>
  <c r="D446" i="1" s="1"/>
  <c r="J446" i="1" s="1"/>
  <c r="C442" i="1" a="1"/>
  <c r="C442" i="1" s="1"/>
  <c r="E439" i="1" a="1"/>
  <c r="E439" i="1" s="1"/>
  <c r="E438" i="1" a="1"/>
  <c r="E438" i="1" s="1"/>
  <c r="C431" i="1" a="1"/>
  <c r="C431" i="1" s="1"/>
  <c r="E429" i="1" a="1"/>
  <c r="E429" i="1" s="1"/>
  <c r="D423" i="1" a="1"/>
  <c r="D423" i="1" s="1"/>
  <c r="J423" i="1" s="1"/>
  <c r="E422" i="1" a="1"/>
  <c r="E422" i="1" s="1"/>
  <c r="C418" i="1" a="1"/>
  <c r="C418" i="1" s="1"/>
  <c r="D417" i="1" a="1"/>
  <c r="D417" i="1" s="1"/>
  <c r="J417" i="1" s="1"/>
  <c r="E416" i="1" a="1"/>
  <c r="E416" i="1" s="1"/>
  <c r="C410" i="1" a="1"/>
  <c r="C410" i="1" s="1"/>
  <c r="C409" i="1" a="1"/>
  <c r="C409" i="1" s="1"/>
  <c r="D408" i="1" a="1"/>
  <c r="D408" i="1" s="1"/>
  <c r="J408" i="1" s="1"/>
  <c r="C407" i="1" a="1"/>
  <c r="C407" i="1" s="1"/>
  <c r="D406" i="1" a="1"/>
  <c r="D406" i="1" s="1"/>
  <c r="J406" i="1" s="1"/>
  <c r="D405" i="1" a="1"/>
  <c r="D405" i="1" s="1"/>
  <c r="J405" i="1" s="1"/>
  <c r="E404" i="1" a="1"/>
  <c r="E404" i="1" s="1"/>
  <c r="C403" i="1" a="1"/>
  <c r="C403" i="1" s="1"/>
  <c r="D402" i="1" a="1"/>
  <c r="D402" i="1" s="1"/>
  <c r="J402" i="1" s="1"/>
  <c r="C401" i="1" a="1"/>
  <c r="C401" i="1" s="1"/>
  <c r="D399" i="1" a="1"/>
  <c r="D399" i="1" s="1"/>
  <c r="J399" i="1" s="1"/>
  <c r="E398" i="1" a="1"/>
  <c r="E398" i="1" s="1"/>
  <c r="E395" i="1" a="1"/>
  <c r="E395" i="1" s="1"/>
  <c r="D393" i="1" a="1"/>
  <c r="D393" i="1" s="1"/>
  <c r="J393" i="1" s="1"/>
  <c r="D392" i="1" a="1"/>
  <c r="D392" i="1" s="1"/>
  <c r="J392" i="1" s="1"/>
  <c r="D391" i="1" a="1"/>
  <c r="D391" i="1" s="1"/>
  <c r="J391" i="1" s="1"/>
  <c r="E390" i="1" a="1"/>
  <c r="E390" i="1" s="1"/>
  <c r="C379" i="1" a="1"/>
  <c r="C379" i="1" s="1"/>
  <c r="D378" i="1" a="1"/>
  <c r="D378" i="1" s="1"/>
  <c r="J378" i="1" s="1"/>
  <c r="C377" i="1" a="1"/>
  <c r="C377" i="1" s="1"/>
  <c r="D376" i="1" a="1"/>
  <c r="D376" i="1" s="1"/>
  <c r="J376" i="1" s="1"/>
  <c r="C375" i="1" a="1"/>
  <c r="C375" i="1" s="1"/>
  <c r="C374" i="1" a="1"/>
  <c r="C374" i="1" s="1"/>
  <c r="E358" i="1" a="1"/>
  <c r="E358" i="1" s="1"/>
  <c r="E357" i="1" a="1"/>
  <c r="E357" i="1" s="1"/>
  <c r="E355" i="1" a="1"/>
  <c r="E355" i="1" s="1"/>
  <c r="E353" i="1" a="1"/>
  <c r="E353" i="1" s="1"/>
  <c r="E352" i="1" a="1"/>
  <c r="E352" i="1" s="1"/>
  <c r="D351" i="1" a="1"/>
  <c r="D351" i="1" s="1"/>
  <c r="J351" i="1" s="1"/>
  <c r="D350" i="1" a="1"/>
  <c r="D350" i="1" s="1"/>
  <c r="J350" i="1" s="1"/>
  <c r="D349" i="1" a="1"/>
  <c r="D349" i="1" s="1"/>
  <c r="J349" i="1" s="1"/>
  <c r="D348" i="1" a="1"/>
  <c r="D348" i="1" s="1"/>
  <c r="J348" i="1" s="1"/>
  <c r="C347" i="1" a="1"/>
  <c r="C347" i="1" s="1"/>
  <c r="C346" i="1" a="1"/>
  <c r="C346" i="1" s="1"/>
  <c r="C344" i="1" a="1"/>
  <c r="C344" i="1" s="1"/>
  <c r="C340" i="1" a="1"/>
  <c r="C340" i="1" s="1"/>
  <c r="C336" i="1" a="1"/>
  <c r="C336" i="1" s="1"/>
  <c r="D333" i="1" a="1"/>
  <c r="D333" i="1" s="1"/>
  <c r="J333" i="1" s="1"/>
  <c r="D332" i="1" a="1"/>
  <c r="D332" i="1" s="1"/>
  <c r="J332" i="1" s="1"/>
  <c r="D331" i="1" a="1"/>
  <c r="D331" i="1" s="1"/>
  <c r="J331" i="1" s="1"/>
  <c r="E329" i="1" a="1"/>
  <c r="E329" i="1" s="1"/>
  <c r="C320" i="1" a="1"/>
  <c r="C320" i="1" s="1"/>
  <c r="D317" i="1" a="1"/>
  <c r="D317" i="1" s="1"/>
  <c r="J317" i="1" s="1"/>
  <c r="D316" i="1" a="1"/>
  <c r="D316" i="1" s="1"/>
  <c r="J316" i="1" s="1"/>
  <c r="D315" i="1" a="1"/>
  <c r="D315" i="1" s="1"/>
  <c r="J315" i="1" s="1"/>
  <c r="D313" i="1" a="1"/>
  <c r="D313" i="1" s="1"/>
  <c r="J313" i="1" s="1"/>
  <c r="E312" i="1" a="1"/>
  <c r="E312" i="1" s="1"/>
  <c r="E311" i="1" a="1"/>
  <c r="E311" i="1" s="1"/>
  <c r="E310" i="1" a="1"/>
  <c r="E310" i="1" s="1"/>
  <c r="C298" i="1" a="1"/>
  <c r="C298" i="1" s="1"/>
  <c r="C297" i="1" a="1"/>
  <c r="C297" i="1" s="1"/>
  <c r="C464" i="1" a="1"/>
  <c r="C464" i="1" s="1"/>
  <c r="E459" i="1" a="1"/>
  <c r="E459" i="1" s="1"/>
  <c r="C453" i="1" a="1"/>
  <c r="C453" i="1" s="1"/>
  <c r="D452" i="1" a="1"/>
  <c r="D452" i="1" s="1"/>
  <c r="J452" i="1" s="1"/>
  <c r="D445" i="1" a="1"/>
  <c r="D445" i="1" s="1"/>
  <c r="J445" i="1" s="1"/>
  <c r="C441" i="1" a="1"/>
  <c r="C441" i="1" s="1"/>
  <c r="D440" i="1" a="1"/>
  <c r="D440" i="1" s="1"/>
  <c r="J440" i="1" s="1"/>
  <c r="D439" i="1" a="1"/>
  <c r="D439" i="1" s="1"/>
  <c r="J439" i="1" s="1"/>
  <c r="E437" i="1" a="1"/>
  <c r="E437" i="1" s="1"/>
  <c r="C432" i="1" a="1"/>
  <c r="C432" i="1" s="1"/>
  <c r="D430" i="1" a="1"/>
  <c r="D430" i="1" s="1"/>
  <c r="J430" i="1" s="1"/>
  <c r="C424" i="1" a="1"/>
  <c r="C424" i="1" s="1"/>
  <c r="C423" i="1" a="1"/>
  <c r="C423" i="1" s="1"/>
  <c r="E421" i="1" a="1"/>
  <c r="E421" i="1" s="1"/>
  <c r="C414" i="1" a="1"/>
  <c r="C414" i="1" s="1"/>
  <c r="D413" i="1" a="1"/>
  <c r="D413" i="1" s="1"/>
  <c r="J413" i="1" s="1"/>
  <c r="C408" i="1" a="1"/>
  <c r="C408" i="1" s="1"/>
  <c r="C406" i="1" a="1"/>
  <c r="C406" i="1" s="1"/>
  <c r="C405" i="1" a="1"/>
  <c r="C405" i="1" s="1"/>
  <c r="D404" i="1" a="1"/>
  <c r="D404" i="1" s="1"/>
  <c r="J404" i="1" s="1"/>
  <c r="C402" i="1" a="1"/>
  <c r="C402" i="1" s="1"/>
  <c r="C400" i="1" a="1"/>
  <c r="C400" i="1" s="1"/>
  <c r="C399" i="1" a="1"/>
  <c r="C399" i="1" s="1"/>
  <c r="E397" i="1" a="1"/>
  <c r="E397" i="1" s="1"/>
  <c r="E396" i="1" a="1"/>
  <c r="E396" i="1" s="1"/>
  <c r="D395" i="1" a="1"/>
  <c r="D395" i="1" s="1"/>
  <c r="J395" i="1" s="1"/>
  <c r="D394" i="1" a="1"/>
  <c r="D394" i="1" s="1"/>
  <c r="J394" i="1" s="1"/>
  <c r="C393" i="1" a="1"/>
  <c r="C393" i="1" s="1"/>
  <c r="C391" i="1" a="1"/>
  <c r="C391" i="1" s="1"/>
  <c r="E389" i="1" a="1"/>
  <c r="E389" i="1" s="1"/>
  <c r="C380" i="1" a="1"/>
  <c r="C380" i="1" s="1"/>
  <c r="C378" i="1" a="1"/>
  <c r="C378" i="1" s="1"/>
  <c r="E366" i="1" a="1"/>
  <c r="E366" i="1" s="1"/>
  <c r="E365" i="1" a="1"/>
  <c r="E365" i="1" s="1"/>
  <c r="E362" i="1" a="1"/>
  <c r="E362" i="1" s="1"/>
  <c r="E359" i="1" a="1"/>
  <c r="E359" i="1" s="1"/>
  <c r="D357" i="1" a="1"/>
  <c r="D357" i="1" s="1"/>
  <c r="J357" i="1" s="1"/>
  <c r="E356" i="1" a="1"/>
  <c r="E356" i="1" s="1"/>
  <c r="D355" i="1" a="1"/>
  <c r="D355" i="1" s="1"/>
  <c r="J355" i="1" s="1"/>
  <c r="D354" i="1" a="1"/>
  <c r="D354" i="1" s="1"/>
  <c r="J354" i="1" s="1"/>
  <c r="D353" i="1" a="1"/>
  <c r="D353" i="1" s="1"/>
  <c r="J353" i="1" s="1"/>
  <c r="D352" i="1" a="1"/>
  <c r="D352" i="1" s="1"/>
  <c r="J352" i="1" s="1"/>
  <c r="C351" i="1" a="1"/>
  <c r="C351" i="1" s="1"/>
  <c r="C350" i="1" a="1"/>
  <c r="C350" i="1" s="1"/>
  <c r="C349" i="1" a="1"/>
  <c r="C349" i="1" s="1"/>
  <c r="C348" i="1" a="1"/>
  <c r="C348" i="1" s="1"/>
  <c r="C333" i="1" a="1"/>
  <c r="C333" i="1" s="1"/>
  <c r="C332" i="1" a="1"/>
  <c r="C332" i="1" s="1"/>
  <c r="D330" i="1" a="1"/>
  <c r="D330" i="1" s="1"/>
  <c r="J330" i="1" s="1"/>
  <c r="D329" i="1" a="1"/>
  <c r="D329" i="1" s="1"/>
  <c r="J329" i="1" s="1"/>
  <c r="E328" i="1" a="1"/>
  <c r="E328" i="1" s="1"/>
  <c r="E327" i="1" a="1"/>
  <c r="E327" i="1" s="1"/>
  <c r="C317" i="1" a="1"/>
  <c r="C317" i="1" s="1"/>
  <c r="C316" i="1" a="1"/>
  <c r="C316" i="1" s="1"/>
  <c r="D314" i="1" a="1"/>
  <c r="D314" i="1" s="1"/>
  <c r="J314" i="1" s="1"/>
  <c r="C313" i="1" a="1"/>
  <c r="C313" i="1" s="1"/>
  <c r="D312" i="1" a="1"/>
  <c r="D312" i="1" s="1"/>
  <c r="J312" i="1" s="1"/>
  <c r="D311" i="1" a="1"/>
  <c r="D311" i="1" s="1"/>
  <c r="J311" i="1" s="1"/>
  <c r="D310" i="1" a="1"/>
  <c r="D310" i="1" s="1"/>
  <c r="J310" i="1" s="1"/>
  <c r="E309" i="1" a="1"/>
  <c r="E309" i="1" s="1"/>
  <c r="E308" i="1" a="1"/>
  <c r="E308" i="1" s="1"/>
  <c r="D295" i="1" a="1"/>
  <c r="D295" i="1" s="1"/>
  <c r="J295" i="1" s="1"/>
  <c r="D294" i="1" a="1"/>
  <c r="D294" i="1" s="1"/>
  <c r="J294" i="1" s="1"/>
  <c r="E291" i="1" a="1"/>
  <c r="E291" i="1" s="1"/>
  <c r="H313" i="1" l="1"/>
  <c r="I313" i="1"/>
  <c r="H316" i="1"/>
  <c r="I316" i="1"/>
  <c r="I317" i="1"/>
  <c r="H317" i="1"/>
  <c r="H332" i="1"/>
  <c r="I332" i="1"/>
  <c r="I333" i="1"/>
  <c r="H333" i="1"/>
  <c r="H348" i="1"/>
  <c r="I348" i="1"/>
  <c r="H349" i="1"/>
  <c r="I349" i="1"/>
  <c r="H350" i="1"/>
  <c r="I350" i="1"/>
  <c r="I351" i="1"/>
  <c r="H351" i="1"/>
  <c r="H378" i="1"/>
  <c r="I378" i="1"/>
  <c r="H380" i="1"/>
  <c r="I380" i="1"/>
  <c r="H391" i="1"/>
  <c r="I391" i="1"/>
  <c r="I393" i="1"/>
  <c r="H393" i="1"/>
  <c r="I399" i="1"/>
  <c r="H399" i="1"/>
  <c r="H400" i="1"/>
  <c r="I400" i="1"/>
  <c r="H402" i="1"/>
  <c r="I402" i="1"/>
  <c r="H405" i="1"/>
  <c r="I405" i="1"/>
  <c r="I406" i="1"/>
  <c r="H406" i="1"/>
  <c r="H408" i="1"/>
  <c r="I408" i="1"/>
  <c r="H414" i="1"/>
  <c r="I414" i="1"/>
  <c r="H423" i="1"/>
  <c r="I423" i="1"/>
  <c r="H424" i="1"/>
  <c r="I424" i="1"/>
  <c r="H432" i="1"/>
  <c r="I432" i="1"/>
  <c r="H441" i="1"/>
  <c r="I441" i="1"/>
  <c r="H453" i="1"/>
  <c r="I453" i="1"/>
  <c r="I464" i="1"/>
  <c r="H464" i="1"/>
  <c r="H297" i="1"/>
  <c r="I297" i="1"/>
  <c r="H298" i="1"/>
  <c r="I298" i="1"/>
  <c r="H320" i="1"/>
  <c r="I320" i="1"/>
  <c r="H336" i="1"/>
  <c r="I336" i="1"/>
  <c r="H340" i="1"/>
  <c r="I340" i="1"/>
  <c r="H344" i="1"/>
  <c r="I344" i="1"/>
  <c r="H346" i="1"/>
  <c r="I346" i="1"/>
  <c r="H347" i="1"/>
  <c r="I347" i="1"/>
  <c r="H374" i="1"/>
  <c r="I374" i="1"/>
  <c r="H375" i="1"/>
  <c r="I375" i="1"/>
  <c r="H377" i="1"/>
  <c r="I377" i="1"/>
  <c r="H379" i="1"/>
  <c r="I379" i="1"/>
  <c r="H401" i="1"/>
  <c r="I401" i="1"/>
  <c r="H403" i="1"/>
  <c r="I403" i="1"/>
  <c r="H407" i="1"/>
  <c r="I407" i="1"/>
  <c r="H409" i="1"/>
  <c r="I409" i="1"/>
  <c r="H410" i="1"/>
  <c r="I410" i="1"/>
  <c r="H418" i="1"/>
  <c r="I418" i="1"/>
  <c r="H431" i="1"/>
  <c r="I431" i="1"/>
  <c r="H442" i="1"/>
  <c r="I442" i="1"/>
  <c r="H468" i="1"/>
  <c r="I468" i="1"/>
  <c r="H286" i="1"/>
  <c r="I286" i="1"/>
  <c r="H287" i="1"/>
  <c r="I287" i="1"/>
  <c r="H288" i="1"/>
  <c r="I288" i="1"/>
  <c r="H318" i="1"/>
  <c r="I318" i="1"/>
  <c r="H319" i="1"/>
  <c r="I319" i="1"/>
  <c r="H334" i="1"/>
  <c r="I334" i="1"/>
  <c r="H335" i="1"/>
  <c r="I335" i="1"/>
  <c r="H338" i="1"/>
  <c r="I338" i="1"/>
  <c r="H339" i="1"/>
  <c r="I339" i="1"/>
  <c r="I341" i="1"/>
  <c r="H341" i="1"/>
  <c r="H342" i="1"/>
  <c r="I342" i="1"/>
  <c r="I345" i="1"/>
  <c r="H345" i="1"/>
  <c r="H372" i="1"/>
  <c r="I372" i="1"/>
  <c r="I373" i="1"/>
  <c r="H373" i="1"/>
  <c r="H381" i="1"/>
  <c r="I381" i="1"/>
  <c r="I382" i="1"/>
  <c r="H382" i="1"/>
  <c r="H411" i="1"/>
  <c r="I411" i="1"/>
  <c r="H419" i="1"/>
  <c r="I419" i="1"/>
  <c r="H425" i="1"/>
  <c r="I425" i="1"/>
  <c r="H426" i="1"/>
  <c r="I426" i="1"/>
  <c r="H433" i="1"/>
  <c r="I433" i="1"/>
  <c r="H434" i="1"/>
  <c r="I434" i="1"/>
  <c r="I443" i="1"/>
  <c r="H443" i="1"/>
  <c r="I448" i="1"/>
  <c r="H448" i="1"/>
  <c r="H456" i="1"/>
  <c r="I456" i="1"/>
  <c r="H463" i="1"/>
  <c r="I463" i="1"/>
  <c r="I304" i="1"/>
  <c r="H304" i="1"/>
  <c r="H321" i="1"/>
  <c r="I321" i="1"/>
  <c r="I322" i="1"/>
  <c r="H322" i="1"/>
  <c r="H323" i="1"/>
  <c r="I323" i="1"/>
  <c r="H324" i="1"/>
  <c r="I324" i="1"/>
  <c r="I325" i="1"/>
  <c r="H325" i="1"/>
  <c r="H337" i="1"/>
  <c r="I337" i="1"/>
  <c r="I343" i="1"/>
  <c r="H343" i="1"/>
  <c r="I368" i="1"/>
  <c r="H368" i="1"/>
  <c r="H370" i="1"/>
  <c r="I370" i="1"/>
  <c r="I371" i="1"/>
  <c r="H371" i="1"/>
  <c r="H384" i="1"/>
  <c r="I384" i="1"/>
  <c r="H386" i="1"/>
  <c r="I386" i="1"/>
  <c r="H420" i="1"/>
  <c r="I420" i="1"/>
  <c r="H427" i="1"/>
  <c r="I427" i="1"/>
  <c r="H435" i="1"/>
  <c r="I435" i="1"/>
  <c r="H447" i="1"/>
  <c r="I447" i="1"/>
  <c r="H449" i="1"/>
  <c r="I449" i="1"/>
  <c r="H450" i="1"/>
  <c r="I450" i="1"/>
  <c r="H455" i="1"/>
  <c r="I455" i="1"/>
  <c r="H476" i="1"/>
  <c r="I476" i="1"/>
  <c r="H289" i="1"/>
  <c r="I289" i="1"/>
  <c r="H290" i="1"/>
  <c r="I290" i="1"/>
  <c r="H300" i="1"/>
  <c r="I300" i="1"/>
  <c r="H301" i="1"/>
  <c r="I301" i="1"/>
  <c r="H302" i="1"/>
  <c r="I302" i="1"/>
  <c r="H303" i="1"/>
  <c r="I303" i="1"/>
  <c r="I306" i="1"/>
  <c r="H306" i="1"/>
  <c r="H307" i="1"/>
  <c r="I307" i="1"/>
  <c r="H360" i="1"/>
  <c r="I360" i="1"/>
  <c r="H364" i="1"/>
  <c r="I364" i="1"/>
  <c r="H369" i="1"/>
  <c r="I369" i="1"/>
  <c r="H383" i="1"/>
  <c r="I383" i="1"/>
  <c r="I385" i="1"/>
  <c r="H385" i="1"/>
  <c r="H387" i="1"/>
  <c r="I387" i="1"/>
  <c r="H388" i="1"/>
  <c r="I388" i="1"/>
  <c r="H412" i="1"/>
  <c r="I412" i="1"/>
  <c r="H428" i="1"/>
  <c r="I428" i="1"/>
  <c r="H436" i="1"/>
  <c r="I436" i="1"/>
  <c r="H444" i="1"/>
  <c r="I444" i="1"/>
  <c r="H451" i="1"/>
  <c r="I451" i="1"/>
  <c r="H457" i="1"/>
  <c r="I457" i="1"/>
  <c r="H458" i="1"/>
  <c r="I458" i="1"/>
  <c r="I291" i="1"/>
  <c r="H291" i="1"/>
  <c r="H305" i="1"/>
  <c r="I305" i="1"/>
  <c r="H308" i="1"/>
  <c r="I308" i="1"/>
  <c r="I309" i="1"/>
  <c r="H309" i="1"/>
  <c r="H326" i="1"/>
  <c r="I326" i="1"/>
  <c r="H327" i="1"/>
  <c r="I327" i="1"/>
  <c r="I328" i="1"/>
  <c r="H328" i="1"/>
  <c r="H356" i="1"/>
  <c r="I356" i="1"/>
  <c r="H361" i="1"/>
  <c r="I361" i="1"/>
  <c r="H362" i="1"/>
  <c r="I362" i="1"/>
  <c r="H363" i="1"/>
  <c r="I363" i="1"/>
  <c r="H366" i="1"/>
  <c r="I366" i="1"/>
  <c r="H367" i="1"/>
  <c r="I367" i="1"/>
  <c r="H415" i="1"/>
  <c r="I415" i="1"/>
  <c r="H416" i="1"/>
  <c r="I416" i="1"/>
  <c r="H421" i="1"/>
  <c r="I421" i="1"/>
  <c r="I459" i="1"/>
  <c r="H459" i="1"/>
  <c r="I312" i="1"/>
  <c r="H312" i="1"/>
  <c r="H352" i="1"/>
  <c r="I352" i="1"/>
  <c r="H358" i="1"/>
  <c r="I358" i="1"/>
  <c r="H359" i="1"/>
  <c r="I359" i="1"/>
  <c r="H365" i="1"/>
  <c r="I365" i="1"/>
  <c r="H389" i="1"/>
  <c r="I389" i="1"/>
  <c r="I390" i="1"/>
  <c r="H390" i="1"/>
  <c r="H396" i="1"/>
  <c r="I396" i="1"/>
  <c r="I397" i="1"/>
  <c r="H397" i="1"/>
  <c r="I398" i="1"/>
  <c r="H398" i="1"/>
  <c r="I422" i="1"/>
  <c r="H422" i="1"/>
  <c r="H429" i="1"/>
  <c r="I429" i="1"/>
  <c r="H430" i="1"/>
  <c r="I430" i="1"/>
  <c r="H437" i="1"/>
  <c r="I437" i="1"/>
  <c r="I438" i="1"/>
  <c r="H438" i="1"/>
  <c r="H440" i="1"/>
  <c r="I440" i="1"/>
  <c r="H452" i="1"/>
  <c r="I452" i="1"/>
  <c r="H474" i="1"/>
  <c r="I474" i="1"/>
  <c r="H294" i="1"/>
  <c r="I294" i="1"/>
  <c r="I295" i="1"/>
  <c r="H295" i="1"/>
  <c r="H296" i="1"/>
  <c r="I296" i="1"/>
  <c r="H310" i="1"/>
  <c r="I310" i="1"/>
  <c r="H311" i="1"/>
  <c r="I311" i="1"/>
  <c r="I314" i="1"/>
  <c r="H314" i="1"/>
  <c r="H315" i="1"/>
  <c r="I315" i="1"/>
  <c r="H329" i="1"/>
  <c r="I329" i="1"/>
  <c r="I330" i="1"/>
  <c r="H330" i="1"/>
  <c r="I331" i="1"/>
  <c r="H331" i="1"/>
  <c r="H353" i="1"/>
  <c r="I353" i="1"/>
  <c r="H354" i="1"/>
  <c r="I354" i="1"/>
  <c r="I355" i="1"/>
  <c r="H355" i="1"/>
  <c r="I357" i="1"/>
  <c r="H357" i="1"/>
  <c r="H376" i="1"/>
  <c r="I376" i="1"/>
  <c r="H392" i="1"/>
  <c r="I392" i="1"/>
  <c r="H394" i="1"/>
  <c r="I394" i="1"/>
  <c r="I395" i="1"/>
  <c r="H395" i="1"/>
  <c r="H404" i="1"/>
  <c r="I404" i="1"/>
  <c r="H413" i="1"/>
  <c r="I413" i="1"/>
  <c r="H417" i="1"/>
  <c r="I417" i="1"/>
  <c r="H439" i="1"/>
  <c r="I439" i="1"/>
  <c r="H445" i="1"/>
  <c r="I445" i="1"/>
  <c r="H446" i="1"/>
  <c r="I446" i="1"/>
  <c r="H454" i="1"/>
  <c r="I454" i="1"/>
  <c r="H460" i="1"/>
  <c r="I460" i="1"/>
  <c r="H466" i="1"/>
  <c r="I466" i="1"/>
  <c r="H489" i="1"/>
  <c r="I489" i="1"/>
  <c r="H498" i="1"/>
  <c r="I498" i="1"/>
  <c r="H499" i="1"/>
  <c r="I499" i="1"/>
  <c r="H510" i="1"/>
  <c r="I510" i="1"/>
  <c r="H533" i="1"/>
  <c r="I533" i="1"/>
  <c r="H534" i="1"/>
  <c r="I534" i="1"/>
  <c r="H541" i="1"/>
  <c r="I541" i="1"/>
  <c r="H543" i="1"/>
  <c r="I543" i="1"/>
  <c r="I545" i="1"/>
  <c r="H545" i="1"/>
  <c r="H555" i="1"/>
  <c r="I555" i="1"/>
  <c r="H556" i="1"/>
  <c r="I556" i="1"/>
  <c r="H563" i="1"/>
  <c r="I563" i="1"/>
  <c r="H564" i="1"/>
  <c r="I564" i="1"/>
  <c r="H566" i="1"/>
  <c r="I566" i="1"/>
  <c r="H595" i="1"/>
  <c r="I595" i="1"/>
  <c r="H596" i="1"/>
  <c r="I596" i="1"/>
  <c r="H598" i="1"/>
  <c r="I598" i="1"/>
  <c r="H603" i="1"/>
  <c r="I603" i="1"/>
  <c r="H605" i="1"/>
  <c r="I605" i="1"/>
  <c r="H608" i="1"/>
  <c r="I608" i="1"/>
  <c r="H622" i="1"/>
  <c r="I622" i="1"/>
  <c r="H630" i="1"/>
  <c r="I630" i="1"/>
  <c r="H638" i="1"/>
  <c r="I638" i="1"/>
  <c r="H461" i="1"/>
  <c r="I461" i="1"/>
  <c r="H462" i="1"/>
  <c r="I462" i="1"/>
  <c r="H467" i="1"/>
  <c r="I467" i="1"/>
  <c r="H471" i="1"/>
  <c r="I471" i="1"/>
  <c r="H472" i="1"/>
  <c r="I472" i="1"/>
  <c r="I488" i="1"/>
  <c r="H488" i="1"/>
  <c r="H500" i="1"/>
  <c r="I500" i="1"/>
  <c r="H501" i="1"/>
  <c r="I501" i="1"/>
  <c r="H513" i="1"/>
  <c r="I513" i="1"/>
  <c r="H535" i="1"/>
  <c r="I535" i="1"/>
  <c r="H537" i="1"/>
  <c r="I537" i="1"/>
  <c r="I539" i="1"/>
  <c r="H539" i="1"/>
  <c r="I540" i="1"/>
  <c r="H540" i="1"/>
  <c r="H542" i="1"/>
  <c r="I542" i="1"/>
  <c r="H557" i="1"/>
  <c r="I557" i="1"/>
  <c r="H558" i="1"/>
  <c r="I558" i="1"/>
  <c r="H565" i="1"/>
  <c r="I565" i="1"/>
  <c r="H579" i="1"/>
  <c r="I579" i="1"/>
  <c r="H580" i="1"/>
  <c r="I580" i="1"/>
  <c r="I582" i="1"/>
  <c r="H582" i="1"/>
  <c r="I597" i="1"/>
  <c r="H597" i="1"/>
  <c r="H607" i="1"/>
  <c r="I607" i="1"/>
  <c r="H610" i="1"/>
  <c r="I610" i="1"/>
  <c r="H629" i="1"/>
  <c r="I629" i="1"/>
  <c r="H637" i="1"/>
  <c r="I637" i="1"/>
  <c r="H473" i="1"/>
  <c r="I473" i="1"/>
  <c r="H490" i="1"/>
  <c r="I490" i="1"/>
  <c r="H491" i="1"/>
  <c r="I491" i="1"/>
  <c r="H512" i="1"/>
  <c r="I512" i="1"/>
  <c r="H515" i="1"/>
  <c r="I515" i="1"/>
  <c r="H517" i="1"/>
  <c r="I517" i="1"/>
  <c r="H519" i="1"/>
  <c r="I519" i="1"/>
  <c r="H521" i="1"/>
  <c r="I521" i="1"/>
  <c r="H523" i="1"/>
  <c r="I523" i="1"/>
  <c r="H525" i="1"/>
  <c r="I525" i="1"/>
  <c r="H536" i="1"/>
  <c r="I536" i="1"/>
  <c r="H538" i="1"/>
  <c r="I538" i="1"/>
  <c r="H544" i="1"/>
  <c r="I544" i="1"/>
  <c r="H548" i="1"/>
  <c r="I548" i="1"/>
  <c r="I567" i="1"/>
  <c r="H567" i="1"/>
  <c r="H568" i="1"/>
  <c r="I568" i="1"/>
  <c r="I570" i="1"/>
  <c r="H570" i="1"/>
  <c r="H581" i="1"/>
  <c r="I581" i="1"/>
  <c r="H587" i="1"/>
  <c r="I587" i="1"/>
  <c r="H588" i="1"/>
  <c r="I588" i="1"/>
  <c r="H590" i="1"/>
  <c r="I590" i="1"/>
  <c r="I599" i="1"/>
  <c r="H599" i="1"/>
  <c r="H614" i="1"/>
  <c r="I614" i="1"/>
  <c r="I620" i="1"/>
  <c r="H620" i="1"/>
  <c r="H628" i="1"/>
  <c r="I628" i="1"/>
  <c r="H636" i="1"/>
  <c r="I636" i="1"/>
  <c r="H477" i="1"/>
  <c r="I477" i="1"/>
  <c r="I479" i="1"/>
  <c r="H479" i="1"/>
  <c r="I492" i="1"/>
  <c r="H492" i="1"/>
  <c r="H493" i="1"/>
  <c r="I493" i="1"/>
  <c r="H502" i="1"/>
  <c r="I502" i="1"/>
  <c r="H503" i="1"/>
  <c r="I503" i="1"/>
  <c r="I514" i="1"/>
  <c r="H514" i="1"/>
  <c r="H516" i="1"/>
  <c r="I516" i="1"/>
  <c r="I518" i="1"/>
  <c r="H518" i="1"/>
  <c r="H520" i="1"/>
  <c r="I520" i="1"/>
  <c r="I522" i="1"/>
  <c r="H522" i="1"/>
  <c r="H524" i="1"/>
  <c r="I524" i="1"/>
  <c r="H526" i="1"/>
  <c r="I526" i="1"/>
  <c r="H527" i="1"/>
  <c r="I527" i="1"/>
  <c r="I546" i="1"/>
  <c r="H546" i="1"/>
  <c r="I547" i="1"/>
  <c r="H547" i="1"/>
  <c r="H559" i="1"/>
  <c r="I559" i="1"/>
  <c r="H560" i="1"/>
  <c r="I560" i="1"/>
  <c r="H569" i="1"/>
  <c r="I569" i="1"/>
  <c r="I583" i="1"/>
  <c r="H583" i="1"/>
  <c r="H584" i="1"/>
  <c r="I584" i="1"/>
  <c r="H589" i="1"/>
  <c r="I589" i="1"/>
  <c r="H609" i="1"/>
  <c r="I609" i="1"/>
  <c r="H612" i="1"/>
  <c r="I612" i="1"/>
  <c r="H616" i="1"/>
  <c r="I616" i="1"/>
  <c r="I618" i="1"/>
  <c r="H618" i="1"/>
  <c r="I470" i="1"/>
  <c r="H470" i="1"/>
  <c r="H475" i="1"/>
  <c r="I475" i="1"/>
  <c r="I478" i="1"/>
  <c r="H478" i="1"/>
  <c r="H481" i="1"/>
  <c r="I481" i="1"/>
  <c r="H483" i="1"/>
  <c r="I483" i="1"/>
  <c r="H494" i="1"/>
  <c r="I494" i="1"/>
  <c r="H495" i="1"/>
  <c r="I495" i="1"/>
  <c r="H528" i="1"/>
  <c r="I528" i="1"/>
  <c r="H529" i="1"/>
  <c r="I529" i="1"/>
  <c r="H571" i="1"/>
  <c r="I571" i="1"/>
  <c r="H572" i="1"/>
  <c r="I572" i="1"/>
  <c r="H574" i="1"/>
  <c r="I574" i="1"/>
  <c r="I591" i="1"/>
  <c r="H591" i="1"/>
  <c r="I592" i="1"/>
  <c r="H592" i="1"/>
  <c r="H594" i="1"/>
  <c r="I594" i="1"/>
  <c r="H611" i="1"/>
  <c r="I611" i="1"/>
  <c r="I613" i="1"/>
  <c r="H613" i="1"/>
  <c r="H615" i="1"/>
  <c r="I615" i="1"/>
  <c r="I617" i="1"/>
  <c r="H617" i="1"/>
  <c r="H626" i="1"/>
  <c r="I626" i="1"/>
  <c r="H634" i="1"/>
  <c r="I634" i="1"/>
  <c r="H469" i="1"/>
  <c r="I469" i="1"/>
  <c r="H484" i="1"/>
  <c r="I484" i="1"/>
  <c r="H485" i="1"/>
  <c r="I485" i="1"/>
  <c r="H505" i="1"/>
  <c r="I505" i="1"/>
  <c r="H549" i="1"/>
  <c r="I549" i="1"/>
  <c r="H550" i="1"/>
  <c r="I550" i="1"/>
  <c r="H573" i="1"/>
  <c r="I573" i="1"/>
  <c r="H576" i="1"/>
  <c r="I576" i="1"/>
  <c r="H578" i="1"/>
  <c r="I578" i="1"/>
  <c r="H593" i="1"/>
  <c r="I593" i="1"/>
  <c r="H602" i="1"/>
  <c r="I602" i="1"/>
  <c r="H625" i="1"/>
  <c r="I625" i="1"/>
  <c r="H465" i="1"/>
  <c r="I465" i="1"/>
  <c r="H480" i="1"/>
  <c r="I480" i="1"/>
  <c r="H482" i="1"/>
  <c r="I482" i="1"/>
  <c r="H486" i="1"/>
  <c r="I486" i="1"/>
  <c r="H487" i="1"/>
  <c r="I487" i="1"/>
  <c r="I497" i="1"/>
  <c r="H497" i="1"/>
  <c r="H504" i="1"/>
  <c r="I504" i="1"/>
  <c r="H507" i="1"/>
  <c r="I507" i="1"/>
  <c r="I530" i="1"/>
  <c r="H530" i="1"/>
  <c r="H531" i="1"/>
  <c r="I531" i="1"/>
  <c r="H532" i="1"/>
  <c r="I532" i="1"/>
  <c r="H552" i="1"/>
  <c r="I552" i="1"/>
  <c r="I554" i="1"/>
  <c r="H554" i="1"/>
  <c r="I562" i="1"/>
  <c r="H562" i="1"/>
  <c r="I575" i="1"/>
  <c r="H575" i="1"/>
  <c r="H577" i="1"/>
  <c r="I577" i="1"/>
  <c r="H586" i="1"/>
  <c r="I586" i="1"/>
  <c r="H601" i="1"/>
  <c r="I601" i="1"/>
  <c r="H621" i="1"/>
  <c r="I621" i="1"/>
  <c r="H624" i="1"/>
  <c r="I624" i="1"/>
  <c r="H632" i="1"/>
  <c r="I632" i="1"/>
  <c r="H496" i="1"/>
  <c r="I496" i="1"/>
  <c r="H506" i="1"/>
  <c r="I506" i="1"/>
  <c r="H508" i="1"/>
  <c r="I508" i="1"/>
  <c r="H509" i="1"/>
  <c r="I509" i="1"/>
  <c r="H511" i="1"/>
  <c r="I511" i="1"/>
  <c r="I551" i="1"/>
  <c r="H551" i="1"/>
  <c r="H553" i="1"/>
  <c r="I553" i="1"/>
  <c r="H561" i="1"/>
  <c r="I561" i="1"/>
  <c r="I585" i="1"/>
  <c r="H585" i="1"/>
  <c r="H604" i="1"/>
  <c r="I604" i="1"/>
  <c r="H606" i="1"/>
  <c r="I606" i="1"/>
  <c r="H619" i="1"/>
  <c r="I619" i="1"/>
  <c r="H639" i="1"/>
  <c r="I639" i="1"/>
  <c r="H642" i="1"/>
  <c r="I642" i="1"/>
  <c r="H677" i="1"/>
  <c r="I677" i="1"/>
  <c r="H685" i="1"/>
  <c r="I685" i="1"/>
  <c r="H644" i="1"/>
  <c r="I644" i="1"/>
  <c r="H652" i="1"/>
  <c r="I652" i="1"/>
  <c r="H660" i="1"/>
  <c r="I660" i="1"/>
  <c r="H668" i="1"/>
  <c r="I668" i="1"/>
  <c r="H676" i="1"/>
  <c r="I676" i="1"/>
  <c r="H684" i="1"/>
  <c r="I684" i="1"/>
  <c r="H643" i="1"/>
  <c r="I643" i="1"/>
  <c r="H651" i="1"/>
  <c r="I651" i="1"/>
  <c r="H659" i="1"/>
  <c r="I659" i="1"/>
  <c r="H667" i="1"/>
  <c r="I667" i="1"/>
  <c r="H675" i="1"/>
  <c r="I675" i="1"/>
  <c r="H683" i="1"/>
  <c r="I683" i="1"/>
  <c r="H650" i="1"/>
  <c r="I650" i="1"/>
  <c r="H658" i="1"/>
  <c r="I658" i="1"/>
  <c r="H666" i="1"/>
  <c r="I666" i="1"/>
  <c r="H674" i="1"/>
  <c r="I674" i="1"/>
  <c r="H682" i="1"/>
  <c r="I682" i="1"/>
  <c r="H687" i="1"/>
  <c r="I687" i="1"/>
  <c r="H641" i="1"/>
  <c r="I641" i="1"/>
  <c r="H649" i="1"/>
  <c r="I649" i="1"/>
  <c r="H657" i="1"/>
  <c r="I657" i="1"/>
  <c r="H665" i="1"/>
  <c r="I665" i="1"/>
  <c r="H681" i="1"/>
  <c r="I681" i="1"/>
  <c r="H640" i="1"/>
  <c r="I640" i="1"/>
  <c r="H648" i="1"/>
  <c r="I648" i="1"/>
  <c r="H656" i="1"/>
  <c r="I656" i="1"/>
  <c r="H664" i="1"/>
  <c r="I664" i="1"/>
  <c r="H672" i="1"/>
  <c r="I672" i="1"/>
  <c r="H680" i="1"/>
  <c r="I680" i="1"/>
  <c r="H647" i="1"/>
  <c r="I647" i="1"/>
  <c r="H655" i="1"/>
  <c r="I655" i="1"/>
  <c r="H663" i="1"/>
  <c r="I663" i="1"/>
  <c r="H671" i="1"/>
  <c r="I671" i="1"/>
  <c r="H679" i="1"/>
  <c r="I679" i="1"/>
  <c r="H688" i="1"/>
  <c r="I688" i="1"/>
  <c r="H646" i="1"/>
  <c r="I646" i="1"/>
  <c r="H654" i="1"/>
  <c r="I654" i="1"/>
  <c r="H662" i="1"/>
  <c r="I662" i="1"/>
  <c r="H670" i="1"/>
  <c r="I670" i="1"/>
  <c r="H678" i="1"/>
  <c r="I678" i="1"/>
  <c r="H689" i="1"/>
  <c r="I689" i="1"/>
  <c r="H697" i="1"/>
  <c r="I697" i="1"/>
  <c r="H705" i="1"/>
  <c r="I705" i="1"/>
  <c r="H713" i="1"/>
  <c r="I713" i="1"/>
  <c r="H721" i="1"/>
  <c r="I721" i="1"/>
  <c r="H729" i="1"/>
  <c r="I729" i="1"/>
  <c r="H737" i="1"/>
  <c r="I737" i="1"/>
  <c r="H696" i="1"/>
  <c r="I696" i="1"/>
  <c r="H704" i="1"/>
  <c r="I704" i="1"/>
  <c r="H712" i="1"/>
  <c r="I712" i="1"/>
  <c r="H720" i="1"/>
  <c r="I720" i="1"/>
  <c r="H728" i="1"/>
  <c r="I728" i="1"/>
  <c r="H736" i="1"/>
  <c r="I736" i="1"/>
  <c r="H695" i="1"/>
  <c r="I695" i="1"/>
  <c r="H703" i="1"/>
  <c r="I703" i="1"/>
  <c r="H711" i="1"/>
  <c r="I711" i="1"/>
  <c r="H719" i="1"/>
  <c r="I719" i="1"/>
  <c r="H727" i="1"/>
  <c r="I727" i="1"/>
  <c r="H735" i="1"/>
  <c r="I735" i="1"/>
  <c r="H740" i="1"/>
  <c r="I740" i="1"/>
  <c r="H686" i="1"/>
  <c r="I686" i="1"/>
  <c r="H693" i="1"/>
  <c r="I693" i="1"/>
  <c r="H701" i="1"/>
  <c r="I701" i="1"/>
  <c r="H709" i="1"/>
  <c r="I709" i="1"/>
  <c r="H717" i="1"/>
  <c r="I717" i="1"/>
  <c r="H725" i="1"/>
  <c r="I725" i="1"/>
  <c r="H733" i="1"/>
  <c r="I733" i="1"/>
  <c r="H691" i="1"/>
  <c r="I691" i="1"/>
  <c r="H699" i="1"/>
  <c r="I699" i="1"/>
  <c r="H707" i="1"/>
  <c r="I707" i="1"/>
  <c r="H715" i="1"/>
  <c r="I715" i="1"/>
  <c r="H723" i="1"/>
  <c r="I723" i="1"/>
  <c r="H731" i="1"/>
  <c r="I731" i="1"/>
  <c r="H738" i="1"/>
  <c r="I738" i="1"/>
  <c r="H748" i="1"/>
  <c r="I748" i="1"/>
  <c r="H756" i="1"/>
  <c r="I756" i="1"/>
  <c r="H764" i="1"/>
  <c r="I764" i="1"/>
  <c r="H772" i="1"/>
  <c r="I772" i="1"/>
  <c r="H780" i="1"/>
  <c r="I780" i="1"/>
  <c r="H747" i="1"/>
  <c r="I747" i="1"/>
  <c r="H755" i="1"/>
  <c r="I755" i="1"/>
  <c r="H763" i="1"/>
  <c r="I763" i="1"/>
  <c r="H771" i="1"/>
  <c r="I771" i="1"/>
  <c r="H779" i="1"/>
  <c r="I779" i="1"/>
  <c r="H746" i="1"/>
  <c r="I746" i="1"/>
  <c r="H754" i="1"/>
  <c r="I754" i="1"/>
  <c r="H762" i="1"/>
  <c r="I762" i="1"/>
  <c r="H770" i="1"/>
  <c r="I770" i="1"/>
  <c r="H778" i="1"/>
  <c r="I778" i="1"/>
  <c r="H786" i="1"/>
  <c r="I786" i="1"/>
  <c r="H745" i="1"/>
  <c r="I745" i="1"/>
  <c r="H753" i="1"/>
  <c r="I753" i="1"/>
  <c r="H761" i="1"/>
  <c r="I761" i="1"/>
  <c r="H769" i="1"/>
  <c r="I769" i="1"/>
  <c r="H777" i="1"/>
  <c r="I777" i="1"/>
  <c r="H785" i="1"/>
  <c r="I785" i="1"/>
  <c r="H744" i="1"/>
  <c r="I744" i="1"/>
  <c r="H752" i="1"/>
  <c r="I752" i="1"/>
  <c r="H760" i="1"/>
  <c r="I760" i="1"/>
  <c r="H768" i="1"/>
  <c r="I768" i="1"/>
  <c r="H776" i="1"/>
  <c r="I776" i="1"/>
  <c r="H784" i="1"/>
  <c r="I784" i="1"/>
  <c r="H743" i="1"/>
  <c r="I743" i="1"/>
  <c r="H751" i="1"/>
  <c r="I751" i="1"/>
  <c r="H759" i="1"/>
  <c r="I759" i="1"/>
  <c r="H767" i="1"/>
  <c r="I767" i="1"/>
  <c r="H775" i="1"/>
  <c r="I775" i="1"/>
  <c r="H783" i="1"/>
  <c r="I783" i="1"/>
  <c r="H741" i="1"/>
  <c r="I741" i="1"/>
  <c r="H749" i="1"/>
  <c r="I749" i="1"/>
  <c r="H757" i="1"/>
  <c r="I757" i="1"/>
  <c r="H765" i="1"/>
  <c r="I765" i="1"/>
  <c r="H787" i="1"/>
  <c r="I787" i="1"/>
  <c r="H813" i="1"/>
  <c r="I813" i="1"/>
  <c r="H821" i="1"/>
  <c r="I821" i="1"/>
  <c r="H829" i="1"/>
  <c r="I829" i="1"/>
  <c r="H788" i="1"/>
  <c r="I788" i="1"/>
  <c r="H840" i="1"/>
  <c r="I840" i="1"/>
  <c r="H795" i="1"/>
  <c r="I795" i="1"/>
  <c r="H803" i="1"/>
  <c r="I803" i="1"/>
  <c r="H811" i="1"/>
  <c r="I811" i="1"/>
  <c r="H819" i="1"/>
  <c r="I819" i="1"/>
  <c r="H827" i="1"/>
  <c r="I827" i="1"/>
  <c r="H835" i="1"/>
  <c r="I835" i="1"/>
  <c r="H826" i="1"/>
  <c r="I826" i="1"/>
  <c r="H793" i="1"/>
  <c r="I793" i="1"/>
  <c r="H801" i="1"/>
  <c r="I801" i="1"/>
  <c r="H809" i="1"/>
  <c r="I809" i="1"/>
  <c r="H817" i="1"/>
  <c r="I817" i="1"/>
  <c r="H825" i="1"/>
  <c r="I825" i="1"/>
  <c r="H833" i="1"/>
  <c r="I833" i="1"/>
  <c r="H836" i="1"/>
  <c r="I836" i="1"/>
  <c r="H792" i="1"/>
  <c r="I792" i="1"/>
  <c r="H800" i="1"/>
  <c r="I800" i="1"/>
  <c r="H808" i="1"/>
  <c r="I808" i="1"/>
  <c r="H816" i="1"/>
  <c r="I816" i="1"/>
  <c r="H824" i="1"/>
  <c r="I824" i="1"/>
  <c r="H832" i="1"/>
  <c r="I832" i="1"/>
  <c r="H791" i="1"/>
  <c r="I791" i="1"/>
  <c r="H799" i="1"/>
  <c r="I799" i="1"/>
  <c r="H807" i="1"/>
  <c r="I807" i="1"/>
  <c r="H815" i="1"/>
  <c r="I815" i="1"/>
  <c r="H823" i="1"/>
  <c r="I823" i="1"/>
  <c r="H831" i="1"/>
  <c r="I831" i="1"/>
  <c r="H837" i="1"/>
  <c r="I837" i="1"/>
  <c r="H790" i="1"/>
  <c r="I790" i="1"/>
  <c r="H798" i="1"/>
  <c r="I798" i="1"/>
  <c r="H806" i="1"/>
  <c r="I806" i="1"/>
  <c r="H814" i="1"/>
  <c r="I814" i="1"/>
  <c r="H822" i="1"/>
  <c r="I822" i="1"/>
  <c r="H830" i="1"/>
  <c r="I830" i="1"/>
  <c r="H841" i="1"/>
  <c r="I841" i="1"/>
  <c r="H849" i="1"/>
  <c r="I849" i="1"/>
  <c r="H857" i="1"/>
  <c r="I857" i="1"/>
  <c r="H865" i="1"/>
  <c r="I865" i="1"/>
  <c r="H873" i="1"/>
  <c r="I873" i="1"/>
  <c r="H881" i="1"/>
  <c r="I881" i="1"/>
  <c r="H848" i="1"/>
  <c r="I848" i="1"/>
  <c r="H856" i="1"/>
  <c r="I856" i="1"/>
  <c r="H864" i="1"/>
  <c r="I864" i="1"/>
  <c r="H872" i="1"/>
  <c r="I872" i="1"/>
  <c r="H880" i="1"/>
  <c r="I880" i="1"/>
  <c r="H847" i="1"/>
  <c r="I847" i="1"/>
  <c r="H855" i="1"/>
  <c r="I855" i="1"/>
  <c r="H863" i="1"/>
  <c r="I863" i="1"/>
  <c r="H879" i="1"/>
  <c r="I879" i="1"/>
  <c r="H838" i="1"/>
  <c r="I838" i="1"/>
  <c r="H854" i="1"/>
  <c r="I854" i="1"/>
  <c r="H862" i="1"/>
  <c r="I862" i="1"/>
  <c r="H870" i="1"/>
  <c r="I870" i="1"/>
  <c r="H878" i="1"/>
  <c r="I878" i="1"/>
  <c r="H845" i="1"/>
  <c r="I845" i="1"/>
  <c r="H853" i="1"/>
  <c r="I853" i="1"/>
  <c r="H861" i="1"/>
  <c r="I861" i="1"/>
  <c r="H869" i="1"/>
  <c r="I869" i="1"/>
  <c r="H877" i="1"/>
  <c r="I877" i="1"/>
  <c r="H844" i="1"/>
  <c r="I844" i="1"/>
  <c r="H852" i="1"/>
  <c r="I852" i="1"/>
  <c r="H860" i="1"/>
  <c r="I860" i="1"/>
  <c r="H868" i="1"/>
  <c r="I868" i="1"/>
  <c r="H876" i="1"/>
  <c r="I876" i="1"/>
  <c r="H884" i="1"/>
  <c r="I884" i="1"/>
  <c r="H889" i="1"/>
  <c r="I889" i="1"/>
  <c r="H843" i="1"/>
  <c r="I843" i="1"/>
  <c r="H851" i="1"/>
  <c r="I851" i="1"/>
  <c r="H859" i="1"/>
  <c r="I859" i="1"/>
  <c r="H867" i="1"/>
  <c r="I867" i="1"/>
  <c r="H875" i="1"/>
  <c r="I875" i="1"/>
  <c r="H883" i="1"/>
  <c r="I883" i="1"/>
  <c r="H842" i="1"/>
  <c r="I842" i="1"/>
  <c r="H850" i="1"/>
  <c r="I850" i="1"/>
  <c r="H858" i="1"/>
  <c r="I858" i="1"/>
  <c r="H866" i="1"/>
  <c r="I866" i="1"/>
  <c r="H874" i="1"/>
  <c r="I874" i="1"/>
  <c r="H882" i="1"/>
  <c r="I882" i="1"/>
  <c r="H887" i="1"/>
  <c r="I887" i="1"/>
  <c r="H895" i="1"/>
  <c r="I895" i="1"/>
  <c r="H903" i="1"/>
  <c r="I903" i="1"/>
  <c r="H911" i="1"/>
  <c r="I911" i="1"/>
  <c r="H919" i="1"/>
  <c r="I919" i="1"/>
  <c r="H927" i="1"/>
  <c r="I927" i="1"/>
  <c r="H931" i="1"/>
  <c r="I931" i="1"/>
  <c r="H886" i="1"/>
  <c r="I886" i="1"/>
  <c r="H894" i="1"/>
  <c r="I894" i="1"/>
  <c r="H902" i="1"/>
  <c r="I902" i="1"/>
  <c r="H910" i="1"/>
  <c r="I910" i="1"/>
  <c r="H918" i="1"/>
  <c r="I918" i="1"/>
  <c r="H926" i="1"/>
  <c r="I926" i="1"/>
  <c r="H892" i="1"/>
  <c r="I892" i="1"/>
  <c r="H900" i="1"/>
  <c r="I900" i="1"/>
  <c r="H908" i="1"/>
  <c r="I908" i="1"/>
  <c r="H916" i="1"/>
  <c r="I916" i="1"/>
  <c r="H924" i="1"/>
  <c r="I924" i="1"/>
  <c r="H932" i="1"/>
  <c r="I932" i="1"/>
  <c r="H890" i="1"/>
  <c r="I890" i="1"/>
  <c r="H898" i="1"/>
  <c r="I898" i="1"/>
  <c r="H906" i="1"/>
  <c r="I906" i="1"/>
  <c r="H914" i="1"/>
  <c r="I914" i="1"/>
  <c r="H922" i="1"/>
  <c r="I922" i="1"/>
  <c r="H938" i="1"/>
  <c r="I938" i="1"/>
  <c r="H897" i="1"/>
  <c r="I897" i="1"/>
  <c r="H905" i="1"/>
  <c r="I905" i="1"/>
  <c r="H913" i="1"/>
  <c r="I913" i="1"/>
  <c r="H921" i="1"/>
  <c r="I921" i="1"/>
  <c r="H929" i="1"/>
  <c r="I929" i="1"/>
  <c r="H933" i="1"/>
  <c r="I933" i="1"/>
  <c r="H888" i="1"/>
  <c r="I888" i="1"/>
  <c r="H896" i="1"/>
  <c r="I896" i="1"/>
  <c r="H904" i="1"/>
  <c r="I904" i="1"/>
  <c r="H912" i="1"/>
  <c r="I912" i="1"/>
  <c r="H920" i="1"/>
  <c r="I920" i="1"/>
  <c r="H928" i="1"/>
  <c r="I928" i="1"/>
  <c r="H942" i="1"/>
  <c r="I942" i="1"/>
  <c r="H950" i="1"/>
  <c r="I950" i="1"/>
  <c r="H958" i="1"/>
  <c r="I958" i="1"/>
  <c r="H965" i="1"/>
  <c r="I965" i="1"/>
  <c r="H984" i="1"/>
  <c r="I984" i="1"/>
  <c r="H985" i="1"/>
  <c r="I985" i="1"/>
  <c r="H989" i="1"/>
  <c r="I989" i="1"/>
  <c r="H941" i="1"/>
  <c r="I941" i="1"/>
  <c r="H963" i="1"/>
  <c r="I963" i="1"/>
  <c r="H982" i="1"/>
  <c r="I982" i="1"/>
  <c r="H983" i="1"/>
  <c r="I983" i="1"/>
  <c r="H986" i="1"/>
  <c r="I986" i="1"/>
  <c r="H988" i="1"/>
  <c r="I988" i="1"/>
  <c r="H996" i="1"/>
  <c r="I996" i="1"/>
  <c r="H940" i="1"/>
  <c r="I940" i="1"/>
  <c r="H948" i="1"/>
  <c r="I948" i="1"/>
  <c r="H956" i="1"/>
  <c r="I956" i="1"/>
  <c r="H967" i="1"/>
  <c r="I967" i="1"/>
  <c r="H969" i="1"/>
  <c r="I969" i="1"/>
  <c r="H971" i="1"/>
  <c r="I971" i="1"/>
  <c r="H973" i="1"/>
  <c r="I973" i="1"/>
  <c r="H980" i="1"/>
  <c r="I980" i="1"/>
  <c r="I981" i="1"/>
  <c r="H981" i="1"/>
  <c r="H987" i="1"/>
  <c r="I987" i="1"/>
  <c r="H939" i="1"/>
  <c r="I939" i="1"/>
  <c r="H947" i="1"/>
  <c r="I947" i="1"/>
  <c r="H955" i="1"/>
  <c r="I955" i="1"/>
  <c r="H966" i="1"/>
  <c r="I966" i="1"/>
  <c r="H968" i="1"/>
  <c r="I968" i="1"/>
  <c r="H970" i="1"/>
  <c r="I970" i="1"/>
  <c r="H972" i="1"/>
  <c r="I972" i="1"/>
  <c r="H977" i="1"/>
  <c r="I977" i="1"/>
  <c r="H978" i="1"/>
  <c r="I978" i="1"/>
  <c r="H979" i="1"/>
  <c r="I979" i="1"/>
  <c r="I993" i="1"/>
  <c r="H993" i="1"/>
  <c r="H994" i="1"/>
  <c r="I994" i="1"/>
  <c r="H995" i="1"/>
  <c r="I995" i="1"/>
  <c r="H946" i="1"/>
  <c r="I946" i="1"/>
  <c r="H954" i="1"/>
  <c r="I954" i="1"/>
  <c r="H962" i="1"/>
  <c r="I962" i="1"/>
  <c r="H975" i="1"/>
  <c r="I975" i="1"/>
  <c r="H992" i="1"/>
  <c r="I992" i="1"/>
  <c r="H937" i="1"/>
  <c r="I937" i="1"/>
  <c r="H945" i="1"/>
  <c r="I945" i="1"/>
  <c r="H953" i="1"/>
  <c r="I953" i="1"/>
  <c r="H961" i="1"/>
  <c r="I961" i="1"/>
  <c r="H974" i="1"/>
  <c r="I974" i="1"/>
  <c r="H976" i="1"/>
  <c r="I976" i="1"/>
  <c r="H964" i="1"/>
  <c r="I964" i="1"/>
  <c r="H991" i="1"/>
  <c r="I991" i="1"/>
  <c r="H990" i="1"/>
  <c r="I990" i="1"/>
  <c r="I997" i="1"/>
  <c r="H997" i="1"/>
  <c r="H998" i="1"/>
  <c r="I998" i="1"/>
  <c r="H999" i="1"/>
  <c r="I999" i="1"/>
  <c r="H1000" i="1"/>
  <c r="I1000" i="1"/>
  <c r="I1001" i="1"/>
  <c r="H1001" i="1"/>
  <c r="H1002" i="1"/>
  <c r="I1002" i="1"/>
  <c r="H1033" i="1"/>
  <c r="I1033" i="1"/>
  <c r="H1034" i="1"/>
  <c r="I1034" i="1"/>
  <c r="I1035" i="1"/>
  <c r="H1035" i="1"/>
  <c r="H1003" i="1"/>
  <c r="I1003" i="1"/>
  <c r="H1004" i="1"/>
  <c r="I1004" i="1"/>
  <c r="I1005" i="1"/>
  <c r="H1005" i="1"/>
  <c r="H1031" i="1"/>
  <c r="I1031" i="1"/>
  <c r="H1032" i="1"/>
  <c r="I1032" i="1"/>
  <c r="H1029" i="1"/>
  <c r="I1029" i="1"/>
  <c r="H1030" i="1"/>
  <c r="I1030" i="1"/>
  <c r="I1036" i="1"/>
  <c r="H1036" i="1"/>
  <c r="H1006" i="1"/>
  <c r="I1006" i="1"/>
  <c r="H1007" i="1"/>
  <c r="I1007" i="1"/>
  <c r="H1008" i="1"/>
  <c r="I1008" i="1"/>
  <c r="H1009" i="1"/>
  <c r="I1009" i="1"/>
  <c r="H1010" i="1"/>
  <c r="I1010" i="1"/>
  <c r="H1027" i="1"/>
  <c r="I1027" i="1"/>
  <c r="H1028" i="1"/>
  <c r="I1028" i="1"/>
  <c r="H1011" i="1"/>
  <c r="I1011" i="1"/>
  <c r="H1012" i="1"/>
  <c r="I1012" i="1"/>
  <c r="H1013" i="1"/>
  <c r="I1013" i="1"/>
  <c r="H1017" i="1"/>
  <c r="I1017" i="1"/>
  <c r="H1018" i="1"/>
  <c r="I1018" i="1"/>
  <c r="H1019" i="1"/>
  <c r="I1019" i="1"/>
  <c r="H1020" i="1"/>
  <c r="I1020" i="1"/>
  <c r="H1021" i="1"/>
  <c r="I1021" i="1"/>
  <c r="H1025" i="1"/>
  <c r="I1025" i="1"/>
  <c r="H1026" i="1"/>
  <c r="I1026" i="1"/>
  <c r="H1015" i="1"/>
  <c r="I1015" i="1"/>
  <c r="H1016" i="1"/>
  <c r="I1016" i="1"/>
  <c r="H1023" i="1"/>
  <c r="I1023" i="1"/>
  <c r="H1024" i="1"/>
  <c r="I1024" i="1"/>
  <c r="H1014" i="1"/>
  <c r="I1014" i="1"/>
  <c r="H1022" i="1"/>
  <c r="I1022" i="1"/>
  <c r="H127" i="1"/>
  <c r="I127" i="1"/>
  <c r="I128" i="1"/>
  <c r="H128" i="1"/>
  <c r="I145" i="1"/>
  <c r="H145" i="1"/>
  <c r="H149" i="1"/>
  <c r="I149" i="1"/>
  <c r="I150" i="1"/>
  <c r="H150" i="1"/>
  <c r="H157" i="1"/>
  <c r="I157" i="1"/>
  <c r="H158" i="1"/>
  <c r="I158" i="1"/>
  <c r="H164" i="1"/>
  <c r="I164" i="1"/>
  <c r="H176" i="1"/>
  <c r="I176" i="1"/>
  <c r="H177" i="1"/>
  <c r="I177" i="1"/>
  <c r="H183" i="1"/>
  <c r="I183" i="1"/>
  <c r="H189" i="1"/>
  <c r="I189" i="1"/>
  <c r="H192" i="1"/>
  <c r="I192" i="1"/>
  <c r="H122" i="1"/>
  <c r="I122" i="1"/>
  <c r="I129" i="1"/>
  <c r="H129" i="1"/>
  <c r="H133" i="1"/>
  <c r="I133" i="1"/>
  <c r="I134" i="1"/>
  <c r="H134" i="1"/>
  <c r="H151" i="1"/>
  <c r="I151" i="1"/>
  <c r="H170" i="1"/>
  <c r="I170" i="1"/>
  <c r="H171" i="1"/>
  <c r="I171" i="1"/>
  <c r="I184" i="1"/>
  <c r="H184" i="1"/>
  <c r="H191" i="1"/>
  <c r="I191" i="1"/>
  <c r="H204" i="1"/>
  <c r="I204" i="1"/>
  <c r="I123" i="1"/>
  <c r="H123" i="1"/>
  <c r="H124" i="1"/>
  <c r="I124" i="1"/>
  <c r="H138" i="1"/>
  <c r="I138" i="1"/>
  <c r="H139" i="1"/>
  <c r="I139" i="1"/>
  <c r="H140" i="1"/>
  <c r="I140" i="1"/>
  <c r="I152" i="1"/>
  <c r="H152" i="1"/>
  <c r="H172" i="1"/>
  <c r="I172" i="1"/>
  <c r="H178" i="1"/>
  <c r="I178" i="1"/>
  <c r="H179" i="1"/>
  <c r="I179" i="1"/>
  <c r="H180" i="1"/>
  <c r="I180" i="1"/>
  <c r="I185" i="1"/>
  <c r="H185" i="1"/>
  <c r="H201" i="1"/>
  <c r="I201" i="1"/>
  <c r="H208" i="1"/>
  <c r="I208" i="1"/>
  <c r="H141" i="1"/>
  <c r="I141" i="1"/>
  <c r="H142" i="1"/>
  <c r="I142" i="1"/>
  <c r="I153" i="1"/>
  <c r="H153" i="1"/>
  <c r="I159" i="1"/>
  <c r="H159" i="1"/>
  <c r="H165" i="1"/>
  <c r="I165" i="1"/>
  <c r="H166" i="1"/>
  <c r="I166" i="1"/>
  <c r="H203" i="1"/>
  <c r="I203" i="1"/>
  <c r="H210" i="1"/>
  <c r="I210" i="1"/>
  <c r="H111" i="1"/>
  <c r="I111" i="1"/>
  <c r="I112" i="1"/>
  <c r="H112" i="1"/>
  <c r="H113" i="1"/>
  <c r="I113" i="1"/>
  <c r="H119" i="1"/>
  <c r="I119" i="1"/>
  <c r="I120" i="1"/>
  <c r="H120" i="1"/>
  <c r="H125" i="1"/>
  <c r="I125" i="1"/>
  <c r="H126" i="1"/>
  <c r="I126" i="1"/>
  <c r="H146" i="1"/>
  <c r="I146" i="1"/>
  <c r="H160" i="1"/>
  <c r="I160" i="1"/>
  <c r="H186" i="1"/>
  <c r="I186" i="1"/>
  <c r="H200" i="1"/>
  <c r="I200" i="1"/>
  <c r="H121" i="1"/>
  <c r="I121" i="1"/>
  <c r="H130" i="1"/>
  <c r="I130" i="1"/>
  <c r="H135" i="1"/>
  <c r="I135" i="1"/>
  <c r="I136" i="1"/>
  <c r="H136" i="1"/>
  <c r="H143" i="1"/>
  <c r="I143" i="1"/>
  <c r="H147" i="1"/>
  <c r="I147" i="1"/>
  <c r="H148" i="1"/>
  <c r="I148" i="1"/>
  <c r="H154" i="1"/>
  <c r="I154" i="1"/>
  <c r="I161" i="1"/>
  <c r="H161" i="1"/>
  <c r="I167" i="1"/>
  <c r="H167" i="1"/>
  <c r="H173" i="1"/>
  <c r="I173" i="1"/>
  <c r="H174" i="1"/>
  <c r="I174" i="1"/>
  <c r="H181" i="1"/>
  <c r="I181" i="1"/>
  <c r="H182" i="1"/>
  <c r="I182" i="1"/>
  <c r="H187" i="1"/>
  <c r="I187" i="1"/>
  <c r="H188" i="1"/>
  <c r="I188" i="1"/>
  <c r="H199" i="1"/>
  <c r="I199" i="1"/>
  <c r="H131" i="1"/>
  <c r="I131" i="1"/>
  <c r="H137" i="1"/>
  <c r="I137" i="1"/>
  <c r="H155" i="1"/>
  <c r="I155" i="1"/>
  <c r="H156" i="1"/>
  <c r="I156" i="1"/>
  <c r="I168" i="1"/>
  <c r="H168" i="1"/>
  <c r="H198" i="1"/>
  <c r="I198" i="1"/>
  <c r="H132" i="1"/>
  <c r="I132" i="1"/>
  <c r="I144" i="1"/>
  <c r="H144" i="1"/>
  <c r="H162" i="1"/>
  <c r="I162" i="1"/>
  <c r="H163" i="1"/>
  <c r="I163" i="1"/>
  <c r="I169" i="1"/>
  <c r="H169" i="1"/>
  <c r="H175" i="1"/>
  <c r="I175" i="1"/>
  <c r="H190" i="1"/>
  <c r="I190" i="1"/>
  <c r="H193" i="1"/>
  <c r="I193" i="1"/>
  <c r="I194" i="1"/>
  <c r="H194" i="1"/>
  <c r="H195" i="1"/>
  <c r="I195" i="1"/>
  <c r="H196" i="1"/>
  <c r="I196" i="1"/>
  <c r="I197" i="1"/>
  <c r="H197" i="1"/>
  <c r="H212" i="1"/>
  <c r="I212" i="1"/>
  <c r="H218" i="1"/>
  <c r="I218" i="1"/>
  <c r="H230" i="1"/>
  <c r="I230" i="1"/>
  <c r="H233" i="1"/>
  <c r="I233" i="1"/>
  <c r="H235" i="1"/>
  <c r="I235" i="1"/>
  <c r="H246" i="1"/>
  <c r="I246" i="1"/>
  <c r="H249" i="1"/>
  <c r="I249" i="1"/>
  <c r="H251" i="1"/>
  <c r="I251" i="1"/>
  <c r="H265" i="1"/>
  <c r="I265" i="1"/>
  <c r="H292" i="1"/>
  <c r="I292" i="1"/>
  <c r="H206" i="1"/>
  <c r="I206" i="1"/>
  <c r="I207" i="1"/>
  <c r="H207" i="1"/>
  <c r="I213" i="1"/>
  <c r="H213" i="1"/>
  <c r="H219" i="1"/>
  <c r="I219" i="1"/>
  <c r="I224" i="1"/>
  <c r="H224" i="1"/>
  <c r="H232" i="1"/>
  <c r="I232" i="1"/>
  <c r="H234" i="1"/>
  <c r="I234" i="1"/>
  <c r="H248" i="1"/>
  <c r="I248" i="1"/>
  <c r="H250" i="1"/>
  <c r="I250" i="1"/>
  <c r="I267" i="1"/>
  <c r="H267" i="1"/>
  <c r="I268" i="1"/>
  <c r="H268" i="1"/>
  <c r="H269" i="1"/>
  <c r="I269" i="1"/>
  <c r="H270" i="1"/>
  <c r="I270" i="1"/>
  <c r="H271" i="1"/>
  <c r="I271" i="1"/>
  <c r="H272" i="1"/>
  <c r="I272" i="1"/>
  <c r="H284" i="1"/>
  <c r="I284" i="1"/>
  <c r="H299" i="1"/>
  <c r="I299" i="1"/>
  <c r="H202" i="1"/>
  <c r="I202" i="1"/>
  <c r="H225" i="1"/>
  <c r="I225" i="1"/>
  <c r="H236" i="1"/>
  <c r="I236" i="1"/>
  <c r="I239" i="1"/>
  <c r="H239" i="1"/>
  <c r="H252" i="1"/>
  <c r="I252" i="1"/>
  <c r="I283" i="1"/>
  <c r="H283" i="1"/>
  <c r="H220" i="1"/>
  <c r="I220" i="1"/>
  <c r="H226" i="1"/>
  <c r="I226" i="1"/>
  <c r="H227" i="1"/>
  <c r="I227" i="1"/>
  <c r="H273" i="1"/>
  <c r="I273" i="1"/>
  <c r="H274" i="1"/>
  <c r="I274" i="1"/>
  <c r="H275" i="1"/>
  <c r="I275" i="1"/>
  <c r="H282" i="1"/>
  <c r="I282" i="1"/>
  <c r="H209" i="1"/>
  <c r="I209" i="1"/>
  <c r="H214" i="1"/>
  <c r="I214" i="1"/>
  <c r="H215" i="1"/>
  <c r="I215" i="1"/>
  <c r="I221" i="1"/>
  <c r="H221" i="1"/>
  <c r="H238" i="1"/>
  <c r="I238" i="1"/>
  <c r="H241" i="1"/>
  <c r="I241" i="1"/>
  <c r="H243" i="1"/>
  <c r="I243" i="1"/>
  <c r="H254" i="1"/>
  <c r="I254" i="1"/>
  <c r="H257" i="1"/>
  <c r="I257" i="1"/>
  <c r="H276" i="1"/>
  <c r="I276" i="1"/>
  <c r="H277" i="1"/>
  <c r="I277" i="1"/>
  <c r="H280" i="1"/>
  <c r="I280" i="1"/>
  <c r="H228" i="1"/>
  <c r="I228" i="1"/>
  <c r="H240" i="1"/>
  <c r="I240" i="1"/>
  <c r="H242" i="1"/>
  <c r="I242" i="1"/>
  <c r="H256" i="1"/>
  <c r="I256" i="1"/>
  <c r="H258" i="1"/>
  <c r="I258" i="1"/>
  <c r="H259" i="1"/>
  <c r="I259" i="1"/>
  <c r="H278" i="1"/>
  <c r="I278" i="1"/>
  <c r="H279" i="1"/>
  <c r="I279" i="1"/>
  <c r="H281" i="1"/>
  <c r="I281" i="1"/>
  <c r="H293" i="1"/>
  <c r="I293" i="1"/>
  <c r="H205" i="1"/>
  <c r="I205" i="1"/>
  <c r="H211" i="1"/>
  <c r="I211" i="1"/>
  <c r="I216" i="1"/>
  <c r="H216" i="1"/>
  <c r="I231" i="1"/>
  <c r="H231" i="1"/>
  <c r="H244" i="1"/>
  <c r="I244" i="1"/>
  <c r="I247" i="1"/>
  <c r="H247" i="1"/>
  <c r="H217" i="1"/>
  <c r="I217" i="1"/>
  <c r="I222" i="1"/>
  <c r="H222" i="1"/>
  <c r="H223" i="1"/>
  <c r="I223" i="1"/>
  <c r="I260" i="1"/>
  <c r="H260" i="1"/>
  <c r="I261" i="1"/>
  <c r="H261" i="1"/>
  <c r="H262" i="1"/>
  <c r="I262" i="1"/>
  <c r="I263" i="1"/>
  <c r="H263" i="1"/>
  <c r="H264" i="1"/>
  <c r="I264" i="1"/>
  <c r="H285" i="1"/>
  <c r="I285" i="1"/>
  <c r="H9" i="1"/>
  <c r="I9" i="1"/>
  <c r="H13" i="1"/>
  <c r="I13" i="1"/>
  <c r="I12" i="1"/>
  <c r="H12" i="1"/>
  <c r="H8" i="1"/>
  <c r="I8" i="1"/>
  <c r="H6" i="1"/>
  <c r="I6" i="1"/>
  <c r="H33" i="1"/>
  <c r="I33" i="1"/>
  <c r="H3" i="1"/>
  <c r="I3" i="1"/>
  <c r="H5" i="1"/>
  <c r="I5" i="1"/>
  <c r="H11" i="1"/>
  <c r="I11" i="1"/>
  <c r="I28" i="1"/>
  <c r="H28" i="1"/>
  <c r="I37" i="1"/>
  <c r="H37" i="1"/>
  <c r="I68" i="1"/>
  <c r="H68" i="1"/>
  <c r="I70" i="1"/>
  <c r="H70" i="1"/>
  <c r="H71" i="1"/>
  <c r="I71" i="1"/>
  <c r="H114" i="1"/>
  <c r="I114" i="1"/>
  <c r="H32" i="1"/>
  <c r="I32" i="1"/>
  <c r="H4" i="1"/>
  <c r="I4" i="1"/>
  <c r="H10" i="1"/>
  <c r="I10" i="1"/>
  <c r="I20" i="1"/>
  <c r="H20" i="1"/>
  <c r="H24" i="1"/>
  <c r="I24" i="1"/>
  <c r="I26" i="1"/>
  <c r="H26" i="1"/>
  <c r="H30" i="1"/>
  <c r="I30" i="1"/>
  <c r="H31" i="1"/>
  <c r="I31" i="1"/>
  <c r="H48" i="1"/>
  <c r="I48" i="1"/>
  <c r="H54" i="1"/>
  <c r="I54" i="1"/>
  <c r="H55" i="1"/>
  <c r="I55" i="1"/>
  <c r="H64" i="1"/>
  <c r="I64" i="1"/>
  <c r="H66" i="1"/>
  <c r="I66" i="1"/>
  <c r="I118" i="1"/>
  <c r="H118" i="1"/>
  <c r="H14" i="1"/>
  <c r="I14" i="1"/>
  <c r="I15" i="1"/>
  <c r="H15" i="1"/>
  <c r="I16" i="1"/>
  <c r="H16" i="1"/>
  <c r="H18" i="1"/>
  <c r="I18" i="1"/>
  <c r="H22" i="1"/>
  <c r="I22" i="1"/>
  <c r="H25" i="1"/>
  <c r="I25" i="1"/>
  <c r="H27" i="1"/>
  <c r="I27" i="1"/>
  <c r="H44" i="1"/>
  <c r="I44" i="1"/>
  <c r="I46" i="1"/>
  <c r="H46" i="1"/>
  <c r="H49" i="1"/>
  <c r="I49" i="1"/>
  <c r="H50" i="1"/>
  <c r="I50" i="1"/>
  <c r="I52" i="1"/>
  <c r="H52" i="1"/>
  <c r="H62" i="1"/>
  <c r="I62" i="1"/>
  <c r="H65" i="1"/>
  <c r="I65" i="1"/>
  <c r="H67" i="1"/>
  <c r="I67" i="1"/>
  <c r="H69" i="1"/>
  <c r="I69" i="1"/>
  <c r="H92" i="1"/>
  <c r="I92" i="1"/>
  <c r="H17" i="1"/>
  <c r="I17" i="1"/>
  <c r="H19" i="1"/>
  <c r="I19" i="1"/>
  <c r="H23" i="1"/>
  <c r="I23" i="1"/>
  <c r="H29" i="1"/>
  <c r="I29" i="1"/>
  <c r="H42" i="1"/>
  <c r="I42" i="1"/>
  <c r="H47" i="1"/>
  <c r="I47" i="1"/>
  <c r="H51" i="1"/>
  <c r="I51" i="1"/>
  <c r="H53" i="1"/>
  <c r="I53" i="1"/>
  <c r="I60" i="1"/>
  <c r="H60" i="1"/>
  <c r="H63" i="1"/>
  <c r="I63" i="1"/>
  <c r="H84" i="1"/>
  <c r="I84" i="1"/>
  <c r="H88" i="1"/>
  <c r="I88" i="1"/>
  <c r="H89" i="1"/>
  <c r="I89" i="1"/>
  <c r="H90" i="1"/>
  <c r="I90" i="1"/>
  <c r="H91" i="1"/>
  <c r="I91" i="1"/>
  <c r="H93" i="1"/>
  <c r="I93" i="1"/>
  <c r="H94" i="1"/>
  <c r="I94" i="1"/>
  <c r="H95" i="1"/>
  <c r="I95" i="1"/>
  <c r="I96" i="1"/>
  <c r="H96" i="1"/>
  <c r="I97" i="1"/>
  <c r="H97" i="1"/>
  <c r="H106" i="1"/>
  <c r="I106" i="1"/>
  <c r="I107" i="1"/>
  <c r="H107" i="1"/>
  <c r="H108" i="1"/>
  <c r="I108" i="1"/>
  <c r="H21" i="1"/>
  <c r="I21" i="1"/>
  <c r="H40" i="1"/>
  <c r="I40" i="1"/>
  <c r="H41" i="1"/>
  <c r="I41" i="1"/>
  <c r="H43" i="1"/>
  <c r="I43" i="1"/>
  <c r="H45" i="1"/>
  <c r="I45" i="1"/>
  <c r="I61" i="1"/>
  <c r="H61" i="1"/>
  <c r="I80" i="1"/>
  <c r="H80" i="1"/>
  <c r="I86" i="1"/>
  <c r="H86" i="1"/>
  <c r="I87" i="1"/>
  <c r="H87" i="1"/>
  <c r="H109" i="1"/>
  <c r="I109" i="1"/>
  <c r="H110" i="1"/>
  <c r="I110" i="1"/>
  <c r="H59" i="1"/>
  <c r="I59" i="1"/>
  <c r="H76" i="1"/>
  <c r="I76" i="1"/>
  <c r="H78" i="1"/>
  <c r="I78" i="1"/>
  <c r="H79" i="1"/>
  <c r="I79" i="1"/>
  <c r="H81" i="1"/>
  <c r="I81" i="1"/>
  <c r="H82" i="1"/>
  <c r="I82" i="1"/>
  <c r="H83" i="1"/>
  <c r="I83" i="1"/>
  <c r="H85" i="1"/>
  <c r="I85" i="1"/>
  <c r="I98" i="1"/>
  <c r="H98" i="1"/>
  <c r="H99" i="1"/>
  <c r="I99" i="1"/>
  <c r="H100" i="1"/>
  <c r="I100" i="1"/>
  <c r="H117" i="1"/>
  <c r="I117" i="1"/>
  <c r="H34" i="1"/>
  <c r="I34" i="1"/>
  <c r="H38" i="1"/>
  <c r="I38" i="1"/>
  <c r="H39" i="1"/>
  <c r="I39" i="1"/>
  <c r="H58" i="1"/>
  <c r="I58" i="1"/>
  <c r="H72" i="1"/>
  <c r="I72" i="1"/>
  <c r="I77" i="1"/>
  <c r="H77" i="1"/>
  <c r="H101" i="1"/>
  <c r="I101" i="1"/>
  <c r="H102" i="1"/>
  <c r="I102" i="1"/>
  <c r="H116" i="1"/>
  <c r="I116" i="1"/>
  <c r="H35" i="1"/>
  <c r="I35" i="1"/>
  <c r="H56" i="1"/>
  <c r="I56" i="1"/>
  <c r="H57" i="1"/>
  <c r="I57" i="1"/>
  <c r="H73" i="1"/>
  <c r="I73" i="1"/>
  <c r="H74" i="1"/>
  <c r="I74" i="1"/>
  <c r="H75" i="1"/>
  <c r="I75" i="1"/>
  <c r="H103" i="1"/>
  <c r="I103" i="1"/>
  <c r="H104" i="1"/>
  <c r="I104" i="1"/>
  <c r="H115" i="1"/>
  <c r="I115" i="1"/>
  <c r="H7" i="1"/>
  <c r="I7" i="1"/>
  <c r="H36" i="1"/>
  <c r="I36" i="1"/>
  <c r="H105" i="1"/>
  <c r="I105" i="1"/>
  <c r="H237" i="1"/>
  <c r="I237" i="1"/>
  <c r="H253" i="1"/>
  <c r="I253" i="1"/>
  <c r="H255" i="1"/>
  <c r="I255" i="1"/>
  <c r="H229" i="1"/>
  <c r="I229" i="1"/>
  <c r="H245" i="1"/>
  <c r="I245" i="1"/>
  <c r="H266" i="1"/>
  <c r="I266" i="1"/>
  <c r="I600" i="1"/>
  <c r="H600" i="1"/>
  <c r="I627" i="1"/>
  <c r="H627" i="1"/>
  <c r="I635" i="1"/>
  <c r="H635" i="1"/>
  <c r="H633" i="1"/>
  <c r="I633" i="1"/>
  <c r="I623" i="1"/>
  <c r="H623" i="1"/>
  <c r="I631" i="1"/>
  <c r="H631" i="1"/>
  <c r="I645" i="1"/>
  <c r="H645" i="1"/>
  <c r="I653" i="1"/>
  <c r="H653" i="1"/>
  <c r="I661" i="1"/>
  <c r="H661" i="1"/>
  <c r="I669" i="1"/>
  <c r="H669" i="1"/>
  <c r="I673" i="1"/>
  <c r="H673" i="1"/>
  <c r="I694" i="1"/>
  <c r="H694" i="1"/>
  <c r="I702" i="1"/>
  <c r="H702" i="1"/>
  <c r="I710" i="1"/>
  <c r="H710" i="1"/>
  <c r="I718" i="1"/>
  <c r="H718" i="1"/>
  <c r="I726" i="1"/>
  <c r="H726" i="1"/>
  <c r="I734" i="1"/>
  <c r="H734" i="1"/>
  <c r="I739" i="1"/>
  <c r="H739" i="1"/>
  <c r="H692" i="1"/>
  <c r="I692" i="1"/>
  <c r="H700" i="1"/>
  <c r="I700" i="1"/>
  <c r="H708" i="1"/>
  <c r="I708" i="1"/>
  <c r="H716" i="1"/>
  <c r="I716" i="1"/>
  <c r="H724" i="1"/>
  <c r="I724" i="1"/>
  <c r="H732" i="1"/>
  <c r="I732" i="1"/>
  <c r="H690" i="1"/>
  <c r="I690" i="1"/>
  <c r="I698" i="1"/>
  <c r="H698" i="1"/>
  <c r="I706" i="1"/>
  <c r="H706" i="1"/>
  <c r="I714" i="1"/>
  <c r="H714" i="1"/>
  <c r="I722" i="1"/>
  <c r="H722" i="1"/>
  <c r="I730" i="1"/>
  <c r="H730" i="1"/>
  <c r="I742" i="1"/>
  <c r="H742" i="1"/>
  <c r="I750" i="1"/>
  <c r="H750" i="1"/>
  <c r="I758" i="1"/>
  <c r="H758" i="1"/>
  <c r="I766" i="1"/>
  <c r="H766" i="1"/>
  <c r="I774" i="1"/>
  <c r="H774" i="1"/>
  <c r="I782" i="1"/>
  <c r="H782" i="1"/>
  <c r="I773" i="1"/>
  <c r="H773" i="1"/>
  <c r="I781" i="1"/>
  <c r="H781" i="1"/>
  <c r="I789" i="1"/>
  <c r="H789" i="1"/>
  <c r="I797" i="1"/>
  <c r="H797" i="1"/>
  <c r="I805" i="1"/>
  <c r="H805" i="1"/>
  <c r="I796" i="1"/>
  <c r="H796" i="1"/>
  <c r="I804" i="1"/>
  <c r="H804" i="1"/>
  <c r="I812" i="1"/>
  <c r="H812" i="1"/>
  <c r="I820" i="1"/>
  <c r="H820" i="1"/>
  <c r="I828" i="1"/>
  <c r="H828" i="1"/>
  <c r="I794" i="1"/>
  <c r="H794" i="1"/>
  <c r="I802" i="1"/>
  <c r="H802" i="1"/>
  <c r="I810" i="1"/>
  <c r="H810" i="1"/>
  <c r="I818" i="1"/>
  <c r="H818" i="1"/>
  <c r="I834" i="1"/>
  <c r="H834" i="1"/>
  <c r="I839" i="1"/>
  <c r="H839" i="1"/>
  <c r="I871" i="1"/>
  <c r="H871" i="1"/>
  <c r="I846" i="1"/>
  <c r="H846" i="1"/>
  <c r="H885" i="1"/>
  <c r="I885" i="1"/>
  <c r="I893" i="1"/>
  <c r="H893" i="1"/>
  <c r="I901" i="1"/>
  <c r="H901" i="1"/>
  <c r="I909" i="1"/>
  <c r="H909" i="1"/>
  <c r="I917" i="1"/>
  <c r="H917" i="1"/>
  <c r="I925" i="1"/>
  <c r="H925" i="1"/>
  <c r="I891" i="1"/>
  <c r="H891" i="1"/>
  <c r="I899" i="1"/>
  <c r="H899" i="1"/>
  <c r="I907" i="1"/>
  <c r="H907" i="1"/>
  <c r="I915" i="1"/>
  <c r="H915" i="1"/>
  <c r="I923" i="1"/>
  <c r="H923" i="1"/>
  <c r="H930" i="1"/>
  <c r="I930" i="1"/>
  <c r="H934" i="1"/>
  <c r="I934" i="1"/>
  <c r="I949" i="1"/>
  <c r="H949" i="1"/>
  <c r="I957" i="1"/>
  <c r="H957" i="1"/>
  <c r="I936" i="1"/>
  <c r="H936" i="1"/>
  <c r="I944" i="1"/>
  <c r="H944" i="1"/>
  <c r="I952" i="1"/>
  <c r="H952" i="1"/>
  <c r="I960" i="1"/>
  <c r="H960" i="1"/>
  <c r="I935" i="1"/>
  <c r="H935" i="1"/>
  <c r="I943" i="1"/>
  <c r="H943" i="1"/>
  <c r="I951" i="1"/>
  <c r="H951" i="1"/>
  <c r="I959" i="1"/>
  <c r="H959" i="1"/>
  <c r="I1044" i="1"/>
  <c r="H1044" i="1"/>
  <c r="I1052" i="1"/>
  <c r="H1052" i="1"/>
  <c r="I1060" i="1"/>
  <c r="H1060" i="1"/>
  <c r="I1068" i="1"/>
  <c r="H1068" i="1"/>
  <c r="I1043" i="1"/>
  <c r="H1043" i="1"/>
  <c r="I1051" i="1"/>
  <c r="H1051" i="1"/>
  <c r="I1059" i="1"/>
  <c r="H1059" i="1"/>
  <c r="I1067" i="1"/>
  <c r="H1067" i="1"/>
  <c r="I1042" i="1"/>
  <c r="H1042" i="1"/>
  <c r="I1050" i="1"/>
  <c r="H1050" i="1"/>
  <c r="I1058" i="1"/>
  <c r="H1058" i="1"/>
  <c r="I1066" i="1"/>
  <c r="H1066" i="1"/>
  <c r="I1041" i="1"/>
  <c r="H1041" i="1"/>
  <c r="I1049" i="1"/>
  <c r="H1049" i="1"/>
  <c r="I1057" i="1"/>
  <c r="H1057" i="1"/>
  <c r="I1065" i="1"/>
  <c r="H1065" i="1"/>
  <c r="I1040" i="1"/>
  <c r="H1040" i="1"/>
  <c r="I1048" i="1"/>
  <c r="H1048" i="1"/>
  <c r="I1056" i="1"/>
  <c r="H1056" i="1"/>
  <c r="I1064" i="1"/>
  <c r="H1064" i="1"/>
  <c r="H1039" i="1"/>
  <c r="I1039" i="1"/>
  <c r="H1047" i="1"/>
  <c r="I1047" i="1"/>
  <c r="H1055" i="1"/>
  <c r="I1055" i="1"/>
  <c r="H1063" i="1"/>
  <c r="I1063" i="1"/>
  <c r="I1038" i="1"/>
  <c r="H1038" i="1"/>
  <c r="I1046" i="1"/>
  <c r="H1046" i="1"/>
  <c r="I1054" i="1"/>
  <c r="H1054" i="1"/>
  <c r="I1062" i="1"/>
  <c r="H1062" i="1"/>
  <c r="I1037" i="1"/>
  <c r="H1037" i="1"/>
  <c r="I1045" i="1"/>
  <c r="H1045" i="1"/>
  <c r="I1053" i="1"/>
  <c r="H1053" i="1"/>
  <c r="I1061" i="1"/>
  <c r="H1061" i="1"/>
</calcChain>
</file>

<file path=xl/sharedStrings.xml><?xml version="1.0" encoding="utf-8"?>
<sst xmlns="http://schemas.openxmlformats.org/spreadsheetml/2006/main" count="48" uniqueCount="44">
  <si>
    <t>promedio</t>
  </si>
  <si>
    <t>GALONES</t>
  </si>
  <si>
    <t>ACTIVO</t>
  </si>
  <si>
    <t>MAX_CARGA</t>
  </si>
  <si>
    <t>PROMEDIO_CARGA</t>
  </si>
  <si>
    <t>MEDIANA_CARGA</t>
  </si>
  <si>
    <t>DESV_CARGA</t>
  </si>
  <si>
    <t>NO_UTILIZADO</t>
  </si>
  <si>
    <t>FRECUENCIA</t>
  </si>
  <si>
    <t>%UTILIZACION</t>
  </si>
  <si>
    <t>total gal carga</t>
  </si>
  <si>
    <t>MEDIANA</t>
  </si>
  <si>
    <t>Incremento utilización</t>
  </si>
  <si>
    <t>Nueva frequencia</t>
  </si>
  <si>
    <t xml:space="preserve">Nueva util % </t>
  </si>
  <si>
    <t>Nueva util Gal</t>
  </si>
  <si>
    <t>Delta frequencias</t>
  </si>
  <si>
    <t>MAX_CARGA (Gal)</t>
  </si>
  <si>
    <t>PROMEDIO_CARGA (Gal)</t>
  </si>
  <si>
    <t>MEDIANA_CARGA (Gal)</t>
  </si>
  <si>
    <t>DESV_CARGA (Gal)</t>
  </si>
  <si>
    <t>NO_UTILIZADO (Gal)</t>
  </si>
  <si>
    <t>Covarianza</t>
  </si>
  <si>
    <t>FRECUENCIA (viajes)</t>
  </si>
  <si>
    <t>% Utilización (promedio)</t>
  </si>
  <si>
    <t>Utilización (Mediana)</t>
  </si>
  <si>
    <t>Total Carga (Mediana)</t>
  </si>
  <si>
    <t>Total Carga (Promedio)</t>
  </si>
  <si>
    <t>Total Carga</t>
  </si>
  <si>
    <t>UTILIZACION (CATEGORIA)</t>
  </si>
  <si>
    <t>ACT_ID</t>
  </si>
  <si>
    <t>Carga Total</t>
  </si>
  <si>
    <t>Carga Promedio</t>
  </si>
  <si>
    <t>Carga STDEV</t>
  </si>
  <si>
    <t>Frecuencia</t>
  </si>
  <si>
    <t>Frecuencia Acumulada</t>
  </si>
  <si>
    <t>Acum Frec (%)</t>
  </si>
  <si>
    <t>Carga Acumulada</t>
  </si>
  <si>
    <t>Acum (%)</t>
  </si>
  <si>
    <t>ABC</t>
  </si>
  <si>
    <t>Carga COV (%)</t>
  </si>
  <si>
    <t>XYZ</t>
  </si>
  <si>
    <t>ABC-XYZ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</si>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</sst>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Q&quot;#,##0;[Red]\-&quot;Q&quot;#,##0"/>
    <numFmt numFmtId="166" formatCode="0.0"/>
    <numFmt numFmtId="167" formatCode="0.0%"/>
    <numFmt numFmtId="168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rgb="FF40404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FFFFFF"/>
      </left>
      <right style="thin">
        <color rgb="FFFFFFFF"/>
      </right>
      <top style="medium">
        <color rgb="FFFFFFFF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9" fontId="0" fillId="0" borderId="0" xfId="1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9" fontId="2" fillId="0" borderId="0" xfId="1" applyFont="1" applyAlignment="1">
      <alignment horizontal="center"/>
    </xf>
    <xf numFmtId="166" fontId="0" fillId="0" borderId="0" xfId="0" applyNumberFormat="1"/>
    <xf numFmtId="166" fontId="0" fillId="2" borderId="0" xfId="0" applyNumberFormat="1" applyFill="1"/>
    <xf numFmtId="167" fontId="0" fillId="4" borderId="0" xfId="1" applyNumberFormat="1" applyFont="1" applyFill="1"/>
    <xf numFmtId="164" fontId="0" fillId="4" borderId="0" xfId="1" applyNumberFormat="1" applyFont="1" applyFill="1"/>
    <xf numFmtId="9" fontId="0" fillId="2" borderId="0" xfId="1" applyFont="1" applyFill="1"/>
    <xf numFmtId="167" fontId="0" fillId="2" borderId="0" xfId="1" applyNumberFormat="1" applyFont="1" applyFill="1"/>
    <xf numFmtId="168" fontId="0" fillId="4" borderId="0" xfId="1" applyNumberFormat="1" applyFont="1" applyFill="1"/>
    <xf numFmtId="9" fontId="2" fillId="0" borderId="0" xfId="1" applyFont="1"/>
    <xf numFmtId="0" fontId="2" fillId="2" borderId="0" xfId="0" applyFont="1" applyFill="1"/>
    <xf numFmtId="0" fontId="2" fillId="3" borderId="1" xfId="0" applyFont="1" applyFill="1" applyBorder="1" applyAlignment="1">
      <alignment horizontal="center"/>
    </xf>
    <xf numFmtId="0" fontId="0" fillId="0" borderId="0" xfId="0" applyFill="1"/>
    <xf numFmtId="1" fontId="0" fillId="0" borderId="0" xfId="0" applyNumberFormat="1" applyFill="1"/>
    <xf numFmtId="9" fontId="0" fillId="0" borderId="0" xfId="1" applyFont="1" applyFill="1"/>
    <xf numFmtId="0" fontId="2" fillId="5" borderId="0" xfId="0" applyFont="1" applyFill="1"/>
    <xf numFmtId="0" fontId="3" fillId="6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167" fontId="0" fillId="7" borderId="3" xfId="1" applyNumberFormat="1" applyFont="1" applyFill="1" applyBorder="1" applyAlignment="1">
      <alignment horizontal="center" vertical="center" wrapText="1"/>
    </xf>
    <xf numFmtId="167" fontId="4" fillId="7" borderId="3" xfId="1" applyNumberFormat="1" applyFont="1" applyFill="1" applyBorder="1" applyAlignment="1">
      <alignment horizontal="center" vertical="center" wrapText="1"/>
    </xf>
    <xf numFmtId="1" fontId="4" fillId="7" borderId="3" xfId="0" applyNumberFormat="1" applyFont="1" applyFill="1" applyBorder="1" applyAlignment="1">
      <alignment horizontal="center" vertical="center" wrapText="1"/>
    </xf>
    <xf numFmtId="166" fontId="4" fillId="7" borderId="3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Arial"/>
        <family val="2"/>
        <scheme val="none"/>
      </font>
      <numFmt numFmtId="166" formatCode="0.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outline val="0"/>
        <shadow val="0"/>
        <u val="none"/>
        <vertAlign val="baseline"/>
        <sz val="10"/>
        <color rgb="FF404040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outline val="0"/>
        <shadow val="0"/>
        <u val="none"/>
        <vertAlign val="baseline"/>
        <sz val="10"/>
        <color rgb="FF40404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Arial"/>
        <family val="2"/>
        <scheme val="none"/>
      </font>
      <numFmt numFmtId="167" formatCode="0.0%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Arial"/>
        <family val="2"/>
        <scheme val="none"/>
      </font>
      <numFmt numFmtId="167" formatCode="0.0%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Arial"/>
        <family val="2"/>
        <scheme val="none"/>
      </font>
      <numFmt numFmtId="167" formatCode="0.0%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outline="0">
        <bottom style="thick">
          <color rgb="FFFFFFFF"/>
        </bottom>
      </border>
    </dxf>
    <dxf>
      <font>
        <strike val="0"/>
        <outline val="0"/>
        <shadow val="0"/>
        <u val="none"/>
        <vertAlign val="baseline"/>
        <sz val="10"/>
        <color rgb="FF404040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A6A6A6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tgillescas/Downloads/activos_macro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activos_macro"/>
      <sheetName val="ABC-XYZ"/>
      <sheetName val="sumarizado"/>
      <sheetName val="raw"/>
      <sheetName val="Activos"/>
      <sheetName val="activos_macro (1)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EE197B-8568-4C91-9142-176F5F0912E8}" name="ABC" displayName="ABC" ref="A1:M1067" totalsRowShown="0" headerRowDxfId="15" dataDxfId="14" headerRowBorderDxfId="13">
  <autoFilter ref="A1:M1067" xr:uid="{21EE197B-8568-4C91-9142-176F5F0912E8}"/>
  <tableColumns count="13">
    <tableColumn id="1" xr3:uid="{42E6C614-467E-47DE-A41B-447EC05D6CB2}" name="ACT_ID" dataDxfId="12"/>
    <tableColumn id="2" xr3:uid="{01FEB824-2E53-449B-8502-F33002AFE41E}" name="Carga Total" dataDxfId="11"/>
    <tableColumn id="3" xr3:uid="{28314B4E-884D-4299-8E3C-35A2D7E84F4A}" name="Carga Promedio" dataDxfId="10"/>
    <tableColumn id="17" xr3:uid="{2F3A31F3-AA3A-489C-BCFB-D1E9074020AE}" name="Carga STDEV" dataDxfId="9"/>
    <tableColumn id="7" xr3:uid="{9026F600-61F5-4283-97B8-F27BB6C0559D}" name="Frecuencia" dataDxfId="8"/>
    <tableColumn id="20" xr3:uid="{A149EEBA-803E-44E7-A569-74DB87752DC7}" name="Frecuencia Acumulada" dataDxfId="7"/>
    <tableColumn id="21" xr3:uid="{2391E859-9FF8-4D2B-B171-6E6D5E81D8EC}" name="Acum Frec (%)" dataDxfId="6" dataCellStyle="Percent">
      <calculatedColumnFormula>ABC[[#This Row],[Frecuencia Acumulada]]/SUM($F$78:$F$1143)</calculatedColumnFormula>
    </tableColumn>
    <tableColumn id="8" xr3:uid="{09F2CD34-9774-4600-95BB-FB67282153B9}" name="Carga Acumulada" dataDxfId="5"/>
    <tableColumn id="9" xr3:uid="{107C4BDC-2626-4E0F-8A72-E7B8FB73A7D2}" name="Acum (%)" dataDxfId="4" dataCellStyle="Percent">
      <calculatedColumnFormula>H2/SUM(ABC[Carga Total])</calculatedColumnFormula>
    </tableColumn>
    <tableColumn id="10" xr3:uid="{7EC44218-512E-490F-B19E-0CBA84173EBF}" name="ABC" dataDxfId="3" dataCellStyle="Percent">
      <calculatedColumnFormula>IF(ABC[[#This Row],[Acum (%)]] &lt;= 0.8, "A", IF( AND(ABC[[#This Row],[Acum (%)]] &gt; 0.8, ABC[[#This Row],[Acum (%)]] &lt;= 0.95 ), "B",  IF( ABC[[#This Row],[Acum (%)]] &gt; 0.95, "C", "OTHER")))</calculatedColumnFormula>
    </tableColumn>
    <tableColumn id="11" xr3:uid="{D36AFAA4-322C-44DE-931E-843CD7DE7682}" name="Carga COV (%)" dataDxfId="2">
      <calculatedColumnFormula>ABC[[#This Row],[Carga STDEV]]/ABC[[#This Row],[Carga Promedio]]</calculatedColumnFormula>
    </tableColumn>
    <tableColumn id="12" xr3:uid="{C4CA8E71-9C2B-42A5-841B-95EEBA448457}" name="XYZ" dataDxfId="1">
      <calculatedColumnFormula>IF(ABC[[#This Row],[Carga COV (%)]] &lt;= 0.3, "X", IF( AND(ABC[[#This Row],[Acum (%)]] &gt; 0.3, ABC[[#This Row],[Carga COV (%)]] &lt;= 0.6 ), "Y",  IF( ABC[[#This Row],[Carga COV (%)]] &gt; 0.6, "Z", "OTHER")))</calculatedColumnFormula>
    </tableColumn>
    <tableColumn id="13" xr3:uid="{BA40FD27-C826-40BF-8286-660B7D6043F7}" name="ABC-XYZ" dataDxfId="0">
      <calculatedColumnFormula>ABC[[#This Row],[ABC]]&amp;ABC[[#This Row],[XYZ]]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0297-254F-4331-8636-AF54639C44AA}">
  <dimension ref="A1:XEZ1067"/>
  <sheetViews>
    <sheetView zoomScale="89" zoomScaleNormal="89" workbookViewId="0">
      <pane ySplit="1" topLeftCell="A2" activePane="bottomLeft" state="frozen"/>
      <selection activeCell="F1" sqref="F1"/>
      <selection pane="bottomLeft" activeCell="B14" sqref="B14"/>
    </sheetView>
  </sheetViews>
  <sheetFormatPr defaultColWidth="11.42578125" defaultRowHeight="15" x14ac:dyDescent="0.25"/>
  <cols>
    <col min="1" max="1" width="14.28515625" customWidth="1"/>
    <col min="2" max="2" width="19.28515625" customWidth="1"/>
    <col min="3" max="3" width="25.5703125" customWidth="1"/>
    <col min="4" max="4" width="25.42578125" bestFit="1" customWidth="1"/>
    <col min="5" max="5" width="23.85546875" customWidth="1"/>
    <col min="6" max="6" width="13" customWidth="1"/>
    <col min="7" max="7" width="22.140625" bestFit="1" customWidth="1"/>
    <col min="8" max="8" width="20.5703125" customWidth="1"/>
    <col min="9" max="9" width="18.85546875" style="2" customWidth="1"/>
    <col min="10" max="10" width="27.7109375" style="2" customWidth="1"/>
    <col min="11" max="11" width="25.28515625" style="2" customWidth="1"/>
    <col min="12" max="12" width="20.7109375" style="2" customWidth="1"/>
    <col min="13" max="13" width="24.140625" customWidth="1"/>
    <col min="14" max="14" width="25.140625" customWidth="1"/>
    <col min="15" max="15" width="18.140625" customWidth="1"/>
    <col min="16" max="16" width="19.5703125" customWidth="1"/>
    <col min="17" max="17" width="17.42578125" bestFit="1" customWidth="1"/>
    <col min="18" max="18" width="22" bestFit="1" customWidth="1"/>
    <col min="19" max="19" width="17.42578125" bestFit="1" customWidth="1"/>
  </cols>
  <sheetData>
    <row r="1" spans="1:19" s="4" customFormat="1" x14ac:dyDescent="0.25">
      <c r="A1" s="20" t="s">
        <v>2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22</v>
      </c>
      <c r="G1" s="4" t="s">
        <v>21</v>
      </c>
      <c r="H1" s="4" t="s">
        <v>23</v>
      </c>
      <c r="I1" s="14" t="s">
        <v>9</v>
      </c>
      <c r="J1" s="14" t="s">
        <v>29</v>
      </c>
      <c r="K1" s="14" t="s">
        <v>24</v>
      </c>
      <c r="L1" s="14" t="s">
        <v>25</v>
      </c>
      <c r="M1" s="4" t="s">
        <v>27</v>
      </c>
      <c r="N1" s="4" t="s">
        <v>26</v>
      </c>
      <c r="O1" s="20" t="s">
        <v>28</v>
      </c>
      <c r="P1" s="15" t="s">
        <v>14</v>
      </c>
      <c r="Q1" s="15" t="s">
        <v>15</v>
      </c>
      <c r="R1" s="15" t="s">
        <v>13</v>
      </c>
      <c r="S1" s="15" t="s">
        <v>16</v>
      </c>
    </row>
    <row r="2" spans="1:19" s="17" customFormat="1" x14ac:dyDescent="0.25">
      <c r="A2" s="17">
        <v>120256</v>
      </c>
      <c r="B2" s="18">
        <v>135.6</v>
      </c>
      <c r="C2" s="18">
        <v>40.234180094786737</v>
      </c>
      <c r="D2" s="18">
        <v>39.356999999999999</v>
      </c>
      <c r="E2" s="18">
        <v>27.76394843220757</v>
      </c>
      <c r="F2" s="19">
        <f t="shared" ref="F2:F65" si="0">+E2/C2</f>
        <v>0.6900587601586301</v>
      </c>
      <c r="G2" s="18">
        <v>95.365819905213186</v>
      </c>
      <c r="H2" s="17">
        <v>1055</v>
      </c>
      <c r="I2" s="19">
        <f t="shared" ref="I2:I65" si="1">+C2/B2</f>
        <v>0.29671224258692286</v>
      </c>
      <c r="J2" s="19" t="str">
        <f>IF(I2&lt;=0.25,"&lt; 25%",IF(AND(I2&gt;0.25,I2&lt;=0.5),"25% - 50%", IF(AND(I2&gt;0.5,I2&lt;=0.75),"50% - 75%", IF(I2&gt;0.75,"&gt; 75%", "Other"   ))    ))</f>
        <v>25% - 50%</v>
      </c>
      <c r="K2" s="19">
        <f t="shared" ref="K2:K65" si="2">+D2/B2</f>
        <v>0.29024336283185842</v>
      </c>
      <c r="L2" s="19">
        <f t="shared" ref="L2:L65" si="3">+IF(F2&gt;0.1,K2,I2)</f>
        <v>0.29024336283185842</v>
      </c>
      <c r="M2" s="18">
        <f t="shared" ref="M2:M65" si="4">+H2*C2</f>
        <v>42447.060000000005</v>
      </c>
      <c r="N2" s="18">
        <f>+D2*H2</f>
        <v>41521.635000000002</v>
      </c>
      <c r="O2" s="18">
        <f t="shared" ref="O2:O65" si="5">+IF(F2&lt;1,N2,M2)</f>
        <v>41521.635000000002</v>
      </c>
      <c r="P2" s="19">
        <v>0.5</v>
      </c>
      <c r="Q2" s="18">
        <f t="shared" ref="Q2:Q65" si="6">+P2*B2</f>
        <v>67.8</v>
      </c>
      <c r="R2" s="18">
        <f>+O2/Q2</f>
        <v>612.4134955752213</v>
      </c>
      <c r="S2" s="18">
        <f t="shared" ref="S2:S65" si="7">+H2-R2</f>
        <v>442.5865044247787</v>
      </c>
    </row>
    <row r="3" spans="1:19" x14ac:dyDescent="0.25">
      <c r="A3" s="17">
        <v>120260</v>
      </c>
      <c r="B3" s="18">
        <v>116.00700000000001</v>
      </c>
      <c r="C3" s="18">
        <v>41.848979532163753</v>
      </c>
      <c r="D3" s="18">
        <v>39.491</v>
      </c>
      <c r="E3" s="18">
        <v>29.256147629041315</v>
      </c>
      <c r="F3" s="19">
        <f t="shared" si="0"/>
        <v>0.6990886744694933</v>
      </c>
      <c r="G3" s="18">
        <v>74.158020467836366</v>
      </c>
      <c r="H3" s="17">
        <v>1026</v>
      </c>
      <c r="I3" s="19">
        <f t="shared" si="1"/>
        <v>0.36074529581976733</v>
      </c>
      <c r="J3" s="19" t="str">
        <f t="shared" ref="J3:J66" si="8">IF(I3&lt;=0.25,"&lt; 25%",IF(AND(I3&gt;0.25,I3&lt;=0.5),"25% - 50%", IF(AND(I3&gt;0.5,I3&lt;=0.75),"50% - 75%", IF(I3&gt;0.75,"&gt; 75%", "Other"   ))    ))</f>
        <v>25% - 50%</v>
      </c>
      <c r="K3" s="19">
        <f t="shared" si="2"/>
        <v>0.3404191126397545</v>
      </c>
      <c r="L3" s="19">
        <f t="shared" si="3"/>
        <v>0.3404191126397545</v>
      </c>
      <c r="M3" s="18">
        <f t="shared" si="4"/>
        <v>42937.053000000007</v>
      </c>
      <c r="N3" s="18">
        <f>+D3*H3</f>
        <v>40517.766000000003</v>
      </c>
      <c r="O3" s="18">
        <f t="shared" si="5"/>
        <v>40517.766000000003</v>
      </c>
      <c r="P3" s="19">
        <v>0.5</v>
      </c>
      <c r="Q3" s="18">
        <f t="shared" si="6"/>
        <v>58.003500000000003</v>
      </c>
      <c r="R3" s="18">
        <f t="shared" ref="R3:R65" si="9">+O3/Q3</f>
        <v>698.54001913677621</v>
      </c>
      <c r="S3" s="18">
        <f t="shared" si="7"/>
        <v>327.45998086322379</v>
      </c>
    </row>
    <row r="4" spans="1:19" x14ac:dyDescent="0.25">
      <c r="A4" s="17">
        <v>120261</v>
      </c>
      <c r="B4" s="18">
        <v>125.616</v>
      </c>
      <c r="C4" s="18">
        <v>42.38486877394633</v>
      </c>
      <c r="D4" s="18">
        <v>39.433500000000002</v>
      </c>
      <c r="E4" s="18">
        <v>29.940918268969188</v>
      </c>
      <c r="F4" s="19">
        <f t="shared" si="0"/>
        <v>0.70640582677405039</v>
      </c>
      <c r="G4" s="18">
        <v>83.231131226053748</v>
      </c>
      <c r="H4" s="17">
        <v>1044</v>
      </c>
      <c r="I4" s="19">
        <f t="shared" si="1"/>
        <v>0.33741616333863783</v>
      </c>
      <c r="J4" s="19" t="str">
        <f t="shared" si="8"/>
        <v>25% - 50%</v>
      </c>
      <c r="K4" s="19">
        <f t="shared" si="2"/>
        <v>0.31392099732518153</v>
      </c>
      <c r="L4" s="19">
        <f t="shared" si="3"/>
        <v>0.31392099732518153</v>
      </c>
      <c r="M4" s="18">
        <f t="shared" si="4"/>
        <v>44249.802999999971</v>
      </c>
      <c r="N4" s="18">
        <f>+D4*H4</f>
        <v>41168.574000000001</v>
      </c>
      <c r="O4" s="18">
        <f t="shared" si="5"/>
        <v>41168.574000000001</v>
      </c>
      <c r="P4" s="19">
        <v>0.5</v>
      </c>
      <c r="Q4" s="18">
        <f t="shared" si="6"/>
        <v>62.808</v>
      </c>
      <c r="R4" s="18">
        <f t="shared" si="9"/>
        <v>655.46704241497901</v>
      </c>
      <c r="S4" s="18">
        <f t="shared" si="7"/>
        <v>388.53295758502099</v>
      </c>
    </row>
    <row r="5" spans="1:19" x14ac:dyDescent="0.25">
      <c r="A5" s="17">
        <v>120257</v>
      </c>
      <c r="B5" s="18">
        <v>119.101</v>
      </c>
      <c r="C5" s="18">
        <v>40.122943181818265</v>
      </c>
      <c r="D5" s="18">
        <v>37.148499999999999</v>
      </c>
      <c r="E5" s="18">
        <v>29.305467433085692</v>
      </c>
      <c r="F5" s="19">
        <f t="shared" si="0"/>
        <v>0.73039176862692068</v>
      </c>
      <c r="G5" s="18">
        <v>78.97805681818194</v>
      </c>
      <c r="H5" s="17">
        <v>1056</v>
      </c>
      <c r="I5" s="19">
        <f t="shared" si="1"/>
        <v>0.33688166498869249</v>
      </c>
      <c r="J5" s="19" t="str">
        <f t="shared" si="8"/>
        <v>25% - 50%</v>
      </c>
      <c r="K5" s="19">
        <f t="shared" si="2"/>
        <v>0.31190754065876858</v>
      </c>
      <c r="L5" s="19">
        <f t="shared" si="3"/>
        <v>0.31190754065876858</v>
      </c>
      <c r="M5" s="18">
        <f t="shared" si="4"/>
        <v>42369.828000000089</v>
      </c>
      <c r="N5" s="18">
        <f>+D5*H5</f>
        <v>39228.815999999999</v>
      </c>
      <c r="O5" s="18">
        <f t="shared" si="5"/>
        <v>39228.815999999999</v>
      </c>
      <c r="P5" s="19">
        <v>0.5</v>
      </c>
      <c r="Q5" s="18">
        <f t="shared" si="6"/>
        <v>59.5505</v>
      </c>
      <c r="R5" s="18">
        <f t="shared" si="9"/>
        <v>658.74872587131927</v>
      </c>
      <c r="S5" s="18">
        <f t="shared" si="7"/>
        <v>397.25127412868073</v>
      </c>
    </row>
    <row r="6" spans="1:19" x14ac:dyDescent="0.25">
      <c r="A6" s="17">
        <v>120266</v>
      </c>
      <c r="B6" s="18">
        <v>113.976</v>
      </c>
      <c r="C6" s="18">
        <v>40.63482098171319</v>
      </c>
      <c r="D6" s="18">
        <v>37.234999999999999</v>
      </c>
      <c r="E6" s="18">
        <v>28.493018625579026</v>
      </c>
      <c r="F6" s="19">
        <f t="shared" si="0"/>
        <v>0.70119709985683665</v>
      </c>
      <c r="G6" s="18">
        <v>73.341179018286738</v>
      </c>
      <c r="H6" s="17">
        <v>1039</v>
      </c>
      <c r="I6" s="19">
        <f t="shared" si="1"/>
        <v>0.35652085510733128</v>
      </c>
      <c r="J6" s="19" t="str">
        <f t="shared" si="8"/>
        <v>25% - 50%</v>
      </c>
      <c r="K6" s="19">
        <f t="shared" si="2"/>
        <v>0.32669158419316346</v>
      </c>
      <c r="L6" s="19">
        <f t="shared" si="3"/>
        <v>0.32669158419316346</v>
      </c>
      <c r="M6" s="18">
        <f t="shared" si="4"/>
        <v>42219.579000000005</v>
      </c>
      <c r="N6" s="18">
        <f>+D6*H6</f>
        <v>38687.165000000001</v>
      </c>
      <c r="O6" s="18">
        <f t="shared" si="5"/>
        <v>38687.165000000001</v>
      </c>
      <c r="P6" s="19">
        <v>0.5</v>
      </c>
      <c r="Q6" s="18">
        <f t="shared" si="6"/>
        <v>56.988</v>
      </c>
      <c r="R6" s="18">
        <f t="shared" si="9"/>
        <v>678.86511195339369</v>
      </c>
      <c r="S6" s="18">
        <f t="shared" si="7"/>
        <v>360.13488804660631</v>
      </c>
    </row>
    <row r="7" spans="1:19" x14ac:dyDescent="0.25">
      <c r="A7" s="17">
        <v>120254</v>
      </c>
      <c r="B7" s="18">
        <v>183</v>
      </c>
      <c r="C7" s="18">
        <v>43.65809154929579</v>
      </c>
      <c r="D7" s="18">
        <v>39.896000000000001</v>
      </c>
      <c r="E7" s="18">
        <v>30.454106393626223</v>
      </c>
      <c r="F7" s="19">
        <f t="shared" si="0"/>
        <v>0.69755926823414827</v>
      </c>
      <c r="G7" s="18">
        <v>139.34190845070424</v>
      </c>
      <c r="H7" s="17">
        <v>994</v>
      </c>
      <c r="I7" s="19">
        <f t="shared" si="1"/>
        <v>0.23856880628030486</v>
      </c>
      <c r="J7" s="19" t="str">
        <f t="shared" si="8"/>
        <v>&lt; 25%</v>
      </c>
      <c r="K7" s="19">
        <f t="shared" si="2"/>
        <v>0.21801092896174865</v>
      </c>
      <c r="L7" s="19">
        <f t="shared" si="3"/>
        <v>0.21801092896174865</v>
      </c>
      <c r="M7" s="18">
        <f t="shared" si="4"/>
        <v>43396.143000000018</v>
      </c>
      <c r="N7" s="18">
        <f>+D7*H7</f>
        <v>39656.624000000003</v>
      </c>
      <c r="O7" s="18">
        <f t="shared" si="5"/>
        <v>39656.624000000003</v>
      </c>
      <c r="P7" s="19">
        <v>0.5</v>
      </c>
      <c r="Q7" s="18">
        <f t="shared" si="6"/>
        <v>91.5</v>
      </c>
      <c r="R7" s="18">
        <f t="shared" si="9"/>
        <v>433.40572677595634</v>
      </c>
      <c r="S7" s="18">
        <f t="shared" si="7"/>
        <v>560.59427322404372</v>
      </c>
    </row>
    <row r="8" spans="1:19" x14ac:dyDescent="0.25">
      <c r="A8" s="17">
        <v>120227</v>
      </c>
      <c r="B8" s="18">
        <v>120.014</v>
      </c>
      <c r="C8" s="18">
        <v>43.559908185840683</v>
      </c>
      <c r="D8" s="18">
        <v>40.958999999999996</v>
      </c>
      <c r="E8" s="18">
        <v>30.671028402307094</v>
      </c>
      <c r="F8" s="19">
        <f t="shared" si="0"/>
        <v>0.70411141069110039</v>
      </c>
      <c r="G8" s="18">
        <v>76.454091814159241</v>
      </c>
      <c r="H8" s="17">
        <v>904</v>
      </c>
      <c r="I8" s="19">
        <f t="shared" si="1"/>
        <v>0.36295688991151603</v>
      </c>
      <c r="J8" s="19" t="str">
        <f t="shared" si="8"/>
        <v>25% - 50%</v>
      </c>
      <c r="K8" s="19">
        <f t="shared" si="2"/>
        <v>0.34128518339527053</v>
      </c>
      <c r="L8" s="19">
        <f t="shared" si="3"/>
        <v>0.34128518339527053</v>
      </c>
      <c r="M8" s="18">
        <f t="shared" si="4"/>
        <v>39378.156999999977</v>
      </c>
      <c r="N8" s="18">
        <f>+D8*H8</f>
        <v>37026.935999999994</v>
      </c>
      <c r="O8" s="18">
        <f t="shared" si="5"/>
        <v>37026.935999999994</v>
      </c>
      <c r="P8" s="19">
        <v>0.5</v>
      </c>
      <c r="Q8" s="18">
        <f t="shared" si="6"/>
        <v>60.006999999999998</v>
      </c>
      <c r="R8" s="18">
        <f t="shared" si="9"/>
        <v>617.04361157864912</v>
      </c>
      <c r="S8" s="18">
        <f t="shared" si="7"/>
        <v>286.95638842135088</v>
      </c>
    </row>
    <row r="9" spans="1:19" x14ac:dyDescent="0.25">
      <c r="A9" s="17">
        <v>120251</v>
      </c>
      <c r="B9" s="18">
        <v>117.07299999999999</v>
      </c>
      <c r="C9" s="18">
        <v>39.94840687679087</v>
      </c>
      <c r="D9" s="18">
        <v>35.387</v>
      </c>
      <c r="E9" s="18">
        <v>28.825608236385612</v>
      </c>
      <c r="F9" s="19">
        <f t="shared" si="0"/>
        <v>0.721570908329079</v>
      </c>
      <c r="G9" s="18">
        <v>77.124593123209166</v>
      </c>
      <c r="H9" s="17">
        <v>1047</v>
      </c>
      <c r="I9" s="19">
        <f t="shared" si="1"/>
        <v>0.34122647302786185</v>
      </c>
      <c r="J9" s="19" t="str">
        <f t="shared" si="8"/>
        <v>25% - 50%</v>
      </c>
      <c r="K9" s="19">
        <f t="shared" si="2"/>
        <v>0.30226439913558212</v>
      </c>
      <c r="L9" s="19">
        <f t="shared" si="3"/>
        <v>0.30226439913558212</v>
      </c>
      <c r="M9" s="18">
        <f t="shared" si="4"/>
        <v>41825.98200000004</v>
      </c>
      <c r="N9" s="18">
        <f>+D9*H9</f>
        <v>37050.188999999998</v>
      </c>
      <c r="O9" s="18">
        <f t="shared" si="5"/>
        <v>37050.188999999998</v>
      </c>
      <c r="P9" s="19">
        <v>0.5</v>
      </c>
      <c r="Q9" s="18">
        <f t="shared" si="6"/>
        <v>58.536499999999997</v>
      </c>
      <c r="R9" s="18">
        <f t="shared" si="9"/>
        <v>632.94165178990886</v>
      </c>
      <c r="S9" s="18">
        <f t="shared" si="7"/>
        <v>414.05834821009114</v>
      </c>
    </row>
    <row r="10" spans="1:19" x14ac:dyDescent="0.25">
      <c r="A10" s="17">
        <v>120264</v>
      </c>
      <c r="B10" s="18">
        <v>181.3</v>
      </c>
      <c r="C10" s="18">
        <v>40.349886756237986</v>
      </c>
      <c r="D10" s="18">
        <v>35.779499999999999</v>
      </c>
      <c r="E10" s="18">
        <v>28.262714555722606</v>
      </c>
      <c r="F10" s="19">
        <f t="shared" si="0"/>
        <v>0.7004409882601037</v>
      </c>
      <c r="G10" s="18">
        <v>140.9501132437619</v>
      </c>
      <c r="H10" s="17">
        <v>1042</v>
      </c>
      <c r="I10" s="19">
        <f t="shared" si="1"/>
        <v>0.22255866936700486</v>
      </c>
      <c r="J10" s="19" t="str">
        <f t="shared" si="8"/>
        <v>&lt; 25%</v>
      </c>
      <c r="K10" s="19">
        <f t="shared" si="2"/>
        <v>0.19734969663541091</v>
      </c>
      <c r="L10" s="19">
        <f t="shared" si="3"/>
        <v>0.19734969663541091</v>
      </c>
      <c r="M10" s="18">
        <f t="shared" si="4"/>
        <v>42044.58199999998</v>
      </c>
      <c r="N10" s="18">
        <f>+D10*H10</f>
        <v>37282.239000000001</v>
      </c>
      <c r="O10" s="18">
        <f t="shared" si="5"/>
        <v>37282.239000000001</v>
      </c>
      <c r="P10" s="19">
        <v>0.5</v>
      </c>
      <c r="Q10" s="18">
        <f t="shared" si="6"/>
        <v>90.65</v>
      </c>
      <c r="R10" s="18">
        <f t="shared" si="9"/>
        <v>411.27676778819637</v>
      </c>
      <c r="S10" s="18">
        <f t="shared" si="7"/>
        <v>630.72323221180363</v>
      </c>
    </row>
    <row r="11" spans="1:19" x14ac:dyDescent="0.25">
      <c r="A11" s="17">
        <v>120226</v>
      </c>
      <c r="B11" s="18">
        <v>142.6</v>
      </c>
      <c r="C11" s="18">
        <v>41.822515037594002</v>
      </c>
      <c r="D11" s="18">
        <v>36.700000000000003</v>
      </c>
      <c r="E11" s="18">
        <v>29.502559143038521</v>
      </c>
      <c r="F11" s="19">
        <f t="shared" si="0"/>
        <v>0.70542288326081903</v>
      </c>
      <c r="G11" s="18">
        <v>100.77748496240612</v>
      </c>
      <c r="H11" s="17">
        <v>1064</v>
      </c>
      <c r="I11" s="19">
        <f t="shared" si="1"/>
        <v>0.2932855191977139</v>
      </c>
      <c r="J11" s="19" t="str">
        <f t="shared" si="8"/>
        <v>25% - 50%</v>
      </c>
      <c r="K11" s="19">
        <f t="shared" si="2"/>
        <v>0.25736325385694253</v>
      </c>
      <c r="L11" s="19">
        <f t="shared" si="3"/>
        <v>0.25736325385694253</v>
      </c>
      <c r="M11" s="18">
        <f t="shared" si="4"/>
        <v>44499.156000000017</v>
      </c>
      <c r="N11" s="18">
        <f>+D11*H11</f>
        <v>39048.800000000003</v>
      </c>
      <c r="O11" s="18">
        <f t="shared" si="5"/>
        <v>39048.800000000003</v>
      </c>
      <c r="P11" s="19">
        <v>0.5</v>
      </c>
      <c r="Q11" s="18">
        <f t="shared" si="6"/>
        <v>71.3</v>
      </c>
      <c r="R11" s="18">
        <f t="shared" si="9"/>
        <v>547.66900420757372</v>
      </c>
      <c r="S11" s="18">
        <f t="shared" si="7"/>
        <v>516.33099579242628</v>
      </c>
    </row>
    <row r="12" spans="1:19" x14ac:dyDescent="0.25">
      <c r="A12" s="17">
        <v>120206</v>
      </c>
      <c r="B12" s="18">
        <v>111.161</v>
      </c>
      <c r="C12" s="18">
        <v>39.766840508806226</v>
      </c>
      <c r="D12" s="18">
        <v>35.195999999999998</v>
      </c>
      <c r="E12" s="18">
        <v>28.865690623038333</v>
      </c>
      <c r="F12" s="19">
        <f t="shared" si="0"/>
        <v>0.72587337222946158</v>
      </c>
      <c r="G12" s="18">
        <v>71.39415949119369</v>
      </c>
      <c r="H12" s="17">
        <v>1022</v>
      </c>
      <c r="I12" s="19">
        <f t="shared" si="1"/>
        <v>0.35774093889769099</v>
      </c>
      <c r="J12" s="19" t="str">
        <f t="shared" si="8"/>
        <v>25% - 50%</v>
      </c>
      <c r="K12" s="19">
        <f t="shared" si="2"/>
        <v>0.31662183679527889</v>
      </c>
      <c r="L12" s="19">
        <f t="shared" si="3"/>
        <v>0.31662183679527889</v>
      </c>
      <c r="M12" s="18">
        <f t="shared" si="4"/>
        <v>40641.710999999959</v>
      </c>
      <c r="N12" s="18">
        <f>+D12*H12</f>
        <v>35970.311999999998</v>
      </c>
      <c r="O12" s="18">
        <f t="shared" si="5"/>
        <v>35970.311999999998</v>
      </c>
      <c r="P12" s="19">
        <v>0.5</v>
      </c>
      <c r="Q12" s="18">
        <f t="shared" si="6"/>
        <v>55.580500000000001</v>
      </c>
      <c r="R12" s="18">
        <f t="shared" si="9"/>
        <v>647.17503440955011</v>
      </c>
      <c r="S12" s="18">
        <f t="shared" si="7"/>
        <v>374.82496559044989</v>
      </c>
    </row>
    <row r="13" spans="1:19" x14ac:dyDescent="0.25">
      <c r="A13" s="17">
        <v>120255</v>
      </c>
      <c r="B13" s="18">
        <v>111.02200000000001</v>
      </c>
      <c r="C13" s="18">
        <v>38.95432136279917</v>
      </c>
      <c r="D13" s="18">
        <v>33.72</v>
      </c>
      <c r="E13" s="18">
        <v>28.753208367706275</v>
      </c>
      <c r="F13" s="19">
        <f t="shared" si="0"/>
        <v>0.73812628129019819</v>
      </c>
      <c r="G13" s="18">
        <v>72.067678637200814</v>
      </c>
      <c r="H13" s="17">
        <v>1086</v>
      </c>
      <c r="I13" s="19">
        <f t="shared" si="1"/>
        <v>0.35087029023796334</v>
      </c>
      <c r="J13" s="19" t="str">
        <f t="shared" si="8"/>
        <v>25% - 50%</v>
      </c>
      <c r="K13" s="19">
        <f t="shared" si="2"/>
        <v>0.30372358631622559</v>
      </c>
      <c r="L13" s="19">
        <f t="shared" si="3"/>
        <v>0.30372358631622559</v>
      </c>
      <c r="M13" s="18">
        <f t="shared" si="4"/>
        <v>42304.392999999902</v>
      </c>
      <c r="N13" s="18">
        <f>+D13*H13</f>
        <v>36619.919999999998</v>
      </c>
      <c r="O13" s="18">
        <f t="shared" si="5"/>
        <v>36619.919999999998</v>
      </c>
      <c r="P13" s="19">
        <v>0.5</v>
      </c>
      <c r="Q13" s="18">
        <f t="shared" si="6"/>
        <v>55.511000000000003</v>
      </c>
      <c r="R13" s="18">
        <f t="shared" si="9"/>
        <v>659.68762947884193</v>
      </c>
      <c r="S13" s="18">
        <f t="shared" si="7"/>
        <v>426.31237052115807</v>
      </c>
    </row>
    <row r="14" spans="1:19" x14ac:dyDescent="0.25">
      <c r="A14" s="17">
        <v>120233</v>
      </c>
      <c r="B14" s="18">
        <v>121.758</v>
      </c>
      <c r="C14" s="18">
        <v>41.048144708423344</v>
      </c>
      <c r="D14" s="18">
        <v>37.452500000000001</v>
      </c>
      <c r="E14" s="18">
        <v>29.156908819669017</v>
      </c>
      <c r="F14" s="19">
        <f t="shared" si="0"/>
        <v>0.71031002806043586</v>
      </c>
      <c r="G14" s="18">
        <v>80.709855291576616</v>
      </c>
      <c r="H14" s="17">
        <v>926</v>
      </c>
      <c r="I14" s="19">
        <f t="shared" si="1"/>
        <v>0.3371289336916124</v>
      </c>
      <c r="J14" s="19" t="str">
        <f t="shared" si="8"/>
        <v>25% - 50%</v>
      </c>
      <c r="K14" s="19">
        <f t="shared" si="2"/>
        <v>0.30759785804628853</v>
      </c>
      <c r="L14" s="19">
        <f t="shared" si="3"/>
        <v>0.30759785804628853</v>
      </c>
      <c r="M14" s="18">
        <f t="shared" si="4"/>
        <v>38010.582000000017</v>
      </c>
      <c r="N14" s="18">
        <f>+D14*H14</f>
        <v>34681.014999999999</v>
      </c>
      <c r="O14" s="18">
        <f t="shared" si="5"/>
        <v>34681.014999999999</v>
      </c>
      <c r="P14" s="19">
        <v>0.5</v>
      </c>
      <c r="Q14" s="18">
        <f t="shared" si="6"/>
        <v>60.878999999999998</v>
      </c>
      <c r="R14" s="18">
        <f t="shared" si="9"/>
        <v>569.67123310172644</v>
      </c>
      <c r="S14" s="18">
        <f t="shared" si="7"/>
        <v>356.32876689827356</v>
      </c>
    </row>
    <row r="15" spans="1:19" x14ac:dyDescent="0.25">
      <c r="A15" s="17">
        <v>120204</v>
      </c>
      <c r="B15" s="18">
        <v>108.4</v>
      </c>
      <c r="C15" s="18">
        <v>38.720473409801862</v>
      </c>
      <c r="D15" s="18">
        <v>34.799999999999997</v>
      </c>
      <c r="E15" s="18">
        <v>27.620820011196042</v>
      </c>
      <c r="F15" s="19">
        <f t="shared" si="0"/>
        <v>0.71333890262312738</v>
      </c>
      <c r="G15" s="18">
        <v>69.679526590198151</v>
      </c>
      <c r="H15" s="17">
        <v>959</v>
      </c>
      <c r="I15" s="19">
        <f t="shared" si="1"/>
        <v>0.35719993920481419</v>
      </c>
      <c r="J15" s="19" t="str">
        <f t="shared" si="8"/>
        <v>25% - 50%</v>
      </c>
      <c r="K15" s="19">
        <f t="shared" si="2"/>
        <v>0.3210332103321033</v>
      </c>
      <c r="L15" s="19">
        <f t="shared" si="3"/>
        <v>0.3210332103321033</v>
      </c>
      <c r="M15" s="18">
        <f t="shared" si="4"/>
        <v>37132.933999999987</v>
      </c>
      <c r="N15" s="18">
        <f>+D15*H15</f>
        <v>33373.199999999997</v>
      </c>
      <c r="O15" s="18">
        <f t="shared" si="5"/>
        <v>33373.199999999997</v>
      </c>
      <c r="P15" s="19">
        <v>0.5</v>
      </c>
      <c r="Q15" s="18">
        <f t="shared" si="6"/>
        <v>54.2</v>
      </c>
      <c r="R15" s="18">
        <f t="shared" si="9"/>
        <v>615.74169741697403</v>
      </c>
      <c r="S15" s="18">
        <f t="shared" si="7"/>
        <v>343.25830258302597</v>
      </c>
    </row>
    <row r="16" spans="1:19" x14ac:dyDescent="0.25">
      <c r="A16" s="17">
        <v>120259</v>
      </c>
      <c r="B16" s="18">
        <v>116.001</v>
      </c>
      <c r="C16" s="18">
        <v>39.299695570216763</v>
      </c>
      <c r="D16" s="18">
        <v>34.100999999999999</v>
      </c>
      <c r="E16" s="18">
        <v>29.87923098945792</v>
      </c>
      <c r="F16" s="19">
        <f t="shared" si="0"/>
        <v>0.76029166526424363</v>
      </c>
      <c r="G16" s="18">
        <v>76.701304429783278</v>
      </c>
      <c r="H16" s="17">
        <v>1061</v>
      </c>
      <c r="I16" s="19">
        <f t="shared" si="1"/>
        <v>0.33878755847119213</v>
      </c>
      <c r="J16" s="19" t="str">
        <f t="shared" si="8"/>
        <v>25% - 50%</v>
      </c>
      <c r="K16" s="19">
        <f t="shared" si="2"/>
        <v>0.29397160369307157</v>
      </c>
      <c r="L16" s="19">
        <f t="shared" si="3"/>
        <v>0.29397160369307157</v>
      </c>
      <c r="M16" s="18">
        <f t="shared" si="4"/>
        <v>41696.976999999984</v>
      </c>
      <c r="N16" s="18">
        <f>+D16*H16</f>
        <v>36181.161</v>
      </c>
      <c r="O16" s="18">
        <f t="shared" si="5"/>
        <v>36181.161</v>
      </c>
      <c r="P16" s="19">
        <v>0.5</v>
      </c>
      <c r="Q16" s="18">
        <f t="shared" si="6"/>
        <v>58.000500000000002</v>
      </c>
      <c r="R16" s="18">
        <f t="shared" si="9"/>
        <v>623.80774303669796</v>
      </c>
      <c r="S16" s="18">
        <f t="shared" si="7"/>
        <v>437.19225696330204</v>
      </c>
    </row>
    <row r="17" spans="1:19" x14ac:dyDescent="0.25">
      <c r="A17" s="17">
        <v>120265</v>
      </c>
      <c r="B17" s="18">
        <v>113.742</v>
      </c>
      <c r="C17" s="18">
        <v>40.607648945921156</v>
      </c>
      <c r="D17" s="18">
        <v>34.799999999999997</v>
      </c>
      <c r="E17" s="18">
        <v>29.140776695563318</v>
      </c>
      <c r="F17" s="19">
        <f t="shared" si="0"/>
        <v>0.71761792302655258</v>
      </c>
      <c r="G17" s="18">
        <v>73.134351054079033</v>
      </c>
      <c r="H17" s="17">
        <v>1091</v>
      </c>
      <c r="I17" s="19">
        <f t="shared" si="1"/>
        <v>0.35701542918113938</v>
      </c>
      <c r="J17" s="19" t="str">
        <f t="shared" si="8"/>
        <v>25% - 50%</v>
      </c>
      <c r="K17" s="19">
        <f t="shared" si="2"/>
        <v>0.30595558368940229</v>
      </c>
      <c r="L17" s="19">
        <f t="shared" si="3"/>
        <v>0.30595558368940229</v>
      </c>
      <c r="M17" s="18">
        <f t="shared" si="4"/>
        <v>44302.944999999978</v>
      </c>
      <c r="N17" s="18">
        <f>+D17*H17</f>
        <v>37966.799999999996</v>
      </c>
      <c r="O17" s="18">
        <f t="shared" si="5"/>
        <v>37966.799999999996</v>
      </c>
      <c r="P17" s="19">
        <v>0.5</v>
      </c>
      <c r="Q17" s="18">
        <f t="shared" si="6"/>
        <v>56.871000000000002</v>
      </c>
      <c r="R17" s="18">
        <f t="shared" si="9"/>
        <v>667.59508361027576</v>
      </c>
      <c r="S17" s="18">
        <f t="shared" si="7"/>
        <v>423.40491638972424</v>
      </c>
    </row>
    <row r="18" spans="1:19" x14ac:dyDescent="0.25">
      <c r="A18" s="17">
        <v>120262</v>
      </c>
      <c r="B18" s="18">
        <v>117.502</v>
      </c>
      <c r="C18" s="18">
        <v>40.391318407960199</v>
      </c>
      <c r="D18" s="18">
        <v>35.439000000000007</v>
      </c>
      <c r="E18" s="18">
        <v>28.648621306009996</v>
      </c>
      <c r="F18" s="19">
        <f t="shared" si="0"/>
        <v>0.70927670685698674</v>
      </c>
      <c r="G18" s="18">
        <v>77.110681592039796</v>
      </c>
      <c r="H18" s="17">
        <v>1005</v>
      </c>
      <c r="I18" s="19">
        <f t="shared" si="1"/>
        <v>0.34375005027965655</v>
      </c>
      <c r="J18" s="19" t="str">
        <f t="shared" si="8"/>
        <v>25% - 50%</v>
      </c>
      <c r="K18" s="19">
        <f t="shared" si="2"/>
        <v>0.30160337696379641</v>
      </c>
      <c r="L18" s="19">
        <f t="shared" si="3"/>
        <v>0.30160337696379641</v>
      </c>
      <c r="M18" s="18">
        <f t="shared" si="4"/>
        <v>40593.275000000001</v>
      </c>
      <c r="N18" s="18">
        <f>+D18*H18</f>
        <v>35616.195000000007</v>
      </c>
      <c r="O18" s="18">
        <f t="shared" si="5"/>
        <v>35616.195000000007</v>
      </c>
      <c r="P18" s="19">
        <v>0.5</v>
      </c>
      <c r="Q18" s="18">
        <f t="shared" si="6"/>
        <v>58.750999999999998</v>
      </c>
      <c r="R18" s="18">
        <f t="shared" si="9"/>
        <v>606.22278769723084</v>
      </c>
      <c r="S18" s="18">
        <f t="shared" si="7"/>
        <v>398.77721230276916</v>
      </c>
    </row>
    <row r="19" spans="1:19" x14ac:dyDescent="0.25">
      <c r="A19" s="17">
        <v>120205</v>
      </c>
      <c r="B19" s="18">
        <v>122.193</v>
      </c>
      <c r="C19" s="18">
        <v>40.344543584720881</v>
      </c>
      <c r="D19" s="18">
        <v>35.100000000000009</v>
      </c>
      <c r="E19" s="18">
        <v>29.792274766161388</v>
      </c>
      <c r="F19" s="19">
        <f t="shared" si="0"/>
        <v>0.73844619666100753</v>
      </c>
      <c r="G19" s="18">
        <v>81.848456415278889</v>
      </c>
      <c r="H19" s="17">
        <v>1021</v>
      </c>
      <c r="I19" s="19">
        <f t="shared" si="1"/>
        <v>0.33017066104212911</v>
      </c>
      <c r="J19" s="19" t="str">
        <f t="shared" si="8"/>
        <v>25% - 50%</v>
      </c>
      <c r="K19" s="19">
        <f t="shared" si="2"/>
        <v>0.28725049716432211</v>
      </c>
      <c r="L19" s="19">
        <f t="shared" si="3"/>
        <v>0.28725049716432211</v>
      </c>
      <c r="M19" s="18">
        <f t="shared" si="4"/>
        <v>41191.779000000017</v>
      </c>
      <c r="N19" s="18">
        <f>+D19*H19</f>
        <v>35837.100000000006</v>
      </c>
      <c r="O19" s="18">
        <f t="shared" si="5"/>
        <v>35837.100000000006</v>
      </c>
      <c r="P19" s="19">
        <v>0.5</v>
      </c>
      <c r="Q19" s="18">
        <f t="shared" si="6"/>
        <v>61.096499999999999</v>
      </c>
      <c r="R19" s="18">
        <f t="shared" si="9"/>
        <v>586.56551520954565</v>
      </c>
      <c r="S19" s="18">
        <f t="shared" si="7"/>
        <v>434.43448479045435</v>
      </c>
    </row>
    <row r="20" spans="1:19" x14ac:dyDescent="0.25">
      <c r="A20" s="17">
        <v>120263</v>
      </c>
      <c r="B20" s="18">
        <v>128.30000000000001</v>
      </c>
      <c r="C20" s="18">
        <v>40.995221689059541</v>
      </c>
      <c r="D20" s="18">
        <v>35.310500000000005</v>
      </c>
      <c r="E20" s="18">
        <v>29.455193685473922</v>
      </c>
      <c r="F20" s="19">
        <f t="shared" si="0"/>
        <v>0.71850309552868397</v>
      </c>
      <c r="G20" s="18">
        <v>87.304778310940534</v>
      </c>
      <c r="H20" s="17">
        <v>1042</v>
      </c>
      <c r="I20" s="19">
        <f t="shared" si="1"/>
        <v>0.3195262797276659</v>
      </c>
      <c r="J20" s="19" t="str">
        <f t="shared" si="8"/>
        <v>25% - 50%</v>
      </c>
      <c r="K20" s="19">
        <f t="shared" si="2"/>
        <v>0.27521823850350741</v>
      </c>
      <c r="L20" s="19">
        <f t="shared" si="3"/>
        <v>0.27521823850350741</v>
      </c>
      <c r="M20" s="18">
        <f t="shared" si="4"/>
        <v>42717.021000000044</v>
      </c>
      <c r="N20" s="18">
        <f>+D20*H20</f>
        <v>36793.541000000005</v>
      </c>
      <c r="O20" s="18">
        <f t="shared" si="5"/>
        <v>36793.541000000005</v>
      </c>
      <c r="P20" s="19">
        <v>0.5</v>
      </c>
      <c r="Q20" s="18">
        <f t="shared" si="6"/>
        <v>64.150000000000006</v>
      </c>
      <c r="R20" s="18">
        <f t="shared" si="9"/>
        <v>573.55480904130945</v>
      </c>
      <c r="S20" s="18">
        <f t="shared" si="7"/>
        <v>468.44519095869055</v>
      </c>
    </row>
    <row r="21" spans="1:19" x14ac:dyDescent="0.25">
      <c r="A21" s="17">
        <v>120253</v>
      </c>
      <c r="B21" s="18">
        <v>111.708</v>
      </c>
      <c r="C21" s="18">
        <v>41.458217131474129</v>
      </c>
      <c r="D21" s="18">
        <v>36.070999999999998</v>
      </c>
      <c r="E21" s="18">
        <v>29.472338349261364</v>
      </c>
      <c r="F21" s="19">
        <f t="shared" si="0"/>
        <v>0.7108925657800812</v>
      </c>
      <c r="G21" s="18">
        <v>70.249782868525855</v>
      </c>
      <c r="H21" s="17">
        <v>1004</v>
      </c>
      <c r="I21" s="19">
        <f t="shared" si="1"/>
        <v>0.3711302425204473</v>
      </c>
      <c r="J21" s="19" t="str">
        <f t="shared" si="8"/>
        <v>25% - 50%</v>
      </c>
      <c r="K21" s="19">
        <f t="shared" si="2"/>
        <v>0.32290435778995236</v>
      </c>
      <c r="L21" s="19">
        <f t="shared" si="3"/>
        <v>0.32290435778995236</v>
      </c>
      <c r="M21" s="18">
        <f t="shared" si="4"/>
        <v>41624.050000000025</v>
      </c>
      <c r="N21" s="18">
        <f>+D21*H21</f>
        <v>36215.284</v>
      </c>
      <c r="O21" s="18">
        <f t="shared" si="5"/>
        <v>36215.284</v>
      </c>
      <c r="P21" s="19">
        <v>0.5</v>
      </c>
      <c r="Q21" s="18">
        <f t="shared" si="6"/>
        <v>55.853999999999999</v>
      </c>
      <c r="R21" s="18">
        <f t="shared" si="9"/>
        <v>648.39195044222436</v>
      </c>
      <c r="S21" s="18">
        <f t="shared" si="7"/>
        <v>355.60804955777564</v>
      </c>
    </row>
    <row r="22" spans="1:19" x14ac:dyDescent="0.25">
      <c r="A22" s="17">
        <v>120249</v>
      </c>
      <c r="B22" s="18">
        <v>120.4</v>
      </c>
      <c r="C22" s="18">
        <v>41.193126984127019</v>
      </c>
      <c r="D22" s="18">
        <v>35.584499999999998</v>
      </c>
      <c r="E22" s="18">
        <v>29.671651055297062</v>
      </c>
      <c r="F22" s="19">
        <f t="shared" si="0"/>
        <v>0.72030586720766454</v>
      </c>
      <c r="G22" s="18">
        <v>79.206873015872972</v>
      </c>
      <c r="H22" s="17">
        <v>1008</v>
      </c>
      <c r="I22" s="19">
        <f t="shared" si="1"/>
        <v>0.34213560618045696</v>
      </c>
      <c r="J22" s="19" t="str">
        <f t="shared" si="8"/>
        <v>25% - 50%</v>
      </c>
      <c r="K22" s="19">
        <f t="shared" si="2"/>
        <v>0.29555232558139533</v>
      </c>
      <c r="L22" s="19">
        <f t="shared" si="3"/>
        <v>0.29555232558139533</v>
      </c>
      <c r="M22" s="18">
        <f t="shared" si="4"/>
        <v>41522.672000000035</v>
      </c>
      <c r="N22" s="18">
        <f>+D22*H22</f>
        <v>35869.175999999999</v>
      </c>
      <c r="O22" s="18">
        <f t="shared" si="5"/>
        <v>35869.175999999999</v>
      </c>
      <c r="P22" s="19">
        <v>0.5</v>
      </c>
      <c r="Q22" s="18">
        <f t="shared" si="6"/>
        <v>60.2</v>
      </c>
      <c r="R22" s="18">
        <f t="shared" si="9"/>
        <v>595.83348837209303</v>
      </c>
      <c r="S22" s="18">
        <f t="shared" si="7"/>
        <v>412.16651162790697</v>
      </c>
    </row>
    <row r="23" spans="1:19" x14ac:dyDescent="0.25">
      <c r="A23" s="17">
        <v>120243</v>
      </c>
      <c r="B23" s="18">
        <v>112.346</v>
      </c>
      <c r="C23" s="18">
        <v>38.755607879924902</v>
      </c>
      <c r="D23" s="18">
        <v>32.910000000000004</v>
      </c>
      <c r="E23" s="18">
        <v>28.54537860721419</v>
      </c>
      <c r="F23" s="19">
        <f t="shared" si="0"/>
        <v>0.73654833890505089</v>
      </c>
      <c r="G23" s="18">
        <v>73.590392120075037</v>
      </c>
      <c r="H23" s="17">
        <v>1066</v>
      </c>
      <c r="I23" s="19">
        <f t="shared" si="1"/>
        <v>0.34496651309281062</v>
      </c>
      <c r="J23" s="19" t="str">
        <f t="shared" si="8"/>
        <v>25% - 50%</v>
      </c>
      <c r="K23" s="19">
        <f t="shared" si="2"/>
        <v>0.29293432787994234</v>
      </c>
      <c r="L23" s="19">
        <f t="shared" si="3"/>
        <v>0.29293432787994234</v>
      </c>
      <c r="M23" s="18">
        <f t="shared" si="4"/>
        <v>41313.477999999945</v>
      </c>
      <c r="N23" s="18">
        <f>+D23*H23</f>
        <v>35082.060000000005</v>
      </c>
      <c r="O23" s="18">
        <f t="shared" si="5"/>
        <v>35082.060000000005</v>
      </c>
      <c r="P23" s="19">
        <v>0.5</v>
      </c>
      <c r="Q23" s="18">
        <f t="shared" si="6"/>
        <v>56.173000000000002</v>
      </c>
      <c r="R23" s="18">
        <f t="shared" si="9"/>
        <v>624.53598704003707</v>
      </c>
      <c r="S23" s="18">
        <f t="shared" si="7"/>
        <v>441.46401295996293</v>
      </c>
    </row>
    <row r="24" spans="1:19" x14ac:dyDescent="0.25">
      <c r="A24" s="17">
        <v>120191</v>
      </c>
      <c r="B24" s="18">
        <v>115.625</v>
      </c>
      <c r="C24" s="18">
        <v>41.727918128655013</v>
      </c>
      <c r="D24" s="18">
        <v>35.805999999999997</v>
      </c>
      <c r="E24" s="18">
        <v>30.057034162034004</v>
      </c>
      <c r="F24" s="19">
        <f t="shared" si="0"/>
        <v>0.72030993900444584</v>
      </c>
      <c r="G24" s="18">
        <v>73.897081871345037</v>
      </c>
      <c r="H24" s="17">
        <v>1026</v>
      </c>
      <c r="I24" s="19">
        <f t="shared" si="1"/>
        <v>0.3608901027343136</v>
      </c>
      <c r="J24" s="19" t="str">
        <f t="shared" si="8"/>
        <v>25% - 50%</v>
      </c>
      <c r="K24" s="19">
        <f t="shared" si="2"/>
        <v>0.30967351351351347</v>
      </c>
      <c r="L24" s="19">
        <f t="shared" si="3"/>
        <v>0.30967351351351347</v>
      </c>
      <c r="M24" s="18">
        <f t="shared" si="4"/>
        <v>42812.844000000041</v>
      </c>
      <c r="N24" s="18">
        <f>+D24*H24</f>
        <v>36736.955999999998</v>
      </c>
      <c r="O24" s="18">
        <f t="shared" si="5"/>
        <v>36736.955999999998</v>
      </c>
      <c r="P24" s="19">
        <v>0.5</v>
      </c>
      <c r="Q24" s="18">
        <f t="shared" si="6"/>
        <v>57.8125</v>
      </c>
      <c r="R24" s="18">
        <f t="shared" si="9"/>
        <v>635.4500497297297</v>
      </c>
      <c r="S24" s="18">
        <f t="shared" si="7"/>
        <v>390.5499502702703</v>
      </c>
    </row>
    <row r="25" spans="1:19" x14ac:dyDescent="0.25">
      <c r="A25" s="17">
        <v>120250</v>
      </c>
      <c r="B25" s="18">
        <v>122.479</v>
      </c>
      <c r="C25" s="18">
        <v>40.901429933269775</v>
      </c>
      <c r="D25" s="18">
        <v>34.799999999999997</v>
      </c>
      <c r="E25" s="18">
        <v>30.590853007714571</v>
      </c>
      <c r="F25" s="19">
        <f t="shared" si="0"/>
        <v>0.74791646789912247</v>
      </c>
      <c r="G25" s="18">
        <v>81.57757006673026</v>
      </c>
      <c r="H25" s="17">
        <v>1049</v>
      </c>
      <c r="I25" s="19">
        <f t="shared" si="1"/>
        <v>0.33394647191167282</v>
      </c>
      <c r="J25" s="19" t="str">
        <f t="shared" si="8"/>
        <v>25% - 50%</v>
      </c>
      <c r="K25" s="19">
        <f t="shared" si="2"/>
        <v>0.28413034071146887</v>
      </c>
      <c r="L25" s="19">
        <f t="shared" si="3"/>
        <v>0.28413034071146887</v>
      </c>
      <c r="M25" s="18">
        <f t="shared" si="4"/>
        <v>42905.599999999991</v>
      </c>
      <c r="N25" s="18">
        <f>+D25*H25</f>
        <v>36505.199999999997</v>
      </c>
      <c r="O25" s="18">
        <f t="shared" si="5"/>
        <v>36505.199999999997</v>
      </c>
      <c r="P25" s="19">
        <v>0.5</v>
      </c>
      <c r="Q25" s="18">
        <f t="shared" si="6"/>
        <v>61.2395</v>
      </c>
      <c r="R25" s="18">
        <f t="shared" si="9"/>
        <v>596.10545481266172</v>
      </c>
      <c r="S25" s="18">
        <f t="shared" si="7"/>
        <v>452.89454518733828</v>
      </c>
    </row>
    <row r="26" spans="1:19" x14ac:dyDescent="0.25">
      <c r="A26" s="17">
        <v>120258</v>
      </c>
      <c r="B26" s="18">
        <v>115.136</v>
      </c>
      <c r="C26" s="18">
        <v>39.652339924670464</v>
      </c>
      <c r="D26" s="18">
        <v>33.558000000000007</v>
      </c>
      <c r="E26" s="18">
        <v>28.359787088653313</v>
      </c>
      <c r="F26" s="19">
        <f t="shared" si="0"/>
        <v>0.7152109343995795</v>
      </c>
      <c r="G26" s="18">
        <v>75.483660075329482</v>
      </c>
      <c r="H26" s="17">
        <v>1062</v>
      </c>
      <c r="I26" s="19">
        <f t="shared" si="1"/>
        <v>0.34439567055195996</v>
      </c>
      <c r="J26" s="19" t="str">
        <f t="shared" si="8"/>
        <v>25% - 50%</v>
      </c>
      <c r="K26" s="19">
        <f t="shared" si="2"/>
        <v>0.29146400778210124</v>
      </c>
      <c r="L26" s="19">
        <f t="shared" si="3"/>
        <v>0.29146400778210124</v>
      </c>
      <c r="M26" s="18">
        <f t="shared" si="4"/>
        <v>42110.785000000033</v>
      </c>
      <c r="N26" s="18">
        <f>+D26*H26</f>
        <v>35638.596000000005</v>
      </c>
      <c r="O26" s="18">
        <f t="shared" si="5"/>
        <v>35638.596000000005</v>
      </c>
      <c r="P26" s="19">
        <v>0.5</v>
      </c>
      <c r="Q26" s="18">
        <f t="shared" si="6"/>
        <v>57.567999999999998</v>
      </c>
      <c r="R26" s="18">
        <f t="shared" si="9"/>
        <v>619.06955252918294</v>
      </c>
      <c r="S26" s="18">
        <f t="shared" si="7"/>
        <v>442.93044747081706</v>
      </c>
    </row>
    <row r="27" spans="1:19" x14ac:dyDescent="0.25">
      <c r="A27" s="17">
        <v>120228</v>
      </c>
      <c r="B27" s="18">
        <v>124.83</v>
      </c>
      <c r="C27" s="18">
        <v>42.529634825870602</v>
      </c>
      <c r="D27" s="18">
        <v>36.457000000000008</v>
      </c>
      <c r="E27" s="18">
        <v>31.037872999669474</v>
      </c>
      <c r="F27" s="19">
        <f t="shared" si="0"/>
        <v>0.72979401602548588</v>
      </c>
      <c r="G27" s="18">
        <v>82.300365174129382</v>
      </c>
      <c r="H27" s="17">
        <v>1005</v>
      </c>
      <c r="I27" s="19">
        <f t="shared" si="1"/>
        <v>0.34070043119338783</v>
      </c>
      <c r="J27" s="19" t="str">
        <f t="shared" si="8"/>
        <v>25% - 50%</v>
      </c>
      <c r="K27" s="19">
        <f t="shared" si="2"/>
        <v>0.29205319234158461</v>
      </c>
      <c r="L27" s="19">
        <f t="shared" si="3"/>
        <v>0.29205319234158461</v>
      </c>
      <c r="M27" s="18">
        <f t="shared" si="4"/>
        <v>42742.282999999952</v>
      </c>
      <c r="N27" s="18">
        <f>+D27*H27</f>
        <v>36639.285000000011</v>
      </c>
      <c r="O27" s="18">
        <f t="shared" si="5"/>
        <v>36639.285000000011</v>
      </c>
      <c r="P27" s="19">
        <v>0.5</v>
      </c>
      <c r="Q27" s="18">
        <f t="shared" si="6"/>
        <v>62.414999999999999</v>
      </c>
      <c r="R27" s="18">
        <f t="shared" si="9"/>
        <v>587.02691660658513</v>
      </c>
      <c r="S27" s="18">
        <f t="shared" si="7"/>
        <v>417.97308339341487</v>
      </c>
    </row>
    <row r="28" spans="1:19" x14ac:dyDescent="0.25">
      <c r="A28" s="17">
        <v>120200</v>
      </c>
      <c r="B28" s="18">
        <v>123.001</v>
      </c>
      <c r="C28" s="18">
        <v>40.535852999999967</v>
      </c>
      <c r="D28" s="18">
        <v>34.701000000000001</v>
      </c>
      <c r="E28" s="18">
        <v>30.692042494396993</v>
      </c>
      <c r="F28" s="19">
        <f t="shared" si="0"/>
        <v>0.75715792867112031</v>
      </c>
      <c r="G28" s="18">
        <v>82.465147000000044</v>
      </c>
      <c r="H28" s="17">
        <v>1000</v>
      </c>
      <c r="I28" s="19">
        <f t="shared" si="1"/>
        <v>0.32955710116177889</v>
      </c>
      <c r="J28" s="19" t="str">
        <f t="shared" si="8"/>
        <v>25% - 50%</v>
      </c>
      <c r="K28" s="19">
        <f t="shared" si="2"/>
        <v>0.28211965756375962</v>
      </c>
      <c r="L28" s="19">
        <f t="shared" si="3"/>
        <v>0.28211965756375962</v>
      </c>
      <c r="M28" s="18">
        <f t="shared" si="4"/>
        <v>40535.852999999966</v>
      </c>
      <c r="N28" s="18">
        <f>+D28*H28</f>
        <v>34701</v>
      </c>
      <c r="O28" s="18">
        <f t="shared" si="5"/>
        <v>34701</v>
      </c>
      <c r="P28" s="19">
        <v>0.5</v>
      </c>
      <c r="Q28" s="18">
        <f t="shared" si="6"/>
        <v>61.500500000000002</v>
      </c>
      <c r="R28" s="18">
        <f t="shared" si="9"/>
        <v>564.23931512751926</v>
      </c>
      <c r="S28" s="18">
        <f t="shared" si="7"/>
        <v>435.76068487248074</v>
      </c>
    </row>
    <row r="29" spans="1:19" x14ac:dyDescent="0.25">
      <c r="A29" s="17">
        <v>35221</v>
      </c>
      <c r="B29" s="18">
        <v>107.4</v>
      </c>
      <c r="C29" s="18">
        <v>61.04721407624632</v>
      </c>
      <c r="D29" s="18">
        <v>59.8</v>
      </c>
      <c r="E29" s="18">
        <v>18.578900278161765</v>
      </c>
      <c r="F29" s="19">
        <f t="shared" si="0"/>
        <v>0.30433657881516463</v>
      </c>
      <c r="G29" s="18">
        <v>46.352785923753729</v>
      </c>
      <c r="H29" s="17">
        <v>682</v>
      </c>
      <c r="I29" s="19">
        <f t="shared" si="1"/>
        <v>0.56840981449018912</v>
      </c>
      <c r="J29" s="19" t="str">
        <f t="shared" si="8"/>
        <v>50% - 75%</v>
      </c>
      <c r="K29" s="19">
        <f t="shared" si="2"/>
        <v>0.55679702048417123</v>
      </c>
      <c r="L29" s="19">
        <f t="shared" si="3"/>
        <v>0.55679702048417123</v>
      </c>
      <c r="M29" s="18">
        <f t="shared" si="4"/>
        <v>41634.19999999999</v>
      </c>
      <c r="N29" s="18">
        <f>+D29*H29</f>
        <v>40783.599999999999</v>
      </c>
      <c r="O29" s="18">
        <f t="shared" si="5"/>
        <v>40783.599999999999</v>
      </c>
      <c r="P29" s="19">
        <v>0.5</v>
      </c>
      <c r="Q29" s="18">
        <f t="shared" si="6"/>
        <v>53.7</v>
      </c>
      <c r="R29" s="18">
        <f t="shared" si="9"/>
        <v>759.47113594040957</v>
      </c>
      <c r="S29" s="18">
        <f t="shared" si="7"/>
        <v>-77.471135940409567</v>
      </c>
    </row>
    <row r="30" spans="1:19" x14ac:dyDescent="0.25">
      <c r="A30" s="17">
        <v>120252</v>
      </c>
      <c r="B30" s="18">
        <v>120.629</v>
      </c>
      <c r="C30" s="18">
        <v>40.794644578313338</v>
      </c>
      <c r="D30" s="18">
        <v>34.795499999999997</v>
      </c>
      <c r="E30" s="18">
        <v>29.999027137260438</v>
      </c>
      <c r="F30" s="19">
        <f t="shared" si="0"/>
        <v>0.73536679746458899</v>
      </c>
      <c r="G30" s="18">
        <v>79.834355421686737</v>
      </c>
      <c r="H30" s="17">
        <v>996</v>
      </c>
      <c r="I30" s="19">
        <f t="shared" si="1"/>
        <v>0.33818273034107332</v>
      </c>
      <c r="J30" s="19" t="str">
        <f t="shared" si="8"/>
        <v>25% - 50%</v>
      </c>
      <c r="K30" s="19">
        <f t="shared" si="2"/>
        <v>0.28845053842774121</v>
      </c>
      <c r="L30" s="19">
        <f t="shared" si="3"/>
        <v>0.28845053842774121</v>
      </c>
      <c r="M30" s="18">
        <f t="shared" si="4"/>
        <v>40631.466000000088</v>
      </c>
      <c r="N30" s="18">
        <f>+D30*H30</f>
        <v>34656.317999999999</v>
      </c>
      <c r="O30" s="18">
        <f t="shared" si="5"/>
        <v>34656.317999999999</v>
      </c>
      <c r="P30" s="19">
        <v>0.5</v>
      </c>
      <c r="Q30" s="18">
        <f t="shared" si="6"/>
        <v>60.314500000000002</v>
      </c>
      <c r="R30" s="18">
        <f t="shared" si="9"/>
        <v>574.5934725480605</v>
      </c>
      <c r="S30" s="18">
        <f t="shared" si="7"/>
        <v>421.4065274519395</v>
      </c>
    </row>
    <row r="31" spans="1:19" x14ac:dyDescent="0.25">
      <c r="A31" s="17">
        <v>120242</v>
      </c>
      <c r="B31" s="18">
        <v>114.001</v>
      </c>
      <c r="C31" s="18">
        <v>40.813263645726089</v>
      </c>
      <c r="D31" s="18">
        <v>35.013000000000005</v>
      </c>
      <c r="E31" s="18">
        <v>29.289839860049145</v>
      </c>
      <c r="F31" s="19">
        <f t="shared" si="0"/>
        <v>0.71765492988494051</v>
      </c>
      <c r="G31" s="18">
        <v>73.187736354273781</v>
      </c>
      <c r="H31" s="17">
        <v>971</v>
      </c>
      <c r="I31" s="19">
        <f t="shared" si="1"/>
        <v>0.35800794419106924</v>
      </c>
      <c r="J31" s="19" t="str">
        <f t="shared" si="8"/>
        <v>25% - 50%</v>
      </c>
      <c r="K31" s="19">
        <f t="shared" si="2"/>
        <v>0.30712888483434359</v>
      </c>
      <c r="L31" s="19">
        <f t="shared" si="3"/>
        <v>0.30712888483434359</v>
      </c>
      <c r="M31" s="18">
        <f t="shared" si="4"/>
        <v>39629.679000000033</v>
      </c>
      <c r="N31" s="18">
        <f>+D31*H31</f>
        <v>33997.623000000007</v>
      </c>
      <c r="O31" s="18">
        <f t="shared" si="5"/>
        <v>33997.623000000007</v>
      </c>
      <c r="P31" s="19">
        <v>0.5</v>
      </c>
      <c r="Q31" s="18">
        <f t="shared" si="6"/>
        <v>57.000500000000002</v>
      </c>
      <c r="R31" s="18">
        <f t="shared" si="9"/>
        <v>596.44429434829533</v>
      </c>
      <c r="S31" s="18">
        <f t="shared" si="7"/>
        <v>374.55570565170467</v>
      </c>
    </row>
    <row r="32" spans="1:19" x14ac:dyDescent="0.25">
      <c r="A32" s="17">
        <v>120201</v>
      </c>
      <c r="B32" s="18">
        <v>121.5</v>
      </c>
      <c r="C32" s="18">
        <v>40.792231780167242</v>
      </c>
      <c r="D32" s="18">
        <v>36.599999999999994</v>
      </c>
      <c r="E32" s="18">
        <v>29.331726722488931</v>
      </c>
      <c r="F32" s="19">
        <f t="shared" si="0"/>
        <v>0.7190517763421248</v>
      </c>
      <c r="G32" s="18">
        <v>80.707768219832673</v>
      </c>
      <c r="H32" s="17">
        <v>837</v>
      </c>
      <c r="I32" s="19">
        <f t="shared" si="1"/>
        <v>0.33573853317010077</v>
      </c>
      <c r="J32" s="19" t="str">
        <f t="shared" si="8"/>
        <v>25% - 50%</v>
      </c>
      <c r="K32" s="19">
        <f t="shared" si="2"/>
        <v>0.30123456790123454</v>
      </c>
      <c r="L32" s="19">
        <f t="shared" si="3"/>
        <v>0.30123456790123454</v>
      </c>
      <c r="M32" s="18">
        <f t="shared" si="4"/>
        <v>34143.097999999984</v>
      </c>
      <c r="N32" s="18">
        <f>+D32*H32</f>
        <v>30634.199999999993</v>
      </c>
      <c r="O32" s="18">
        <f t="shared" si="5"/>
        <v>30634.199999999993</v>
      </c>
      <c r="P32" s="19">
        <v>0.5</v>
      </c>
      <c r="Q32" s="18">
        <f t="shared" si="6"/>
        <v>60.75</v>
      </c>
      <c r="R32" s="18">
        <f t="shared" si="9"/>
        <v>504.26666666666654</v>
      </c>
      <c r="S32" s="18">
        <f t="shared" si="7"/>
        <v>332.73333333333346</v>
      </c>
    </row>
    <row r="33" spans="1:16380" x14ac:dyDescent="0.25">
      <c r="A33" s="17">
        <v>120203</v>
      </c>
      <c r="B33" s="18">
        <v>106.873</v>
      </c>
      <c r="C33" s="18">
        <v>33.780986510791358</v>
      </c>
      <c r="D33" s="18">
        <v>27.887999999999998</v>
      </c>
      <c r="E33" s="18">
        <v>27.28994982685882</v>
      </c>
      <c r="F33" s="19">
        <f t="shared" si="0"/>
        <v>0.80784940422450446</v>
      </c>
      <c r="G33" s="18">
        <v>73.092013489208782</v>
      </c>
      <c r="H33" s="17">
        <v>1112</v>
      </c>
      <c r="I33" s="19">
        <f t="shared" si="1"/>
        <v>0.31608532099586761</v>
      </c>
      <c r="J33" s="19" t="str">
        <f t="shared" si="8"/>
        <v>25% - 50%</v>
      </c>
      <c r="K33" s="19">
        <f t="shared" si="2"/>
        <v>0.26094523406285963</v>
      </c>
      <c r="L33" s="19">
        <f t="shared" si="3"/>
        <v>0.26094523406285963</v>
      </c>
      <c r="M33" s="18">
        <f t="shared" si="4"/>
        <v>37564.456999999988</v>
      </c>
      <c r="N33" s="18">
        <f>+D33*H33</f>
        <v>31011.455999999998</v>
      </c>
      <c r="O33" s="18">
        <f t="shared" si="5"/>
        <v>31011.455999999998</v>
      </c>
      <c r="P33" s="19">
        <v>0.5</v>
      </c>
      <c r="Q33" s="18">
        <f t="shared" si="6"/>
        <v>53.436500000000002</v>
      </c>
      <c r="R33" s="18">
        <f t="shared" si="9"/>
        <v>580.34220055579976</v>
      </c>
      <c r="S33" s="18">
        <f t="shared" si="7"/>
        <v>531.65779944420024</v>
      </c>
    </row>
    <row r="34" spans="1:16380" x14ac:dyDescent="0.25">
      <c r="A34" s="17">
        <v>120244</v>
      </c>
      <c r="B34" s="18">
        <v>119.7</v>
      </c>
      <c r="C34" s="18">
        <v>40.035806484295861</v>
      </c>
      <c r="D34" s="18">
        <v>34.018999999999991</v>
      </c>
      <c r="E34" s="18">
        <v>31.15629590668291</v>
      </c>
      <c r="F34" s="19">
        <f t="shared" si="0"/>
        <v>0.77821077287163032</v>
      </c>
      <c r="G34" s="18">
        <v>79.664193515704042</v>
      </c>
      <c r="H34" s="17">
        <v>987</v>
      </c>
      <c r="I34" s="19">
        <f t="shared" si="1"/>
        <v>0.33446789042853686</v>
      </c>
      <c r="J34" s="19" t="str">
        <f t="shared" si="8"/>
        <v>25% - 50%</v>
      </c>
      <c r="K34" s="19">
        <f t="shared" si="2"/>
        <v>0.28420217209690884</v>
      </c>
      <c r="L34" s="19">
        <f t="shared" si="3"/>
        <v>0.28420217209690884</v>
      </c>
      <c r="M34" s="18">
        <f t="shared" si="4"/>
        <v>39515.341000000015</v>
      </c>
      <c r="N34" s="18">
        <f>+D34*H34</f>
        <v>33576.75299999999</v>
      </c>
      <c r="O34" s="18">
        <f t="shared" si="5"/>
        <v>33576.75299999999</v>
      </c>
      <c r="P34" s="19">
        <v>0.5</v>
      </c>
      <c r="Q34" s="18">
        <f t="shared" si="6"/>
        <v>59.85</v>
      </c>
      <c r="R34" s="18">
        <f t="shared" si="9"/>
        <v>561.01508771929809</v>
      </c>
      <c r="S34" s="18">
        <f t="shared" si="7"/>
        <v>425.98491228070191</v>
      </c>
    </row>
    <row r="35" spans="1:16380" x14ac:dyDescent="0.25">
      <c r="A35" s="17">
        <v>120229</v>
      </c>
      <c r="B35" s="18">
        <v>123.251</v>
      </c>
      <c r="C35" s="18">
        <v>40.517269303201516</v>
      </c>
      <c r="D35" s="18">
        <v>33.700000000000003</v>
      </c>
      <c r="E35" s="18">
        <v>30.424208841070438</v>
      </c>
      <c r="F35" s="19">
        <f t="shared" si="0"/>
        <v>0.75089484963554631</v>
      </c>
      <c r="G35" s="18">
        <v>82.733730696798489</v>
      </c>
      <c r="H35" s="17">
        <v>1062</v>
      </c>
      <c r="I35" s="19">
        <f t="shared" si="1"/>
        <v>0.3287378544855743</v>
      </c>
      <c r="J35" s="19" t="str">
        <f t="shared" si="8"/>
        <v>25% - 50%</v>
      </c>
      <c r="K35" s="19">
        <f t="shared" si="2"/>
        <v>0.27342577342171664</v>
      </c>
      <c r="L35" s="19">
        <f t="shared" si="3"/>
        <v>0.27342577342171664</v>
      </c>
      <c r="M35" s="18">
        <f t="shared" si="4"/>
        <v>43029.340000000011</v>
      </c>
      <c r="N35" s="18">
        <f>+D35*H35</f>
        <v>35789.4</v>
      </c>
      <c r="O35" s="18">
        <f t="shared" si="5"/>
        <v>35789.4</v>
      </c>
      <c r="P35" s="19">
        <v>0.5</v>
      </c>
      <c r="Q35" s="18">
        <f t="shared" si="6"/>
        <v>61.625500000000002</v>
      </c>
      <c r="R35" s="18">
        <f t="shared" si="9"/>
        <v>580.75634274772619</v>
      </c>
      <c r="S35" s="18">
        <f t="shared" si="7"/>
        <v>481.24365725227381</v>
      </c>
    </row>
    <row r="36" spans="1:16380" x14ac:dyDescent="0.25">
      <c r="A36" s="17">
        <v>120230</v>
      </c>
      <c r="B36" s="18">
        <v>121.2</v>
      </c>
      <c r="C36" s="18">
        <v>39.925472885032534</v>
      </c>
      <c r="D36" s="18">
        <v>34.22</v>
      </c>
      <c r="E36" s="18">
        <v>28.832308025135056</v>
      </c>
      <c r="F36" s="19">
        <f t="shared" si="0"/>
        <v>0.72215320049330867</v>
      </c>
      <c r="G36" s="18">
        <v>81.274527114967398</v>
      </c>
      <c r="H36" s="17">
        <v>922</v>
      </c>
      <c r="I36" s="19">
        <f t="shared" si="1"/>
        <v>0.32941809311082948</v>
      </c>
      <c r="J36" s="19" t="str">
        <f t="shared" si="8"/>
        <v>25% - 50%</v>
      </c>
      <c r="K36" s="19">
        <f t="shared" si="2"/>
        <v>0.28234323432343233</v>
      </c>
      <c r="L36" s="19">
        <f t="shared" si="3"/>
        <v>0.28234323432343233</v>
      </c>
      <c r="M36" s="18">
        <f t="shared" si="4"/>
        <v>36811.285999999993</v>
      </c>
      <c r="N36" s="18">
        <f>+D36*H36</f>
        <v>31550.84</v>
      </c>
      <c r="O36" s="18">
        <f t="shared" si="5"/>
        <v>31550.84</v>
      </c>
      <c r="P36" s="19">
        <v>0.5</v>
      </c>
      <c r="Q36" s="18">
        <f t="shared" si="6"/>
        <v>60.6</v>
      </c>
      <c r="R36" s="18">
        <f t="shared" si="9"/>
        <v>520.64092409240925</v>
      </c>
      <c r="S36" s="18">
        <f t="shared" si="7"/>
        <v>401.35907590759075</v>
      </c>
    </row>
    <row r="37" spans="1:16380" x14ac:dyDescent="0.25">
      <c r="A37" s="17">
        <v>35217</v>
      </c>
      <c r="B37" s="18">
        <v>134.80000000000001</v>
      </c>
      <c r="C37" s="18">
        <v>72.588245033112585</v>
      </c>
      <c r="D37" s="18">
        <v>73.05</v>
      </c>
      <c r="E37" s="18">
        <v>21.606031747182417</v>
      </c>
      <c r="F37" s="19">
        <f t="shared" si="0"/>
        <v>0.29765193713288413</v>
      </c>
      <c r="G37" s="18">
        <v>62.21175496688749</v>
      </c>
      <c r="H37" s="17">
        <v>604</v>
      </c>
      <c r="I37" s="19">
        <f t="shared" si="1"/>
        <v>0.53848846463733369</v>
      </c>
      <c r="J37" s="19" t="str">
        <f t="shared" si="8"/>
        <v>50% - 75%</v>
      </c>
      <c r="K37" s="19">
        <f t="shared" si="2"/>
        <v>0.541913946587537</v>
      </c>
      <c r="L37" s="19">
        <f t="shared" si="3"/>
        <v>0.541913946587537</v>
      </c>
      <c r="M37" s="18">
        <f t="shared" si="4"/>
        <v>43843.3</v>
      </c>
      <c r="N37" s="18">
        <f>+D37*H37</f>
        <v>44122.2</v>
      </c>
      <c r="O37" s="18">
        <f t="shared" si="5"/>
        <v>44122.2</v>
      </c>
      <c r="P37" s="19">
        <v>0.5</v>
      </c>
      <c r="Q37" s="18">
        <f t="shared" si="6"/>
        <v>67.400000000000006</v>
      </c>
      <c r="R37" s="18">
        <f t="shared" si="9"/>
        <v>654.63204747774466</v>
      </c>
      <c r="S37" s="18">
        <f t="shared" si="7"/>
        <v>-50.632047477744663</v>
      </c>
    </row>
    <row r="38" spans="1:16380" x14ac:dyDescent="0.25">
      <c r="A38" s="17">
        <v>120199</v>
      </c>
      <c r="B38" s="18">
        <v>126.23699999999999</v>
      </c>
      <c r="C38" s="18">
        <v>43.49784691629948</v>
      </c>
      <c r="D38" s="18">
        <v>37.225000000000001</v>
      </c>
      <c r="E38" s="18">
        <v>31.935477334422739</v>
      </c>
      <c r="F38" s="19">
        <f t="shared" si="0"/>
        <v>0.73418524360238857</v>
      </c>
      <c r="G38" s="18">
        <v>82.739153083700401</v>
      </c>
      <c r="H38" s="17">
        <v>908</v>
      </c>
      <c r="I38" s="19">
        <f t="shared" si="1"/>
        <v>0.34457288208924075</v>
      </c>
      <c r="J38" s="19" t="str">
        <f t="shared" si="8"/>
        <v>25% - 50%</v>
      </c>
      <c r="K38" s="19">
        <f t="shared" si="2"/>
        <v>0.29488184922011773</v>
      </c>
      <c r="L38" s="19">
        <f t="shared" si="3"/>
        <v>0.29488184922011773</v>
      </c>
      <c r="M38" s="18">
        <f t="shared" si="4"/>
        <v>39496.044999999925</v>
      </c>
      <c r="N38" s="18">
        <f>+D38*H38</f>
        <v>33800.300000000003</v>
      </c>
      <c r="O38" s="18">
        <f t="shared" si="5"/>
        <v>33800.300000000003</v>
      </c>
      <c r="P38" s="19">
        <v>0.5</v>
      </c>
      <c r="Q38" s="18">
        <f t="shared" si="6"/>
        <v>63.118499999999997</v>
      </c>
      <c r="R38" s="18">
        <f t="shared" si="9"/>
        <v>535.50543818373387</v>
      </c>
      <c r="S38" s="18">
        <f t="shared" si="7"/>
        <v>372.49456181626613</v>
      </c>
    </row>
    <row r="39" spans="1:16380" x14ac:dyDescent="0.25">
      <c r="A39" s="17">
        <v>35216</v>
      </c>
      <c r="B39" s="18">
        <v>134</v>
      </c>
      <c r="C39" s="18">
        <v>69.098450946643709</v>
      </c>
      <c r="D39" s="18">
        <v>70</v>
      </c>
      <c r="E39" s="18">
        <v>19.934474064218136</v>
      </c>
      <c r="F39" s="19">
        <f t="shared" si="0"/>
        <v>0.28849379097674843</v>
      </c>
      <c r="G39" s="18">
        <v>64.901549053356263</v>
      </c>
      <c r="H39" s="17">
        <v>581</v>
      </c>
      <c r="I39" s="19">
        <f t="shared" si="1"/>
        <v>0.51566008169137101</v>
      </c>
      <c r="J39" s="19" t="str">
        <f t="shared" si="8"/>
        <v>50% - 75%</v>
      </c>
      <c r="K39" s="19">
        <f t="shared" si="2"/>
        <v>0.52238805970149249</v>
      </c>
      <c r="L39" s="19">
        <f t="shared" si="3"/>
        <v>0.52238805970149249</v>
      </c>
      <c r="M39" s="18">
        <f t="shared" si="4"/>
        <v>40146.199999999997</v>
      </c>
      <c r="N39" s="18">
        <f>+D39*H39</f>
        <v>40670</v>
      </c>
      <c r="O39" s="18">
        <f t="shared" si="5"/>
        <v>40670</v>
      </c>
      <c r="P39" s="19">
        <v>0.5</v>
      </c>
      <c r="Q39" s="18">
        <f t="shared" si="6"/>
        <v>67</v>
      </c>
      <c r="R39" s="18">
        <f t="shared" si="9"/>
        <v>607.01492537313436</v>
      </c>
      <c r="S39" s="18">
        <f t="shared" si="7"/>
        <v>-26.014925373134361</v>
      </c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/>
      <c r="IP39" s="17"/>
      <c r="IQ39" s="17"/>
      <c r="IR39" s="17"/>
      <c r="IS39" s="17"/>
      <c r="IT39" s="17"/>
      <c r="IU39" s="17"/>
      <c r="IV39" s="17"/>
      <c r="IW39" s="17"/>
      <c r="IX39" s="17"/>
      <c r="IY39" s="17"/>
      <c r="IZ39" s="17"/>
      <c r="JA39" s="17"/>
      <c r="JB39" s="17"/>
      <c r="JC39" s="17"/>
      <c r="JD39" s="17"/>
      <c r="JE39" s="17"/>
      <c r="JF39" s="17"/>
      <c r="JG39" s="17"/>
      <c r="JH39" s="17"/>
      <c r="JI39" s="17"/>
      <c r="JJ39" s="17"/>
      <c r="JK39" s="17"/>
      <c r="JL39" s="17"/>
      <c r="JM39" s="17"/>
      <c r="JN39" s="17"/>
      <c r="JO39" s="17"/>
      <c r="JP39" s="17"/>
      <c r="JQ39" s="17"/>
      <c r="JR39" s="17"/>
      <c r="JS39" s="17"/>
      <c r="JT39" s="17"/>
      <c r="JU39" s="17"/>
      <c r="JV39" s="17"/>
      <c r="JW39" s="17"/>
      <c r="JX39" s="17"/>
      <c r="JY39" s="17"/>
      <c r="JZ39" s="17"/>
      <c r="KA39" s="17"/>
      <c r="KB39" s="17"/>
      <c r="KC39" s="17"/>
      <c r="KD39" s="17"/>
      <c r="KE39" s="17"/>
      <c r="KF39" s="17"/>
      <c r="KG39" s="17"/>
      <c r="KH39" s="17"/>
      <c r="KI39" s="17"/>
      <c r="KJ39" s="17"/>
      <c r="KK39" s="17"/>
      <c r="KL39" s="17"/>
      <c r="KM39" s="17"/>
      <c r="KN39" s="17"/>
      <c r="KO39" s="17"/>
      <c r="KP39" s="17"/>
      <c r="KQ39" s="17"/>
      <c r="KR39" s="17"/>
      <c r="KS39" s="17"/>
      <c r="KT39" s="17"/>
      <c r="KU39" s="17"/>
      <c r="KV39" s="17"/>
      <c r="KW39" s="17"/>
      <c r="KX39" s="17"/>
      <c r="KY39" s="17"/>
      <c r="KZ39" s="17"/>
      <c r="LA39" s="17"/>
      <c r="LB39" s="17"/>
      <c r="LC39" s="17"/>
      <c r="LD39" s="17"/>
      <c r="LE39" s="17"/>
      <c r="LF39" s="17"/>
      <c r="LG39" s="17"/>
      <c r="LH39" s="17"/>
      <c r="LI39" s="17"/>
      <c r="LJ39" s="17"/>
      <c r="LK39" s="17"/>
      <c r="LL39" s="17"/>
      <c r="LM39" s="17"/>
      <c r="LN39" s="17"/>
      <c r="LO39" s="17"/>
      <c r="LP39" s="17"/>
      <c r="LQ39" s="17"/>
      <c r="LR39" s="17"/>
      <c r="LS39" s="17"/>
      <c r="LT39" s="17"/>
      <c r="LU39" s="17"/>
      <c r="LV39" s="17"/>
      <c r="LW39" s="17"/>
      <c r="LX39" s="17"/>
      <c r="LY39" s="17"/>
      <c r="LZ39" s="17"/>
      <c r="MA39" s="17"/>
      <c r="MB39" s="17"/>
      <c r="MC39" s="17"/>
      <c r="MD39" s="17"/>
      <c r="ME39" s="17"/>
      <c r="MF39" s="17"/>
      <c r="MG39" s="17"/>
      <c r="MH39" s="17"/>
      <c r="MI39" s="17"/>
      <c r="MJ39" s="17"/>
      <c r="MK39" s="17"/>
      <c r="ML39" s="17"/>
      <c r="MM39" s="17"/>
      <c r="MN39" s="17"/>
      <c r="MO39" s="17"/>
      <c r="MP39" s="17"/>
      <c r="MQ39" s="17"/>
      <c r="MR39" s="17"/>
      <c r="MS39" s="17"/>
      <c r="MT39" s="17"/>
      <c r="MU39" s="17"/>
      <c r="MV39" s="17"/>
      <c r="MW39" s="17"/>
      <c r="MX39" s="17"/>
      <c r="MY39" s="17"/>
      <c r="MZ39" s="17"/>
      <c r="NA39" s="17"/>
      <c r="NB39" s="17"/>
      <c r="NC39" s="17"/>
      <c r="ND39" s="17"/>
      <c r="NE39" s="17"/>
      <c r="NF39" s="17"/>
      <c r="NG39" s="17"/>
      <c r="NH39" s="17"/>
      <c r="NI39" s="17"/>
      <c r="NJ39" s="17"/>
      <c r="NK39" s="17"/>
      <c r="NL39" s="17"/>
      <c r="NM39" s="17"/>
      <c r="NN39" s="17"/>
      <c r="NO39" s="17"/>
      <c r="NP39" s="17"/>
      <c r="NQ39" s="17"/>
      <c r="NR39" s="17"/>
      <c r="NS39" s="17"/>
      <c r="NT39" s="17"/>
      <c r="NU39" s="17"/>
      <c r="NV39" s="17"/>
      <c r="NW39" s="17"/>
      <c r="NX39" s="17"/>
      <c r="NY39" s="17"/>
      <c r="NZ39" s="17"/>
      <c r="OA39" s="17"/>
      <c r="OB39" s="17"/>
      <c r="OC39" s="17"/>
      <c r="OD39" s="17"/>
      <c r="OE39" s="17"/>
      <c r="OF39" s="17"/>
      <c r="OG39" s="17"/>
      <c r="OH39" s="17"/>
      <c r="OI39" s="17"/>
      <c r="OJ39" s="17"/>
      <c r="OK39" s="17"/>
      <c r="OL39" s="17"/>
      <c r="OM39" s="17"/>
      <c r="ON39" s="17"/>
      <c r="OO39" s="17"/>
      <c r="OP39" s="17"/>
      <c r="OQ39" s="17"/>
      <c r="OR39" s="17"/>
      <c r="OS39" s="17"/>
      <c r="OT39" s="17"/>
      <c r="OU39" s="17"/>
      <c r="OV39" s="17"/>
      <c r="OW39" s="17"/>
      <c r="OX39" s="17"/>
      <c r="OY39" s="17"/>
      <c r="OZ39" s="17"/>
      <c r="PA39" s="17"/>
      <c r="PB39" s="17"/>
      <c r="PC39" s="17"/>
      <c r="PD39" s="17"/>
      <c r="PE39" s="17"/>
      <c r="PF39" s="17"/>
      <c r="PG39" s="17"/>
      <c r="PH39" s="17"/>
      <c r="PI39" s="17"/>
      <c r="PJ39" s="17"/>
      <c r="PK39" s="17"/>
      <c r="PL39" s="17"/>
      <c r="PM39" s="17"/>
      <c r="PN39" s="17"/>
      <c r="PO39" s="17"/>
      <c r="PP39" s="17"/>
      <c r="PQ39" s="17"/>
      <c r="PR39" s="17"/>
      <c r="PS39" s="17"/>
      <c r="PT39" s="17"/>
      <c r="PU39" s="17"/>
      <c r="PV39" s="17"/>
      <c r="PW39" s="17"/>
      <c r="PX39" s="17"/>
      <c r="PY39" s="17"/>
      <c r="PZ39" s="17"/>
      <c r="QA39" s="17"/>
      <c r="QB39" s="17"/>
      <c r="QC39" s="17"/>
      <c r="QD39" s="17"/>
      <c r="QE39" s="17"/>
      <c r="QF39" s="17"/>
      <c r="QG39" s="17"/>
      <c r="QH39" s="17"/>
      <c r="QI39" s="17"/>
      <c r="QJ39" s="17"/>
      <c r="QK39" s="17"/>
      <c r="QL39" s="17"/>
      <c r="QM39" s="17"/>
      <c r="QN39" s="17"/>
      <c r="QO39" s="17"/>
      <c r="QP39" s="17"/>
      <c r="QQ39" s="17"/>
      <c r="QR39" s="17"/>
      <c r="QS39" s="17"/>
      <c r="QT39" s="17"/>
      <c r="QU39" s="17"/>
      <c r="QV39" s="17"/>
      <c r="QW39" s="17"/>
      <c r="QX39" s="17"/>
      <c r="QY39" s="17"/>
      <c r="QZ39" s="17"/>
      <c r="RA39" s="17"/>
      <c r="RB39" s="17"/>
      <c r="RC39" s="17"/>
      <c r="RD39" s="17"/>
      <c r="RE39" s="17"/>
      <c r="RF39" s="17"/>
      <c r="RG39" s="17"/>
      <c r="RH39" s="17"/>
      <c r="RI39" s="17"/>
      <c r="RJ39" s="17"/>
      <c r="RK39" s="17"/>
      <c r="RL39" s="17"/>
      <c r="RM39" s="17"/>
      <c r="RN39" s="17"/>
      <c r="RO39" s="17"/>
      <c r="RP39" s="17"/>
      <c r="RQ39" s="17"/>
      <c r="RR39" s="17"/>
      <c r="RS39" s="17"/>
      <c r="RT39" s="17"/>
      <c r="RU39" s="17"/>
      <c r="RV39" s="17"/>
      <c r="RW39" s="17"/>
      <c r="RX39" s="17"/>
      <c r="RY39" s="17"/>
      <c r="RZ39" s="17"/>
      <c r="SA39" s="17"/>
      <c r="SB39" s="17"/>
      <c r="SC39" s="17"/>
      <c r="SD39" s="17"/>
      <c r="SE39" s="17"/>
      <c r="SF39" s="17"/>
      <c r="SG39" s="17"/>
      <c r="SH39" s="17"/>
      <c r="SI39" s="17"/>
      <c r="SJ39" s="17"/>
      <c r="SK39" s="17"/>
      <c r="SL39" s="17"/>
      <c r="SM39" s="17"/>
      <c r="SN39" s="17"/>
      <c r="SO39" s="17"/>
      <c r="SP39" s="17"/>
      <c r="SQ39" s="17"/>
      <c r="SR39" s="17"/>
      <c r="SS39" s="17"/>
      <c r="ST39" s="17"/>
      <c r="SU39" s="17"/>
      <c r="SV39" s="17"/>
      <c r="SW39" s="17"/>
      <c r="SX39" s="17"/>
      <c r="SY39" s="17"/>
      <c r="SZ39" s="17"/>
      <c r="TA39" s="17"/>
      <c r="TB39" s="17"/>
      <c r="TC39" s="17"/>
      <c r="TD39" s="17"/>
      <c r="TE39" s="17"/>
      <c r="TF39" s="17"/>
      <c r="TG39" s="17"/>
      <c r="TH39" s="17"/>
      <c r="TI39" s="17"/>
      <c r="TJ39" s="17"/>
      <c r="TK39" s="17"/>
      <c r="TL39" s="17"/>
      <c r="TM39" s="17"/>
      <c r="TN39" s="17"/>
      <c r="TO39" s="17"/>
      <c r="TP39" s="17"/>
      <c r="TQ39" s="17"/>
      <c r="TR39" s="17"/>
      <c r="TS39" s="17"/>
      <c r="TT39" s="17"/>
      <c r="TU39" s="17"/>
      <c r="TV39" s="17"/>
      <c r="TW39" s="17"/>
      <c r="TX39" s="17"/>
      <c r="TY39" s="17"/>
      <c r="TZ39" s="17"/>
      <c r="UA39" s="17"/>
      <c r="UB39" s="17"/>
      <c r="UC39" s="17"/>
      <c r="UD39" s="17"/>
      <c r="UE39" s="17"/>
      <c r="UF39" s="17"/>
      <c r="UG39" s="17"/>
      <c r="UH39" s="17"/>
      <c r="UI39" s="17"/>
      <c r="UJ39" s="17"/>
      <c r="UK39" s="17"/>
      <c r="UL39" s="17"/>
      <c r="UM39" s="17"/>
      <c r="UN39" s="17"/>
      <c r="UO39" s="17"/>
      <c r="UP39" s="17"/>
      <c r="UQ39" s="17"/>
      <c r="UR39" s="17"/>
      <c r="US39" s="17"/>
      <c r="UT39" s="17"/>
      <c r="UU39" s="17"/>
      <c r="UV39" s="17"/>
      <c r="UW39" s="17"/>
      <c r="UX39" s="17"/>
      <c r="UY39" s="17"/>
      <c r="UZ39" s="17"/>
      <c r="VA39" s="17"/>
      <c r="VB39" s="17"/>
      <c r="VC39" s="17"/>
      <c r="VD39" s="17"/>
      <c r="VE39" s="17"/>
      <c r="VF39" s="17"/>
      <c r="VG39" s="17"/>
      <c r="VH39" s="17"/>
      <c r="VI39" s="17"/>
      <c r="VJ39" s="17"/>
      <c r="VK39" s="17"/>
      <c r="VL39" s="17"/>
      <c r="VM39" s="17"/>
      <c r="VN39" s="17"/>
      <c r="VO39" s="17"/>
      <c r="VP39" s="17"/>
      <c r="VQ39" s="17"/>
      <c r="VR39" s="17"/>
      <c r="VS39" s="17"/>
      <c r="VT39" s="17"/>
      <c r="VU39" s="17"/>
      <c r="VV39" s="17"/>
      <c r="VW39" s="17"/>
      <c r="VX39" s="17"/>
      <c r="VY39" s="17"/>
      <c r="VZ39" s="17"/>
      <c r="WA39" s="17"/>
      <c r="WB39" s="17"/>
      <c r="WC39" s="17"/>
      <c r="WD39" s="17"/>
      <c r="WE39" s="17"/>
      <c r="WF39" s="17"/>
      <c r="WG39" s="17"/>
      <c r="WH39" s="17"/>
      <c r="WI39" s="17"/>
      <c r="WJ39" s="17"/>
      <c r="WK39" s="17"/>
      <c r="WL39" s="17"/>
      <c r="WM39" s="17"/>
      <c r="WN39" s="17"/>
      <c r="WO39" s="17"/>
      <c r="WP39" s="17"/>
      <c r="WQ39" s="17"/>
      <c r="WR39" s="17"/>
      <c r="WS39" s="17"/>
      <c r="WT39" s="17"/>
      <c r="WU39" s="17"/>
      <c r="WV39" s="17"/>
      <c r="WW39" s="17"/>
      <c r="WX39" s="17"/>
      <c r="WY39" s="17"/>
      <c r="WZ39" s="17"/>
      <c r="XA39" s="17"/>
      <c r="XB39" s="17"/>
      <c r="XC39" s="17"/>
      <c r="XD39" s="17"/>
      <c r="XE39" s="17"/>
      <c r="XF39" s="17"/>
      <c r="XG39" s="17"/>
      <c r="XH39" s="17"/>
      <c r="XI39" s="17"/>
      <c r="XJ39" s="17"/>
      <c r="XK39" s="17"/>
      <c r="XL39" s="17"/>
      <c r="XM39" s="17"/>
      <c r="XN39" s="17"/>
      <c r="XO39" s="17"/>
      <c r="XP39" s="17"/>
      <c r="XQ39" s="17"/>
      <c r="XR39" s="17"/>
      <c r="XS39" s="17"/>
      <c r="XT39" s="17"/>
      <c r="XU39" s="17"/>
      <c r="XV39" s="17"/>
      <c r="XW39" s="17"/>
      <c r="XX39" s="17"/>
      <c r="XY39" s="17"/>
      <c r="XZ39" s="17"/>
      <c r="YA39" s="17"/>
      <c r="YB39" s="17"/>
      <c r="YC39" s="17"/>
      <c r="YD39" s="17"/>
      <c r="YE39" s="17"/>
      <c r="YF39" s="17"/>
      <c r="YG39" s="17"/>
      <c r="YH39" s="17"/>
      <c r="YI39" s="17"/>
      <c r="YJ39" s="17"/>
      <c r="YK39" s="17"/>
      <c r="YL39" s="17"/>
      <c r="YM39" s="17"/>
      <c r="YN39" s="17"/>
      <c r="YO39" s="17"/>
      <c r="YP39" s="17"/>
      <c r="YQ39" s="17"/>
      <c r="YR39" s="17"/>
      <c r="YS39" s="17"/>
      <c r="YT39" s="17"/>
      <c r="YU39" s="17"/>
      <c r="YV39" s="17"/>
      <c r="YW39" s="17"/>
      <c r="YX39" s="17"/>
      <c r="YY39" s="17"/>
      <c r="YZ39" s="17"/>
      <c r="ZA39" s="17"/>
      <c r="ZB39" s="17"/>
      <c r="ZC39" s="17"/>
      <c r="ZD39" s="17"/>
      <c r="ZE39" s="17"/>
      <c r="ZF39" s="17"/>
      <c r="ZG39" s="17"/>
      <c r="ZH39" s="17"/>
      <c r="ZI39" s="17"/>
      <c r="ZJ39" s="17"/>
      <c r="ZK39" s="17"/>
      <c r="ZL39" s="17"/>
      <c r="ZM39" s="17"/>
      <c r="ZN39" s="17"/>
      <c r="ZO39" s="17"/>
      <c r="ZP39" s="17"/>
      <c r="ZQ39" s="17"/>
      <c r="ZR39" s="17"/>
      <c r="ZS39" s="17"/>
      <c r="ZT39" s="17"/>
      <c r="ZU39" s="17"/>
      <c r="ZV39" s="17"/>
      <c r="ZW39" s="17"/>
      <c r="ZX39" s="17"/>
      <c r="ZY39" s="17"/>
      <c r="ZZ39" s="17"/>
      <c r="AAA39" s="17"/>
      <c r="AAB39" s="17"/>
      <c r="AAC39" s="17"/>
      <c r="AAD39" s="17"/>
      <c r="AAE39" s="17"/>
      <c r="AAF39" s="17"/>
      <c r="AAG39" s="17"/>
      <c r="AAH39" s="17"/>
      <c r="AAI39" s="17"/>
      <c r="AAJ39" s="17"/>
      <c r="AAK39" s="17"/>
      <c r="AAL39" s="17"/>
      <c r="AAM39" s="17"/>
      <c r="AAN39" s="17"/>
      <c r="AAO39" s="17"/>
      <c r="AAP39" s="17"/>
      <c r="AAQ39" s="17"/>
      <c r="AAR39" s="17"/>
      <c r="AAS39" s="17"/>
      <c r="AAT39" s="17"/>
      <c r="AAU39" s="17"/>
      <c r="AAV39" s="17"/>
      <c r="AAW39" s="17"/>
      <c r="AAX39" s="17"/>
      <c r="AAY39" s="17"/>
      <c r="AAZ39" s="17"/>
      <c r="ABA39" s="17"/>
      <c r="ABB39" s="17"/>
      <c r="ABC39" s="17"/>
      <c r="ABD39" s="17"/>
      <c r="ABE39" s="17"/>
      <c r="ABF39" s="17"/>
      <c r="ABG39" s="17"/>
      <c r="ABH39" s="17"/>
      <c r="ABI39" s="17"/>
      <c r="ABJ39" s="17"/>
      <c r="ABK39" s="17"/>
      <c r="ABL39" s="17"/>
      <c r="ABM39" s="17"/>
      <c r="ABN39" s="17"/>
      <c r="ABO39" s="17"/>
      <c r="ABP39" s="17"/>
      <c r="ABQ39" s="17"/>
      <c r="ABR39" s="17"/>
      <c r="ABS39" s="17"/>
      <c r="ABT39" s="17"/>
      <c r="ABU39" s="17"/>
      <c r="ABV39" s="17"/>
      <c r="ABW39" s="17"/>
      <c r="ABX39" s="17"/>
      <c r="ABY39" s="17"/>
      <c r="ABZ39" s="17"/>
      <c r="ACA39" s="17"/>
      <c r="ACB39" s="17"/>
      <c r="ACC39" s="17"/>
      <c r="ACD39" s="17"/>
      <c r="ACE39" s="17"/>
      <c r="ACF39" s="17"/>
      <c r="ACG39" s="17"/>
      <c r="ACH39" s="17"/>
      <c r="ACI39" s="17"/>
      <c r="ACJ39" s="17"/>
      <c r="ACK39" s="17"/>
      <c r="ACL39" s="17"/>
      <c r="ACM39" s="17"/>
      <c r="ACN39" s="17"/>
      <c r="ACO39" s="17"/>
      <c r="ACP39" s="17"/>
      <c r="ACQ39" s="17"/>
      <c r="ACR39" s="17"/>
      <c r="ACS39" s="17"/>
      <c r="ACT39" s="17"/>
      <c r="ACU39" s="17"/>
      <c r="ACV39" s="17"/>
      <c r="ACW39" s="17"/>
      <c r="ACX39" s="17"/>
      <c r="ACY39" s="17"/>
      <c r="ACZ39" s="17"/>
      <c r="ADA39" s="17"/>
      <c r="ADB39" s="17"/>
      <c r="ADC39" s="17"/>
      <c r="ADD39" s="17"/>
      <c r="ADE39" s="17"/>
      <c r="ADF39" s="17"/>
      <c r="ADG39" s="17"/>
      <c r="ADH39" s="17"/>
      <c r="ADI39" s="17"/>
      <c r="ADJ39" s="17"/>
      <c r="ADK39" s="17"/>
      <c r="ADL39" s="17"/>
      <c r="ADM39" s="17"/>
      <c r="ADN39" s="17"/>
      <c r="ADO39" s="17"/>
      <c r="ADP39" s="17"/>
      <c r="ADQ39" s="17"/>
      <c r="ADR39" s="17"/>
      <c r="ADS39" s="17"/>
      <c r="ADT39" s="17"/>
      <c r="ADU39" s="17"/>
      <c r="ADV39" s="17"/>
      <c r="ADW39" s="17"/>
      <c r="ADX39" s="17"/>
      <c r="ADY39" s="17"/>
      <c r="ADZ39" s="17"/>
      <c r="AEA39" s="17"/>
      <c r="AEB39" s="17"/>
      <c r="AEC39" s="17"/>
      <c r="AED39" s="17"/>
      <c r="AEE39" s="17"/>
      <c r="AEF39" s="17"/>
      <c r="AEG39" s="17"/>
      <c r="AEH39" s="17"/>
      <c r="AEI39" s="17"/>
      <c r="AEJ39" s="17"/>
      <c r="AEK39" s="17"/>
      <c r="AEL39" s="17"/>
      <c r="AEM39" s="17"/>
      <c r="AEN39" s="17"/>
      <c r="AEO39" s="17"/>
      <c r="AEP39" s="17"/>
      <c r="AEQ39" s="17"/>
      <c r="AER39" s="17"/>
      <c r="AES39" s="17"/>
      <c r="AET39" s="17"/>
      <c r="AEU39" s="17"/>
      <c r="AEV39" s="17"/>
      <c r="AEW39" s="17"/>
      <c r="AEX39" s="17"/>
      <c r="AEY39" s="17"/>
      <c r="AEZ39" s="17"/>
      <c r="AFA39" s="17"/>
      <c r="AFB39" s="17"/>
      <c r="AFC39" s="17"/>
      <c r="AFD39" s="17"/>
      <c r="AFE39" s="17"/>
      <c r="AFF39" s="17"/>
      <c r="AFG39" s="17"/>
      <c r="AFH39" s="17"/>
      <c r="AFI39" s="17"/>
      <c r="AFJ39" s="17"/>
      <c r="AFK39" s="17"/>
      <c r="AFL39" s="17"/>
      <c r="AFM39" s="17"/>
      <c r="AFN39" s="17"/>
      <c r="AFO39" s="17"/>
      <c r="AFP39" s="17"/>
      <c r="AFQ39" s="17"/>
      <c r="AFR39" s="17"/>
      <c r="AFS39" s="17"/>
      <c r="AFT39" s="17"/>
      <c r="AFU39" s="17"/>
      <c r="AFV39" s="17"/>
      <c r="AFW39" s="17"/>
      <c r="AFX39" s="17"/>
      <c r="AFY39" s="17"/>
      <c r="AFZ39" s="17"/>
      <c r="AGA39" s="17"/>
      <c r="AGB39" s="17"/>
      <c r="AGC39" s="17"/>
      <c r="AGD39" s="17"/>
      <c r="AGE39" s="17"/>
      <c r="AGF39" s="17"/>
      <c r="AGG39" s="17"/>
      <c r="AGH39" s="17"/>
      <c r="AGI39" s="17"/>
      <c r="AGJ39" s="17"/>
      <c r="AGK39" s="17"/>
      <c r="AGL39" s="17"/>
      <c r="AGM39" s="17"/>
      <c r="AGN39" s="17"/>
      <c r="AGO39" s="17"/>
      <c r="AGP39" s="17"/>
      <c r="AGQ39" s="17"/>
      <c r="AGR39" s="17"/>
      <c r="AGS39" s="17"/>
      <c r="AGT39" s="17"/>
      <c r="AGU39" s="17"/>
      <c r="AGV39" s="17"/>
      <c r="AGW39" s="17"/>
      <c r="AGX39" s="17"/>
      <c r="AGY39" s="17"/>
      <c r="AGZ39" s="17"/>
      <c r="AHA39" s="17"/>
      <c r="AHB39" s="17"/>
      <c r="AHC39" s="17"/>
      <c r="AHD39" s="17"/>
      <c r="AHE39" s="17"/>
      <c r="AHF39" s="17"/>
      <c r="AHG39" s="17"/>
      <c r="AHH39" s="17"/>
      <c r="AHI39" s="17"/>
      <c r="AHJ39" s="17"/>
      <c r="AHK39" s="17"/>
      <c r="AHL39" s="17"/>
      <c r="AHM39" s="17"/>
      <c r="AHN39" s="17"/>
      <c r="AHO39" s="17"/>
      <c r="AHP39" s="17"/>
      <c r="AHQ39" s="17"/>
      <c r="AHR39" s="17"/>
      <c r="AHS39" s="17"/>
      <c r="AHT39" s="17"/>
      <c r="AHU39" s="17"/>
      <c r="AHV39" s="17"/>
      <c r="AHW39" s="17"/>
      <c r="AHX39" s="17"/>
      <c r="AHY39" s="17"/>
      <c r="AHZ39" s="17"/>
      <c r="AIA39" s="17"/>
      <c r="AIB39" s="17"/>
      <c r="AIC39" s="17"/>
      <c r="AID39" s="17"/>
      <c r="AIE39" s="17"/>
      <c r="AIF39" s="17"/>
      <c r="AIG39" s="17"/>
      <c r="AIH39" s="17"/>
      <c r="AII39" s="17"/>
      <c r="AIJ39" s="17"/>
      <c r="AIK39" s="17"/>
      <c r="AIL39" s="17"/>
      <c r="AIM39" s="17"/>
      <c r="AIN39" s="17"/>
      <c r="AIO39" s="17"/>
      <c r="AIP39" s="17"/>
      <c r="AIQ39" s="17"/>
      <c r="AIR39" s="17"/>
      <c r="AIS39" s="17"/>
      <c r="AIT39" s="17"/>
      <c r="AIU39" s="17"/>
      <c r="AIV39" s="17"/>
      <c r="AIW39" s="17"/>
      <c r="AIX39" s="17"/>
      <c r="AIY39" s="17"/>
      <c r="AIZ39" s="17"/>
      <c r="AJA39" s="17"/>
      <c r="AJB39" s="17"/>
      <c r="AJC39" s="17"/>
      <c r="AJD39" s="17"/>
      <c r="AJE39" s="17"/>
      <c r="AJF39" s="17"/>
      <c r="AJG39" s="17"/>
      <c r="AJH39" s="17"/>
      <c r="AJI39" s="17"/>
      <c r="AJJ39" s="17"/>
      <c r="AJK39" s="17"/>
      <c r="AJL39" s="17"/>
      <c r="AJM39" s="17"/>
      <c r="AJN39" s="17"/>
      <c r="AJO39" s="17"/>
      <c r="AJP39" s="17"/>
      <c r="AJQ39" s="17"/>
      <c r="AJR39" s="17"/>
      <c r="AJS39" s="17"/>
      <c r="AJT39" s="17"/>
      <c r="AJU39" s="17"/>
      <c r="AJV39" s="17"/>
      <c r="AJW39" s="17"/>
      <c r="AJX39" s="17"/>
      <c r="AJY39" s="17"/>
      <c r="AJZ39" s="17"/>
      <c r="AKA39" s="17"/>
      <c r="AKB39" s="17"/>
      <c r="AKC39" s="17"/>
      <c r="AKD39" s="17"/>
      <c r="AKE39" s="17"/>
      <c r="AKF39" s="17"/>
      <c r="AKG39" s="17"/>
      <c r="AKH39" s="17"/>
      <c r="AKI39" s="17"/>
      <c r="AKJ39" s="17"/>
      <c r="AKK39" s="17"/>
      <c r="AKL39" s="17"/>
      <c r="AKM39" s="17"/>
      <c r="AKN39" s="17"/>
      <c r="AKO39" s="17"/>
      <c r="AKP39" s="17"/>
      <c r="AKQ39" s="17"/>
      <c r="AKR39" s="17"/>
      <c r="AKS39" s="17"/>
      <c r="AKT39" s="17"/>
      <c r="AKU39" s="17"/>
      <c r="AKV39" s="17"/>
      <c r="AKW39" s="17"/>
      <c r="AKX39" s="17"/>
      <c r="AKY39" s="17"/>
      <c r="AKZ39" s="17"/>
      <c r="ALA39" s="17"/>
      <c r="ALB39" s="17"/>
      <c r="ALC39" s="17"/>
      <c r="ALD39" s="17"/>
      <c r="ALE39" s="17"/>
      <c r="ALF39" s="17"/>
      <c r="ALG39" s="17"/>
      <c r="ALH39" s="17"/>
      <c r="ALI39" s="17"/>
      <c r="ALJ39" s="17"/>
      <c r="ALK39" s="17"/>
      <c r="ALL39" s="17"/>
      <c r="ALM39" s="17"/>
      <c r="ALN39" s="17"/>
      <c r="ALO39" s="17"/>
      <c r="ALP39" s="17"/>
      <c r="ALQ39" s="17"/>
      <c r="ALR39" s="17"/>
      <c r="ALS39" s="17"/>
      <c r="ALT39" s="17"/>
      <c r="ALU39" s="17"/>
      <c r="ALV39" s="17"/>
      <c r="ALW39" s="17"/>
      <c r="ALX39" s="17"/>
      <c r="ALY39" s="17"/>
      <c r="ALZ39" s="17"/>
      <c r="AMA39" s="17"/>
      <c r="AMB39" s="17"/>
      <c r="AMC39" s="17"/>
      <c r="AMD39" s="17"/>
      <c r="AME39" s="17"/>
      <c r="AMF39" s="17"/>
      <c r="AMG39" s="17"/>
      <c r="AMH39" s="17"/>
      <c r="AMI39" s="17"/>
      <c r="AMJ39" s="17"/>
      <c r="AMK39" s="17"/>
      <c r="AML39" s="17"/>
      <c r="AMM39" s="17"/>
      <c r="AMN39" s="17"/>
      <c r="AMO39" s="17"/>
      <c r="AMP39" s="17"/>
      <c r="AMQ39" s="17"/>
      <c r="AMR39" s="17"/>
      <c r="AMS39" s="17"/>
      <c r="AMT39" s="17"/>
      <c r="AMU39" s="17"/>
      <c r="AMV39" s="17"/>
      <c r="AMW39" s="17"/>
      <c r="AMX39" s="17"/>
      <c r="AMY39" s="17"/>
      <c r="AMZ39" s="17"/>
      <c r="ANA39" s="17"/>
      <c r="ANB39" s="17"/>
      <c r="ANC39" s="17"/>
      <c r="AND39" s="17"/>
      <c r="ANE39" s="17"/>
      <c r="ANF39" s="17"/>
      <c r="ANG39" s="17"/>
      <c r="ANH39" s="17"/>
      <c r="ANI39" s="17"/>
      <c r="ANJ39" s="17"/>
      <c r="ANK39" s="17"/>
      <c r="ANL39" s="17"/>
      <c r="ANM39" s="17"/>
      <c r="ANN39" s="17"/>
      <c r="ANO39" s="17"/>
      <c r="ANP39" s="17"/>
      <c r="ANQ39" s="17"/>
      <c r="ANR39" s="17"/>
      <c r="ANS39" s="17"/>
      <c r="ANT39" s="17"/>
      <c r="ANU39" s="17"/>
      <c r="ANV39" s="17"/>
      <c r="ANW39" s="17"/>
      <c r="ANX39" s="17"/>
      <c r="ANY39" s="17"/>
      <c r="ANZ39" s="17"/>
      <c r="AOA39" s="17"/>
      <c r="AOB39" s="17"/>
      <c r="AOC39" s="17"/>
      <c r="AOD39" s="17"/>
      <c r="AOE39" s="17"/>
      <c r="AOF39" s="17"/>
      <c r="AOG39" s="17"/>
      <c r="AOH39" s="17"/>
      <c r="AOI39" s="17"/>
      <c r="AOJ39" s="17"/>
      <c r="AOK39" s="17"/>
      <c r="AOL39" s="17"/>
      <c r="AOM39" s="17"/>
      <c r="AON39" s="17"/>
      <c r="AOO39" s="17"/>
      <c r="AOP39" s="17"/>
      <c r="AOQ39" s="17"/>
      <c r="AOR39" s="17"/>
      <c r="AOS39" s="17"/>
      <c r="AOT39" s="17"/>
      <c r="AOU39" s="17"/>
      <c r="AOV39" s="17"/>
      <c r="AOW39" s="17"/>
      <c r="AOX39" s="17"/>
      <c r="AOY39" s="17"/>
      <c r="AOZ39" s="17"/>
      <c r="APA39" s="17"/>
      <c r="APB39" s="17"/>
      <c r="APC39" s="17"/>
      <c r="APD39" s="17"/>
      <c r="APE39" s="17"/>
      <c r="APF39" s="17"/>
      <c r="APG39" s="17"/>
      <c r="APH39" s="17"/>
      <c r="API39" s="17"/>
      <c r="APJ39" s="17"/>
      <c r="APK39" s="17"/>
      <c r="APL39" s="17"/>
      <c r="APM39" s="17"/>
      <c r="APN39" s="17"/>
      <c r="APO39" s="17"/>
      <c r="APP39" s="17"/>
      <c r="APQ39" s="17"/>
      <c r="APR39" s="17"/>
      <c r="APS39" s="17"/>
      <c r="APT39" s="17"/>
      <c r="APU39" s="17"/>
      <c r="APV39" s="17"/>
      <c r="APW39" s="17"/>
      <c r="APX39" s="17"/>
      <c r="APY39" s="17"/>
      <c r="APZ39" s="17"/>
      <c r="AQA39" s="17"/>
      <c r="AQB39" s="17"/>
      <c r="AQC39" s="17"/>
      <c r="AQD39" s="17"/>
      <c r="AQE39" s="17"/>
      <c r="AQF39" s="17"/>
      <c r="AQG39" s="17"/>
      <c r="AQH39" s="17"/>
      <c r="AQI39" s="17"/>
      <c r="AQJ39" s="17"/>
      <c r="AQK39" s="17"/>
      <c r="AQL39" s="17"/>
      <c r="AQM39" s="17"/>
      <c r="AQN39" s="17"/>
      <c r="AQO39" s="17"/>
      <c r="AQP39" s="17"/>
      <c r="AQQ39" s="17"/>
      <c r="AQR39" s="17"/>
      <c r="AQS39" s="17"/>
      <c r="AQT39" s="17"/>
      <c r="AQU39" s="17"/>
      <c r="AQV39" s="17"/>
      <c r="AQW39" s="17"/>
      <c r="AQX39" s="17"/>
      <c r="AQY39" s="17"/>
      <c r="AQZ39" s="17"/>
      <c r="ARA39" s="17"/>
      <c r="ARB39" s="17"/>
      <c r="ARC39" s="17"/>
      <c r="ARD39" s="17"/>
      <c r="ARE39" s="17"/>
      <c r="ARF39" s="17"/>
      <c r="ARG39" s="17"/>
      <c r="ARH39" s="17"/>
      <c r="ARI39" s="17"/>
      <c r="ARJ39" s="17"/>
      <c r="ARK39" s="17"/>
      <c r="ARL39" s="17"/>
      <c r="ARM39" s="17"/>
      <c r="ARN39" s="17"/>
      <c r="ARO39" s="17"/>
      <c r="ARP39" s="17"/>
      <c r="ARQ39" s="17"/>
      <c r="ARR39" s="17"/>
      <c r="ARS39" s="17"/>
      <c r="ART39" s="17"/>
      <c r="ARU39" s="17"/>
      <c r="ARV39" s="17"/>
      <c r="ARW39" s="17"/>
      <c r="ARX39" s="17"/>
      <c r="ARY39" s="17"/>
      <c r="ARZ39" s="17"/>
      <c r="ASA39" s="17"/>
      <c r="ASB39" s="17"/>
      <c r="ASC39" s="17"/>
      <c r="ASD39" s="17"/>
      <c r="ASE39" s="17"/>
      <c r="ASF39" s="17"/>
      <c r="ASG39" s="17"/>
      <c r="ASH39" s="17"/>
      <c r="ASI39" s="17"/>
      <c r="ASJ39" s="17"/>
      <c r="ASK39" s="17"/>
      <c r="ASL39" s="17"/>
      <c r="ASM39" s="17"/>
      <c r="ASN39" s="17"/>
      <c r="ASO39" s="17"/>
      <c r="ASP39" s="17"/>
      <c r="ASQ39" s="17"/>
      <c r="ASR39" s="17"/>
      <c r="ASS39" s="17"/>
      <c r="AST39" s="17"/>
      <c r="ASU39" s="17"/>
      <c r="ASV39" s="17"/>
      <c r="ASW39" s="17"/>
      <c r="ASX39" s="17"/>
      <c r="ASY39" s="17"/>
      <c r="ASZ39" s="17"/>
      <c r="ATA39" s="17"/>
      <c r="ATB39" s="17"/>
      <c r="ATC39" s="17"/>
      <c r="ATD39" s="17"/>
      <c r="ATE39" s="17"/>
      <c r="ATF39" s="17"/>
      <c r="ATG39" s="17"/>
      <c r="ATH39" s="17"/>
      <c r="ATI39" s="17"/>
      <c r="ATJ39" s="17"/>
      <c r="ATK39" s="17"/>
      <c r="ATL39" s="17"/>
      <c r="ATM39" s="17"/>
      <c r="ATN39" s="17"/>
      <c r="ATO39" s="17"/>
      <c r="ATP39" s="17"/>
      <c r="ATQ39" s="17"/>
      <c r="ATR39" s="17"/>
      <c r="ATS39" s="17"/>
      <c r="ATT39" s="17"/>
      <c r="ATU39" s="17"/>
      <c r="ATV39" s="17"/>
      <c r="ATW39" s="17"/>
      <c r="ATX39" s="17"/>
      <c r="ATY39" s="17"/>
      <c r="ATZ39" s="17"/>
      <c r="AUA39" s="17"/>
      <c r="AUB39" s="17"/>
      <c r="AUC39" s="17"/>
      <c r="AUD39" s="17"/>
      <c r="AUE39" s="17"/>
      <c r="AUF39" s="17"/>
      <c r="AUG39" s="17"/>
      <c r="AUH39" s="17"/>
      <c r="AUI39" s="17"/>
      <c r="AUJ39" s="17"/>
      <c r="AUK39" s="17"/>
      <c r="AUL39" s="17"/>
      <c r="AUM39" s="17"/>
      <c r="AUN39" s="17"/>
      <c r="AUO39" s="17"/>
      <c r="AUP39" s="17"/>
      <c r="AUQ39" s="17"/>
      <c r="AUR39" s="17"/>
      <c r="AUS39" s="17"/>
      <c r="AUT39" s="17"/>
      <c r="AUU39" s="17"/>
      <c r="AUV39" s="17"/>
      <c r="AUW39" s="17"/>
      <c r="AUX39" s="17"/>
      <c r="AUY39" s="17"/>
      <c r="AUZ39" s="17"/>
      <c r="AVA39" s="17"/>
      <c r="AVB39" s="17"/>
      <c r="AVC39" s="17"/>
      <c r="AVD39" s="17"/>
      <c r="AVE39" s="17"/>
      <c r="AVF39" s="17"/>
      <c r="AVG39" s="17"/>
      <c r="AVH39" s="17"/>
      <c r="AVI39" s="17"/>
      <c r="AVJ39" s="17"/>
      <c r="AVK39" s="17"/>
      <c r="AVL39" s="17"/>
      <c r="AVM39" s="17"/>
      <c r="AVN39" s="17"/>
      <c r="AVO39" s="17"/>
      <c r="AVP39" s="17"/>
      <c r="AVQ39" s="17"/>
      <c r="AVR39" s="17"/>
      <c r="AVS39" s="17"/>
      <c r="AVT39" s="17"/>
      <c r="AVU39" s="17"/>
      <c r="AVV39" s="17"/>
      <c r="AVW39" s="17"/>
      <c r="AVX39" s="17"/>
      <c r="AVY39" s="17"/>
      <c r="AVZ39" s="17"/>
      <c r="AWA39" s="17"/>
      <c r="AWB39" s="17"/>
      <c r="AWC39" s="17"/>
      <c r="AWD39" s="17"/>
      <c r="AWE39" s="17"/>
      <c r="AWF39" s="17"/>
      <c r="AWG39" s="17"/>
      <c r="AWH39" s="17"/>
      <c r="AWI39" s="17"/>
      <c r="AWJ39" s="17"/>
      <c r="AWK39" s="17"/>
      <c r="AWL39" s="17"/>
      <c r="AWM39" s="17"/>
      <c r="AWN39" s="17"/>
      <c r="AWO39" s="17"/>
      <c r="AWP39" s="17"/>
      <c r="AWQ39" s="17"/>
      <c r="AWR39" s="17"/>
      <c r="AWS39" s="17"/>
      <c r="AWT39" s="17"/>
      <c r="AWU39" s="17"/>
      <c r="AWV39" s="17"/>
      <c r="AWW39" s="17"/>
      <c r="AWX39" s="17"/>
      <c r="AWY39" s="17"/>
      <c r="AWZ39" s="17"/>
      <c r="AXA39" s="17"/>
      <c r="AXB39" s="17"/>
      <c r="AXC39" s="17"/>
      <c r="AXD39" s="17"/>
      <c r="AXE39" s="17"/>
      <c r="AXF39" s="17"/>
      <c r="AXG39" s="17"/>
      <c r="AXH39" s="17"/>
      <c r="AXI39" s="17"/>
      <c r="AXJ39" s="17"/>
      <c r="AXK39" s="17"/>
      <c r="AXL39" s="17"/>
      <c r="AXM39" s="17"/>
      <c r="AXN39" s="17"/>
      <c r="AXO39" s="17"/>
      <c r="AXP39" s="17"/>
      <c r="AXQ39" s="17"/>
      <c r="AXR39" s="17"/>
      <c r="AXS39" s="17"/>
      <c r="AXT39" s="17"/>
      <c r="AXU39" s="17"/>
      <c r="AXV39" s="17"/>
      <c r="AXW39" s="17"/>
      <c r="AXX39" s="17"/>
      <c r="AXY39" s="17"/>
      <c r="AXZ39" s="17"/>
      <c r="AYA39" s="17"/>
      <c r="AYB39" s="17"/>
      <c r="AYC39" s="17"/>
      <c r="AYD39" s="17"/>
      <c r="AYE39" s="17"/>
      <c r="AYF39" s="17"/>
      <c r="AYG39" s="17"/>
      <c r="AYH39" s="17"/>
      <c r="AYI39" s="17"/>
      <c r="AYJ39" s="17"/>
      <c r="AYK39" s="17"/>
      <c r="AYL39" s="17"/>
      <c r="AYM39" s="17"/>
      <c r="AYN39" s="17"/>
      <c r="AYO39" s="17"/>
      <c r="AYP39" s="17"/>
      <c r="AYQ39" s="17"/>
      <c r="AYR39" s="17"/>
      <c r="AYS39" s="17"/>
      <c r="AYT39" s="17"/>
      <c r="AYU39" s="17"/>
      <c r="AYV39" s="17"/>
      <c r="AYW39" s="17"/>
      <c r="AYX39" s="17"/>
      <c r="AYY39" s="17"/>
      <c r="AYZ39" s="17"/>
      <c r="AZA39" s="17"/>
      <c r="AZB39" s="17"/>
      <c r="AZC39" s="17"/>
      <c r="AZD39" s="17"/>
      <c r="AZE39" s="17"/>
      <c r="AZF39" s="17"/>
      <c r="AZG39" s="17"/>
      <c r="AZH39" s="17"/>
      <c r="AZI39" s="17"/>
      <c r="AZJ39" s="17"/>
      <c r="AZK39" s="17"/>
      <c r="AZL39" s="17"/>
      <c r="AZM39" s="17"/>
      <c r="AZN39" s="17"/>
      <c r="AZO39" s="17"/>
      <c r="AZP39" s="17"/>
      <c r="AZQ39" s="17"/>
      <c r="AZR39" s="17"/>
      <c r="AZS39" s="17"/>
      <c r="AZT39" s="17"/>
      <c r="AZU39" s="17"/>
      <c r="AZV39" s="17"/>
      <c r="AZW39" s="17"/>
      <c r="AZX39" s="17"/>
      <c r="AZY39" s="17"/>
      <c r="AZZ39" s="17"/>
      <c r="BAA39" s="17"/>
      <c r="BAB39" s="17"/>
      <c r="BAC39" s="17"/>
      <c r="BAD39" s="17"/>
      <c r="BAE39" s="17"/>
      <c r="BAF39" s="17"/>
      <c r="BAG39" s="17"/>
      <c r="BAH39" s="17"/>
      <c r="BAI39" s="17"/>
      <c r="BAJ39" s="17"/>
      <c r="BAK39" s="17"/>
      <c r="BAL39" s="17"/>
      <c r="BAM39" s="17"/>
      <c r="BAN39" s="17"/>
      <c r="BAO39" s="17"/>
      <c r="BAP39" s="17"/>
      <c r="BAQ39" s="17"/>
      <c r="BAR39" s="17"/>
      <c r="BAS39" s="17"/>
      <c r="BAT39" s="17"/>
      <c r="BAU39" s="17"/>
      <c r="BAV39" s="17"/>
      <c r="BAW39" s="17"/>
      <c r="BAX39" s="17"/>
      <c r="BAY39" s="17"/>
      <c r="BAZ39" s="17"/>
      <c r="BBA39" s="17"/>
      <c r="BBB39" s="17"/>
      <c r="BBC39" s="17"/>
      <c r="BBD39" s="17"/>
      <c r="BBE39" s="17"/>
      <c r="BBF39" s="17"/>
      <c r="BBG39" s="17"/>
      <c r="BBH39" s="17"/>
      <c r="BBI39" s="17"/>
      <c r="BBJ39" s="17"/>
      <c r="BBK39" s="17"/>
      <c r="BBL39" s="17"/>
      <c r="BBM39" s="17"/>
      <c r="BBN39" s="17"/>
      <c r="BBO39" s="17"/>
      <c r="BBP39" s="17"/>
      <c r="BBQ39" s="17"/>
      <c r="BBR39" s="17"/>
      <c r="BBS39" s="17"/>
      <c r="BBT39" s="17"/>
      <c r="BBU39" s="17"/>
      <c r="BBV39" s="17"/>
      <c r="BBW39" s="17"/>
      <c r="BBX39" s="17"/>
      <c r="BBY39" s="17"/>
      <c r="BBZ39" s="17"/>
      <c r="BCA39" s="17"/>
      <c r="BCB39" s="17"/>
      <c r="BCC39" s="17"/>
      <c r="BCD39" s="17"/>
      <c r="BCE39" s="17"/>
      <c r="BCF39" s="17"/>
      <c r="BCG39" s="17"/>
      <c r="BCH39" s="17"/>
      <c r="BCI39" s="17"/>
      <c r="BCJ39" s="17"/>
      <c r="BCK39" s="17"/>
      <c r="BCL39" s="17"/>
      <c r="BCM39" s="17"/>
      <c r="BCN39" s="17"/>
      <c r="BCO39" s="17"/>
      <c r="BCP39" s="17"/>
      <c r="BCQ39" s="17"/>
      <c r="BCR39" s="17"/>
      <c r="BCS39" s="17"/>
      <c r="BCT39" s="17"/>
      <c r="BCU39" s="17"/>
      <c r="BCV39" s="17"/>
      <c r="BCW39" s="17"/>
      <c r="BCX39" s="17"/>
      <c r="BCY39" s="17"/>
      <c r="BCZ39" s="17"/>
      <c r="BDA39" s="17"/>
      <c r="BDB39" s="17"/>
      <c r="BDC39" s="17"/>
      <c r="BDD39" s="17"/>
      <c r="BDE39" s="17"/>
      <c r="BDF39" s="17"/>
      <c r="BDG39" s="17"/>
      <c r="BDH39" s="17"/>
      <c r="BDI39" s="17"/>
      <c r="BDJ39" s="17"/>
      <c r="BDK39" s="17"/>
      <c r="BDL39" s="17"/>
      <c r="BDM39" s="17"/>
      <c r="BDN39" s="17"/>
      <c r="BDO39" s="17"/>
      <c r="BDP39" s="17"/>
      <c r="BDQ39" s="17"/>
      <c r="BDR39" s="17"/>
      <c r="BDS39" s="17"/>
      <c r="BDT39" s="17"/>
      <c r="BDU39" s="17"/>
      <c r="BDV39" s="17"/>
      <c r="BDW39" s="17"/>
      <c r="BDX39" s="17"/>
      <c r="BDY39" s="17"/>
      <c r="BDZ39" s="17"/>
      <c r="BEA39" s="17"/>
      <c r="BEB39" s="17"/>
      <c r="BEC39" s="17"/>
      <c r="BED39" s="17"/>
      <c r="BEE39" s="17"/>
      <c r="BEF39" s="17"/>
      <c r="BEG39" s="17"/>
      <c r="BEH39" s="17"/>
      <c r="BEI39" s="17"/>
      <c r="BEJ39" s="17"/>
      <c r="BEK39" s="17"/>
      <c r="BEL39" s="17"/>
      <c r="BEM39" s="17"/>
      <c r="BEN39" s="17"/>
      <c r="BEO39" s="17"/>
      <c r="BEP39" s="17"/>
      <c r="BEQ39" s="17"/>
      <c r="BER39" s="17"/>
      <c r="BES39" s="17"/>
      <c r="BET39" s="17"/>
      <c r="BEU39" s="17"/>
      <c r="BEV39" s="17"/>
      <c r="BEW39" s="17"/>
      <c r="BEX39" s="17"/>
      <c r="BEY39" s="17"/>
      <c r="BEZ39" s="17"/>
      <c r="BFA39" s="17"/>
      <c r="BFB39" s="17"/>
      <c r="BFC39" s="17"/>
      <c r="BFD39" s="17"/>
      <c r="BFE39" s="17"/>
      <c r="BFF39" s="17"/>
      <c r="BFG39" s="17"/>
      <c r="BFH39" s="17"/>
      <c r="BFI39" s="17"/>
      <c r="BFJ39" s="17"/>
      <c r="BFK39" s="17"/>
      <c r="BFL39" s="17"/>
      <c r="BFM39" s="17"/>
      <c r="BFN39" s="17"/>
      <c r="BFO39" s="17"/>
      <c r="BFP39" s="17"/>
      <c r="BFQ39" s="17"/>
      <c r="BFR39" s="17"/>
      <c r="BFS39" s="17"/>
      <c r="BFT39" s="17"/>
      <c r="BFU39" s="17"/>
      <c r="BFV39" s="17"/>
      <c r="BFW39" s="17"/>
      <c r="BFX39" s="17"/>
      <c r="BFY39" s="17"/>
      <c r="BFZ39" s="17"/>
      <c r="BGA39" s="17"/>
      <c r="BGB39" s="17"/>
      <c r="BGC39" s="17"/>
      <c r="BGD39" s="17"/>
      <c r="BGE39" s="17"/>
      <c r="BGF39" s="17"/>
      <c r="BGG39" s="17"/>
      <c r="BGH39" s="17"/>
      <c r="BGI39" s="17"/>
      <c r="BGJ39" s="17"/>
      <c r="BGK39" s="17"/>
      <c r="BGL39" s="17"/>
      <c r="BGM39" s="17"/>
      <c r="BGN39" s="17"/>
      <c r="BGO39" s="17"/>
      <c r="BGP39" s="17"/>
      <c r="BGQ39" s="17"/>
      <c r="BGR39" s="17"/>
      <c r="BGS39" s="17"/>
      <c r="BGT39" s="17"/>
      <c r="BGU39" s="17"/>
      <c r="BGV39" s="17"/>
      <c r="BGW39" s="17"/>
      <c r="BGX39" s="17"/>
      <c r="BGY39" s="17"/>
      <c r="BGZ39" s="17"/>
      <c r="BHA39" s="17"/>
      <c r="BHB39" s="17"/>
      <c r="BHC39" s="17"/>
      <c r="BHD39" s="17"/>
      <c r="BHE39" s="17"/>
      <c r="BHF39" s="17"/>
      <c r="BHG39" s="17"/>
      <c r="BHH39" s="17"/>
      <c r="BHI39" s="17"/>
      <c r="BHJ39" s="17"/>
      <c r="BHK39" s="17"/>
      <c r="BHL39" s="17"/>
      <c r="BHM39" s="17"/>
      <c r="BHN39" s="17"/>
      <c r="BHO39" s="17"/>
      <c r="BHP39" s="17"/>
      <c r="BHQ39" s="17"/>
      <c r="BHR39" s="17"/>
      <c r="BHS39" s="17"/>
      <c r="BHT39" s="17"/>
      <c r="BHU39" s="17"/>
      <c r="BHV39" s="17"/>
      <c r="BHW39" s="17"/>
      <c r="BHX39" s="17"/>
      <c r="BHY39" s="17"/>
      <c r="BHZ39" s="17"/>
      <c r="BIA39" s="17"/>
      <c r="BIB39" s="17"/>
      <c r="BIC39" s="17"/>
      <c r="BID39" s="17"/>
      <c r="BIE39" s="17"/>
      <c r="BIF39" s="17"/>
      <c r="BIG39" s="17"/>
      <c r="BIH39" s="17"/>
      <c r="BII39" s="17"/>
      <c r="BIJ39" s="17"/>
      <c r="BIK39" s="17"/>
      <c r="BIL39" s="17"/>
      <c r="BIM39" s="17"/>
      <c r="BIN39" s="17"/>
      <c r="BIO39" s="17"/>
      <c r="BIP39" s="17"/>
      <c r="BIQ39" s="17"/>
      <c r="BIR39" s="17"/>
      <c r="BIS39" s="17"/>
      <c r="BIT39" s="17"/>
      <c r="BIU39" s="17"/>
      <c r="BIV39" s="17"/>
      <c r="BIW39" s="17"/>
      <c r="BIX39" s="17"/>
      <c r="BIY39" s="17"/>
      <c r="BIZ39" s="17"/>
      <c r="BJA39" s="17"/>
      <c r="BJB39" s="17"/>
      <c r="BJC39" s="17"/>
      <c r="BJD39" s="17"/>
      <c r="BJE39" s="17"/>
      <c r="BJF39" s="17"/>
      <c r="BJG39" s="17"/>
      <c r="BJH39" s="17"/>
      <c r="BJI39" s="17"/>
      <c r="BJJ39" s="17"/>
      <c r="BJK39" s="17"/>
      <c r="BJL39" s="17"/>
      <c r="BJM39" s="17"/>
      <c r="BJN39" s="17"/>
      <c r="BJO39" s="17"/>
      <c r="BJP39" s="17"/>
      <c r="BJQ39" s="17"/>
      <c r="BJR39" s="17"/>
      <c r="BJS39" s="17"/>
      <c r="BJT39" s="17"/>
      <c r="BJU39" s="17"/>
      <c r="BJV39" s="17"/>
      <c r="BJW39" s="17"/>
      <c r="BJX39" s="17"/>
      <c r="BJY39" s="17"/>
      <c r="BJZ39" s="17"/>
      <c r="BKA39" s="17"/>
      <c r="BKB39" s="17"/>
      <c r="BKC39" s="17"/>
      <c r="BKD39" s="17"/>
      <c r="BKE39" s="17"/>
      <c r="BKF39" s="17"/>
      <c r="BKG39" s="17"/>
      <c r="BKH39" s="17"/>
      <c r="BKI39" s="17"/>
      <c r="BKJ39" s="17"/>
      <c r="BKK39" s="17"/>
      <c r="BKL39" s="17"/>
      <c r="BKM39" s="17"/>
      <c r="BKN39" s="17"/>
      <c r="BKO39" s="17"/>
      <c r="BKP39" s="17"/>
      <c r="BKQ39" s="17"/>
      <c r="BKR39" s="17"/>
      <c r="BKS39" s="17"/>
      <c r="BKT39" s="17"/>
      <c r="BKU39" s="17"/>
      <c r="BKV39" s="17"/>
      <c r="BKW39" s="17"/>
      <c r="BKX39" s="17"/>
      <c r="BKY39" s="17"/>
      <c r="BKZ39" s="17"/>
      <c r="BLA39" s="17"/>
      <c r="BLB39" s="17"/>
      <c r="BLC39" s="17"/>
      <c r="BLD39" s="17"/>
      <c r="BLE39" s="17"/>
      <c r="BLF39" s="17"/>
      <c r="BLG39" s="17"/>
      <c r="BLH39" s="17"/>
      <c r="BLI39" s="17"/>
      <c r="BLJ39" s="17"/>
      <c r="BLK39" s="17"/>
      <c r="BLL39" s="17"/>
      <c r="BLM39" s="17"/>
      <c r="BLN39" s="17"/>
      <c r="BLO39" s="17"/>
      <c r="BLP39" s="17"/>
      <c r="BLQ39" s="17"/>
      <c r="BLR39" s="17"/>
      <c r="BLS39" s="17"/>
      <c r="BLT39" s="17"/>
      <c r="BLU39" s="17"/>
      <c r="BLV39" s="17"/>
      <c r="BLW39" s="17"/>
      <c r="BLX39" s="17"/>
      <c r="BLY39" s="17"/>
      <c r="BLZ39" s="17"/>
      <c r="BMA39" s="17"/>
      <c r="BMB39" s="17"/>
      <c r="BMC39" s="17"/>
      <c r="BMD39" s="17"/>
      <c r="BME39" s="17"/>
      <c r="BMF39" s="17"/>
      <c r="BMG39" s="17"/>
      <c r="BMH39" s="17"/>
      <c r="BMI39" s="17"/>
      <c r="BMJ39" s="17"/>
      <c r="BMK39" s="17"/>
      <c r="BML39" s="17"/>
      <c r="BMM39" s="17"/>
      <c r="BMN39" s="17"/>
      <c r="BMO39" s="17"/>
      <c r="BMP39" s="17"/>
      <c r="BMQ39" s="17"/>
      <c r="BMR39" s="17"/>
      <c r="BMS39" s="17"/>
      <c r="BMT39" s="17"/>
      <c r="BMU39" s="17"/>
      <c r="BMV39" s="17"/>
      <c r="BMW39" s="17"/>
      <c r="BMX39" s="17"/>
      <c r="BMY39" s="17"/>
      <c r="BMZ39" s="17"/>
      <c r="BNA39" s="17"/>
      <c r="BNB39" s="17"/>
      <c r="BNC39" s="17"/>
      <c r="BND39" s="17"/>
      <c r="BNE39" s="17"/>
      <c r="BNF39" s="17"/>
      <c r="BNG39" s="17"/>
      <c r="BNH39" s="17"/>
      <c r="BNI39" s="17"/>
      <c r="BNJ39" s="17"/>
      <c r="BNK39" s="17"/>
      <c r="BNL39" s="17"/>
      <c r="BNM39" s="17"/>
      <c r="BNN39" s="17"/>
      <c r="BNO39" s="17"/>
      <c r="BNP39" s="17"/>
      <c r="BNQ39" s="17"/>
      <c r="BNR39" s="17"/>
      <c r="BNS39" s="17"/>
      <c r="BNT39" s="17"/>
      <c r="BNU39" s="17"/>
      <c r="BNV39" s="17"/>
      <c r="BNW39" s="17"/>
      <c r="BNX39" s="17"/>
      <c r="BNY39" s="17"/>
      <c r="BNZ39" s="17"/>
      <c r="BOA39" s="17"/>
      <c r="BOB39" s="17"/>
      <c r="BOC39" s="17"/>
      <c r="BOD39" s="17"/>
      <c r="BOE39" s="17"/>
      <c r="BOF39" s="17"/>
      <c r="BOG39" s="17"/>
      <c r="BOH39" s="17"/>
      <c r="BOI39" s="17"/>
      <c r="BOJ39" s="17"/>
      <c r="BOK39" s="17"/>
      <c r="BOL39" s="17"/>
      <c r="BOM39" s="17"/>
      <c r="BON39" s="17"/>
      <c r="BOO39" s="17"/>
      <c r="BOP39" s="17"/>
      <c r="BOQ39" s="17"/>
      <c r="BOR39" s="17"/>
      <c r="BOS39" s="17"/>
      <c r="BOT39" s="17"/>
      <c r="BOU39" s="17"/>
      <c r="BOV39" s="17"/>
      <c r="BOW39" s="17"/>
      <c r="BOX39" s="17"/>
      <c r="BOY39" s="17"/>
      <c r="BOZ39" s="17"/>
      <c r="BPA39" s="17"/>
      <c r="BPB39" s="17"/>
      <c r="BPC39" s="17"/>
      <c r="BPD39" s="17"/>
      <c r="BPE39" s="17"/>
      <c r="BPF39" s="17"/>
      <c r="BPG39" s="17"/>
      <c r="BPH39" s="17"/>
      <c r="BPI39" s="17"/>
      <c r="BPJ39" s="17"/>
      <c r="BPK39" s="17"/>
      <c r="BPL39" s="17"/>
      <c r="BPM39" s="17"/>
      <c r="BPN39" s="17"/>
      <c r="BPO39" s="17"/>
      <c r="BPP39" s="17"/>
      <c r="BPQ39" s="17"/>
      <c r="BPR39" s="17"/>
      <c r="BPS39" s="17"/>
      <c r="BPT39" s="17"/>
      <c r="BPU39" s="17"/>
      <c r="BPV39" s="17"/>
      <c r="BPW39" s="17"/>
      <c r="BPX39" s="17"/>
      <c r="BPY39" s="17"/>
      <c r="BPZ39" s="17"/>
      <c r="BQA39" s="17"/>
      <c r="BQB39" s="17"/>
      <c r="BQC39" s="17"/>
      <c r="BQD39" s="17"/>
      <c r="BQE39" s="17"/>
      <c r="BQF39" s="17"/>
      <c r="BQG39" s="17"/>
      <c r="BQH39" s="17"/>
      <c r="BQI39" s="17"/>
      <c r="BQJ39" s="17"/>
      <c r="BQK39" s="17"/>
      <c r="BQL39" s="17"/>
      <c r="BQM39" s="17"/>
      <c r="BQN39" s="17"/>
      <c r="BQO39" s="17"/>
      <c r="BQP39" s="17"/>
      <c r="BQQ39" s="17"/>
      <c r="BQR39" s="17"/>
      <c r="BQS39" s="17"/>
      <c r="BQT39" s="17"/>
      <c r="BQU39" s="17"/>
      <c r="BQV39" s="17"/>
      <c r="BQW39" s="17"/>
      <c r="BQX39" s="17"/>
      <c r="BQY39" s="17"/>
      <c r="BQZ39" s="17"/>
      <c r="BRA39" s="17"/>
      <c r="BRB39" s="17"/>
      <c r="BRC39" s="17"/>
      <c r="BRD39" s="17"/>
      <c r="BRE39" s="17"/>
      <c r="BRF39" s="17"/>
      <c r="BRG39" s="17"/>
      <c r="BRH39" s="17"/>
      <c r="BRI39" s="17"/>
      <c r="BRJ39" s="17"/>
      <c r="BRK39" s="17"/>
      <c r="BRL39" s="17"/>
      <c r="BRM39" s="17"/>
      <c r="BRN39" s="17"/>
      <c r="BRO39" s="17"/>
      <c r="BRP39" s="17"/>
      <c r="BRQ39" s="17"/>
      <c r="BRR39" s="17"/>
      <c r="BRS39" s="17"/>
      <c r="BRT39" s="17"/>
      <c r="BRU39" s="17"/>
      <c r="BRV39" s="17"/>
      <c r="BRW39" s="17"/>
      <c r="BRX39" s="17"/>
      <c r="BRY39" s="17"/>
      <c r="BRZ39" s="17"/>
      <c r="BSA39" s="17"/>
      <c r="BSB39" s="17"/>
      <c r="BSC39" s="17"/>
      <c r="BSD39" s="17"/>
      <c r="BSE39" s="17"/>
      <c r="BSF39" s="17"/>
      <c r="BSG39" s="17"/>
      <c r="BSH39" s="17"/>
      <c r="BSI39" s="17"/>
      <c r="BSJ39" s="17"/>
      <c r="BSK39" s="17"/>
      <c r="BSL39" s="17"/>
      <c r="BSM39" s="17"/>
      <c r="BSN39" s="17"/>
      <c r="BSO39" s="17"/>
      <c r="BSP39" s="17"/>
      <c r="BSQ39" s="17"/>
      <c r="BSR39" s="17"/>
      <c r="BSS39" s="17"/>
      <c r="BST39" s="17"/>
      <c r="BSU39" s="17"/>
      <c r="BSV39" s="17"/>
      <c r="BSW39" s="17"/>
      <c r="BSX39" s="17"/>
      <c r="BSY39" s="17"/>
      <c r="BSZ39" s="17"/>
      <c r="BTA39" s="17"/>
      <c r="BTB39" s="17"/>
      <c r="BTC39" s="17"/>
      <c r="BTD39" s="17"/>
      <c r="BTE39" s="17"/>
      <c r="BTF39" s="17"/>
      <c r="BTG39" s="17"/>
      <c r="BTH39" s="17"/>
      <c r="BTI39" s="17"/>
      <c r="BTJ39" s="17"/>
      <c r="BTK39" s="17"/>
      <c r="BTL39" s="17"/>
      <c r="BTM39" s="17"/>
      <c r="BTN39" s="17"/>
      <c r="BTO39" s="17"/>
      <c r="BTP39" s="17"/>
      <c r="BTQ39" s="17"/>
      <c r="BTR39" s="17"/>
      <c r="BTS39" s="17"/>
      <c r="BTT39" s="17"/>
      <c r="BTU39" s="17"/>
      <c r="BTV39" s="17"/>
      <c r="BTW39" s="17"/>
      <c r="BTX39" s="17"/>
      <c r="BTY39" s="17"/>
      <c r="BTZ39" s="17"/>
      <c r="BUA39" s="17"/>
      <c r="BUB39" s="17"/>
      <c r="BUC39" s="17"/>
      <c r="BUD39" s="17"/>
      <c r="BUE39" s="17"/>
      <c r="BUF39" s="17"/>
      <c r="BUG39" s="17"/>
      <c r="BUH39" s="17"/>
      <c r="BUI39" s="17"/>
      <c r="BUJ39" s="17"/>
      <c r="BUK39" s="17"/>
      <c r="BUL39" s="17"/>
      <c r="BUM39" s="17"/>
      <c r="BUN39" s="17"/>
      <c r="BUO39" s="17"/>
      <c r="BUP39" s="17"/>
      <c r="BUQ39" s="17"/>
      <c r="BUR39" s="17"/>
      <c r="BUS39" s="17"/>
      <c r="BUT39" s="17"/>
      <c r="BUU39" s="17"/>
      <c r="BUV39" s="17"/>
      <c r="BUW39" s="17"/>
      <c r="BUX39" s="17"/>
      <c r="BUY39" s="17"/>
      <c r="BUZ39" s="17"/>
      <c r="BVA39" s="17"/>
      <c r="BVB39" s="17"/>
      <c r="BVC39" s="17"/>
      <c r="BVD39" s="17"/>
      <c r="BVE39" s="17"/>
      <c r="BVF39" s="17"/>
      <c r="BVG39" s="17"/>
      <c r="BVH39" s="17"/>
      <c r="BVI39" s="17"/>
      <c r="BVJ39" s="17"/>
      <c r="BVK39" s="17"/>
      <c r="BVL39" s="17"/>
      <c r="BVM39" s="17"/>
      <c r="BVN39" s="17"/>
      <c r="BVO39" s="17"/>
      <c r="BVP39" s="17"/>
      <c r="BVQ39" s="17"/>
      <c r="BVR39" s="17"/>
      <c r="BVS39" s="17"/>
      <c r="BVT39" s="17"/>
      <c r="BVU39" s="17"/>
      <c r="BVV39" s="17"/>
      <c r="BVW39" s="17"/>
      <c r="BVX39" s="17"/>
      <c r="BVY39" s="17"/>
      <c r="BVZ39" s="17"/>
      <c r="BWA39" s="17"/>
      <c r="BWB39" s="17"/>
      <c r="BWC39" s="17"/>
      <c r="BWD39" s="17"/>
      <c r="BWE39" s="17"/>
      <c r="BWF39" s="17"/>
      <c r="BWG39" s="17"/>
      <c r="BWH39" s="17"/>
      <c r="BWI39" s="17"/>
      <c r="BWJ39" s="17"/>
      <c r="BWK39" s="17"/>
      <c r="BWL39" s="17"/>
      <c r="BWM39" s="17"/>
      <c r="BWN39" s="17"/>
      <c r="BWO39" s="17"/>
      <c r="BWP39" s="17"/>
      <c r="BWQ39" s="17"/>
      <c r="BWR39" s="17"/>
      <c r="BWS39" s="17"/>
      <c r="BWT39" s="17"/>
      <c r="BWU39" s="17"/>
      <c r="BWV39" s="17"/>
      <c r="BWW39" s="17"/>
      <c r="BWX39" s="17"/>
      <c r="BWY39" s="17"/>
      <c r="BWZ39" s="17"/>
      <c r="BXA39" s="17"/>
      <c r="BXB39" s="17"/>
      <c r="BXC39" s="17"/>
      <c r="BXD39" s="17"/>
      <c r="BXE39" s="17"/>
      <c r="BXF39" s="17"/>
      <c r="BXG39" s="17"/>
      <c r="BXH39" s="17"/>
      <c r="BXI39" s="17"/>
      <c r="BXJ39" s="17"/>
      <c r="BXK39" s="17"/>
      <c r="BXL39" s="17"/>
      <c r="BXM39" s="17"/>
      <c r="BXN39" s="17"/>
      <c r="BXO39" s="17"/>
      <c r="BXP39" s="17"/>
      <c r="BXQ39" s="17"/>
      <c r="BXR39" s="17"/>
      <c r="BXS39" s="17"/>
      <c r="BXT39" s="17"/>
      <c r="BXU39" s="17"/>
      <c r="BXV39" s="17"/>
      <c r="BXW39" s="17"/>
      <c r="BXX39" s="17"/>
      <c r="BXY39" s="17"/>
      <c r="BXZ39" s="17"/>
      <c r="BYA39" s="17"/>
      <c r="BYB39" s="17"/>
      <c r="BYC39" s="17"/>
      <c r="BYD39" s="17"/>
      <c r="BYE39" s="17"/>
      <c r="BYF39" s="17"/>
      <c r="BYG39" s="17"/>
      <c r="BYH39" s="17"/>
      <c r="BYI39" s="17"/>
      <c r="BYJ39" s="17"/>
      <c r="BYK39" s="17"/>
      <c r="BYL39" s="17"/>
      <c r="BYM39" s="17"/>
      <c r="BYN39" s="17"/>
      <c r="BYO39" s="17"/>
      <c r="BYP39" s="17"/>
      <c r="BYQ39" s="17"/>
      <c r="BYR39" s="17"/>
      <c r="BYS39" s="17"/>
      <c r="BYT39" s="17"/>
      <c r="BYU39" s="17"/>
      <c r="BYV39" s="17"/>
      <c r="BYW39" s="17"/>
      <c r="BYX39" s="17"/>
      <c r="BYY39" s="17"/>
      <c r="BYZ39" s="17"/>
      <c r="BZA39" s="17"/>
      <c r="BZB39" s="17"/>
      <c r="BZC39" s="17"/>
      <c r="BZD39" s="17"/>
      <c r="BZE39" s="17"/>
      <c r="BZF39" s="17"/>
      <c r="BZG39" s="17"/>
      <c r="BZH39" s="17"/>
      <c r="BZI39" s="17"/>
      <c r="BZJ39" s="17"/>
      <c r="BZK39" s="17"/>
      <c r="BZL39" s="17"/>
      <c r="BZM39" s="17"/>
      <c r="BZN39" s="17"/>
      <c r="BZO39" s="17"/>
      <c r="BZP39" s="17"/>
      <c r="BZQ39" s="17"/>
      <c r="BZR39" s="17"/>
      <c r="BZS39" s="17"/>
      <c r="BZT39" s="17"/>
      <c r="BZU39" s="17"/>
      <c r="BZV39" s="17"/>
      <c r="BZW39" s="17"/>
      <c r="BZX39" s="17"/>
      <c r="BZY39" s="17"/>
      <c r="BZZ39" s="17"/>
      <c r="CAA39" s="17"/>
      <c r="CAB39" s="17"/>
      <c r="CAC39" s="17"/>
      <c r="CAD39" s="17"/>
      <c r="CAE39" s="17"/>
      <c r="CAF39" s="17"/>
      <c r="CAG39" s="17"/>
      <c r="CAH39" s="17"/>
      <c r="CAI39" s="17"/>
      <c r="CAJ39" s="17"/>
      <c r="CAK39" s="17"/>
      <c r="CAL39" s="17"/>
      <c r="CAM39" s="17"/>
      <c r="CAN39" s="17"/>
      <c r="CAO39" s="17"/>
      <c r="CAP39" s="17"/>
      <c r="CAQ39" s="17"/>
      <c r="CAR39" s="17"/>
      <c r="CAS39" s="17"/>
      <c r="CAT39" s="17"/>
      <c r="CAU39" s="17"/>
      <c r="CAV39" s="17"/>
      <c r="CAW39" s="17"/>
      <c r="CAX39" s="17"/>
      <c r="CAY39" s="17"/>
      <c r="CAZ39" s="17"/>
      <c r="CBA39" s="17"/>
      <c r="CBB39" s="17"/>
      <c r="CBC39" s="17"/>
      <c r="CBD39" s="17"/>
      <c r="CBE39" s="17"/>
      <c r="CBF39" s="17"/>
      <c r="CBG39" s="17"/>
      <c r="CBH39" s="17"/>
      <c r="CBI39" s="17"/>
      <c r="CBJ39" s="17"/>
      <c r="CBK39" s="17"/>
      <c r="CBL39" s="17"/>
      <c r="CBM39" s="17"/>
      <c r="CBN39" s="17"/>
      <c r="CBO39" s="17"/>
      <c r="CBP39" s="17"/>
      <c r="CBQ39" s="17"/>
      <c r="CBR39" s="17"/>
      <c r="CBS39" s="17"/>
      <c r="CBT39" s="17"/>
      <c r="CBU39" s="17"/>
      <c r="CBV39" s="17"/>
      <c r="CBW39" s="17"/>
      <c r="CBX39" s="17"/>
      <c r="CBY39" s="17"/>
      <c r="CBZ39" s="17"/>
      <c r="CCA39" s="17"/>
      <c r="CCB39" s="17"/>
      <c r="CCC39" s="17"/>
      <c r="CCD39" s="17"/>
      <c r="CCE39" s="17"/>
      <c r="CCF39" s="17"/>
      <c r="CCG39" s="17"/>
      <c r="CCH39" s="17"/>
      <c r="CCI39" s="17"/>
      <c r="CCJ39" s="17"/>
      <c r="CCK39" s="17"/>
      <c r="CCL39" s="17"/>
      <c r="CCM39" s="17"/>
      <c r="CCN39" s="17"/>
      <c r="CCO39" s="17"/>
      <c r="CCP39" s="17"/>
      <c r="CCQ39" s="17"/>
      <c r="CCR39" s="17"/>
      <c r="CCS39" s="17"/>
      <c r="CCT39" s="17"/>
      <c r="CCU39" s="17"/>
      <c r="CCV39" s="17"/>
      <c r="CCW39" s="17"/>
      <c r="CCX39" s="17"/>
      <c r="CCY39" s="17"/>
      <c r="CCZ39" s="17"/>
      <c r="CDA39" s="17"/>
      <c r="CDB39" s="17"/>
      <c r="CDC39" s="17"/>
      <c r="CDD39" s="17"/>
      <c r="CDE39" s="17"/>
      <c r="CDF39" s="17"/>
      <c r="CDG39" s="17"/>
      <c r="CDH39" s="17"/>
      <c r="CDI39" s="17"/>
      <c r="CDJ39" s="17"/>
      <c r="CDK39" s="17"/>
      <c r="CDL39" s="17"/>
      <c r="CDM39" s="17"/>
      <c r="CDN39" s="17"/>
      <c r="CDO39" s="17"/>
      <c r="CDP39" s="17"/>
      <c r="CDQ39" s="17"/>
      <c r="CDR39" s="17"/>
      <c r="CDS39" s="17"/>
      <c r="CDT39" s="17"/>
      <c r="CDU39" s="17"/>
      <c r="CDV39" s="17"/>
      <c r="CDW39" s="17"/>
      <c r="CDX39" s="17"/>
      <c r="CDY39" s="17"/>
      <c r="CDZ39" s="17"/>
      <c r="CEA39" s="17"/>
      <c r="CEB39" s="17"/>
      <c r="CEC39" s="17"/>
      <c r="CED39" s="17"/>
      <c r="CEE39" s="17"/>
      <c r="CEF39" s="17"/>
      <c r="CEG39" s="17"/>
      <c r="CEH39" s="17"/>
      <c r="CEI39" s="17"/>
      <c r="CEJ39" s="17"/>
      <c r="CEK39" s="17"/>
      <c r="CEL39" s="17"/>
      <c r="CEM39" s="17"/>
      <c r="CEN39" s="17"/>
      <c r="CEO39" s="17"/>
      <c r="CEP39" s="17"/>
      <c r="CEQ39" s="17"/>
      <c r="CER39" s="17"/>
      <c r="CES39" s="17"/>
      <c r="CET39" s="17"/>
      <c r="CEU39" s="17"/>
      <c r="CEV39" s="17"/>
      <c r="CEW39" s="17"/>
      <c r="CEX39" s="17"/>
      <c r="CEY39" s="17"/>
      <c r="CEZ39" s="17"/>
      <c r="CFA39" s="17"/>
      <c r="CFB39" s="17"/>
      <c r="CFC39" s="17"/>
      <c r="CFD39" s="17"/>
      <c r="CFE39" s="17"/>
      <c r="CFF39" s="17"/>
      <c r="CFG39" s="17"/>
      <c r="CFH39" s="17"/>
      <c r="CFI39" s="17"/>
      <c r="CFJ39" s="17"/>
      <c r="CFK39" s="17"/>
      <c r="CFL39" s="17"/>
      <c r="CFM39" s="17"/>
      <c r="CFN39" s="17"/>
      <c r="CFO39" s="17"/>
      <c r="CFP39" s="17"/>
      <c r="CFQ39" s="17"/>
      <c r="CFR39" s="17"/>
      <c r="CFS39" s="17"/>
      <c r="CFT39" s="17"/>
      <c r="CFU39" s="17"/>
      <c r="CFV39" s="17"/>
      <c r="CFW39" s="17"/>
      <c r="CFX39" s="17"/>
      <c r="CFY39" s="17"/>
      <c r="CFZ39" s="17"/>
      <c r="CGA39" s="17"/>
      <c r="CGB39" s="17"/>
      <c r="CGC39" s="17"/>
      <c r="CGD39" s="17"/>
      <c r="CGE39" s="17"/>
      <c r="CGF39" s="17"/>
      <c r="CGG39" s="17"/>
      <c r="CGH39" s="17"/>
      <c r="CGI39" s="17"/>
      <c r="CGJ39" s="17"/>
      <c r="CGK39" s="17"/>
      <c r="CGL39" s="17"/>
      <c r="CGM39" s="17"/>
      <c r="CGN39" s="17"/>
      <c r="CGO39" s="17"/>
      <c r="CGP39" s="17"/>
      <c r="CGQ39" s="17"/>
      <c r="CGR39" s="17"/>
      <c r="CGS39" s="17"/>
      <c r="CGT39" s="17"/>
      <c r="CGU39" s="17"/>
      <c r="CGV39" s="17"/>
      <c r="CGW39" s="17"/>
      <c r="CGX39" s="17"/>
      <c r="CGY39" s="17"/>
      <c r="CGZ39" s="17"/>
      <c r="CHA39" s="17"/>
      <c r="CHB39" s="17"/>
      <c r="CHC39" s="17"/>
      <c r="CHD39" s="17"/>
      <c r="CHE39" s="17"/>
      <c r="CHF39" s="17"/>
      <c r="CHG39" s="17"/>
      <c r="CHH39" s="17"/>
      <c r="CHI39" s="17"/>
      <c r="CHJ39" s="17"/>
      <c r="CHK39" s="17"/>
      <c r="CHL39" s="17"/>
      <c r="CHM39" s="17"/>
      <c r="CHN39" s="17"/>
      <c r="CHO39" s="17"/>
      <c r="CHP39" s="17"/>
      <c r="CHQ39" s="17"/>
      <c r="CHR39" s="17"/>
      <c r="CHS39" s="17"/>
      <c r="CHT39" s="17"/>
      <c r="CHU39" s="17"/>
      <c r="CHV39" s="17"/>
      <c r="CHW39" s="17"/>
      <c r="CHX39" s="17"/>
      <c r="CHY39" s="17"/>
      <c r="CHZ39" s="17"/>
      <c r="CIA39" s="17"/>
      <c r="CIB39" s="17"/>
      <c r="CIC39" s="17"/>
      <c r="CID39" s="17"/>
      <c r="CIE39" s="17"/>
      <c r="CIF39" s="17"/>
      <c r="CIG39" s="17"/>
      <c r="CIH39" s="17"/>
      <c r="CII39" s="17"/>
      <c r="CIJ39" s="17"/>
      <c r="CIK39" s="17"/>
      <c r="CIL39" s="17"/>
      <c r="CIM39" s="17"/>
      <c r="CIN39" s="17"/>
      <c r="CIO39" s="17"/>
      <c r="CIP39" s="17"/>
      <c r="CIQ39" s="17"/>
      <c r="CIR39" s="17"/>
      <c r="CIS39" s="17"/>
      <c r="CIT39" s="17"/>
      <c r="CIU39" s="17"/>
      <c r="CIV39" s="17"/>
      <c r="CIW39" s="17"/>
      <c r="CIX39" s="17"/>
      <c r="CIY39" s="17"/>
      <c r="CIZ39" s="17"/>
      <c r="CJA39" s="17"/>
      <c r="CJB39" s="17"/>
      <c r="CJC39" s="17"/>
      <c r="CJD39" s="17"/>
      <c r="CJE39" s="17"/>
      <c r="CJF39" s="17"/>
      <c r="CJG39" s="17"/>
      <c r="CJH39" s="17"/>
      <c r="CJI39" s="17"/>
      <c r="CJJ39" s="17"/>
      <c r="CJK39" s="17"/>
      <c r="CJL39" s="17"/>
      <c r="CJM39" s="17"/>
      <c r="CJN39" s="17"/>
      <c r="CJO39" s="17"/>
      <c r="CJP39" s="17"/>
      <c r="CJQ39" s="17"/>
      <c r="CJR39" s="17"/>
      <c r="CJS39" s="17"/>
      <c r="CJT39" s="17"/>
      <c r="CJU39" s="17"/>
      <c r="CJV39" s="17"/>
      <c r="CJW39" s="17"/>
      <c r="CJX39" s="17"/>
      <c r="CJY39" s="17"/>
      <c r="CJZ39" s="17"/>
      <c r="CKA39" s="17"/>
      <c r="CKB39" s="17"/>
      <c r="CKC39" s="17"/>
      <c r="CKD39" s="17"/>
      <c r="CKE39" s="17"/>
      <c r="CKF39" s="17"/>
      <c r="CKG39" s="17"/>
      <c r="CKH39" s="17"/>
      <c r="CKI39" s="17"/>
      <c r="CKJ39" s="17"/>
      <c r="CKK39" s="17"/>
      <c r="CKL39" s="17"/>
      <c r="CKM39" s="17"/>
      <c r="CKN39" s="17"/>
      <c r="CKO39" s="17"/>
      <c r="CKP39" s="17"/>
      <c r="CKQ39" s="17"/>
      <c r="CKR39" s="17"/>
      <c r="CKS39" s="17"/>
      <c r="CKT39" s="17"/>
      <c r="CKU39" s="17"/>
      <c r="CKV39" s="17"/>
      <c r="CKW39" s="17"/>
      <c r="CKX39" s="17"/>
      <c r="CKY39" s="17"/>
      <c r="CKZ39" s="17"/>
      <c r="CLA39" s="17"/>
      <c r="CLB39" s="17"/>
      <c r="CLC39" s="17"/>
      <c r="CLD39" s="17"/>
      <c r="CLE39" s="17"/>
      <c r="CLF39" s="17"/>
      <c r="CLG39" s="17"/>
      <c r="CLH39" s="17"/>
      <c r="CLI39" s="17"/>
      <c r="CLJ39" s="17"/>
      <c r="CLK39" s="17"/>
      <c r="CLL39" s="17"/>
      <c r="CLM39" s="17"/>
      <c r="CLN39" s="17"/>
      <c r="CLO39" s="17"/>
      <c r="CLP39" s="17"/>
      <c r="CLQ39" s="17"/>
      <c r="CLR39" s="17"/>
      <c r="CLS39" s="17"/>
      <c r="CLT39" s="17"/>
      <c r="CLU39" s="17"/>
      <c r="CLV39" s="17"/>
      <c r="CLW39" s="17"/>
      <c r="CLX39" s="17"/>
      <c r="CLY39" s="17"/>
      <c r="CLZ39" s="17"/>
      <c r="CMA39" s="17"/>
      <c r="CMB39" s="17"/>
      <c r="CMC39" s="17"/>
      <c r="CMD39" s="17"/>
      <c r="CME39" s="17"/>
      <c r="CMF39" s="17"/>
      <c r="CMG39" s="17"/>
      <c r="CMH39" s="17"/>
      <c r="CMI39" s="17"/>
      <c r="CMJ39" s="17"/>
      <c r="CMK39" s="17"/>
      <c r="CML39" s="17"/>
      <c r="CMM39" s="17"/>
      <c r="CMN39" s="17"/>
      <c r="CMO39" s="17"/>
      <c r="CMP39" s="17"/>
      <c r="CMQ39" s="17"/>
      <c r="CMR39" s="17"/>
      <c r="CMS39" s="17"/>
      <c r="CMT39" s="17"/>
      <c r="CMU39" s="17"/>
      <c r="CMV39" s="17"/>
      <c r="CMW39" s="17"/>
      <c r="CMX39" s="17"/>
      <c r="CMY39" s="17"/>
      <c r="CMZ39" s="17"/>
      <c r="CNA39" s="17"/>
      <c r="CNB39" s="17"/>
      <c r="CNC39" s="17"/>
      <c r="CND39" s="17"/>
      <c r="CNE39" s="17"/>
      <c r="CNF39" s="17"/>
      <c r="CNG39" s="17"/>
      <c r="CNH39" s="17"/>
      <c r="CNI39" s="17"/>
      <c r="CNJ39" s="17"/>
      <c r="CNK39" s="17"/>
      <c r="CNL39" s="17"/>
      <c r="CNM39" s="17"/>
      <c r="CNN39" s="17"/>
      <c r="CNO39" s="17"/>
      <c r="CNP39" s="17"/>
      <c r="CNQ39" s="17"/>
      <c r="CNR39" s="17"/>
      <c r="CNS39" s="17"/>
      <c r="CNT39" s="17"/>
      <c r="CNU39" s="17"/>
      <c r="CNV39" s="17"/>
      <c r="CNW39" s="17"/>
      <c r="CNX39" s="17"/>
      <c r="CNY39" s="17"/>
      <c r="CNZ39" s="17"/>
      <c r="COA39" s="17"/>
      <c r="COB39" s="17"/>
      <c r="COC39" s="17"/>
      <c r="COD39" s="17"/>
      <c r="COE39" s="17"/>
      <c r="COF39" s="17"/>
      <c r="COG39" s="17"/>
      <c r="COH39" s="17"/>
      <c r="COI39" s="17"/>
      <c r="COJ39" s="17"/>
      <c r="COK39" s="17"/>
      <c r="COL39" s="17"/>
      <c r="COM39" s="17"/>
      <c r="CON39" s="17"/>
      <c r="COO39" s="17"/>
      <c r="COP39" s="17"/>
      <c r="COQ39" s="17"/>
      <c r="COR39" s="17"/>
      <c r="COS39" s="17"/>
      <c r="COT39" s="17"/>
      <c r="COU39" s="17"/>
      <c r="COV39" s="17"/>
      <c r="COW39" s="17"/>
      <c r="COX39" s="17"/>
      <c r="COY39" s="17"/>
      <c r="COZ39" s="17"/>
      <c r="CPA39" s="17"/>
      <c r="CPB39" s="17"/>
      <c r="CPC39" s="17"/>
      <c r="CPD39" s="17"/>
      <c r="CPE39" s="17"/>
      <c r="CPF39" s="17"/>
      <c r="CPG39" s="17"/>
      <c r="CPH39" s="17"/>
      <c r="CPI39" s="17"/>
      <c r="CPJ39" s="17"/>
      <c r="CPK39" s="17"/>
      <c r="CPL39" s="17"/>
      <c r="CPM39" s="17"/>
      <c r="CPN39" s="17"/>
      <c r="CPO39" s="17"/>
      <c r="CPP39" s="17"/>
      <c r="CPQ39" s="17"/>
      <c r="CPR39" s="17"/>
      <c r="CPS39" s="17"/>
      <c r="CPT39" s="17"/>
      <c r="CPU39" s="17"/>
      <c r="CPV39" s="17"/>
      <c r="CPW39" s="17"/>
      <c r="CPX39" s="17"/>
      <c r="CPY39" s="17"/>
      <c r="CPZ39" s="17"/>
      <c r="CQA39" s="17"/>
      <c r="CQB39" s="17"/>
      <c r="CQC39" s="17"/>
      <c r="CQD39" s="17"/>
      <c r="CQE39" s="17"/>
      <c r="CQF39" s="17"/>
      <c r="CQG39" s="17"/>
      <c r="CQH39" s="17"/>
      <c r="CQI39" s="17"/>
      <c r="CQJ39" s="17"/>
      <c r="CQK39" s="17"/>
      <c r="CQL39" s="17"/>
      <c r="CQM39" s="17"/>
      <c r="CQN39" s="17"/>
      <c r="CQO39" s="17"/>
      <c r="CQP39" s="17"/>
      <c r="CQQ39" s="17"/>
      <c r="CQR39" s="17"/>
      <c r="CQS39" s="17"/>
      <c r="CQT39" s="17"/>
      <c r="CQU39" s="17"/>
      <c r="CQV39" s="17"/>
      <c r="CQW39" s="17"/>
      <c r="CQX39" s="17"/>
      <c r="CQY39" s="17"/>
      <c r="CQZ39" s="17"/>
      <c r="CRA39" s="17"/>
      <c r="CRB39" s="17"/>
      <c r="CRC39" s="17"/>
      <c r="CRD39" s="17"/>
      <c r="CRE39" s="17"/>
      <c r="CRF39" s="17"/>
      <c r="CRG39" s="17"/>
      <c r="CRH39" s="17"/>
      <c r="CRI39" s="17"/>
      <c r="CRJ39" s="17"/>
      <c r="CRK39" s="17"/>
      <c r="CRL39" s="17"/>
      <c r="CRM39" s="17"/>
      <c r="CRN39" s="17"/>
      <c r="CRO39" s="17"/>
      <c r="CRP39" s="17"/>
      <c r="CRQ39" s="17"/>
      <c r="CRR39" s="17"/>
      <c r="CRS39" s="17"/>
      <c r="CRT39" s="17"/>
      <c r="CRU39" s="17"/>
      <c r="CRV39" s="17"/>
      <c r="CRW39" s="17"/>
      <c r="CRX39" s="17"/>
      <c r="CRY39" s="17"/>
      <c r="CRZ39" s="17"/>
      <c r="CSA39" s="17"/>
      <c r="CSB39" s="17"/>
      <c r="CSC39" s="17"/>
      <c r="CSD39" s="17"/>
      <c r="CSE39" s="17"/>
      <c r="CSF39" s="17"/>
      <c r="CSG39" s="17"/>
      <c r="CSH39" s="17"/>
      <c r="CSI39" s="17"/>
      <c r="CSJ39" s="17"/>
      <c r="CSK39" s="17"/>
      <c r="CSL39" s="17"/>
      <c r="CSM39" s="17"/>
      <c r="CSN39" s="17"/>
      <c r="CSO39" s="17"/>
      <c r="CSP39" s="17"/>
      <c r="CSQ39" s="17"/>
      <c r="CSR39" s="17"/>
      <c r="CSS39" s="17"/>
      <c r="CST39" s="17"/>
      <c r="CSU39" s="17"/>
      <c r="CSV39" s="17"/>
      <c r="CSW39" s="17"/>
      <c r="CSX39" s="17"/>
      <c r="CSY39" s="17"/>
      <c r="CSZ39" s="17"/>
      <c r="CTA39" s="17"/>
      <c r="CTB39" s="17"/>
      <c r="CTC39" s="17"/>
      <c r="CTD39" s="17"/>
      <c r="CTE39" s="17"/>
      <c r="CTF39" s="17"/>
      <c r="CTG39" s="17"/>
      <c r="CTH39" s="17"/>
      <c r="CTI39" s="17"/>
      <c r="CTJ39" s="17"/>
      <c r="CTK39" s="17"/>
      <c r="CTL39" s="17"/>
      <c r="CTM39" s="17"/>
      <c r="CTN39" s="17"/>
      <c r="CTO39" s="17"/>
      <c r="CTP39" s="17"/>
      <c r="CTQ39" s="17"/>
      <c r="CTR39" s="17"/>
      <c r="CTS39" s="17"/>
      <c r="CTT39" s="17"/>
      <c r="CTU39" s="17"/>
      <c r="CTV39" s="17"/>
      <c r="CTW39" s="17"/>
      <c r="CTX39" s="17"/>
      <c r="CTY39" s="17"/>
      <c r="CTZ39" s="17"/>
      <c r="CUA39" s="17"/>
      <c r="CUB39" s="17"/>
      <c r="CUC39" s="17"/>
      <c r="CUD39" s="17"/>
      <c r="CUE39" s="17"/>
      <c r="CUF39" s="17"/>
      <c r="CUG39" s="17"/>
      <c r="CUH39" s="17"/>
      <c r="CUI39" s="17"/>
      <c r="CUJ39" s="17"/>
      <c r="CUK39" s="17"/>
      <c r="CUL39" s="17"/>
      <c r="CUM39" s="17"/>
      <c r="CUN39" s="17"/>
      <c r="CUO39" s="17"/>
      <c r="CUP39" s="17"/>
      <c r="CUQ39" s="17"/>
      <c r="CUR39" s="17"/>
      <c r="CUS39" s="17"/>
      <c r="CUT39" s="17"/>
      <c r="CUU39" s="17"/>
      <c r="CUV39" s="17"/>
      <c r="CUW39" s="17"/>
      <c r="CUX39" s="17"/>
      <c r="CUY39" s="17"/>
      <c r="CUZ39" s="17"/>
      <c r="CVA39" s="17"/>
      <c r="CVB39" s="17"/>
      <c r="CVC39" s="17"/>
      <c r="CVD39" s="17"/>
      <c r="CVE39" s="17"/>
      <c r="CVF39" s="17"/>
      <c r="CVG39" s="17"/>
      <c r="CVH39" s="17"/>
      <c r="CVI39" s="17"/>
      <c r="CVJ39" s="17"/>
      <c r="CVK39" s="17"/>
      <c r="CVL39" s="17"/>
      <c r="CVM39" s="17"/>
      <c r="CVN39" s="17"/>
      <c r="CVO39" s="17"/>
      <c r="CVP39" s="17"/>
      <c r="CVQ39" s="17"/>
      <c r="CVR39" s="17"/>
      <c r="CVS39" s="17"/>
      <c r="CVT39" s="17"/>
      <c r="CVU39" s="17"/>
      <c r="CVV39" s="17"/>
      <c r="CVW39" s="17"/>
      <c r="CVX39" s="17"/>
      <c r="CVY39" s="17"/>
      <c r="CVZ39" s="17"/>
      <c r="CWA39" s="17"/>
      <c r="CWB39" s="17"/>
      <c r="CWC39" s="17"/>
      <c r="CWD39" s="17"/>
      <c r="CWE39" s="17"/>
      <c r="CWF39" s="17"/>
      <c r="CWG39" s="17"/>
      <c r="CWH39" s="17"/>
      <c r="CWI39" s="17"/>
      <c r="CWJ39" s="17"/>
      <c r="CWK39" s="17"/>
      <c r="CWL39" s="17"/>
      <c r="CWM39" s="17"/>
      <c r="CWN39" s="17"/>
      <c r="CWO39" s="17"/>
      <c r="CWP39" s="17"/>
      <c r="CWQ39" s="17"/>
      <c r="CWR39" s="17"/>
      <c r="CWS39" s="17"/>
      <c r="CWT39" s="17"/>
      <c r="CWU39" s="17"/>
      <c r="CWV39" s="17"/>
      <c r="CWW39" s="17"/>
      <c r="CWX39" s="17"/>
      <c r="CWY39" s="17"/>
      <c r="CWZ39" s="17"/>
      <c r="CXA39" s="17"/>
      <c r="CXB39" s="17"/>
      <c r="CXC39" s="17"/>
      <c r="CXD39" s="17"/>
      <c r="CXE39" s="17"/>
      <c r="CXF39" s="17"/>
      <c r="CXG39" s="17"/>
      <c r="CXH39" s="17"/>
      <c r="CXI39" s="17"/>
      <c r="CXJ39" s="17"/>
      <c r="CXK39" s="17"/>
      <c r="CXL39" s="17"/>
      <c r="CXM39" s="17"/>
      <c r="CXN39" s="17"/>
      <c r="CXO39" s="17"/>
      <c r="CXP39" s="17"/>
      <c r="CXQ39" s="17"/>
      <c r="CXR39" s="17"/>
      <c r="CXS39" s="17"/>
      <c r="CXT39" s="17"/>
      <c r="CXU39" s="17"/>
      <c r="CXV39" s="17"/>
      <c r="CXW39" s="17"/>
      <c r="CXX39" s="17"/>
      <c r="CXY39" s="17"/>
      <c r="CXZ39" s="17"/>
      <c r="CYA39" s="17"/>
      <c r="CYB39" s="17"/>
      <c r="CYC39" s="17"/>
      <c r="CYD39" s="17"/>
      <c r="CYE39" s="17"/>
      <c r="CYF39" s="17"/>
      <c r="CYG39" s="17"/>
      <c r="CYH39" s="17"/>
      <c r="CYI39" s="17"/>
      <c r="CYJ39" s="17"/>
      <c r="CYK39" s="17"/>
      <c r="CYL39" s="17"/>
      <c r="CYM39" s="17"/>
      <c r="CYN39" s="17"/>
      <c r="CYO39" s="17"/>
      <c r="CYP39" s="17"/>
      <c r="CYQ39" s="17"/>
      <c r="CYR39" s="17"/>
      <c r="CYS39" s="17"/>
      <c r="CYT39" s="17"/>
      <c r="CYU39" s="17"/>
      <c r="CYV39" s="17"/>
      <c r="CYW39" s="17"/>
      <c r="CYX39" s="17"/>
      <c r="CYY39" s="17"/>
      <c r="CYZ39" s="17"/>
      <c r="CZA39" s="17"/>
      <c r="CZB39" s="17"/>
      <c r="CZC39" s="17"/>
      <c r="CZD39" s="17"/>
      <c r="CZE39" s="17"/>
      <c r="CZF39" s="17"/>
      <c r="CZG39" s="17"/>
      <c r="CZH39" s="17"/>
      <c r="CZI39" s="17"/>
      <c r="CZJ39" s="17"/>
      <c r="CZK39" s="17"/>
      <c r="CZL39" s="17"/>
      <c r="CZM39" s="17"/>
      <c r="CZN39" s="17"/>
      <c r="CZO39" s="17"/>
      <c r="CZP39" s="17"/>
      <c r="CZQ39" s="17"/>
      <c r="CZR39" s="17"/>
      <c r="CZS39" s="17"/>
      <c r="CZT39" s="17"/>
      <c r="CZU39" s="17"/>
      <c r="CZV39" s="17"/>
      <c r="CZW39" s="17"/>
      <c r="CZX39" s="17"/>
      <c r="CZY39" s="17"/>
      <c r="CZZ39" s="17"/>
      <c r="DAA39" s="17"/>
      <c r="DAB39" s="17"/>
      <c r="DAC39" s="17"/>
      <c r="DAD39" s="17"/>
      <c r="DAE39" s="17"/>
      <c r="DAF39" s="17"/>
      <c r="DAG39" s="17"/>
      <c r="DAH39" s="17"/>
      <c r="DAI39" s="17"/>
      <c r="DAJ39" s="17"/>
      <c r="DAK39" s="17"/>
      <c r="DAL39" s="17"/>
      <c r="DAM39" s="17"/>
      <c r="DAN39" s="17"/>
      <c r="DAO39" s="17"/>
      <c r="DAP39" s="17"/>
      <c r="DAQ39" s="17"/>
      <c r="DAR39" s="17"/>
      <c r="DAS39" s="17"/>
      <c r="DAT39" s="17"/>
      <c r="DAU39" s="17"/>
      <c r="DAV39" s="17"/>
      <c r="DAW39" s="17"/>
      <c r="DAX39" s="17"/>
      <c r="DAY39" s="17"/>
      <c r="DAZ39" s="17"/>
      <c r="DBA39" s="17"/>
      <c r="DBB39" s="17"/>
      <c r="DBC39" s="17"/>
      <c r="DBD39" s="17"/>
      <c r="DBE39" s="17"/>
      <c r="DBF39" s="17"/>
      <c r="DBG39" s="17"/>
      <c r="DBH39" s="17"/>
      <c r="DBI39" s="17"/>
      <c r="DBJ39" s="17"/>
      <c r="DBK39" s="17"/>
      <c r="DBL39" s="17"/>
      <c r="DBM39" s="17"/>
      <c r="DBN39" s="17"/>
      <c r="DBO39" s="17"/>
      <c r="DBP39" s="17"/>
      <c r="DBQ39" s="17"/>
      <c r="DBR39" s="17"/>
      <c r="DBS39" s="17"/>
      <c r="DBT39" s="17"/>
      <c r="DBU39" s="17"/>
      <c r="DBV39" s="17"/>
      <c r="DBW39" s="17"/>
      <c r="DBX39" s="17"/>
      <c r="DBY39" s="17"/>
      <c r="DBZ39" s="17"/>
      <c r="DCA39" s="17"/>
      <c r="DCB39" s="17"/>
      <c r="DCC39" s="17"/>
      <c r="DCD39" s="17"/>
      <c r="DCE39" s="17"/>
      <c r="DCF39" s="17"/>
      <c r="DCG39" s="17"/>
      <c r="DCH39" s="17"/>
      <c r="DCI39" s="17"/>
      <c r="DCJ39" s="17"/>
      <c r="DCK39" s="17"/>
      <c r="DCL39" s="17"/>
      <c r="DCM39" s="17"/>
      <c r="DCN39" s="17"/>
      <c r="DCO39" s="17"/>
      <c r="DCP39" s="17"/>
      <c r="DCQ39" s="17"/>
      <c r="DCR39" s="17"/>
      <c r="DCS39" s="17"/>
      <c r="DCT39" s="17"/>
      <c r="DCU39" s="17"/>
      <c r="DCV39" s="17"/>
      <c r="DCW39" s="17"/>
      <c r="DCX39" s="17"/>
      <c r="DCY39" s="17"/>
      <c r="DCZ39" s="17"/>
      <c r="DDA39" s="17"/>
      <c r="DDB39" s="17"/>
      <c r="DDC39" s="17"/>
      <c r="DDD39" s="17"/>
      <c r="DDE39" s="17"/>
      <c r="DDF39" s="17"/>
      <c r="DDG39" s="17"/>
      <c r="DDH39" s="17"/>
      <c r="DDI39" s="17"/>
      <c r="DDJ39" s="17"/>
      <c r="DDK39" s="17"/>
      <c r="DDL39" s="17"/>
      <c r="DDM39" s="17"/>
      <c r="DDN39" s="17"/>
      <c r="DDO39" s="17"/>
      <c r="DDP39" s="17"/>
      <c r="DDQ39" s="17"/>
      <c r="DDR39" s="17"/>
      <c r="DDS39" s="17"/>
      <c r="DDT39" s="17"/>
      <c r="DDU39" s="17"/>
      <c r="DDV39" s="17"/>
      <c r="DDW39" s="17"/>
      <c r="DDX39" s="17"/>
      <c r="DDY39" s="17"/>
      <c r="DDZ39" s="17"/>
      <c r="DEA39" s="17"/>
      <c r="DEB39" s="17"/>
      <c r="DEC39" s="17"/>
      <c r="DED39" s="17"/>
      <c r="DEE39" s="17"/>
      <c r="DEF39" s="17"/>
      <c r="DEG39" s="17"/>
      <c r="DEH39" s="17"/>
      <c r="DEI39" s="17"/>
      <c r="DEJ39" s="17"/>
      <c r="DEK39" s="17"/>
      <c r="DEL39" s="17"/>
      <c r="DEM39" s="17"/>
      <c r="DEN39" s="17"/>
      <c r="DEO39" s="17"/>
      <c r="DEP39" s="17"/>
      <c r="DEQ39" s="17"/>
      <c r="DER39" s="17"/>
      <c r="DES39" s="17"/>
      <c r="DET39" s="17"/>
      <c r="DEU39" s="17"/>
      <c r="DEV39" s="17"/>
      <c r="DEW39" s="17"/>
      <c r="DEX39" s="17"/>
      <c r="DEY39" s="17"/>
      <c r="DEZ39" s="17"/>
      <c r="DFA39" s="17"/>
      <c r="DFB39" s="17"/>
      <c r="DFC39" s="17"/>
      <c r="DFD39" s="17"/>
      <c r="DFE39" s="17"/>
      <c r="DFF39" s="17"/>
      <c r="DFG39" s="17"/>
      <c r="DFH39" s="17"/>
      <c r="DFI39" s="17"/>
      <c r="DFJ39" s="17"/>
      <c r="DFK39" s="17"/>
      <c r="DFL39" s="17"/>
      <c r="DFM39" s="17"/>
      <c r="DFN39" s="17"/>
      <c r="DFO39" s="17"/>
      <c r="DFP39" s="17"/>
      <c r="DFQ39" s="17"/>
      <c r="DFR39" s="17"/>
      <c r="DFS39" s="17"/>
      <c r="DFT39" s="17"/>
      <c r="DFU39" s="17"/>
      <c r="DFV39" s="17"/>
      <c r="DFW39" s="17"/>
      <c r="DFX39" s="17"/>
      <c r="DFY39" s="17"/>
      <c r="DFZ39" s="17"/>
      <c r="DGA39" s="17"/>
      <c r="DGB39" s="17"/>
      <c r="DGC39" s="17"/>
      <c r="DGD39" s="17"/>
      <c r="DGE39" s="17"/>
      <c r="DGF39" s="17"/>
      <c r="DGG39" s="17"/>
      <c r="DGH39" s="17"/>
      <c r="DGI39" s="17"/>
      <c r="DGJ39" s="17"/>
      <c r="DGK39" s="17"/>
      <c r="DGL39" s="17"/>
      <c r="DGM39" s="17"/>
      <c r="DGN39" s="17"/>
      <c r="DGO39" s="17"/>
      <c r="DGP39" s="17"/>
      <c r="DGQ39" s="17"/>
      <c r="DGR39" s="17"/>
      <c r="DGS39" s="17"/>
      <c r="DGT39" s="17"/>
      <c r="DGU39" s="17"/>
      <c r="DGV39" s="17"/>
      <c r="DGW39" s="17"/>
      <c r="DGX39" s="17"/>
      <c r="DGY39" s="17"/>
      <c r="DGZ39" s="17"/>
      <c r="DHA39" s="17"/>
      <c r="DHB39" s="17"/>
      <c r="DHC39" s="17"/>
      <c r="DHD39" s="17"/>
      <c r="DHE39" s="17"/>
      <c r="DHF39" s="17"/>
      <c r="DHG39" s="17"/>
      <c r="DHH39" s="17"/>
      <c r="DHI39" s="17"/>
      <c r="DHJ39" s="17"/>
      <c r="DHK39" s="17"/>
      <c r="DHL39" s="17"/>
      <c r="DHM39" s="17"/>
      <c r="DHN39" s="17"/>
      <c r="DHO39" s="17"/>
      <c r="DHP39" s="17"/>
      <c r="DHQ39" s="17"/>
      <c r="DHR39" s="17"/>
      <c r="DHS39" s="17"/>
      <c r="DHT39" s="17"/>
      <c r="DHU39" s="17"/>
      <c r="DHV39" s="17"/>
      <c r="DHW39" s="17"/>
      <c r="DHX39" s="17"/>
      <c r="DHY39" s="17"/>
      <c r="DHZ39" s="17"/>
      <c r="DIA39" s="17"/>
      <c r="DIB39" s="17"/>
      <c r="DIC39" s="17"/>
      <c r="DID39" s="17"/>
      <c r="DIE39" s="17"/>
      <c r="DIF39" s="17"/>
      <c r="DIG39" s="17"/>
      <c r="DIH39" s="17"/>
      <c r="DII39" s="17"/>
      <c r="DIJ39" s="17"/>
      <c r="DIK39" s="17"/>
      <c r="DIL39" s="17"/>
      <c r="DIM39" s="17"/>
      <c r="DIN39" s="17"/>
      <c r="DIO39" s="17"/>
      <c r="DIP39" s="17"/>
      <c r="DIQ39" s="17"/>
      <c r="DIR39" s="17"/>
      <c r="DIS39" s="17"/>
      <c r="DIT39" s="17"/>
      <c r="DIU39" s="17"/>
      <c r="DIV39" s="17"/>
      <c r="DIW39" s="17"/>
      <c r="DIX39" s="17"/>
      <c r="DIY39" s="17"/>
      <c r="DIZ39" s="17"/>
      <c r="DJA39" s="17"/>
      <c r="DJB39" s="17"/>
      <c r="DJC39" s="17"/>
      <c r="DJD39" s="17"/>
      <c r="DJE39" s="17"/>
      <c r="DJF39" s="17"/>
      <c r="DJG39" s="17"/>
      <c r="DJH39" s="17"/>
      <c r="DJI39" s="17"/>
      <c r="DJJ39" s="17"/>
      <c r="DJK39" s="17"/>
      <c r="DJL39" s="17"/>
      <c r="DJM39" s="17"/>
      <c r="DJN39" s="17"/>
      <c r="DJO39" s="17"/>
      <c r="DJP39" s="17"/>
      <c r="DJQ39" s="17"/>
      <c r="DJR39" s="17"/>
      <c r="DJS39" s="17"/>
      <c r="DJT39" s="17"/>
      <c r="DJU39" s="17"/>
      <c r="DJV39" s="17"/>
      <c r="DJW39" s="17"/>
      <c r="DJX39" s="17"/>
      <c r="DJY39" s="17"/>
      <c r="DJZ39" s="17"/>
      <c r="DKA39" s="17"/>
      <c r="DKB39" s="17"/>
      <c r="DKC39" s="17"/>
      <c r="DKD39" s="17"/>
      <c r="DKE39" s="17"/>
      <c r="DKF39" s="17"/>
      <c r="DKG39" s="17"/>
      <c r="DKH39" s="17"/>
      <c r="DKI39" s="17"/>
      <c r="DKJ39" s="17"/>
      <c r="DKK39" s="17"/>
      <c r="DKL39" s="17"/>
      <c r="DKM39" s="17"/>
      <c r="DKN39" s="17"/>
      <c r="DKO39" s="17"/>
      <c r="DKP39" s="17"/>
      <c r="DKQ39" s="17"/>
      <c r="DKR39" s="17"/>
      <c r="DKS39" s="17"/>
      <c r="DKT39" s="17"/>
      <c r="DKU39" s="17"/>
      <c r="DKV39" s="17"/>
      <c r="DKW39" s="17"/>
      <c r="DKX39" s="17"/>
      <c r="DKY39" s="17"/>
      <c r="DKZ39" s="17"/>
      <c r="DLA39" s="17"/>
      <c r="DLB39" s="17"/>
      <c r="DLC39" s="17"/>
      <c r="DLD39" s="17"/>
      <c r="DLE39" s="17"/>
      <c r="DLF39" s="17"/>
      <c r="DLG39" s="17"/>
      <c r="DLH39" s="17"/>
      <c r="DLI39" s="17"/>
      <c r="DLJ39" s="17"/>
      <c r="DLK39" s="17"/>
      <c r="DLL39" s="17"/>
      <c r="DLM39" s="17"/>
      <c r="DLN39" s="17"/>
      <c r="DLO39" s="17"/>
      <c r="DLP39" s="17"/>
      <c r="DLQ39" s="17"/>
      <c r="DLR39" s="17"/>
      <c r="DLS39" s="17"/>
      <c r="DLT39" s="17"/>
      <c r="DLU39" s="17"/>
      <c r="DLV39" s="17"/>
      <c r="DLW39" s="17"/>
      <c r="DLX39" s="17"/>
      <c r="DLY39" s="17"/>
      <c r="DLZ39" s="17"/>
      <c r="DMA39" s="17"/>
      <c r="DMB39" s="17"/>
      <c r="DMC39" s="17"/>
      <c r="DMD39" s="17"/>
      <c r="DME39" s="17"/>
      <c r="DMF39" s="17"/>
      <c r="DMG39" s="17"/>
      <c r="DMH39" s="17"/>
      <c r="DMI39" s="17"/>
      <c r="DMJ39" s="17"/>
      <c r="DMK39" s="17"/>
      <c r="DML39" s="17"/>
      <c r="DMM39" s="17"/>
      <c r="DMN39" s="17"/>
      <c r="DMO39" s="17"/>
      <c r="DMP39" s="17"/>
      <c r="DMQ39" s="17"/>
      <c r="DMR39" s="17"/>
      <c r="DMS39" s="17"/>
      <c r="DMT39" s="17"/>
      <c r="DMU39" s="17"/>
      <c r="DMV39" s="17"/>
      <c r="DMW39" s="17"/>
      <c r="DMX39" s="17"/>
      <c r="DMY39" s="17"/>
      <c r="DMZ39" s="17"/>
      <c r="DNA39" s="17"/>
      <c r="DNB39" s="17"/>
      <c r="DNC39" s="17"/>
      <c r="DND39" s="17"/>
      <c r="DNE39" s="17"/>
      <c r="DNF39" s="17"/>
      <c r="DNG39" s="17"/>
      <c r="DNH39" s="17"/>
      <c r="DNI39" s="17"/>
      <c r="DNJ39" s="17"/>
      <c r="DNK39" s="17"/>
      <c r="DNL39" s="17"/>
      <c r="DNM39" s="17"/>
      <c r="DNN39" s="17"/>
      <c r="DNO39" s="17"/>
      <c r="DNP39" s="17"/>
      <c r="DNQ39" s="17"/>
      <c r="DNR39" s="17"/>
      <c r="DNS39" s="17"/>
      <c r="DNT39" s="17"/>
      <c r="DNU39" s="17"/>
      <c r="DNV39" s="17"/>
      <c r="DNW39" s="17"/>
      <c r="DNX39" s="17"/>
      <c r="DNY39" s="17"/>
      <c r="DNZ39" s="17"/>
      <c r="DOA39" s="17"/>
      <c r="DOB39" s="17"/>
      <c r="DOC39" s="17"/>
      <c r="DOD39" s="17"/>
      <c r="DOE39" s="17"/>
      <c r="DOF39" s="17"/>
      <c r="DOG39" s="17"/>
      <c r="DOH39" s="17"/>
      <c r="DOI39" s="17"/>
      <c r="DOJ39" s="17"/>
      <c r="DOK39" s="17"/>
      <c r="DOL39" s="17"/>
      <c r="DOM39" s="17"/>
      <c r="DON39" s="17"/>
      <c r="DOO39" s="17"/>
      <c r="DOP39" s="17"/>
      <c r="DOQ39" s="17"/>
      <c r="DOR39" s="17"/>
      <c r="DOS39" s="17"/>
      <c r="DOT39" s="17"/>
      <c r="DOU39" s="17"/>
      <c r="DOV39" s="17"/>
      <c r="DOW39" s="17"/>
      <c r="DOX39" s="17"/>
      <c r="DOY39" s="17"/>
      <c r="DOZ39" s="17"/>
      <c r="DPA39" s="17"/>
      <c r="DPB39" s="17"/>
      <c r="DPC39" s="17"/>
      <c r="DPD39" s="17"/>
      <c r="DPE39" s="17"/>
      <c r="DPF39" s="17"/>
      <c r="DPG39" s="17"/>
      <c r="DPH39" s="17"/>
      <c r="DPI39" s="17"/>
      <c r="DPJ39" s="17"/>
      <c r="DPK39" s="17"/>
      <c r="DPL39" s="17"/>
      <c r="DPM39" s="17"/>
      <c r="DPN39" s="17"/>
      <c r="DPO39" s="17"/>
      <c r="DPP39" s="17"/>
      <c r="DPQ39" s="17"/>
      <c r="DPR39" s="17"/>
      <c r="DPS39" s="17"/>
      <c r="DPT39" s="17"/>
      <c r="DPU39" s="17"/>
      <c r="DPV39" s="17"/>
      <c r="DPW39" s="17"/>
      <c r="DPX39" s="17"/>
      <c r="DPY39" s="17"/>
      <c r="DPZ39" s="17"/>
      <c r="DQA39" s="17"/>
      <c r="DQB39" s="17"/>
      <c r="DQC39" s="17"/>
      <c r="DQD39" s="17"/>
      <c r="DQE39" s="17"/>
      <c r="DQF39" s="17"/>
      <c r="DQG39" s="17"/>
      <c r="DQH39" s="17"/>
      <c r="DQI39" s="17"/>
      <c r="DQJ39" s="17"/>
      <c r="DQK39" s="17"/>
      <c r="DQL39" s="17"/>
      <c r="DQM39" s="17"/>
      <c r="DQN39" s="17"/>
      <c r="DQO39" s="17"/>
      <c r="DQP39" s="17"/>
      <c r="DQQ39" s="17"/>
      <c r="DQR39" s="17"/>
      <c r="DQS39" s="17"/>
      <c r="DQT39" s="17"/>
      <c r="DQU39" s="17"/>
      <c r="DQV39" s="17"/>
      <c r="DQW39" s="17"/>
      <c r="DQX39" s="17"/>
      <c r="DQY39" s="17"/>
      <c r="DQZ39" s="17"/>
      <c r="DRA39" s="17"/>
      <c r="DRB39" s="17"/>
      <c r="DRC39" s="17"/>
      <c r="DRD39" s="17"/>
      <c r="DRE39" s="17"/>
      <c r="DRF39" s="17"/>
      <c r="DRG39" s="17"/>
      <c r="DRH39" s="17"/>
      <c r="DRI39" s="17"/>
      <c r="DRJ39" s="17"/>
      <c r="DRK39" s="17"/>
      <c r="DRL39" s="17"/>
      <c r="DRM39" s="17"/>
      <c r="DRN39" s="17"/>
      <c r="DRO39" s="17"/>
      <c r="DRP39" s="17"/>
      <c r="DRQ39" s="17"/>
      <c r="DRR39" s="17"/>
      <c r="DRS39" s="17"/>
      <c r="DRT39" s="17"/>
      <c r="DRU39" s="17"/>
      <c r="DRV39" s="17"/>
      <c r="DRW39" s="17"/>
      <c r="DRX39" s="17"/>
      <c r="DRY39" s="17"/>
      <c r="DRZ39" s="17"/>
      <c r="DSA39" s="17"/>
      <c r="DSB39" s="17"/>
      <c r="DSC39" s="17"/>
      <c r="DSD39" s="17"/>
      <c r="DSE39" s="17"/>
      <c r="DSF39" s="17"/>
      <c r="DSG39" s="17"/>
      <c r="DSH39" s="17"/>
      <c r="DSI39" s="17"/>
      <c r="DSJ39" s="17"/>
      <c r="DSK39" s="17"/>
      <c r="DSL39" s="17"/>
      <c r="DSM39" s="17"/>
      <c r="DSN39" s="17"/>
      <c r="DSO39" s="17"/>
      <c r="DSP39" s="17"/>
      <c r="DSQ39" s="17"/>
      <c r="DSR39" s="17"/>
      <c r="DSS39" s="17"/>
      <c r="DST39" s="17"/>
      <c r="DSU39" s="17"/>
      <c r="DSV39" s="17"/>
      <c r="DSW39" s="17"/>
      <c r="DSX39" s="17"/>
      <c r="DSY39" s="17"/>
      <c r="DSZ39" s="17"/>
      <c r="DTA39" s="17"/>
      <c r="DTB39" s="17"/>
      <c r="DTC39" s="17"/>
      <c r="DTD39" s="17"/>
      <c r="DTE39" s="17"/>
      <c r="DTF39" s="17"/>
      <c r="DTG39" s="17"/>
      <c r="DTH39" s="17"/>
      <c r="DTI39" s="17"/>
      <c r="DTJ39" s="17"/>
      <c r="DTK39" s="17"/>
      <c r="DTL39" s="17"/>
      <c r="DTM39" s="17"/>
      <c r="DTN39" s="17"/>
      <c r="DTO39" s="17"/>
      <c r="DTP39" s="17"/>
      <c r="DTQ39" s="17"/>
      <c r="DTR39" s="17"/>
      <c r="DTS39" s="17"/>
      <c r="DTT39" s="17"/>
      <c r="DTU39" s="17"/>
      <c r="DTV39" s="17"/>
      <c r="DTW39" s="17"/>
      <c r="DTX39" s="17"/>
      <c r="DTY39" s="17"/>
      <c r="DTZ39" s="17"/>
      <c r="DUA39" s="17"/>
      <c r="DUB39" s="17"/>
      <c r="DUC39" s="17"/>
      <c r="DUD39" s="17"/>
      <c r="DUE39" s="17"/>
      <c r="DUF39" s="17"/>
      <c r="DUG39" s="17"/>
      <c r="DUH39" s="17"/>
      <c r="DUI39" s="17"/>
      <c r="DUJ39" s="17"/>
      <c r="DUK39" s="17"/>
      <c r="DUL39" s="17"/>
      <c r="DUM39" s="17"/>
      <c r="DUN39" s="17"/>
      <c r="DUO39" s="17"/>
      <c r="DUP39" s="17"/>
      <c r="DUQ39" s="17"/>
      <c r="DUR39" s="17"/>
      <c r="DUS39" s="17"/>
      <c r="DUT39" s="17"/>
      <c r="DUU39" s="17"/>
      <c r="DUV39" s="17"/>
      <c r="DUW39" s="17"/>
      <c r="DUX39" s="17"/>
      <c r="DUY39" s="17"/>
      <c r="DUZ39" s="17"/>
      <c r="DVA39" s="17"/>
      <c r="DVB39" s="17"/>
      <c r="DVC39" s="17"/>
      <c r="DVD39" s="17"/>
      <c r="DVE39" s="17"/>
      <c r="DVF39" s="17"/>
      <c r="DVG39" s="17"/>
      <c r="DVH39" s="17"/>
      <c r="DVI39" s="17"/>
      <c r="DVJ39" s="17"/>
      <c r="DVK39" s="17"/>
      <c r="DVL39" s="17"/>
      <c r="DVM39" s="17"/>
      <c r="DVN39" s="17"/>
      <c r="DVO39" s="17"/>
      <c r="DVP39" s="17"/>
      <c r="DVQ39" s="17"/>
      <c r="DVR39" s="17"/>
      <c r="DVS39" s="17"/>
      <c r="DVT39" s="17"/>
      <c r="DVU39" s="17"/>
      <c r="DVV39" s="17"/>
      <c r="DVW39" s="17"/>
      <c r="DVX39" s="17"/>
      <c r="DVY39" s="17"/>
      <c r="DVZ39" s="17"/>
      <c r="DWA39" s="17"/>
      <c r="DWB39" s="17"/>
      <c r="DWC39" s="17"/>
      <c r="DWD39" s="17"/>
      <c r="DWE39" s="17"/>
      <c r="DWF39" s="17"/>
      <c r="DWG39" s="17"/>
      <c r="DWH39" s="17"/>
      <c r="DWI39" s="17"/>
      <c r="DWJ39" s="17"/>
      <c r="DWK39" s="17"/>
      <c r="DWL39" s="17"/>
      <c r="DWM39" s="17"/>
      <c r="DWN39" s="17"/>
      <c r="DWO39" s="17"/>
      <c r="DWP39" s="17"/>
      <c r="DWQ39" s="17"/>
      <c r="DWR39" s="17"/>
      <c r="DWS39" s="17"/>
      <c r="DWT39" s="17"/>
      <c r="DWU39" s="17"/>
      <c r="DWV39" s="17"/>
      <c r="DWW39" s="17"/>
      <c r="DWX39" s="17"/>
      <c r="DWY39" s="17"/>
      <c r="DWZ39" s="17"/>
      <c r="DXA39" s="17"/>
      <c r="DXB39" s="17"/>
      <c r="DXC39" s="17"/>
      <c r="DXD39" s="17"/>
      <c r="DXE39" s="17"/>
      <c r="DXF39" s="17"/>
      <c r="DXG39" s="17"/>
      <c r="DXH39" s="17"/>
      <c r="DXI39" s="17"/>
      <c r="DXJ39" s="17"/>
      <c r="DXK39" s="17"/>
      <c r="DXL39" s="17"/>
      <c r="DXM39" s="17"/>
      <c r="DXN39" s="17"/>
      <c r="DXO39" s="17"/>
      <c r="DXP39" s="17"/>
      <c r="DXQ39" s="17"/>
      <c r="DXR39" s="17"/>
      <c r="DXS39" s="17"/>
      <c r="DXT39" s="17"/>
      <c r="DXU39" s="17"/>
      <c r="DXV39" s="17"/>
      <c r="DXW39" s="17"/>
      <c r="DXX39" s="17"/>
      <c r="DXY39" s="17"/>
      <c r="DXZ39" s="17"/>
      <c r="DYA39" s="17"/>
      <c r="DYB39" s="17"/>
      <c r="DYC39" s="17"/>
      <c r="DYD39" s="17"/>
      <c r="DYE39" s="17"/>
      <c r="DYF39" s="17"/>
      <c r="DYG39" s="17"/>
      <c r="DYH39" s="17"/>
      <c r="DYI39" s="17"/>
      <c r="DYJ39" s="17"/>
      <c r="DYK39" s="17"/>
      <c r="DYL39" s="17"/>
      <c r="DYM39" s="17"/>
      <c r="DYN39" s="17"/>
      <c r="DYO39" s="17"/>
      <c r="DYP39" s="17"/>
      <c r="DYQ39" s="17"/>
      <c r="DYR39" s="17"/>
      <c r="DYS39" s="17"/>
      <c r="DYT39" s="17"/>
      <c r="DYU39" s="17"/>
      <c r="DYV39" s="17"/>
      <c r="DYW39" s="17"/>
      <c r="DYX39" s="17"/>
      <c r="DYY39" s="17"/>
      <c r="DYZ39" s="17"/>
      <c r="DZA39" s="17"/>
      <c r="DZB39" s="17"/>
      <c r="DZC39" s="17"/>
      <c r="DZD39" s="17"/>
      <c r="DZE39" s="17"/>
      <c r="DZF39" s="17"/>
      <c r="DZG39" s="17"/>
      <c r="DZH39" s="17"/>
      <c r="DZI39" s="17"/>
      <c r="DZJ39" s="17"/>
      <c r="DZK39" s="17"/>
      <c r="DZL39" s="17"/>
      <c r="DZM39" s="17"/>
      <c r="DZN39" s="17"/>
      <c r="DZO39" s="17"/>
      <c r="DZP39" s="17"/>
      <c r="DZQ39" s="17"/>
      <c r="DZR39" s="17"/>
      <c r="DZS39" s="17"/>
      <c r="DZT39" s="17"/>
      <c r="DZU39" s="17"/>
      <c r="DZV39" s="17"/>
      <c r="DZW39" s="17"/>
      <c r="DZX39" s="17"/>
      <c r="DZY39" s="17"/>
      <c r="DZZ39" s="17"/>
      <c r="EAA39" s="17"/>
      <c r="EAB39" s="17"/>
      <c r="EAC39" s="17"/>
      <c r="EAD39" s="17"/>
      <c r="EAE39" s="17"/>
      <c r="EAF39" s="17"/>
      <c r="EAG39" s="17"/>
      <c r="EAH39" s="17"/>
      <c r="EAI39" s="17"/>
      <c r="EAJ39" s="17"/>
      <c r="EAK39" s="17"/>
      <c r="EAL39" s="17"/>
      <c r="EAM39" s="17"/>
      <c r="EAN39" s="17"/>
      <c r="EAO39" s="17"/>
      <c r="EAP39" s="17"/>
      <c r="EAQ39" s="17"/>
      <c r="EAR39" s="17"/>
      <c r="EAS39" s="17"/>
      <c r="EAT39" s="17"/>
      <c r="EAU39" s="17"/>
      <c r="EAV39" s="17"/>
      <c r="EAW39" s="17"/>
      <c r="EAX39" s="17"/>
      <c r="EAY39" s="17"/>
      <c r="EAZ39" s="17"/>
      <c r="EBA39" s="17"/>
      <c r="EBB39" s="17"/>
      <c r="EBC39" s="17"/>
      <c r="EBD39" s="17"/>
      <c r="EBE39" s="17"/>
      <c r="EBF39" s="17"/>
      <c r="EBG39" s="17"/>
      <c r="EBH39" s="17"/>
      <c r="EBI39" s="17"/>
      <c r="EBJ39" s="17"/>
      <c r="EBK39" s="17"/>
      <c r="EBL39" s="17"/>
      <c r="EBM39" s="17"/>
      <c r="EBN39" s="17"/>
      <c r="EBO39" s="17"/>
      <c r="EBP39" s="17"/>
      <c r="EBQ39" s="17"/>
      <c r="EBR39" s="17"/>
      <c r="EBS39" s="17"/>
      <c r="EBT39" s="17"/>
      <c r="EBU39" s="17"/>
      <c r="EBV39" s="17"/>
      <c r="EBW39" s="17"/>
      <c r="EBX39" s="17"/>
      <c r="EBY39" s="17"/>
      <c r="EBZ39" s="17"/>
      <c r="ECA39" s="17"/>
      <c r="ECB39" s="17"/>
      <c r="ECC39" s="17"/>
      <c r="ECD39" s="17"/>
      <c r="ECE39" s="17"/>
      <c r="ECF39" s="17"/>
      <c r="ECG39" s="17"/>
      <c r="ECH39" s="17"/>
      <c r="ECI39" s="17"/>
      <c r="ECJ39" s="17"/>
      <c r="ECK39" s="17"/>
      <c r="ECL39" s="17"/>
      <c r="ECM39" s="17"/>
      <c r="ECN39" s="17"/>
      <c r="ECO39" s="17"/>
      <c r="ECP39" s="17"/>
      <c r="ECQ39" s="17"/>
      <c r="ECR39" s="17"/>
      <c r="ECS39" s="17"/>
      <c r="ECT39" s="17"/>
      <c r="ECU39" s="17"/>
      <c r="ECV39" s="17"/>
      <c r="ECW39" s="17"/>
      <c r="ECX39" s="17"/>
      <c r="ECY39" s="17"/>
      <c r="ECZ39" s="17"/>
      <c r="EDA39" s="17"/>
      <c r="EDB39" s="17"/>
      <c r="EDC39" s="17"/>
      <c r="EDD39" s="17"/>
      <c r="EDE39" s="17"/>
      <c r="EDF39" s="17"/>
      <c r="EDG39" s="17"/>
      <c r="EDH39" s="17"/>
      <c r="EDI39" s="17"/>
      <c r="EDJ39" s="17"/>
      <c r="EDK39" s="17"/>
      <c r="EDL39" s="17"/>
      <c r="EDM39" s="17"/>
      <c r="EDN39" s="17"/>
      <c r="EDO39" s="17"/>
      <c r="EDP39" s="17"/>
      <c r="EDQ39" s="17"/>
      <c r="EDR39" s="17"/>
      <c r="EDS39" s="17"/>
      <c r="EDT39" s="17"/>
      <c r="EDU39" s="17"/>
      <c r="EDV39" s="17"/>
      <c r="EDW39" s="17"/>
      <c r="EDX39" s="17"/>
      <c r="EDY39" s="17"/>
      <c r="EDZ39" s="17"/>
      <c r="EEA39" s="17"/>
      <c r="EEB39" s="17"/>
      <c r="EEC39" s="17"/>
      <c r="EED39" s="17"/>
      <c r="EEE39" s="17"/>
      <c r="EEF39" s="17"/>
      <c r="EEG39" s="17"/>
      <c r="EEH39" s="17"/>
      <c r="EEI39" s="17"/>
      <c r="EEJ39" s="17"/>
      <c r="EEK39" s="17"/>
      <c r="EEL39" s="17"/>
      <c r="EEM39" s="17"/>
      <c r="EEN39" s="17"/>
      <c r="EEO39" s="17"/>
      <c r="EEP39" s="17"/>
      <c r="EEQ39" s="17"/>
      <c r="EER39" s="17"/>
      <c r="EES39" s="17"/>
      <c r="EET39" s="17"/>
      <c r="EEU39" s="17"/>
      <c r="EEV39" s="17"/>
      <c r="EEW39" s="17"/>
      <c r="EEX39" s="17"/>
      <c r="EEY39" s="17"/>
      <c r="EEZ39" s="17"/>
      <c r="EFA39" s="17"/>
      <c r="EFB39" s="17"/>
      <c r="EFC39" s="17"/>
      <c r="EFD39" s="17"/>
      <c r="EFE39" s="17"/>
      <c r="EFF39" s="17"/>
      <c r="EFG39" s="17"/>
      <c r="EFH39" s="17"/>
      <c r="EFI39" s="17"/>
      <c r="EFJ39" s="17"/>
      <c r="EFK39" s="17"/>
      <c r="EFL39" s="17"/>
      <c r="EFM39" s="17"/>
      <c r="EFN39" s="17"/>
      <c r="EFO39" s="17"/>
      <c r="EFP39" s="17"/>
      <c r="EFQ39" s="17"/>
      <c r="EFR39" s="17"/>
      <c r="EFS39" s="17"/>
      <c r="EFT39" s="17"/>
      <c r="EFU39" s="17"/>
      <c r="EFV39" s="17"/>
      <c r="EFW39" s="17"/>
      <c r="EFX39" s="17"/>
      <c r="EFY39" s="17"/>
      <c r="EFZ39" s="17"/>
      <c r="EGA39" s="17"/>
      <c r="EGB39" s="17"/>
      <c r="EGC39" s="17"/>
      <c r="EGD39" s="17"/>
      <c r="EGE39" s="17"/>
      <c r="EGF39" s="17"/>
      <c r="EGG39" s="17"/>
      <c r="EGH39" s="17"/>
      <c r="EGI39" s="17"/>
      <c r="EGJ39" s="17"/>
      <c r="EGK39" s="17"/>
      <c r="EGL39" s="17"/>
      <c r="EGM39" s="17"/>
      <c r="EGN39" s="17"/>
      <c r="EGO39" s="17"/>
      <c r="EGP39" s="17"/>
      <c r="EGQ39" s="17"/>
      <c r="EGR39" s="17"/>
      <c r="EGS39" s="17"/>
      <c r="EGT39" s="17"/>
      <c r="EGU39" s="17"/>
      <c r="EGV39" s="17"/>
      <c r="EGW39" s="17"/>
      <c r="EGX39" s="17"/>
      <c r="EGY39" s="17"/>
      <c r="EGZ39" s="17"/>
      <c r="EHA39" s="17"/>
      <c r="EHB39" s="17"/>
      <c r="EHC39" s="17"/>
      <c r="EHD39" s="17"/>
      <c r="EHE39" s="17"/>
      <c r="EHF39" s="17"/>
      <c r="EHG39" s="17"/>
      <c r="EHH39" s="17"/>
      <c r="EHI39" s="17"/>
      <c r="EHJ39" s="17"/>
      <c r="EHK39" s="17"/>
      <c r="EHL39" s="17"/>
      <c r="EHM39" s="17"/>
      <c r="EHN39" s="17"/>
      <c r="EHO39" s="17"/>
      <c r="EHP39" s="17"/>
      <c r="EHQ39" s="17"/>
      <c r="EHR39" s="17"/>
      <c r="EHS39" s="17"/>
      <c r="EHT39" s="17"/>
      <c r="EHU39" s="17"/>
      <c r="EHV39" s="17"/>
      <c r="EHW39" s="17"/>
      <c r="EHX39" s="17"/>
      <c r="EHY39" s="17"/>
      <c r="EHZ39" s="17"/>
      <c r="EIA39" s="17"/>
      <c r="EIB39" s="17"/>
      <c r="EIC39" s="17"/>
      <c r="EID39" s="17"/>
      <c r="EIE39" s="17"/>
      <c r="EIF39" s="17"/>
      <c r="EIG39" s="17"/>
      <c r="EIH39" s="17"/>
      <c r="EII39" s="17"/>
      <c r="EIJ39" s="17"/>
      <c r="EIK39" s="17"/>
      <c r="EIL39" s="17"/>
      <c r="EIM39" s="17"/>
      <c r="EIN39" s="17"/>
      <c r="EIO39" s="17"/>
      <c r="EIP39" s="17"/>
      <c r="EIQ39" s="17"/>
      <c r="EIR39" s="17"/>
      <c r="EIS39" s="17"/>
      <c r="EIT39" s="17"/>
      <c r="EIU39" s="17"/>
      <c r="EIV39" s="17"/>
      <c r="EIW39" s="17"/>
      <c r="EIX39" s="17"/>
      <c r="EIY39" s="17"/>
      <c r="EIZ39" s="17"/>
      <c r="EJA39" s="17"/>
      <c r="EJB39" s="17"/>
      <c r="EJC39" s="17"/>
      <c r="EJD39" s="17"/>
      <c r="EJE39" s="17"/>
      <c r="EJF39" s="17"/>
      <c r="EJG39" s="17"/>
      <c r="EJH39" s="17"/>
      <c r="EJI39" s="17"/>
      <c r="EJJ39" s="17"/>
      <c r="EJK39" s="17"/>
      <c r="EJL39" s="17"/>
      <c r="EJM39" s="17"/>
      <c r="EJN39" s="17"/>
      <c r="EJO39" s="17"/>
      <c r="EJP39" s="17"/>
      <c r="EJQ39" s="17"/>
      <c r="EJR39" s="17"/>
      <c r="EJS39" s="17"/>
      <c r="EJT39" s="17"/>
      <c r="EJU39" s="17"/>
      <c r="EJV39" s="17"/>
      <c r="EJW39" s="17"/>
      <c r="EJX39" s="17"/>
      <c r="EJY39" s="17"/>
      <c r="EJZ39" s="17"/>
      <c r="EKA39" s="17"/>
      <c r="EKB39" s="17"/>
      <c r="EKC39" s="17"/>
      <c r="EKD39" s="17"/>
      <c r="EKE39" s="17"/>
      <c r="EKF39" s="17"/>
      <c r="EKG39" s="17"/>
      <c r="EKH39" s="17"/>
      <c r="EKI39" s="17"/>
      <c r="EKJ39" s="17"/>
      <c r="EKK39" s="17"/>
      <c r="EKL39" s="17"/>
      <c r="EKM39" s="17"/>
      <c r="EKN39" s="17"/>
      <c r="EKO39" s="17"/>
      <c r="EKP39" s="17"/>
      <c r="EKQ39" s="17"/>
      <c r="EKR39" s="17"/>
      <c r="EKS39" s="17"/>
      <c r="EKT39" s="17"/>
      <c r="EKU39" s="17"/>
      <c r="EKV39" s="17"/>
      <c r="EKW39" s="17"/>
      <c r="EKX39" s="17"/>
      <c r="EKY39" s="17"/>
      <c r="EKZ39" s="17"/>
      <c r="ELA39" s="17"/>
      <c r="ELB39" s="17"/>
      <c r="ELC39" s="17"/>
      <c r="ELD39" s="17"/>
      <c r="ELE39" s="17"/>
      <c r="ELF39" s="17"/>
      <c r="ELG39" s="17"/>
      <c r="ELH39" s="17"/>
      <c r="ELI39" s="17"/>
      <c r="ELJ39" s="17"/>
      <c r="ELK39" s="17"/>
      <c r="ELL39" s="17"/>
      <c r="ELM39" s="17"/>
      <c r="ELN39" s="17"/>
      <c r="ELO39" s="17"/>
      <c r="ELP39" s="17"/>
      <c r="ELQ39" s="17"/>
      <c r="ELR39" s="17"/>
      <c r="ELS39" s="17"/>
      <c r="ELT39" s="17"/>
      <c r="ELU39" s="17"/>
      <c r="ELV39" s="17"/>
      <c r="ELW39" s="17"/>
      <c r="ELX39" s="17"/>
      <c r="ELY39" s="17"/>
      <c r="ELZ39" s="17"/>
      <c r="EMA39" s="17"/>
      <c r="EMB39" s="17"/>
      <c r="EMC39" s="17"/>
      <c r="EMD39" s="17"/>
      <c r="EME39" s="17"/>
      <c r="EMF39" s="17"/>
      <c r="EMG39" s="17"/>
      <c r="EMH39" s="17"/>
      <c r="EMI39" s="17"/>
      <c r="EMJ39" s="17"/>
      <c r="EMK39" s="17"/>
      <c r="EML39" s="17"/>
      <c r="EMM39" s="17"/>
      <c r="EMN39" s="17"/>
      <c r="EMO39" s="17"/>
      <c r="EMP39" s="17"/>
      <c r="EMQ39" s="17"/>
      <c r="EMR39" s="17"/>
      <c r="EMS39" s="17"/>
      <c r="EMT39" s="17"/>
      <c r="EMU39" s="17"/>
      <c r="EMV39" s="17"/>
      <c r="EMW39" s="17"/>
      <c r="EMX39" s="17"/>
      <c r="EMY39" s="17"/>
      <c r="EMZ39" s="17"/>
      <c r="ENA39" s="17"/>
      <c r="ENB39" s="17"/>
      <c r="ENC39" s="17"/>
      <c r="END39" s="17"/>
      <c r="ENE39" s="17"/>
      <c r="ENF39" s="17"/>
      <c r="ENG39" s="17"/>
      <c r="ENH39" s="17"/>
      <c r="ENI39" s="17"/>
      <c r="ENJ39" s="17"/>
      <c r="ENK39" s="17"/>
      <c r="ENL39" s="17"/>
      <c r="ENM39" s="17"/>
      <c r="ENN39" s="17"/>
      <c r="ENO39" s="17"/>
      <c r="ENP39" s="17"/>
      <c r="ENQ39" s="17"/>
      <c r="ENR39" s="17"/>
      <c r="ENS39" s="17"/>
      <c r="ENT39" s="17"/>
      <c r="ENU39" s="17"/>
      <c r="ENV39" s="17"/>
      <c r="ENW39" s="17"/>
      <c r="ENX39" s="17"/>
      <c r="ENY39" s="17"/>
      <c r="ENZ39" s="17"/>
      <c r="EOA39" s="17"/>
      <c r="EOB39" s="17"/>
      <c r="EOC39" s="17"/>
      <c r="EOD39" s="17"/>
      <c r="EOE39" s="17"/>
      <c r="EOF39" s="17"/>
      <c r="EOG39" s="17"/>
      <c r="EOH39" s="17"/>
      <c r="EOI39" s="17"/>
      <c r="EOJ39" s="17"/>
      <c r="EOK39" s="17"/>
      <c r="EOL39" s="17"/>
      <c r="EOM39" s="17"/>
      <c r="EON39" s="17"/>
      <c r="EOO39" s="17"/>
      <c r="EOP39" s="17"/>
      <c r="EOQ39" s="17"/>
      <c r="EOR39" s="17"/>
      <c r="EOS39" s="17"/>
      <c r="EOT39" s="17"/>
      <c r="EOU39" s="17"/>
      <c r="EOV39" s="17"/>
      <c r="EOW39" s="17"/>
      <c r="EOX39" s="17"/>
      <c r="EOY39" s="17"/>
      <c r="EOZ39" s="17"/>
      <c r="EPA39" s="17"/>
      <c r="EPB39" s="17"/>
      <c r="EPC39" s="17"/>
      <c r="EPD39" s="17"/>
      <c r="EPE39" s="17"/>
      <c r="EPF39" s="17"/>
      <c r="EPG39" s="17"/>
      <c r="EPH39" s="17"/>
      <c r="EPI39" s="17"/>
      <c r="EPJ39" s="17"/>
      <c r="EPK39" s="17"/>
      <c r="EPL39" s="17"/>
      <c r="EPM39" s="17"/>
      <c r="EPN39" s="17"/>
      <c r="EPO39" s="17"/>
      <c r="EPP39" s="17"/>
      <c r="EPQ39" s="17"/>
      <c r="EPR39" s="17"/>
      <c r="EPS39" s="17"/>
      <c r="EPT39" s="17"/>
      <c r="EPU39" s="17"/>
      <c r="EPV39" s="17"/>
      <c r="EPW39" s="17"/>
      <c r="EPX39" s="17"/>
      <c r="EPY39" s="17"/>
      <c r="EPZ39" s="17"/>
      <c r="EQA39" s="17"/>
      <c r="EQB39" s="17"/>
      <c r="EQC39" s="17"/>
      <c r="EQD39" s="17"/>
      <c r="EQE39" s="17"/>
      <c r="EQF39" s="17"/>
      <c r="EQG39" s="17"/>
      <c r="EQH39" s="17"/>
      <c r="EQI39" s="17"/>
      <c r="EQJ39" s="17"/>
      <c r="EQK39" s="17"/>
      <c r="EQL39" s="17"/>
      <c r="EQM39" s="17"/>
      <c r="EQN39" s="17"/>
      <c r="EQO39" s="17"/>
      <c r="EQP39" s="17"/>
      <c r="EQQ39" s="17"/>
      <c r="EQR39" s="17"/>
      <c r="EQS39" s="17"/>
      <c r="EQT39" s="17"/>
      <c r="EQU39" s="17"/>
      <c r="EQV39" s="17"/>
      <c r="EQW39" s="17"/>
      <c r="EQX39" s="17"/>
      <c r="EQY39" s="17"/>
      <c r="EQZ39" s="17"/>
      <c r="ERA39" s="17"/>
      <c r="ERB39" s="17"/>
      <c r="ERC39" s="17"/>
      <c r="ERD39" s="17"/>
      <c r="ERE39" s="17"/>
      <c r="ERF39" s="17"/>
      <c r="ERG39" s="17"/>
      <c r="ERH39" s="17"/>
      <c r="ERI39" s="17"/>
      <c r="ERJ39" s="17"/>
      <c r="ERK39" s="17"/>
      <c r="ERL39" s="17"/>
      <c r="ERM39" s="17"/>
      <c r="ERN39" s="17"/>
      <c r="ERO39" s="17"/>
      <c r="ERP39" s="17"/>
      <c r="ERQ39" s="17"/>
      <c r="ERR39" s="17"/>
      <c r="ERS39" s="17"/>
      <c r="ERT39" s="17"/>
      <c r="ERU39" s="17"/>
      <c r="ERV39" s="17"/>
      <c r="ERW39" s="17"/>
      <c r="ERX39" s="17"/>
      <c r="ERY39" s="17"/>
      <c r="ERZ39" s="17"/>
      <c r="ESA39" s="17"/>
      <c r="ESB39" s="17"/>
      <c r="ESC39" s="17"/>
      <c r="ESD39" s="17"/>
      <c r="ESE39" s="17"/>
      <c r="ESF39" s="17"/>
      <c r="ESG39" s="17"/>
      <c r="ESH39" s="17"/>
      <c r="ESI39" s="17"/>
      <c r="ESJ39" s="17"/>
      <c r="ESK39" s="17"/>
      <c r="ESL39" s="17"/>
      <c r="ESM39" s="17"/>
      <c r="ESN39" s="17"/>
      <c r="ESO39" s="17"/>
      <c r="ESP39" s="17"/>
      <c r="ESQ39" s="17"/>
      <c r="ESR39" s="17"/>
      <c r="ESS39" s="17"/>
      <c r="EST39" s="17"/>
      <c r="ESU39" s="17"/>
      <c r="ESV39" s="17"/>
      <c r="ESW39" s="17"/>
      <c r="ESX39" s="17"/>
      <c r="ESY39" s="17"/>
      <c r="ESZ39" s="17"/>
      <c r="ETA39" s="17"/>
      <c r="ETB39" s="17"/>
      <c r="ETC39" s="17"/>
      <c r="ETD39" s="17"/>
      <c r="ETE39" s="17"/>
      <c r="ETF39" s="17"/>
      <c r="ETG39" s="17"/>
      <c r="ETH39" s="17"/>
      <c r="ETI39" s="17"/>
      <c r="ETJ39" s="17"/>
      <c r="ETK39" s="17"/>
      <c r="ETL39" s="17"/>
      <c r="ETM39" s="17"/>
      <c r="ETN39" s="17"/>
      <c r="ETO39" s="17"/>
      <c r="ETP39" s="17"/>
      <c r="ETQ39" s="17"/>
      <c r="ETR39" s="17"/>
      <c r="ETS39" s="17"/>
      <c r="ETT39" s="17"/>
      <c r="ETU39" s="17"/>
      <c r="ETV39" s="17"/>
      <c r="ETW39" s="17"/>
      <c r="ETX39" s="17"/>
      <c r="ETY39" s="17"/>
      <c r="ETZ39" s="17"/>
      <c r="EUA39" s="17"/>
      <c r="EUB39" s="17"/>
      <c r="EUC39" s="17"/>
      <c r="EUD39" s="17"/>
      <c r="EUE39" s="17"/>
      <c r="EUF39" s="17"/>
      <c r="EUG39" s="17"/>
      <c r="EUH39" s="17"/>
      <c r="EUI39" s="17"/>
      <c r="EUJ39" s="17"/>
      <c r="EUK39" s="17"/>
      <c r="EUL39" s="17"/>
      <c r="EUM39" s="17"/>
      <c r="EUN39" s="17"/>
      <c r="EUO39" s="17"/>
      <c r="EUP39" s="17"/>
      <c r="EUQ39" s="17"/>
      <c r="EUR39" s="17"/>
      <c r="EUS39" s="17"/>
      <c r="EUT39" s="17"/>
      <c r="EUU39" s="17"/>
      <c r="EUV39" s="17"/>
      <c r="EUW39" s="17"/>
      <c r="EUX39" s="17"/>
      <c r="EUY39" s="17"/>
      <c r="EUZ39" s="17"/>
      <c r="EVA39" s="17"/>
      <c r="EVB39" s="17"/>
      <c r="EVC39" s="17"/>
      <c r="EVD39" s="17"/>
      <c r="EVE39" s="17"/>
      <c r="EVF39" s="17"/>
      <c r="EVG39" s="17"/>
      <c r="EVH39" s="17"/>
      <c r="EVI39" s="17"/>
      <c r="EVJ39" s="17"/>
      <c r="EVK39" s="17"/>
      <c r="EVL39" s="17"/>
      <c r="EVM39" s="17"/>
      <c r="EVN39" s="17"/>
      <c r="EVO39" s="17"/>
      <c r="EVP39" s="17"/>
      <c r="EVQ39" s="17"/>
      <c r="EVR39" s="17"/>
      <c r="EVS39" s="17"/>
      <c r="EVT39" s="17"/>
      <c r="EVU39" s="17"/>
      <c r="EVV39" s="17"/>
      <c r="EVW39" s="17"/>
      <c r="EVX39" s="17"/>
      <c r="EVY39" s="17"/>
      <c r="EVZ39" s="17"/>
      <c r="EWA39" s="17"/>
      <c r="EWB39" s="17"/>
      <c r="EWC39" s="17"/>
      <c r="EWD39" s="17"/>
      <c r="EWE39" s="17"/>
      <c r="EWF39" s="17"/>
      <c r="EWG39" s="17"/>
      <c r="EWH39" s="17"/>
      <c r="EWI39" s="17"/>
      <c r="EWJ39" s="17"/>
      <c r="EWK39" s="17"/>
      <c r="EWL39" s="17"/>
      <c r="EWM39" s="17"/>
      <c r="EWN39" s="17"/>
      <c r="EWO39" s="17"/>
      <c r="EWP39" s="17"/>
      <c r="EWQ39" s="17"/>
      <c r="EWR39" s="17"/>
      <c r="EWS39" s="17"/>
      <c r="EWT39" s="17"/>
      <c r="EWU39" s="17"/>
      <c r="EWV39" s="17"/>
      <c r="EWW39" s="17"/>
      <c r="EWX39" s="17"/>
      <c r="EWY39" s="17"/>
      <c r="EWZ39" s="17"/>
      <c r="EXA39" s="17"/>
      <c r="EXB39" s="17"/>
      <c r="EXC39" s="17"/>
      <c r="EXD39" s="17"/>
      <c r="EXE39" s="17"/>
      <c r="EXF39" s="17"/>
      <c r="EXG39" s="17"/>
      <c r="EXH39" s="17"/>
      <c r="EXI39" s="17"/>
      <c r="EXJ39" s="17"/>
      <c r="EXK39" s="17"/>
      <c r="EXL39" s="17"/>
      <c r="EXM39" s="17"/>
      <c r="EXN39" s="17"/>
      <c r="EXO39" s="17"/>
      <c r="EXP39" s="17"/>
      <c r="EXQ39" s="17"/>
      <c r="EXR39" s="17"/>
      <c r="EXS39" s="17"/>
      <c r="EXT39" s="17"/>
      <c r="EXU39" s="17"/>
      <c r="EXV39" s="17"/>
      <c r="EXW39" s="17"/>
      <c r="EXX39" s="17"/>
      <c r="EXY39" s="17"/>
      <c r="EXZ39" s="17"/>
      <c r="EYA39" s="17"/>
      <c r="EYB39" s="17"/>
      <c r="EYC39" s="17"/>
      <c r="EYD39" s="17"/>
      <c r="EYE39" s="17"/>
      <c r="EYF39" s="17"/>
      <c r="EYG39" s="17"/>
      <c r="EYH39" s="17"/>
      <c r="EYI39" s="17"/>
      <c r="EYJ39" s="17"/>
      <c r="EYK39" s="17"/>
      <c r="EYL39" s="17"/>
      <c r="EYM39" s="17"/>
      <c r="EYN39" s="17"/>
      <c r="EYO39" s="17"/>
      <c r="EYP39" s="17"/>
      <c r="EYQ39" s="17"/>
      <c r="EYR39" s="17"/>
      <c r="EYS39" s="17"/>
      <c r="EYT39" s="17"/>
      <c r="EYU39" s="17"/>
      <c r="EYV39" s="17"/>
      <c r="EYW39" s="17"/>
      <c r="EYX39" s="17"/>
      <c r="EYY39" s="17"/>
      <c r="EYZ39" s="17"/>
      <c r="EZA39" s="17"/>
      <c r="EZB39" s="17"/>
      <c r="EZC39" s="17"/>
      <c r="EZD39" s="17"/>
      <c r="EZE39" s="17"/>
      <c r="EZF39" s="17"/>
      <c r="EZG39" s="17"/>
      <c r="EZH39" s="17"/>
      <c r="EZI39" s="17"/>
      <c r="EZJ39" s="17"/>
      <c r="EZK39" s="17"/>
      <c r="EZL39" s="17"/>
      <c r="EZM39" s="17"/>
      <c r="EZN39" s="17"/>
      <c r="EZO39" s="17"/>
      <c r="EZP39" s="17"/>
      <c r="EZQ39" s="17"/>
      <c r="EZR39" s="17"/>
      <c r="EZS39" s="17"/>
      <c r="EZT39" s="17"/>
      <c r="EZU39" s="17"/>
      <c r="EZV39" s="17"/>
      <c r="EZW39" s="17"/>
      <c r="EZX39" s="17"/>
      <c r="EZY39" s="17"/>
      <c r="EZZ39" s="17"/>
      <c r="FAA39" s="17"/>
      <c r="FAB39" s="17"/>
      <c r="FAC39" s="17"/>
      <c r="FAD39" s="17"/>
      <c r="FAE39" s="17"/>
      <c r="FAF39" s="17"/>
      <c r="FAG39" s="17"/>
      <c r="FAH39" s="17"/>
      <c r="FAI39" s="17"/>
      <c r="FAJ39" s="17"/>
      <c r="FAK39" s="17"/>
      <c r="FAL39" s="17"/>
      <c r="FAM39" s="17"/>
      <c r="FAN39" s="17"/>
      <c r="FAO39" s="17"/>
      <c r="FAP39" s="17"/>
      <c r="FAQ39" s="17"/>
      <c r="FAR39" s="17"/>
      <c r="FAS39" s="17"/>
      <c r="FAT39" s="17"/>
      <c r="FAU39" s="17"/>
      <c r="FAV39" s="17"/>
      <c r="FAW39" s="17"/>
      <c r="FAX39" s="17"/>
      <c r="FAY39" s="17"/>
      <c r="FAZ39" s="17"/>
      <c r="FBA39" s="17"/>
      <c r="FBB39" s="17"/>
      <c r="FBC39" s="17"/>
      <c r="FBD39" s="17"/>
      <c r="FBE39" s="17"/>
      <c r="FBF39" s="17"/>
      <c r="FBG39" s="17"/>
      <c r="FBH39" s="17"/>
      <c r="FBI39" s="17"/>
      <c r="FBJ39" s="17"/>
      <c r="FBK39" s="17"/>
      <c r="FBL39" s="17"/>
      <c r="FBM39" s="17"/>
      <c r="FBN39" s="17"/>
      <c r="FBO39" s="17"/>
      <c r="FBP39" s="17"/>
      <c r="FBQ39" s="17"/>
      <c r="FBR39" s="17"/>
      <c r="FBS39" s="17"/>
      <c r="FBT39" s="17"/>
      <c r="FBU39" s="17"/>
      <c r="FBV39" s="17"/>
      <c r="FBW39" s="17"/>
      <c r="FBX39" s="17"/>
      <c r="FBY39" s="17"/>
      <c r="FBZ39" s="17"/>
      <c r="FCA39" s="17"/>
      <c r="FCB39" s="17"/>
      <c r="FCC39" s="17"/>
      <c r="FCD39" s="17"/>
      <c r="FCE39" s="17"/>
      <c r="FCF39" s="17"/>
      <c r="FCG39" s="17"/>
      <c r="FCH39" s="17"/>
      <c r="FCI39" s="17"/>
      <c r="FCJ39" s="17"/>
      <c r="FCK39" s="17"/>
      <c r="FCL39" s="17"/>
      <c r="FCM39" s="17"/>
      <c r="FCN39" s="17"/>
      <c r="FCO39" s="17"/>
      <c r="FCP39" s="17"/>
      <c r="FCQ39" s="17"/>
      <c r="FCR39" s="17"/>
      <c r="FCS39" s="17"/>
      <c r="FCT39" s="17"/>
      <c r="FCU39" s="17"/>
      <c r="FCV39" s="17"/>
      <c r="FCW39" s="17"/>
      <c r="FCX39" s="17"/>
      <c r="FCY39" s="17"/>
      <c r="FCZ39" s="17"/>
      <c r="FDA39" s="17"/>
      <c r="FDB39" s="17"/>
      <c r="FDC39" s="17"/>
      <c r="FDD39" s="17"/>
      <c r="FDE39" s="17"/>
      <c r="FDF39" s="17"/>
      <c r="FDG39" s="17"/>
      <c r="FDH39" s="17"/>
      <c r="FDI39" s="17"/>
      <c r="FDJ39" s="17"/>
      <c r="FDK39" s="17"/>
      <c r="FDL39" s="17"/>
      <c r="FDM39" s="17"/>
      <c r="FDN39" s="17"/>
      <c r="FDO39" s="17"/>
      <c r="FDP39" s="17"/>
      <c r="FDQ39" s="17"/>
      <c r="FDR39" s="17"/>
      <c r="FDS39" s="17"/>
      <c r="FDT39" s="17"/>
      <c r="FDU39" s="17"/>
      <c r="FDV39" s="17"/>
      <c r="FDW39" s="17"/>
      <c r="FDX39" s="17"/>
      <c r="FDY39" s="17"/>
      <c r="FDZ39" s="17"/>
      <c r="FEA39" s="17"/>
      <c r="FEB39" s="17"/>
      <c r="FEC39" s="17"/>
      <c r="FED39" s="17"/>
      <c r="FEE39" s="17"/>
      <c r="FEF39" s="17"/>
      <c r="FEG39" s="17"/>
      <c r="FEH39" s="17"/>
      <c r="FEI39" s="17"/>
      <c r="FEJ39" s="17"/>
      <c r="FEK39" s="17"/>
      <c r="FEL39" s="17"/>
      <c r="FEM39" s="17"/>
      <c r="FEN39" s="17"/>
      <c r="FEO39" s="17"/>
      <c r="FEP39" s="17"/>
      <c r="FEQ39" s="17"/>
      <c r="FER39" s="17"/>
      <c r="FES39" s="17"/>
      <c r="FET39" s="17"/>
      <c r="FEU39" s="17"/>
      <c r="FEV39" s="17"/>
      <c r="FEW39" s="17"/>
      <c r="FEX39" s="17"/>
      <c r="FEY39" s="17"/>
      <c r="FEZ39" s="17"/>
      <c r="FFA39" s="17"/>
      <c r="FFB39" s="17"/>
      <c r="FFC39" s="17"/>
      <c r="FFD39" s="17"/>
      <c r="FFE39" s="17"/>
      <c r="FFF39" s="17"/>
      <c r="FFG39" s="17"/>
      <c r="FFH39" s="17"/>
      <c r="FFI39" s="17"/>
      <c r="FFJ39" s="17"/>
      <c r="FFK39" s="17"/>
      <c r="FFL39" s="17"/>
      <c r="FFM39" s="17"/>
      <c r="FFN39" s="17"/>
      <c r="FFO39" s="17"/>
      <c r="FFP39" s="17"/>
      <c r="FFQ39" s="17"/>
      <c r="FFR39" s="17"/>
      <c r="FFS39" s="17"/>
      <c r="FFT39" s="17"/>
      <c r="FFU39" s="17"/>
      <c r="FFV39" s="17"/>
      <c r="FFW39" s="17"/>
      <c r="FFX39" s="17"/>
      <c r="FFY39" s="17"/>
      <c r="FFZ39" s="17"/>
      <c r="FGA39" s="17"/>
      <c r="FGB39" s="17"/>
      <c r="FGC39" s="17"/>
      <c r="FGD39" s="17"/>
      <c r="FGE39" s="17"/>
      <c r="FGF39" s="17"/>
      <c r="FGG39" s="17"/>
      <c r="FGH39" s="17"/>
      <c r="FGI39" s="17"/>
      <c r="FGJ39" s="17"/>
      <c r="FGK39" s="17"/>
      <c r="FGL39" s="17"/>
      <c r="FGM39" s="17"/>
      <c r="FGN39" s="17"/>
      <c r="FGO39" s="17"/>
      <c r="FGP39" s="17"/>
      <c r="FGQ39" s="17"/>
      <c r="FGR39" s="17"/>
      <c r="FGS39" s="17"/>
      <c r="FGT39" s="17"/>
      <c r="FGU39" s="17"/>
      <c r="FGV39" s="17"/>
      <c r="FGW39" s="17"/>
      <c r="FGX39" s="17"/>
      <c r="FGY39" s="17"/>
      <c r="FGZ39" s="17"/>
      <c r="FHA39" s="17"/>
      <c r="FHB39" s="17"/>
      <c r="FHC39" s="17"/>
      <c r="FHD39" s="17"/>
      <c r="FHE39" s="17"/>
      <c r="FHF39" s="17"/>
      <c r="FHG39" s="17"/>
      <c r="FHH39" s="17"/>
      <c r="FHI39" s="17"/>
      <c r="FHJ39" s="17"/>
      <c r="FHK39" s="17"/>
      <c r="FHL39" s="17"/>
      <c r="FHM39" s="17"/>
      <c r="FHN39" s="17"/>
      <c r="FHO39" s="17"/>
      <c r="FHP39" s="17"/>
      <c r="FHQ39" s="17"/>
      <c r="FHR39" s="17"/>
      <c r="FHS39" s="17"/>
      <c r="FHT39" s="17"/>
      <c r="FHU39" s="17"/>
      <c r="FHV39" s="17"/>
      <c r="FHW39" s="17"/>
      <c r="FHX39" s="17"/>
      <c r="FHY39" s="17"/>
      <c r="FHZ39" s="17"/>
      <c r="FIA39" s="17"/>
      <c r="FIB39" s="17"/>
      <c r="FIC39" s="17"/>
      <c r="FID39" s="17"/>
      <c r="FIE39" s="17"/>
      <c r="FIF39" s="17"/>
      <c r="FIG39" s="17"/>
      <c r="FIH39" s="17"/>
      <c r="FII39" s="17"/>
      <c r="FIJ39" s="17"/>
      <c r="FIK39" s="17"/>
      <c r="FIL39" s="17"/>
      <c r="FIM39" s="17"/>
      <c r="FIN39" s="17"/>
      <c r="FIO39" s="17"/>
      <c r="FIP39" s="17"/>
      <c r="FIQ39" s="17"/>
      <c r="FIR39" s="17"/>
      <c r="FIS39" s="17"/>
      <c r="FIT39" s="17"/>
      <c r="FIU39" s="17"/>
      <c r="FIV39" s="17"/>
      <c r="FIW39" s="17"/>
      <c r="FIX39" s="17"/>
      <c r="FIY39" s="17"/>
      <c r="FIZ39" s="17"/>
      <c r="FJA39" s="17"/>
      <c r="FJB39" s="17"/>
      <c r="FJC39" s="17"/>
      <c r="FJD39" s="17"/>
      <c r="FJE39" s="17"/>
      <c r="FJF39" s="17"/>
      <c r="FJG39" s="17"/>
      <c r="FJH39" s="17"/>
      <c r="FJI39" s="17"/>
      <c r="FJJ39" s="17"/>
      <c r="FJK39" s="17"/>
      <c r="FJL39" s="17"/>
      <c r="FJM39" s="17"/>
      <c r="FJN39" s="17"/>
      <c r="FJO39" s="17"/>
      <c r="FJP39" s="17"/>
      <c r="FJQ39" s="17"/>
      <c r="FJR39" s="17"/>
      <c r="FJS39" s="17"/>
      <c r="FJT39" s="17"/>
      <c r="FJU39" s="17"/>
      <c r="FJV39" s="17"/>
      <c r="FJW39" s="17"/>
      <c r="FJX39" s="17"/>
      <c r="FJY39" s="17"/>
      <c r="FJZ39" s="17"/>
      <c r="FKA39" s="17"/>
      <c r="FKB39" s="17"/>
      <c r="FKC39" s="17"/>
      <c r="FKD39" s="17"/>
      <c r="FKE39" s="17"/>
      <c r="FKF39" s="17"/>
      <c r="FKG39" s="17"/>
      <c r="FKH39" s="17"/>
      <c r="FKI39" s="17"/>
      <c r="FKJ39" s="17"/>
      <c r="FKK39" s="17"/>
      <c r="FKL39" s="17"/>
      <c r="FKM39" s="17"/>
      <c r="FKN39" s="17"/>
      <c r="FKO39" s="17"/>
      <c r="FKP39" s="17"/>
      <c r="FKQ39" s="17"/>
      <c r="FKR39" s="17"/>
      <c r="FKS39" s="17"/>
      <c r="FKT39" s="17"/>
      <c r="FKU39" s="17"/>
      <c r="FKV39" s="17"/>
      <c r="FKW39" s="17"/>
      <c r="FKX39" s="17"/>
      <c r="FKY39" s="17"/>
      <c r="FKZ39" s="17"/>
      <c r="FLA39" s="17"/>
      <c r="FLB39" s="17"/>
      <c r="FLC39" s="17"/>
      <c r="FLD39" s="17"/>
      <c r="FLE39" s="17"/>
      <c r="FLF39" s="17"/>
      <c r="FLG39" s="17"/>
      <c r="FLH39" s="17"/>
      <c r="FLI39" s="17"/>
      <c r="FLJ39" s="17"/>
      <c r="FLK39" s="17"/>
      <c r="FLL39" s="17"/>
      <c r="FLM39" s="17"/>
      <c r="FLN39" s="17"/>
      <c r="FLO39" s="17"/>
      <c r="FLP39" s="17"/>
      <c r="FLQ39" s="17"/>
      <c r="FLR39" s="17"/>
      <c r="FLS39" s="17"/>
      <c r="FLT39" s="17"/>
      <c r="FLU39" s="17"/>
      <c r="FLV39" s="17"/>
      <c r="FLW39" s="17"/>
      <c r="FLX39" s="17"/>
      <c r="FLY39" s="17"/>
      <c r="FLZ39" s="17"/>
      <c r="FMA39" s="17"/>
      <c r="FMB39" s="17"/>
      <c r="FMC39" s="17"/>
      <c r="FMD39" s="17"/>
      <c r="FME39" s="17"/>
      <c r="FMF39" s="17"/>
      <c r="FMG39" s="17"/>
      <c r="FMH39" s="17"/>
      <c r="FMI39" s="17"/>
      <c r="FMJ39" s="17"/>
      <c r="FMK39" s="17"/>
      <c r="FML39" s="17"/>
      <c r="FMM39" s="17"/>
      <c r="FMN39" s="17"/>
      <c r="FMO39" s="17"/>
      <c r="FMP39" s="17"/>
      <c r="FMQ39" s="17"/>
      <c r="FMR39" s="17"/>
      <c r="FMS39" s="17"/>
      <c r="FMT39" s="17"/>
      <c r="FMU39" s="17"/>
      <c r="FMV39" s="17"/>
      <c r="FMW39" s="17"/>
      <c r="FMX39" s="17"/>
      <c r="FMY39" s="17"/>
      <c r="FMZ39" s="17"/>
      <c r="FNA39" s="17"/>
      <c r="FNB39" s="17"/>
      <c r="FNC39" s="17"/>
      <c r="FND39" s="17"/>
      <c r="FNE39" s="17"/>
      <c r="FNF39" s="17"/>
      <c r="FNG39" s="17"/>
      <c r="FNH39" s="17"/>
      <c r="FNI39" s="17"/>
      <c r="FNJ39" s="17"/>
      <c r="FNK39" s="17"/>
      <c r="FNL39" s="17"/>
      <c r="FNM39" s="17"/>
      <c r="FNN39" s="17"/>
      <c r="FNO39" s="17"/>
      <c r="FNP39" s="17"/>
      <c r="FNQ39" s="17"/>
      <c r="FNR39" s="17"/>
      <c r="FNS39" s="17"/>
      <c r="FNT39" s="17"/>
      <c r="FNU39" s="17"/>
      <c r="FNV39" s="17"/>
      <c r="FNW39" s="17"/>
      <c r="FNX39" s="17"/>
      <c r="FNY39" s="17"/>
      <c r="FNZ39" s="17"/>
      <c r="FOA39" s="17"/>
      <c r="FOB39" s="17"/>
      <c r="FOC39" s="17"/>
      <c r="FOD39" s="17"/>
      <c r="FOE39" s="17"/>
      <c r="FOF39" s="17"/>
      <c r="FOG39" s="17"/>
      <c r="FOH39" s="17"/>
      <c r="FOI39" s="17"/>
      <c r="FOJ39" s="17"/>
      <c r="FOK39" s="17"/>
      <c r="FOL39" s="17"/>
      <c r="FOM39" s="17"/>
      <c r="FON39" s="17"/>
      <c r="FOO39" s="17"/>
      <c r="FOP39" s="17"/>
      <c r="FOQ39" s="17"/>
      <c r="FOR39" s="17"/>
      <c r="FOS39" s="17"/>
      <c r="FOT39" s="17"/>
      <c r="FOU39" s="17"/>
      <c r="FOV39" s="17"/>
      <c r="FOW39" s="17"/>
      <c r="FOX39" s="17"/>
      <c r="FOY39" s="17"/>
      <c r="FOZ39" s="17"/>
      <c r="FPA39" s="17"/>
      <c r="FPB39" s="17"/>
      <c r="FPC39" s="17"/>
      <c r="FPD39" s="17"/>
      <c r="FPE39" s="17"/>
      <c r="FPF39" s="17"/>
      <c r="FPG39" s="17"/>
      <c r="FPH39" s="17"/>
      <c r="FPI39" s="17"/>
      <c r="FPJ39" s="17"/>
      <c r="FPK39" s="17"/>
      <c r="FPL39" s="17"/>
      <c r="FPM39" s="17"/>
      <c r="FPN39" s="17"/>
      <c r="FPO39" s="17"/>
      <c r="FPP39" s="17"/>
      <c r="FPQ39" s="17"/>
      <c r="FPR39" s="17"/>
      <c r="FPS39" s="17"/>
      <c r="FPT39" s="17"/>
      <c r="FPU39" s="17"/>
      <c r="FPV39" s="17"/>
      <c r="FPW39" s="17"/>
      <c r="FPX39" s="17"/>
      <c r="FPY39" s="17"/>
      <c r="FPZ39" s="17"/>
      <c r="FQA39" s="17"/>
      <c r="FQB39" s="17"/>
      <c r="FQC39" s="17"/>
      <c r="FQD39" s="17"/>
      <c r="FQE39" s="17"/>
      <c r="FQF39" s="17"/>
      <c r="FQG39" s="17"/>
      <c r="FQH39" s="17"/>
      <c r="FQI39" s="17"/>
      <c r="FQJ39" s="17"/>
      <c r="FQK39" s="17"/>
      <c r="FQL39" s="17"/>
      <c r="FQM39" s="17"/>
      <c r="FQN39" s="17"/>
      <c r="FQO39" s="17"/>
      <c r="FQP39" s="17"/>
      <c r="FQQ39" s="17"/>
      <c r="FQR39" s="17"/>
      <c r="FQS39" s="17"/>
      <c r="FQT39" s="17"/>
      <c r="FQU39" s="17"/>
      <c r="FQV39" s="17"/>
      <c r="FQW39" s="17"/>
      <c r="FQX39" s="17"/>
      <c r="FQY39" s="17"/>
      <c r="FQZ39" s="17"/>
      <c r="FRA39" s="17"/>
      <c r="FRB39" s="17"/>
      <c r="FRC39" s="17"/>
      <c r="FRD39" s="17"/>
      <c r="FRE39" s="17"/>
      <c r="FRF39" s="17"/>
      <c r="FRG39" s="17"/>
      <c r="FRH39" s="17"/>
      <c r="FRI39" s="17"/>
      <c r="FRJ39" s="17"/>
      <c r="FRK39" s="17"/>
      <c r="FRL39" s="17"/>
      <c r="FRM39" s="17"/>
      <c r="FRN39" s="17"/>
      <c r="FRO39" s="17"/>
      <c r="FRP39" s="17"/>
      <c r="FRQ39" s="17"/>
      <c r="FRR39" s="17"/>
      <c r="FRS39" s="17"/>
      <c r="FRT39" s="17"/>
      <c r="FRU39" s="17"/>
      <c r="FRV39" s="17"/>
      <c r="FRW39" s="17"/>
      <c r="FRX39" s="17"/>
      <c r="FRY39" s="17"/>
      <c r="FRZ39" s="17"/>
      <c r="FSA39" s="17"/>
      <c r="FSB39" s="17"/>
      <c r="FSC39" s="17"/>
      <c r="FSD39" s="17"/>
      <c r="FSE39" s="17"/>
      <c r="FSF39" s="17"/>
      <c r="FSG39" s="17"/>
      <c r="FSH39" s="17"/>
      <c r="FSI39" s="17"/>
      <c r="FSJ39" s="17"/>
      <c r="FSK39" s="17"/>
      <c r="FSL39" s="17"/>
      <c r="FSM39" s="17"/>
      <c r="FSN39" s="17"/>
      <c r="FSO39" s="17"/>
      <c r="FSP39" s="17"/>
      <c r="FSQ39" s="17"/>
      <c r="FSR39" s="17"/>
      <c r="FSS39" s="17"/>
      <c r="FST39" s="17"/>
      <c r="FSU39" s="17"/>
      <c r="FSV39" s="17"/>
      <c r="FSW39" s="17"/>
      <c r="FSX39" s="17"/>
      <c r="FSY39" s="17"/>
      <c r="FSZ39" s="17"/>
      <c r="FTA39" s="17"/>
      <c r="FTB39" s="17"/>
      <c r="FTC39" s="17"/>
      <c r="FTD39" s="17"/>
      <c r="FTE39" s="17"/>
      <c r="FTF39" s="17"/>
      <c r="FTG39" s="17"/>
      <c r="FTH39" s="17"/>
      <c r="FTI39" s="17"/>
      <c r="FTJ39" s="17"/>
      <c r="FTK39" s="17"/>
      <c r="FTL39" s="17"/>
      <c r="FTM39" s="17"/>
      <c r="FTN39" s="17"/>
      <c r="FTO39" s="17"/>
      <c r="FTP39" s="17"/>
      <c r="FTQ39" s="17"/>
      <c r="FTR39" s="17"/>
      <c r="FTS39" s="17"/>
      <c r="FTT39" s="17"/>
      <c r="FTU39" s="17"/>
      <c r="FTV39" s="17"/>
      <c r="FTW39" s="17"/>
      <c r="FTX39" s="17"/>
      <c r="FTY39" s="17"/>
      <c r="FTZ39" s="17"/>
      <c r="FUA39" s="17"/>
      <c r="FUB39" s="17"/>
      <c r="FUC39" s="17"/>
      <c r="FUD39" s="17"/>
      <c r="FUE39" s="17"/>
      <c r="FUF39" s="17"/>
      <c r="FUG39" s="17"/>
      <c r="FUH39" s="17"/>
      <c r="FUI39" s="17"/>
      <c r="FUJ39" s="17"/>
      <c r="FUK39" s="17"/>
      <c r="FUL39" s="17"/>
      <c r="FUM39" s="17"/>
      <c r="FUN39" s="17"/>
      <c r="FUO39" s="17"/>
      <c r="FUP39" s="17"/>
      <c r="FUQ39" s="17"/>
      <c r="FUR39" s="17"/>
      <c r="FUS39" s="17"/>
      <c r="FUT39" s="17"/>
      <c r="FUU39" s="17"/>
      <c r="FUV39" s="17"/>
      <c r="FUW39" s="17"/>
      <c r="FUX39" s="17"/>
      <c r="FUY39" s="17"/>
      <c r="FUZ39" s="17"/>
      <c r="FVA39" s="17"/>
      <c r="FVB39" s="17"/>
      <c r="FVC39" s="17"/>
      <c r="FVD39" s="17"/>
      <c r="FVE39" s="17"/>
      <c r="FVF39" s="17"/>
      <c r="FVG39" s="17"/>
      <c r="FVH39" s="17"/>
      <c r="FVI39" s="17"/>
      <c r="FVJ39" s="17"/>
      <c r="FVK39" s="17"/>
      <c r="FVL39" s="17"/>
      <c r="FVM39" s="17"/>
      <c r="FVN39" s="17"/>
      <c r="FVO39" s="17"/>
      <c r="FVP39" s="17"/>
      <c r="FVQ39" s="17"/>
      <c r="FVR39" s="17"/>
      <c r="FVS39" s="17"/>
      <c r="FVT39" s="17"/>
      <c r="FVU39" s="17"/>
      <c r="FVV39" s="17"/>
      <c r="FVW39" s="17"/>
      <c r="FVX39" s="17"/>
      <c r="FVY39" s="17"/>
      <c r="FVZ39" s="17"/>
      <c r="FWA39" s="17"/>
      <c r="FWB39" s="17"/>
      <c r="FWC39" s="17"/>
      <c r="FWD39" s="17"/>
      <c r="FWE39" s="17"/>
      <c r="FWF39" s="17"/>
      <c r="FWG39" s="17"/>
      <c r="FWH39" s="17"/>
      <c r="FWI39" s="17"/>
      <c r="FWJ39" s="17"/>
      <c r="FWK39" s="17"/>
      <c r="FWL39" s="17"/>
      <c r="FWM39" s="17"/>
      <c r="FWN39" s="17"/>
      <c r="FWO39" s="17"/>
      <c r="FWP39" s="17"/>
      <c r="FWQ39" s="17"/>
      <c r="FWR39" s="17"/>
      <c r="FWS39" s="17"/>
      <c r="FWT39" s="17"/>
      <c r="FWU39" s="17"/>
      <c r="FWV39" s="17"/>
      <c r="FWW39" s="17"/>
      <c r="FWX39" s="17"/>
      <c r="FWY39" s="17"/>
      <c r="FWZ39" s="17"/>
      <c r="FXA39" s="17"/>
      <c r="FXB39" s="17"/>
      <c r="FXC39" s="17"/>
      <c r="FXD39" s="17"/>
      <c r="FXE39" s="17"/>
      <c r="FXF39" s="17"/>
      <c r="FXG39" s="17"/>
      <c r="FXH39" s="17"/>
      <c r="FXI39" s="17"/>
      <c r="FXJ39" s="17"/>
      <c r="FXK39" s="17"/>
      <c r="FXL39" s="17"/>
      <c r="FXM39" s="17"/>
      <c r="FXN39" s="17"/>
      <c r="FXO39" s="17"/>
      <c r="FXP39" s="17"/>
      <c r="FXQ39" s="17"/>
      <c r="FXR39" s="17"/>
      <c r="FXS39" s="17"/>
      <c r="FXT39" s="17"/>
      <c r="FXU39" s="17"/>
      <c r="FXV39" s="17"/>
      <c r="FXW39" s="17"/>
      <c r="FXX39" s="17"/>
      <c r="FXY39" s="17"/>
      <c r="FXZ39" s="17"/>
      <c r="FYA39" s="17"/>
      <c r="FYB39" s="17"/>
      <c r="FYC39" s="17"/>
      <c r="FYD39" s="17"/>
      <c r="FYE39" s="17"/>
      <c r="FYF39" s="17"/>
      <c r="FYG39" s="17"/>
      <c r="FYH39" s="17"/>
      <c r="FYI39" s="17"/>
      <c r="FYJ39" s="17"/>
      <c r="FYK39" s="17"/>
      <c r="FYL39" s="17"/>
      <c r="FYM39" s="17"/>
      <c r="FYN39" s="17"/>
      <c r="FYO39" s="17"/>
      <c r="FYP39" s="17"/>
      <c r="FYQ39" s="17"/>
      <c r="FYR39" s="17"/>
      <c r="FYS39" s="17"/>
      <c r="FYT39" s="17"/>
      <c r="FYU39" s="17"/>
      <c r="FYV39" s="17"/>
      <c r="FYW39" s="17"/>
      <c r="FYX39" s="17"/>
      <c r="FYY39" s="17"/>
      <c r="FYZ39" s="17"/>
      <c r="FZA39" s="17"/>
      <c r="FZB39" s="17"/>
      <c r="FZC39" s="17"/>
      <c r="FZD39" s="17"/>
      <c r="FZE39" s="17"/>
      <c r="FZF39" s="17"/>
      <c r="FZG39" s="17"/>
      <c r="FZH39" s="17"/>
      <c r="FZI39" s="17"/>
      <c r="FZJ39" s="17"/>
      <c r="FZK39" s="17"/>
      <c r="FZL39" s="17"/>
      <c r="FZM39" s="17"/>
      <c r="FZN39" s="17"/>
      <c r="FZO39" s="17"/>
      <c r="FZP39" s="17"/>
      <c r="FZQ39" s="17"/>
      <c r="FZR39" s="17"/>
      <c r="FZS39" s="17"/>
      <c r="FZT39" s="17"/>
      <c r="FZU39" s="17"/>
      <c r="FZV39" s="17"/>
      <c r="FZW39" s="17"/>
      <c r="FZX39" s="17"/>
      <c r="FZY39" s="17"/>
      <c r="FZZ39" s="17"/>
      <c r="GAA39" s="17"/>
      <c r="GAB39" s="17"/>
      <c r="GAC39" s="17"/>
      <c r="GAD39" s="17"/>
      <c r="GAE39" s="17"/>
      <c r="GAF39" s="17"/>
      <c r="GAG39" s="17"/>
      <c r="GAH39" s="17"/>
      <c r="GAI39" s="17"/>
      <c r="GAJ39" s="17"/>
      <c r="GAK39" s="17"/>
      <c r="GAL39" s="17"/>
      <c r="GAM39" s="17"/>
      <c r="GAN39" s="17"/>
      <c r="GAO39" s="17"/>
      <c r="GAP39" s="17"/>
      <c r="GAQ39" s="17"/>
      <c r="GAR39" s="17"/>
      <c r="GAS39" s="17"/>
      <c r="GAT39" s="17"/>
      <c r="GAU39" s="17"/>
      <c r="GAV39" s="17"/>
      <c r="GAW39" s="17"/>
      <c r="GAX39" s="17"/>
      <c r="GAY39" s="17"/>
      <c r="GAZ39" s="17"/>
      <c r="GBA39" s="17"/>
      <c r="GBB39" s="17"/>
      <c r="GBC39" s="17"/>
      <c r="GBD39" s="17"/>
      <c r="GBE39" s="17"/>
      <c r="GBF39" s="17"/>
      <c r="GBG39" s="17"/>
      <c r="GBH39" s="17"/>
      <c r="GBI39" s="17"/>
      <c r="GBJ39" s="17"/>
      <c r="GBK39" s="17"/>
      <c r="GBL39" s="17"/>
      <c r="GBM39" s="17"/>
      <c r="GBN39" s="17"/>
      <c r="GBO39" s="17"/>
      <c r="GBP39" s="17"/>
      <c r="GBQ39" s="17"/>
      <c r="GBR39" s="17"/>
      <c r="GBS39" s="17"/>
      <c r="GBT39" s="17"/>
      <c r="GBU39" s="17"/>
      <c r="GBV39" s="17"/>
      <c r="GBW39" s="17"/>
      <c r="GBX39" s="17"/>
      <c r="GBY39" s="17"/>
      <c r="GBZ39" s="17"/>
      <c r="GCA39" s="17"/>
      <c r="GCB39" s="17"/>
      <c r="GCC39" s="17"/>
      <c r="GCD39" s="17"/>
      <c r="GCE39" s="17"/>
      <c r="GCF39" s="17"/>
      <c r="GCG39" s="17"/>
      <c r="GCH39" s="17"/>
      <c r="GCI39" s="17"/>
      <c r="GCJ39" s="17"/>
      <c r="GCK39" s="17"/>
      <c r="GCL39" s="17"/>
      <c r="GCM39" s="17"/>
      <c r="GCN39" s="17"/>
      <c r="GCO39" s="17"/>
      <c r="GCP39" s="17"/>
      <c r="GCQ39" s="17"/>
      <c r="GCR39" s="17"/>
      <c r="GCS39" s="17"/>
      <c r="GCT39" s="17"/>
      <c r="GCU39" s="17"/>
      <c r="GCV39" s="17"/>
      <c r="GCW39" s="17"/>
      <c r="GCX39" s="17"/>
      <c r="GCY39" s="17"/>
      <c r="GCZ39" s="17"/>
      <c r="GDA39" s="17"/>
      <c r="GDB39" s="17"/>
      <c r="GDC39" s="17"/>
      <c r="GDD39" s="17"/>
      <c r="GDE39" s="17"/>
      <c r="GDF39" s="17"/>
      <c r="GDG39" s="17"/>
      <c r="GDH39" s="17"/>
      <c r="GDI39" s="17"/>
      <c r="GDJ39" s="17"/>
      <c r="GDK39" s="17"/>
      <c r="GDL39" s="17"/>
      <c r="GDM39" s="17"/>
      <c r="GDN39" s="17"/>
      <c r="GDO39" s="17"/>
      <c r="GDP39" s="17"/>
      <c r="GDQ39" s="17"/>
      <c r="GDR39" s="17"/>
      <c r="GDS39" s="17"/>
      <c r="GDT39" s="17"/>
      <c r="GDU39" s="17"/>
      <c r="GDV39" s="17"/>
      <c r="GDW39" s="17"/>
      <c r="GDX39" s="17"/>
      <c r="GDY39" s="17"/>
      <c r="GDZ39" s="17"/>
      <c r="GEA39" s="17"/>
      <c r="GEB39" s="17"/>
      <c r="GEC39" s="17"/>
      <c r="GED39" s="17"/>
      <c r="GEE39" s="17"/>
      <c r="GEF39" s="17"/>
      <c r="GEG39" s="17"/>
      <c r="GEH39" s="17"/>
      <c r="GEI39" s="17"/>
      <c r="GEJ39" s="17"/>
      <c r="GEK39" s="17"/>
      <c r="GEL39" s="17"/>
      <c r="GEM39" s="17"/>
      <c r="GEN39" s="17"/>
      <c r="GEO39" s="17"/>
      <c r="GEP39" s="17"/>
      <c r="GEQ39" s="17"/>
      <c r="GER39" s="17"/>
      <c r="GES39" s="17"/>
      <c r="GET39" s="17"/>
      <c r="GEU39" s="17"/>
      <c r="GEV39" s="17"/>
      <c r="GEW39" s="17"/>
      <c r="GEX39" s="17"/>
      <c r="GEY39" s="17"/>
      <c r="GEZ39" s="17"/>
      <c r="GFA39" s="17"/>
      <c r="GFB39" s="17"/>
      <c r="GFC39" s="17"/>
      <c r="GFD39" s="17"/>
      <c r="GFE39" s="17"/>
      <c r="GFF39" s="17"/>
      <c r="GFG39" s="17"/>
      <c r="GFH39" s="17"/>
      <c r="GFI39" s="17"/>
      <c r="GFJ39" s="17"/>
      <c r="GFK39" s="17"/>
      <c r="GFL39" s="17"/>
      <c r="GFM39" s="17"/>
      <c r="GFN39" s="17"/>
      <c r="GFO39" s="17"/>
      <c r="GFP39" s="17"/>
      <c r="GFQ39" s="17"/>
      <c r="GFR39" s="17"/>
      <c r="GFS39" s="17"/>
      <c r="GFT39" s="17"/>
      <c r="GFU39" s="17"/>
      <c r="GFV39" s="17"/>
      <c r="GFW39" s="17"/>
      <c r="GFX39" s="17"/>
      <c r="GFY39" s="17"/>
      <c r="GFZ39" s="17"/>
      <c r="GGA39" s="17"/>
      <c r="GGB39" s="17"/>
      <c r="GGC39" s="17"/>
      <c r="GGD39" s="17"/>
      <c r="GGE39" s="17"/>
      <c r="GGF39" s="17"/>
      <c r="GGG39" s="17"/>
      <c r="GGH39" s="17"/>
      <c r="GGI39" s="17"/>
      <c r="GGJ39" s="17"/>
      <c r="GGK39" s="17"/>
      <c r="GGL39" s="17"/>
      <c r="GGM39" s="17"/>
      <c r="GGN39" s="17"/>
      <c r="GGO39" s="17"/>
      <c r="GGP39" s="17"/>
      <c r="GGQ39" s="17"/>
      <c r="GGR39" s="17"/>
      <c r="GGS39" s="17"/>
      <c r="GGT39" s="17"/>
      <c r="GGU39" s="17"/>
      <c r="GGV39" s="17"/>
      <c r="GGW39" s="17"/>
      <c r="GGX39" s="17"/>
      <c r="GGY39" s="17"/>
      <c r="GGZ39" s="17"/>
      <c r="GHA39" s="17"/>
      <c r="GHB39" s="17"/>
      <c r="GHC39" s="17"/>
      <c r="GHD39" s="17"/>
      <c r="GHE39" s="17"/>
      <c r="GHF39" s="17"/>
      <c r="GHG39" s="17"/>
      <c r="GHH39" s="17"/>
      <c r="GHI39" s="17"/>
      <c r="GHJ39" s="17"/>
      <c r="GHK39" s="17"/>
      <c r="GHL39" s="17"/>
      <c r="GHM39" s="17"/>
      <c r="GHN39" s="17"/>
      <c r="GHO39" s="17"/>
      <c r="GHP39" s="17"/>
      <c r="GHQ39" s="17"/>
      <c r="GHR39" s="17"/>
      <c r="GHS39" s="17"/>
      <c r="GHT39" s="17"/>
      <c r="GHU39" s="17"/>
      <c r="GHV39" s="17"/>
      <c r="GHW39" s="17"/>
      <c r="GHX39" s="17"/>
      <c r="GHY39" s="17"/>
      <c r="GHZ39" s="17"/>
      <c r="GIA39" s="17"/>
      <c r="GIB39" s="17"/>
      <c r="GIC39" s="17"/>
      <c r="GID39" s="17"/>
      <c r="GIE39" s="17"/>
      <c r="GIF39" s="17"/>
      <c r="GIG39" s="17"/>
      <c r="GIH39" s="17"/>
      <c r="GII39" s="17"/>
      <c r="GIJ39" s="17"/>
      <c r="GIK39" s="17"/>
      <c r="GIL39" s="17"/>
      <c r="GIM39" s="17"/>
      <c r="GIN39" s="17"/>
      <c r="GIO39" s="17"/>
      <c r="GIP39" s="17"/>
      <c r="GIQ39" s="17"/>
      <c r="GIR39" s="17"/>
      <c r="GIS39" s="17"/>
      <c r="GIT39" s="17"/>
      <c r="GIU39" s="17"/>
      <c r="GIV39" s="17"/>
      <c r="GIW39" s="17"/>
      <c r="GIX39" s="17"/>
      <c r="GIY39" s="17"/>
      <c r="GIZ39" s="17"/>
      <c r="GJA39" s="17"/>
      <c r="GJB39" s="17"/>
      <c r="GJC39" s="17"/>
      <c r="GJD39" s="17"/>
      <c r="GJE39" s="17"/>
      <c r="GJF39" s="17"/>
      <c r="GJG39" s="17"/>
      <c r="GJH39" s="17"/>
      <c r="GJI39" s="17"/>
      <c r="GJJ39" s="17"/>
      <c r="GJK39" s="17"/>
      <c r="GJL39" s="17"/>
      <c r="GJM39" s="17"/>
      <c r="GJN39" s="17"/>
      <c r="GJO39" s="17"/>
      <c r="GJP39" s="17"/>
      <c r="GJQ39" s="17"/>
      <c r="GJR39" s="17"/>
      <c r="GJS39" s="17"/>
      <c r="GJT39" s="17"/>
      <c r="GJU39" s="17"/>
      <c r="GJV39" s="17"/>
      <c r="GJW39" s="17"/>
      <c r="GJX39" s="17"/>
      <c r="GJY39" s="17"/>
      <c r="GJZ39" s="17"/>
      <c r="GKA39" s="17"/>
      <c r="GKB39" s="17"/>
      <c r="GKC39" s="17"/>
      <c r="GKD39" s="17"/>
      <c r="GKE39" s="17"/>
      <c r="GKF39" s="17"/>
      <c r="GKG39" s="17"/>
      <c r="GKH39" s="17"/>
      <c r="GKI39" s="17"/>
      <c r="GKJ39" s="17"/>
      <c r="GKK39" s="17"/>
      <c r="GKL39" s="17"/>
      <c r="GKM39" s="17"/>
      <c r="GKN39" s="17"/>
      <c r="GKO39" s="17"/>
      <c r="GKP39" s="17"/>
      <c r="GKQ39" s="17"/>
      <c r="GKR39" s="17"/>
      <c r="GKS39" s="17"/>
      <c r="GKT39" s="17"/>
      <c r="GKU39" s="17"/>
      <c r="GKV39" s="17"/>
      <c r="GKW39" s="17"/>
      <c r="GKX39" s="17"/>
      <c r="GKY39" s="17"/>
      <c r="GKZ39" s="17"/>
      <c r="GLA39" s="17"/>
      <c r="GLB39" s="17"/>
      <c r="GLC39" s="17"/>
      <c r="GLD39" s="17"/>
      <c r="GLE39" s="17"/>
      <c r="GLF39" s="17"/>
      <c r="GLG39" s="17"/>
      <c r="GLH39" s="17"/>
      <c r="GLI39" s="17"/>
      <c r="GLJ39" s="17"/>
      <c r="GLK39" s="17"/>
      <c r="GLL39" s="17"/>
      <c r="GLM39" s="17"/>
      <c r="GLN39" s="17"/>
      <c r="GLO39" s="17"/>
      <c r="GLP39" s="17"/>
      <c r="GLQ39" s="17"/>
      <c r="GLR39" s="17"/>
      <c r="GLS39" s="17"/>
      <c r="GLT39" s="17"/>
      <c r="GLU39" s="17"/>
      <c r="GLV39" s="17"/>
      <c r="GLW39" s="17"/>
      <c r="GLX39" s="17"/>
      <c r="GLY39" s="17"/>
      <c r="GLZ39" s="17"/>
      <c r="GMA39" s="17"/>
      <c r="GMB39" s="17"/>
      <c r="GMC39" s="17"/>
      <c r="GMD39" s="17"/>
      <c r="GME39" s="17"/>
      <c r="GMF39" s="17"/>
      <c r="GMG39" s="17"/>
      <c r="GMH39" s="17"/>
      <c r="GMI39" s="17"/>
      <c r="GMJ39" s="17"/>
      <c r="GMK39" s="17"/>
      <c r="GML39" s="17"/>
      <c r="GMM39" s="17"/>
      <c r="GMN39" s="17"/>
      <c r="GMO39" s="17"/>
      <c r="GMP39" s="17"/>
      <c r="GMQ39" s="17"/>
      <c r="GMR39" s="17"/>
      <c r="GMS39" s="17"/>
      <c r="GMT39" s="17"/>
      <c r="GMU39" s="17"/>
      <c r="GMV39" s="17"/>
      <c r="GMW39" s="17"/>
      <c r="GMX39" s="17"/>
      <c r="GMY39" s="17"/>
      <c r="GMZ39" s="17"/>
      <c r="GNA39" s="17"/>
      <c r="GNB39" s="17"/>
      <c r="GNC39" s="17"/>
      <c r="GND39" s="17"/>
      <c r="GNE39" s="17"/>
      <c r="GNF39" s="17"/>
      <c r="GNG39" s="17"/>
      <c r="GNH39" s="17"/>
      <c r="GNI39" s="17"/>
      <c r="GNJ39" s="17"/>
      <c r="GNK39" s="17"/>
      <c r="GNL39" s="17"/>
      <c r="GNM39" s="17"/>
      <c r="GNN39" s="17"/>
      <c r="GNO39" s="17"/>
      <c r="GNP39" s="17"/>
      <c r="GNQ39" s="17"/>
      <c r="GNR39" s="17"/>
      <c r="GNS39" s="17"/>
      <c r="GNT39" s="17"/>
      <c r="GNU39" s="17"/>
      <c r="GNV39" s="17"/>
      <c r="GNW39" s="17"/>
      <c r="GNX39" s="17"/>
      <c r="GNY39" s="17"/>
      <c r="GNZ39" s="17"/>
      <c r="GOA39" s="17"/>
      <c r="GOB39" s="17"/>
      <c r="GOC39" s="17"/>
      <c r="GOD39" s="17"/>
      <c r="GOE39" s="17"/>
      <c r="GOF39" s="17"/>
      <c r="GOG39" s="17"/>
      <c r="GOH39" s="17"/>
      <c r="GOI39" s="17"/>
      <c r="GOJ39" s="17"/>
      <c r="GOK39" s="17"/>
      <c r="GOL39" s="17"/>
      <c r="GOM39" s="17"/>
      <c r="GON39" s="17"/>
      <c r="GOO39" s="17"/>
      <c r="GOP39" s="17"/>
      <c r="GOQ39" s="17"/>
      <c r="GOR39" s="17"/>
      <c r="GOS39" s="17"/>
      <c r="GOT39" s="17"/>
      <c r="GOU39" s="17"/>
      <c r="GOV39" s="17"/>
      <c r="GOW39" s="17"/>
      <c r="GOX39" s="17"/>
      <c r="GOY39" s="17"/>
      <c r="GOZ39" s="17"/>
      <c r="GPA39" s="17"/>
      <c r="GPB39" s="17"/>
      <c r="GPC39" s="17"/>
      <c r="GPD39" s="17"/>
      <c r="GPE39" s="17"/>
      <c r="GPF39" s="17"/>
      <c r="GPG39" s="17"/>
      <c r="GPH39" s="17"/>
      <c r="GPI39" s="17"/>
      <c r="GPJ39" s="17"/>
      <c r="GPK39" s="17"/>
      <c r="GPL39" s="17"/>
      <c r="GPM39" s="17"/>
      <c r="GPN39" s="17"/>
      <c r="GPO39" s="17"/>
      <c r="GPP39" s="17"/>
      <c r="GPQ39" s="17"/>
      <c r="GPR39" s="17"/>
      <c r="GPS39" s="17"/>
      <c r="GPT39" s="17"/>
      <c r="GPU39" s="17"/>
      <c r="GPV39" s="17"/>
      <c r="GPW39" s="17"/>
      <c r="GPX39" s="17"/>
      <c r="GPY39" s="17"/>
      <c r="GPZ39" s="17"/>
      <c r="GQA39" s="17"/>
      <c r="GQB39" s="17"/>
      <c r="GQC39" s="17"/>
      <c r="GQD39" s="17"/>
      <c r="GQE39" s="17"/>
      <c r="GQF39" s="17"/>
      <c r="GQG39" s="17"/>
      <c r="GQH39" s="17"/>
      <c r="GQI39" s="17"/>
      <c r="GQJ39" s="17"/>
      <c r="GQK39" s="17"/>
      <c r="GQL39" s="17"/>
      <c r="GQM39" s="17"/>
      <c r="GQN39" s="17"/>
      <c r="GQO39" s="17"/>
      <c r="GQP39" s="17"/>
      <c r="GQQ39" s="17"/>
      <c r="GQR39" s="17"/>
      <c r="GQS39" s="17"/>
      <c r="GQT39" s="17"/>
      <c r="GQU39" s="17"/>
      <c r="GQV39" s="17"/>
      <c r="GQW39" s="17"/>
      <c r="GQX39" s="17"/>
      <c r="GQY39" s="17"/>
      <c r="GQZ39" s="17"/>
      <c r="GRA39" s="17"/>
      <c r="GRB39" s="17"/>
      <c r="GRC39" s="17"/>
      <c r="GRD39" s="17"/>
      <c r="GRE39" s="17"/>
      <c r="GRF39" s="17"/>
      <c r="GRG39" s="17"/>
      <c r="GRH39" s="17"/>
      <c r="GRI39" s="17"/>
      <c r="GRJ39" s="17"/>
      <c r="GRK39" s="17"/>
      <c r="GRL39" s="17"/>
      <c r="GRM39" s="17"/>
      <c r="GRN39" s="17"/>
      <c r="GRO39" s="17"/>
      <c r="GRP39" s="17"/>
      <c r="GRQ39" s="17"/>
      <c r="GRR39" s="17"/>
      <c r="GRS39" s="17"/>
      <c r="GRT39" s="17"/>
      <c r="GRU39" s="17"/>
      <c r="GRV39" s="17"/>
      <c r="GRW39" s="17"/>
      <c r="GRX39" s="17"/>
      <c r="GRY39" s="17"/>
      <c r="GRZ39" s="17"/>
      <c r="GSA39" s="17"/>
      <c r="GSB39" s="17"/>
      <c r="GSC39" s="17"/>
      <c r="GSD39" s="17"/>
      <c r="GSE39" s="17"/>
      <c r="GSF39" s="17"/>
      <c r="GSG39" s="17"/>
      <c r="GSH39" s="17"/>
      <c r="GSI39" s="17"/>
      <c r="GSJ39" s="17"/>
      <c r="GSK39" s="17"/>
      <c r="GSL39" s="17"/>
      <c r="GSM39" s="17"/>
      <c r="GSN39" s="17"/>
      <c r="GSO39" s="17"/>
      <c r="GSP39" s="17"/>
      <c r="GSQ39" s="17"/>
      <c r="GSR39" s="17"/>
      <c r="GSS39" s="17"/>
      <c r="GST39" s="17"/>
      <c r="GSU39" s="17"/>
      <c r="GSV39" s="17"/>
      <c r="GSW39" s="17"/>
      <c r="GSX39" s="17"/>
      <c r="GSY39" s="17"/>
      <c r="GSZ39" s="17"/>
      <c r="GTA39" s="17"/>
      <c r="GTB39" s="17"/>
      <c r="GTC39" s="17"/>
      <c r="GTD39" s="17"/>
      <c r="GTE39" s="17"/>
      <c r="GTF39" s="17"/>
      <c r="GTG39" s="17"/>
      <c r="GTH39" s="17"/>
      <c r="GTI39" s="17"/>
      <c r="GTJ39" s="17"/>
      <c r="GTK39" s="17"/>
      <c r="GTL39" s="17"/>
      <c r="GTM39" s="17"/>
      <c r="GTN39" s="17"/>
      <c r="GTO39" s="17"/>
      <c r="GTP39" s="17"/>
      <c r="GTQ39" s="17"/>
      <c r="GTR39" s="17"/>
      <c r="GTS39" s="17"/>
      <c r="GTT39" s="17"/>
      <c r="GTU39" s="17"/>
      <c r="GTV39" s="17"/>
      <c r="GTW39" s="17"/>
      <c r="GTX39" s="17"/>
      <c r="GTY39" s="17"/>
      <c r="GTZ39" s="17"/>
      <c r="GUA39" s="17"/>
      <c r="GUB39" s="17"/>
      <c r="GUC39" s="17"/>
      <c r="GUD39" s="17"/>
      <c r="GUE39" s="17"/>
      <c r="GUF39" s="17"/>
      <c r="GUG39" s="17"/>
      <c r="GUH39" s="17"/>
      <c r="GUI39" s="17"/>
      <c r="GUJ39" s="17"/>
      <c r="GUK39" s="17"/>
      <c r="GUL39" s="17"/>
      <c r="GUM39" s="17"/>
      <c r="GUN39" s="17"/>
      <c r="GUO39" s="17"/>
      <c r="GUP39" s="17"/>
      <c r="GUQ39" s="17"/>
      <c r="GUR39" s="17"/>
      <c r="GUS39" s="17"/>
      <c r="GUT39" s="17"/>
      <c r="GUU39" s="17"/>
      <c r="GUV39" s="17"/>
      <c r="GUW39" s="17"/>
      <c r="GUX39" s="17"/>
      <c r="GUY39" s="17"/>
      <c r="GUZ39" s="17"/>
      <c r="GVA39" s="17"/>
      <c r="GVB39" s="17"/>
      <c r="GVC39" s="17"/>
      <c r="GVD39" s="17"/>
      <c r="GVE39" s="17"/>
      <c r="GVF39" s="17"/>
      <c r="GVG39" s="17"/>
      <c r="GVH39" s="17"/>
      <c r="GVI39" s="17"/>
      <c r="GVJ39" s="17"/>
      <c r="GVK39" s="17"/>
      <c r="GVL39" s="17"/>
      <c r="GVM39" s="17"/>
      <c r="GVN39" s="17"/>
      <c r="GVO39" s="17"/>
      <c r="GVP39" s="17"/>
      <c r="GVQ39" s="17"/>
      <c r="GVR39" s="17"/>
      <c r="GVS39" s="17"/>
      <c r="GVT39" s="17"/>
      <c r="GVU39" s="17"/>
      <c r="GVV39" s="17"/>
      <c r="GVW39" s="17"/>
      <c r="GVX39" s="17"/>
      <c r="GVY39" s="17"/>
      <c r="GVZ39" s="17"/>
      <c r="GWA39" s="17"/>
      <c r="GWB39" s="17"/>
      <c r="GWC39" s="17"/>
      <c r="GWD39" s="17"/>
      <c r="GWE39" s="17"/>
      <c r="GWF39" s="17"/>
      <c r="GWG39" s="17"/>
      <c r="GWH39" s="17"/>
      <c r="GWI39" s="17"/>
      <c r="GWJ39" s="17"/>
      <c r="GWK39" s="17"/>
      <c r="GWL39" s="17"/>
      <c r="GWM39" s="17"/>
      <c r="GWN39" s="17"/>
      <c r="GWO39" s="17"/>
      <c r="GWP39" s="17"/>
      <c r="GWQ39" s="17"/>
      <c r="GWR39" s="17"/>
      <c r="GWS39" s="17"/>
      <c r="GWT39" s="17"/>
      <c r="GWU39" s="17"/>
      <c r="GWV39" s="17"/>
      <c r="GWW39" s="17"/>
      <c r="GWX39" s="17"/>
      <c r="GWY39" s="17"/>
      <c r="GWZ39" s="17"/>
      <c r="GXA39" s="17"/>
      <c r="GXB39" s="17"/>
      <c r="GXC39" s="17"/>
      <c r="GXD39" s="17"/>
      <c r="GXE39" s="17"/>
      <c r="GXF39" s="17"/>
      <c r="GXG39" s="17"/>
      <c r="GXH39" s="17"/>
      <c r="GXI39" s="17"/>
      <c r="GXJ39" s="17"/>
      <c r="GXK39" s="17"/>
      <c r="GXL39" s="17"/>
      <c r="GXM39" s="17"/>
      <c r="GXN39" s="17"/>
      <c r="GXO39" s="17"/>
      <c r="GXP39" s="17"/>
      <c r="GXQ39" s="17"/>
      <c r="GXR39" s="17"/>
      <c r="GXS39" s="17"/>
      <c r="GXT39" s="17"/>
      <c r="GXU39" s="17"/>
      <c r="GXV39" s="17"/>
      <c r="GXW39" s="17"/>
      <c r="GXX39" s="17"/>
      <c r="GXY39" s="17"/>
      <c r="GXZ39" s="17"/>
      <c r="GYA39" s="17"/>
      <c r="GYB39" s="17"/>
      <c r="GYC39" s="17"/>
      <c r="GYD39" s="17"/>
      <c r="GYE39" s="17"/>
      <c r="GYF39" s="17"/>
      <c r="GYG39" s="17"/>
      <c r="GYH39" s="17"/>
      <c r="GYI39" s="17"/>
      <c r="GYJ39" s="17"/>
      <c r="GYK39" s="17"/>
      <c r="GYL39" s="17"/>
      <c r="GYM39" s="17"/>
      <c r="GYN39" s="17"/>
      <c r="GYO39" s="17"/>
      <c r="GYP39" s="17"/>
      <c r="GYQ39" s="17"/>
      <c r="GYR39" s="17"/>
      <c r="GYS39" s="17"/>
      <c r="GYT39" s="17"/>
      <c r="GYU39" s="17"/>
      <c r="GYV39" s="17"/>
      <c r="GYW39" s="17"/>
      <c r="GYX39" s="17"/>
      <c r="GYY39" s="17"/>
      <c r="GYZ39" s="17"/>
      <c r="GZA39" s="17"/>
      <c r="GZB39" s="17"/>
      <c r="GZC39" s="17"/>
      <c r="GZD39" s="17"/>
      <c r="GZE39" s="17"/>
      <c r="GZF39" s="17"/>
      <c r="GZG39" s="17"/>
      <c r="GZH39" s="17"/>
      <c r="GZI39" s="17"/>
      <c r="GZJ39" s="17"/>
      <c r="GZK39" s="17"/>
      <c r="GZL39" s="17"/>
      <c r="GZM39" s="17"/>
      <c r="GZN39" s="17"/>
      <c r="GZO39" s="17"/>
      <c r="GZP39" s="17"/>
      <c r="GZQ39" s="17"/>
      <c r="GZR39" s="17"/>
      <c r="GZS39" s="17"/>
      <c r="GZT39" s="17"/>
      <c r="GZU39" s="17"/>
      <c r="GZV39" s="17"/>
      <c r="GZW39" s="17"/>
      <c r="GZX39" s="17"/>
      <c r="GZY39" s="17"/>
      <c r="GZZ39" s="17"/>
      <c r="HAA39" s="17"/>
      <c r="HAB39" s="17"/>
      <c r="HAC39" s="17"/>
      <c r="HAD39" s="17"/>
      <c r="HAE39" s="17"/>
      <c r="HAF39" s="17"/>
      <c r="HAG39" s="17"/>
      <c r="HAH39" s="17"/>
      <c r="HAI39" s="17"/>
      <c r="HAJ39" s="17"/>
      <c r="HAK39" s="17"/>
      <c r="HAL39" s="17"/>
      <c r="HAM39" s="17"/>
      <c r="HAN39" s="17"/>
      <c r="HAO39" s="17"/>
      <c r="HAP39" s="17"/>
      <c r="HAQ39" s="17"/>
      <c r="HAR39" s="17"/>
      <c r="HAS39" s="17"/>
      <c r="HAT39" s="17"/>
      <c r="HAU39" s="17"/>
      <c r="HAV39" s="17"/>
      <c r="HAW39" s="17"/>
      <c r="HAX39" s="17"/>
      <c r="HAY39" s="17"/>
      <c r="HAZ39" s="17"/>
      <c r="HBA39" s="17"/>
      <c r="HBB39" s="17"/>
      <c r="HBC39" s="17"/>
      <c r="HBD39" s="17"/>
      <c r="HBE39" s="17"/>
      <c r="HBF39" s="17"/>
      <c r="HBG39" s="17"/>
      <c r="HBH39" s="17"/>
      <c r="HBI39" s="17"/>
      <c r="HBJ39" s="17"/>
      <c r="HBK39" s="17"/>
      <c r="HBL39" s="17"/>
      <c r="HBM39" s="17"/>
      <c r="HBN39" s="17"/>
      <c r="HBO39" s="17"/>
      <c r="HBP39" s="17"/>
      <c r="HBQ39" s="17"/>
      <c r="HBR39" s="17"/>
      <c r="HBS39" s="17"/>
      <c r="HBT39" s="17"/>
      <c r="HBU39" s="17"/>
      <c r="HBV39" s="17"/>
      <c r="HBW39" s="17"/>
      <c r="HBX39" s="17"/>
      <c r="HBY39" s="17"/>
      <c r="HBZ39" s="17"/>
      <c r="HCA39" s="17"/>
      <c r="HCB39" s="17"/>
      <c r="HCC39" s="17"/>
      <c r="HCD39" s="17"/>
      <c r="HCE39" s="17"/>
      <c r="HCF39" s="17"/>
      <c r="HCG39" s="17"/>
      <c r="HCH39" s="17"/>
      <c r="HCI39" s="17"/>
      <c r="HCJ39" s="17"/>
      <c r="HCK39" s="17"/>
      <c r="HCL39" s="17"/>
      <c r="HCM39" s="17"/>
      <c r="HCN39" s="17"/>
      <c r="HCO39" s="17"/>
      <c r="HCP39" s="17"/>
      <c r="HCQ39" s="17"/>
      <c r="HCR39" s="17"/>
      <c r="HCS39" s="17"/>
      <c r="HCT39" s="17"/>
      <c r="HCU39" s="17"/>
      <c r="HCV39" s="17"/>
      <c r="HCW39" s="17"/>
      <c r="HCX39" s="17"/>
      <c r="HCY39" s="17"/>
      <c r="HCZ39" s="17"/>
      <c r="HDA39" s="17"/>
      <c r="HDB39" s="17"/>
      <c r="HDC39" s="17"/>
      <c r="HDD39" s="17"/>
      <c r="HDE39" s="17"/>
      <c r="HDF39" s="17"/>
      <c r="HDG39" s="17"/>
      <c r="HDH39" s="17"/>
      <c r="HDI39" s="17"/>
      <c r="HDJ39" s="17"/>
      <c r="HDK39" s="17"/>
      <c r="HDL39" s="17"/>
      <c r="HDM39" s="17"/>
      <c r="HDN39" s="17"/>
      <c r="HDO39" s="17"/>
      <c r="HDP39" s="17"/>
      <c r="HDQ39" s="17"/>
      <c r="HDR39" s="17"/>
      <c r="HDS39" s="17"/>
      <c r="HDT39" s="17"/>
      <c r="HDU39" s="17"/>
      <c r="HDV39" s="17"/>
      <c r="HDW39" s="17"/>
      <c r="HDX39" s="17"/>
      <c r="HDY39" s="17"/>
      <c r="HDZ39" s="17"/>
      <c r="HEA39" s="17"/>
      <c r="HEB39" s="17"/>
      <c r="HEC39" s="17"/>
      <c r="HED39" s="17"/>
      <c r="HEE39" s="17"/>
      <c r="HEF39" s="17"/>
      <c r="HEG39" s="17"/>
      <c r="HEH39" s="17"/>
      <c r="HEI39" s="17"/>
      <c r="HEJ39" s="17"/>
      <c r="HEK39" s="17"/>
      <c r="HEL39" s="17"/>
      <c r="HEM39" s="17"/>
      <c r="HEN39" s="17"/>
      <c r="HEO39" s="17"/>
      <c r="HEP39" s="17"/>
      <c r="HEQ39" s="17"/>
      <c r="HER39" s="17"/>
      <c r="HES39" s="17"/>
      <c r="HET39" s="17"/>
      <c r="HEU39" s="17"/>
      <c r="HEV39" s="17"/>
      <c r="HEW39" s="17"/>
      <c r="HEX39" s="17"/>
      <c r="HEY39" s="17"/>
      <c r="HEZ39" s="17"/>
      <c r="HFA39" s="17"/>
      <c r="HFB39" s="17"/>
      <c r="HFC39" s="17"/>
      <c r="HFD39" s="17"/>
      <c r="HFE39" s="17"/>
      <c r="HFF39" s="17"/>
      <c r="HFG39" s="17"/>
      <c r="HFH39" s="17"/>
      <c r="HFI39" s="17"/>
      <c r="HFJ39" s="17"/>
      <c r="HFK39" s="17"/>
      <c r="HFL39" s="17"/>
      <c r="HFM39" s="17"/>
      <c r="HFN39" s="17"/>
      <c r="HFO39" s="17"/>
      <c r="HFP39" s="17"/>
      <c r="HFQ39" s="17"/>
      <c r="HFR39" s="17"/>
      <c r="HFS39" s="17"/>
      <c r="HFT39" s="17"/>
      <c r="HFU39" s="17"/>
      <c r="HFV39" s="17"/>
      <c r="HFW39" s="17"/>
      <c r="HFX39" s="17"/>
      <c r="HFY39" s="17"/>
      <c r="HFZ39" s="17"/>
      <c r="HGA39" s="17"/>
      <c r="HGB39" s="17"/>
      <c r="HGC39" s="17"/>
      <c r="HGD39" s="17"/>
      <c r="HGE39" s="17"/>
      <c r="HGF39" s="17"/>
      <c r="HGG39" s="17"/>
      <c r="HGH39" s="17"/>
      <c r="HGI39" s="17"/>
      <c r="HGJ39" s="17"/>
      <c r="HGK39" s="17"/>
      <c r="HGL39" s="17"/>
      <c r="HGM39" s="17"/>
      <c r="HGN39" s="17"/>
      <c r="HGO39" s="17"/>
      <c r="HGP39" s="17"/>
      <c r="HGQ39" s="17"/>
      <c r="HGR39" s="17"/>
      <c r="HGS39" s="17"/>
      <c r="HGT39" s="17"/>
      <c r="HGU39" s="17"/>
      <c r="HGV39" s="17"/>
      <c r="HGW39" s="17"/>
      <c r="HGX39" s="17"/>
      <c r="HGY39" s="17"/>
      <c r="HGZ39" s="17"/>
      <c r="HHA39" s="17"/>
      <c r="HHB39" s="17"/>
      <c r="HHC39" s="17"/>
      <c r="HHD39" s="17"/>
      <c r="HHE39" s="17"/>
      <c r="HHF39" s="17"/>
      <c r="HHG39" s="17"/>
      <c r="HHH39" s="17"/>
      <c r="HHI39" s="17"/>
      <c r="HHJ39" s="17"/>
      <c r="HHK39" s="17"/>
      <c r="HHL39" s="17"/>
      <c r="HHM39" s="17"/>
      <c r="HHN39" s="17"/>
      <c r="HHO39" s="17"/>
      <c r="HHP39" s="17"/>
      <c r="HHQ39" s="17"/>
      <c r="HHR39" s="17"/>
      <c r="HHS39" s="17"/>
      <c r="HHT39" s="17"/>
      <c r="HHU39" s="17"/>
      <c r="HHV39" s="17"/>
      <c r="HHW39" s="17"/>
      <c r="HHX39" s="17"/>
      <c r="HHY39" s="17"/>
      <c r="HHZ39" s="17"/>
      <c r="HIA39" s="17"/>
      <c r="HIB39" s="17"/>
      <c r="HIC39" s="17"/>
      <c r="HID39" s="17"/>
      <c r="HIE39" s="17"/>
      <c r="HIF39" s="17"/>
      <c r="HIG39" s="17"/>
      <c r="HIH39" s="17"/>
      <c r="HII39" s="17"/>
      <c r="HIJ39" s="17"/>
      <c r="HIK39" s="17"/>
      <c r="HIL39" s="17"/>
      <c r="HIM39" s="17"/>
      <c r="HIN39" s="17"/>
      <c r="HIO39" s="17"/>
      <c r="HIP39" s="17"/>
      <c r="HIQ39" s="17"/>
      <c r="HIR39" s="17"/>
      <c r="HIS39" s="17"/>
      <c r="HIT39" s="17"/>
      <c r="HIU39" s="17"/>
      <c r="HIV39" s="17"/>
      <c r="HIW39" s="17"/>
      <c r="HIX39" s="17"/>
      <c r="HIY39" s="17"/>
      <c r="HIZ39" s="17"/>
      <c r="HJA39" s="17"/>
      <c r="HJB39" s="17"/>
      <c r="HJC39" s="17"/>
      <c r="HJD39" s="17"/>
      <c r="HJE39" s="17"/>
      <c r="HJF39" s="17"/>
      <c r="HJG39" s="17"/>
      <c r="HJH39" s="17"/>
      <c r="HJI39" s="17"/>
      <c r="HJJ39" s="17"/>
      <c r="HJK39" s="17"/>
      <c r="HJL39" s="17"/>
      <c r="HJM39" s="17"/>
      <c r="HJN39" s="17"/>
      <c r="HJO39" s="17"/>
      <c r="HJP39" s="17"/>
      <c r="HJQ39" s="17"/>
      <c r="HJR39" s="17"/>
      <c r="HJS39" s="17"/>
      <c r="HJT39" s="17"/>
      <c r="HJU39" s="17"/>
      <c r="HJV39" s="17"/>
      <c r="HJW39" s="17"/>
      <c r="HJX39" s="17"/>
      <c r="HJY39" s="17"/>
      <c r="HJZ39" s="17"/>
      <c r="HKA39" s="17"/>
      <c r="HKB39" s="17"/>
      <c r="HKC39" s="17"/>
      <c r="HKD39" s="17"/>
      <c r="HKE39" s="17"/>
      <c r="HKF39" s="17"/>
      <c r="HKG39" s="17"/>
      <c r="HKH39" s="17"/>
      <c r="HKI39" s="17"/>
      <c r="HKJ39" s="17"/>
      <c r="HKK39" s="17"/>
      <c r="HKL39" s="17"/>
      <c r="HKM39" s="17"/>
      <c r="HKN39" s="17"/>
      <c r="HKO39" s="17"/>
      <c r="HKP39" s="17"/>
      <c r="HKQ39" s="17"/>
      <c r="HKR39" s="17"/>
      <c r="HKS39" s="17"/>
      <c r="HKT39" s="17"/>
      <c r="HKU39" s="17"/>
      <c r="HKV39" s="17"/>
      <c r="HKW39" s="17"/>
      <c r="HKX39" s="17"/>
      <c r="HKY39" s="17"/>
      <c r="HKZ39" s="17"/>
      <c r="HLA39" s="17"/>
      <c r="HLB39" s="17"/>
      <c r="HLC39" s="17"/>
      <c r="HLD39" s="17"/>
      <c r="HLE39" s="17"/>
      <c r="HLF39" s="17"/>
      <c r="HLG39" s="17"/>
      <c r="HLH39" s="17"/>
      <c r="HLI39" s="17"/>
      <c r="HLJ39" s="17"/>
      <c r="HLK39" s="17"/>
      <c r="HLL39" s="17"/>
      <c r="HLM39" s="17"/>
      <c r="HLN39" s="17"/>
      <c r="HLO39" s="17"/>
      <c r="HLP39" s="17"/>
      <c r="HLQ39" s="17"/>
      <c r="HLR39" s="17"/>
      <c r="HLS39" s="17"/>
      <c r="HLT39" s="17"/>
      <c r="HLU39" s="17"/>
      <c r="HLV39" s="17"/>
      <c r="HLW39" s="17"/>
      <c r="HLX39" s="17"/>
      <c r="HLY39" s="17"/>
      <c r="HLZ39" s="17"/>
      <c r="HMA39" s="17"/>
      <c r="HMB39" s="17"/>
      <c r="HMC39" s="17"/>
      <c r="HMD39" s="17"/>
      <c r="HME39" s="17"/>
      <c r="HMF39" s="17"/>
      <c r="HMG39" s="17"/>
      <c r="HMH39" s="17"/>
      <c r="HMI39" s="17"/>
      <c r="HMJ39" s="17"/>
      <c r="HMK39" s="17"/>
      <c r="HML39" s="17"/>
      <c r="HMM39" s="17"/>
      <c r="HMN39" s="17"/>
      <c r="HMO39" s="17"/>
      <c r="HMP39" s="17"/>
      <c r="HMQ39" s="17"/>
      <c r="HMR39" s="17"/>
      <c r="HMS39" s="17"/>
      <c r="HMT39" s="17"/>
      <c r="HMU39" s="17"/>
      <c r="HMV39" s="17"/>
      <c r="HMW39" s="17"/>
      <c r="HMX39" s="17"/>
      <c r="HMY39" s="17"/>
      <c r="HMZ39" s="17"/>
      <c r="HNA39" s="17"/>
      <c r="HNB39" s="17"/>
      <c r="HNC39" s="17"/>
      <c r="HND39" s="17"/>
      <c r="HNE39" s="17"/>
      <c r="HNF39" s="17"/>
      <c r="HNG39" s="17"/>
      <c r="HNH39" s="17"/>
      <c r="HNI39" s="17"/>
      <c r="HNJ39" s="17"/>
      <c r="HNK39" s="17"/>
      <c r="HNL39" s="17"/>
      <c r="HNM39" s="17"/>
      <c r="HNN39" s="17"/>
      <c r="HNO39" s="17"/>
      <c r="HNP39" s="17"/>
      <c r="HNQ39" s="17"/>
      <c r="HNR39" s="17"/>
      <c r="HNS39" s="17"/>
      <c r="HNT39" s="17"/>
      <c r="HNU39" s="17"/>
      <c r="HNV39" s="17"/>
      <c r="HNW39" s="17"/>
      <c r="HNX39" s="17"/>
      <c r="HNY39" s="17"/>
      <c r="HNZ39" s="17"/>
      <c r="HOA39" s="17"/>
      <c r="HOB39" s="17"/>
      <c r="HOC39" s="17"/>
      <c r="HOD39" s="17"/>
      <c r="HOE39" s="17"/>
      <c r="HOF39" s="17"/>
      <c r="HOG39" s="17"/>
      <c r="HOH39" s="17"/>
      <c r="HOI39" s="17"/>
      <c r="HOJ39" s="17"/>
      <c r="HOK39" s="17"/>
      <c r="HOL39" s="17"/>
      <c r="HOM39" s="17"/>
      <c r="HON39" s="17"/>
      <c r="HOO39" s="17"/>
      <c r="HOP39" s="17"/>
      <c r="HOQ39" s="17"/>
      <c r="HOR39" s="17"/>
      <c r="HOS39" s="17"/>
      <c r="HOT39" s="17"/>
      <c r="HOU39" s="17"/>
      <c r="HOV39" s="17"/>
      <c r="HOW39" s="17"/>
      <c r="HOX39" s="17"/>
      <c r="HOY39" s="17"/>
      <c r="HOZ39" s="17"/>
      <c r="HPA39" s="17"/>
      <c r="HPB39" s="17"/>
      <c r="HPC39" s="17"/>
      <c r="HPD39" s="17"/>
      <c r="HPE39" s="17"/>
      <c r="HPF39" s="17"/>
      <c r="HPG39" s="17"/>
      <c r="HPH39" s="17"/>
      <c r="HPI39" s="17"/>
      <c r="HPJ39" s="17"/>
      <c r="HPK39" s="17"/>
      <c r="HPL39" s="17"/>
      <c r="HPM39" s="17"/>
      <c r="HPN39" s="17"/>
      <c r="HPO39" s="17"/>
      <c r="HPP39" s="17"/>
      <c r="HPQ39" s="17"/>
      <c r="HPR39" s="17"/>
      <c r="HPS39" s="17"/>
      <c r="HPT39" s="17"/>
      <c r="HPU39" s="17"/>
      <c r="HPV39" s="17"/>
      <c r="HPW39" s="17"/>
      <c r="HPX39" s="17"/>
      <c r="HPY39" s="17"/>
      <c r="HPZ39" s="17"/>
      <c r="HQA39" s="17"/>
      <c r="HQB39" s="17"/>
      <c r="HQC39" s="17"/>
      <c r="HQD39" s="17"/>
      <c r="HQE39" s="17"/>
      <c r="HQF39" s="17"/>
      <c r="HQG39" s="17"/>
      <c r="HQH39" s="17"/>
      <c r="HQI39" s="17"/>
      <c r="HQJ39" s="17"/>
      <c r="HQK39" s="17"/>
      <c r="HQL39" s="17"/>
      <c r="HQM39" s="17"/>
      <c r="HQN39" s="17"/>
      <c r="HQO39" s="17"/>
      <c r="HQP39" s="17"/>
      <c r="HQQ39" s="17"/>
      <c r="HQR39" s="17"/>
      <c r="HQS39" s="17"/>
      <c r="HQT39" s="17"/>
      <c r="HQU39" s="17"/>
      <c r="HQV39" s="17"/>
      <c r="HQW39" s="17"/>
      <c r="HQX39" s="17"/>
      <c r="HQY39" s="17"/>
      <c r="HQZ39" s="17"/>
      <c r="HRA39" s="17"/>
      <c r="HRB39" s="17"/>
      <c r="HRC39" s="17"/>
      <c r="HRD39" s="17"/>
      <c r="HRE39" s="17"/>
      <c r="HRF39" s="17"/>
      <c r="HRG39" s="17"/>
      <c r="HRH39" s="17"/>
      <c r="HRI39" s="17"/>
      <c r="HRJ39" s="17"/>
      <c r="HRK39" s="17"/>
      <c r="HRL39" s="17"/>
      <c r="HRM39" s="17"/>
      <c r="HRN39" s="17"/>
      <c r="HRO39" s="17"/>
      <c r="HRP39" s="17"/>
      <c r="HRQ39" s="17"/>
      <c r="HRR39" s="17"/>
      <c r="HRS39" s="17"/>
      <c r="HRT39" s="17"/>
      <c r="HRU39" s="17"/>
      <c r="HRV39" s="17"/>
      <c r="HRW39" s="17"/>
      <c r="HRX39" s="17"/>
      <c r="HRY39" s="17"/>
      <c r="HRZ39" s="17"/>
      <c r="HSA39" s="17"/>
      <c r="HSB39" s="17"/>
      <c r="HSC39" s="17"/>
      <c r="HSD39" s="17"/>
      <c r="HSE39" s="17"/>
      <c r="HSF39" s="17"/>
      <c r="HSG39" s="17"/>
      <c r="HSH39" s="17"/>
      <c r="HSI39" s="17"/>
      <c r="HSJ39" s="17"/>
      <c r="HSK39" s="17"/>
      <c r="HSL39" s="17"/>
      <c r="HSM39" s="17"/>
      <c r="HSN39" s="17"/>
      <c r="HSO39" s="17"/>
      <c r="HSP39" s="17"/>
      <c r="HSQ39" s="17"/>
      <c r="HSR39" s="17"/>
      <c r="HSS39" s="17"/>
      <c r="HST39" s="17"/>
      <c r="HSU39" s="17"/>
      <c r="HSV39" s="17"/>
      <c r="HSW39" s="17"/>
      <c r="HSX39" s="17"/>
      <c r="HSY39" s="17"/>
      <c r="HSZ39" s="17"/>
      <c r="HTA39" s="17"/>
      <c r="HTB39" s="17"/>
      <c r="HTC39" s="17"/>
      <c r="HTD39" s="17"/>
      <c r="HTE39" s="17"/>
      <c r="HTF39" s="17"/>
      <c r="HTG39" s="17"/>
      <c r="HTH39" s="17"/>
      <c r="HTI39" s="17"/>
      <c r="HTJ39" s="17"/>
      <c r="HTK39" s="17"/>
      <c r="HTL39" s="17"/>
      <c r="HTM39" s="17"/>
      <c r="HTN39" s="17"/>
      <c r="HTO39" s="17"/>
      <c r="HTP39" s="17"/>
      <c r="HTQ39" s="17"/>
      <c r="HTR39" s="17"/>
      <c r="HTS39" s="17"/>
      <c r="HTT39" s="17"/>
      <c r="HTU39" s="17"/>
      <c r="HTV39" s="17"/>
      <c r="HTW39" s="17"/>
      <c r="HTX39" s="17"/>
      <c r="HTY39" s="17"/>
      <c r="HTZ39" s="17"/>
      <c r="HUA39" s="17"/>
      <c r="HUB39" s="17"/>
      <c r="HUC39" s="17"/>
      <c r="HUD39" s="17"/>
      <c r="HUE39" s="17"/>
      <c r="HUF39" s="17"/>
      <c r="HUG39" s="17"/>
      <c r="HUH39" s="17"/>
      <c r="HUI39" s="17"/>
      <c r="HUJ39" s="17"/>
      <c r="HUK39" s="17"/>
      <c r="HUL39" s="17"/>
      <c r="HUM39" s="17"/>
      <c r="HUN39" s="17"/>
      <c r="HUO39" s="17"/>
      <c r="HUP39" s="17"/>
      <c r="HUQ39" s="17"/>
      <c r="HUR39" s="17"/>
      <c r="HUS39" s="17"/>
      <c r="HUT39" s="17"/>
      <c r="HUU39" s="17"/>
      <c r="HUV39" s="17"/>
      <c r="HUW39" s="17"/>
      <c r="HUX39" s="17"/>
      <c r="HUY39" s="17"/>
      <c r="HUZ39" s="17"/>
      <c r="HVA39" s="17"/>
      <c r="HVB39" s="17"/>
      <c r="HVC39" s="17"/>
      <c r="HVD39" s="17"/>
      <c r="HVE39" s="17"/>
      <c r="HVF39" s="17"/>
      <c r="HVG39" s="17"/>
      <c r="HVH39" s="17"/>
      <c r="HVI39" s="17"/>
      <c r="HVJ39" s="17"/>
      <c r="HVK39" s="17"/>
      <c r="HVL39" s="17"/>
      <c r="HVM39" s="17"/>
      <c r="HVN39" s="17"/>
      <c r="HVO39" s="17"/>
      <c r="HVP39" s="17"/>
      <c r="HVQ39" s="17"/>
      <c r="HVR39" s="17"/>
      <c r="HVS39" s="17"/>
      <c r="HVT39" s="17"/>
      <c r="HVU39" s="17"/>
      <c r="HVV39" s="17"/>
      <c r="HVW39" s="17"/>
      <c r="HVX39" s="17"/>
      <c r="HVY39" s="17"/>
      <c r="HVZ39" s="17"/>
      <c r="HWA39" s="17"/>
      <c r="HWB39" s="17"/>
      <c r="HWC39" s="17"/>
      <c r="HWD39" s="17"/>
      <c r="HWE39" s="17"/>
      <c r="HWF39" s="17"/>
      <c r="HWG39" s="17"/>
      <c r="HWH39" s="17"/>
      <c r="HWI39" s="17"/>
      <c r="HWJ39" s="17"/>
      <c r="HWK39" s="17"/>
      <c r="HWL39" s="17"/>
      <c r="HWM39" s="17"/>
      <c r="HWN39" s="17"/>
      <c r="HWO39" s="17"/>
      <c r="HWP39" s="17"/>
      <c r="HWQ39" s="17"/>
      <c r="HWR39" s="17"/>
      <c r="HWS39" s="17"/>
      <c r="HWT39" s="17"/>
      <c r="HWU39" s="17"/>
      <c r="HWV39" s="17"/>
      <c r="HWW39" s="17"/>
      <c r="HWX39" s="17"/>
      <c r="HWY39" s="17"/>
      <c r="HWZ39" s="17"/>
      <c r="HXA39" s="17"/>
      <c r="HXB39" s="17"/>
      <c r="HXC39" s="17"/>
      <c r="HXD39" s="17"/>
      <c r="HXE39" s="17"/>
      <c r="HXF39" s="17"/>
      <c r="HXG39" s="17"/>
      <c r="HXH39" s="17"/>
      <c r="HXI39" s="17"/>
      <c r="HXJ39" s="17"/>
      <c r="HXK39" s="17"/>
      <c r="HXL39" s="17"/>
      <c r="HXM39" s="17"/>
      <c r="HXN39" s="17"/>
      <c r="HXO39" s="17"/>
      <c r="HXP39" s="17"/>
      <c r="HXQ39" s="17"/>
      <c r="HXR39" s="17"/>
      <c r="HXS39" s="17"/>
      <c r="HXT39" s="17"/>
      <c r="HXU39" s="17"/>
      <c r="HXV39" s="17"/>
      <c r="HXW39" s="17"/>
      <c r="HXX39" s="17"/>
      <c r="HXY39" s="17"/>
      <c r="HXZ39" s="17"/>
      <c r="HYA39" s="17"/>
      <c r="HYB39" s="17"/>
      <c r="HYC39" s="17"/>
      <c r="HYD39" s="17"/>
      <c r="HYE39" s="17"/>
      <c r="HYF39" s="17"/>
      <c r="HYG39" s="17"/>
      <c r="HYH39" s="17"/>
      <c r="HYI39" s="17"/>
      <c r="HYJ39" s="17"/>
      <c r="HYK39" s="17"/>
      <c r="HYL39" s="17"/>
      <c r="HYM39" s="17"/>
      <c r="HYN39" s="17"/>
      <c r="HYO39" s="17"/>
      <c r="HYP39" s="17"/>
      <c r="HYQ39" s="17"/>
      <c r="HYR39" s="17"/>
      <c r="HYS39" s="17"/>
      <c r="HYT39" s="17"/>
      <c r="HYU39" s="17"/>
      <c r="HYV39" s="17"/>
      <c r="HYW39" s="17"/>
      <c r="HYX39" s="17"/>
      <c r="HYY39" s="17"/>
      <c r="HYZ39" s="17"/>
      <c r="HZA39" s="17"/>
      <c r="HZB39" s="17"/>
      <c r="HZC39" s="17"/>
      <c r="HZD39" s="17"/>
      <c r="HZE39" s="17"/>
      <c r="HZF39" s="17"/>
      <c r="HZG39" s="17"/>
      <c r="HZH39" s="17"/>
      <c r="HZI39" s="17"/>
      <c r="HZJ39" s="17"/>
      <c r="HZK39" s="17"/>
      <c r="HZL39" s="17"/>
      <c r="HZM39" s="17"/>
      <c r="HZN39" s="17"/>
      <c r="HZO39" s="17"/>
      <c r="HZP39" s="17"/>
      <c r="HZQ39" s="17"/>
      <c r="HZR39" s="17"/>
      <c r="HZS39" s="17"/>
      <c r="HZT39" s="17"/>
      <c r="HZU39" s="17"/>
      <c r="HZV39" s="17"/>
      <c r="HZW39" s="17"/>
      <c r="HZX39" s="17"/>
      <c r="HZY39" s="17"/>
      <c r="HZZ39" s="17"/>
      <c r="IAA39" s="17"/>
      <c r="IAB39" s="17"/>
      <c r="IAC39" s="17"/>
      <c r="IAD39" s="17"/>
      <c r="IAE39" s="17"/>
      <c r="IAF39" s="17"/>
      <c r="IAG39" s="17"/>
      <c r="IAH39" s="17"/>
      <c r="IAI39" s="17"/>
      <c r="IAJ39" s="17"/>
      <c r="IAK39" s="17"/>
      <c r="IAL39" s="17"/>
      <c r="IAM39" s="17"/>
      <c r="IAN39" s="17"/>
      <c r="IAO39" s="17"/>
      <c r="IAP39" s="17"/>
      <c r="IAQ39" s="17"/>
      <c r="IAR39" s="17"/>
      <c r="IAS39" s="17"/>
      <c r="IAT39" s="17"/>
      <c r="IAU39" s="17"/>
      <c r="IAV39" s="17"/>
      <c r="IAW39" s="17"/>
      <c r="IAX39" s="17"/>
      <c r="IAY39" s="17"/>
      <c r="IAZ39" s="17"/>
      <c r="IBA39" s="17"/>
      <c r="IBB39" s="17"/>
      <c r="IBC39" s="17"/>
      <c r="IBD39" s="17"/>
      <c r="IBE39" s="17"/>
      <c r="IBF39" s="17"/>
      <c r="IBG39" s="17"/>
      <c r="IBH39" s="17"/>
      <c r="IBI39" s="17"/>
      <c r="IBJ39" s="17"/>
      <c r="IBK39" s="17"/>
      <c r="IBL39" s="17"/>
      <c r="IBM39" s="17"/>
      <c r="IBN39" s="17"/>
      <c r="IBO39" s="17"/>
      <c r="IBP39" s="17"/>
      <c r="IBQ39" s="17"/>
      <c r="IBR39" s="17"/>
      <c r="IBS39" s="17"/>
      <c r="IBT39" s="17"/>
      <c r="IBU39" s="17"/>
      <c r="IBV39" s="17"/>
      <c r="IBW39" s="17"/>
      <c r="IBX39" s="17"/>
      <c r="IBY39" s="17"/>
      <c r="IBZ39" s="17"/>
      <c r="ICA39" s="17"/>
      <c r="ICB39" s="17"/>
      <c r="ICC39" s="17"/>
      <c r="ICD39" s="17"/>
      <c r="ICE39" s="17"/>
      <c r="ICF39" s="17"/>
      <c r="ICG39" s="17"/>
      <c r="ICH39" s="17"/>
      <c r="ICI39" s="17"/>
      <c r="ICJ39" s="17"/>
      <c r="ICK39" s="17"/>
      <c r="ICL39" s="17"/>
      <c r="ICM39" s="17"/>
      <c r="ICN39" s="17"/>
      <c r="ICO39" s="17"/>
      <c r="ICP39" s="17"/>
      <c r="ICQ39" s="17"/>
      <c r="ICR39" s="17"/>
      <c r="ICS39" s="17"/>
      <c r="ICT39" s="17"/>
      <c r="ICU39" s="17"/>
      <c r="ICV39" s="17"/>
      <c r="ICW39" s="17"/>
      <c r="ICX39" s="17"/>
      <c r="ICY39" s="17"/>
      <c r="ICZ39" s="17"/>
      <c r="IDA39" s="17"/>
      <c r="IDB39" s="17"/>
      <c r="IDC39" s="17"/>
      <c r="IDD39" s="17"/>
      <c r="IDE39" s="17"/>
      <c r="IDF39" s="17"/>
      <c r="IDG39" s="17"/>
      <c r="IDH39" s="17"/>
      <c r="IDI39" s="17"/>
      <c r="IDJ39" s="17"/>
      <c r="IDK39" s="17"/>
      <c r="IDL39" s="17"/>
      <c r="IDM39" s="17"/>
      <c r="IDN39" s="17"/>
      <c r="IDO39" s="17"/>
      <c r="IDP39" s="17"/>
      <c r="IDQ39" s="17"/>
      <c r="IDR39" s="17"/>
      <c r="IDS39" s="17"/>
      <c r="IDT39" s="17"/>
      <c r="IDU39" s="17"/>
      <c r="IDV39" s="17"/>
      <c r="IDW39" s="17"/>
      <c r="IDX39" s="17"/>
      <c r="IDY39" s="17"/>
      <c r="IDZ39" s="17"/>
      <c r="IEA39" s="17"/>
      <c r="IEB39" s="17"/>
      <c r="IEC39" s="17"/>
      <c r="IED39" s="17"/>
      <c r="IEE39" s="17"/>
      <c r="IEF39" s="17"/>
      <c r="IEG39" s="17"/>
      <c r="IEH39" s="17"/>
      <c r="IEI39" s="17"/>
      <c r="IEJ39" s="17"/>
      <c r="IEK39" s="17"/>
      <c r="IEL39" s="17"/>
      <c r="IEM39" s="17"/>
      <c r="IEN39" s="17"/>
      <c r="IEO39" s="17"/>
      <c r="IEP39" s="17"/>
      <c r="IEQ39" s="17"/>
      <c r="IER39" s="17"/>
      <c r="IES39" s="17"/>
      <c r="IET39" s="17"/>
      <c r="IEU39" s="17"/>
      <c r="IEV39" s="17"/>
      <c r="IEW39" s="17"/>
      <c r="IEX39" s="17"/>
      <c r="IEY39" s="17"/>
      <c r="IEZ39" s="17"/>
      <c r="IFA39" s="17"/>
      <c r="IFB39" s="17"/>
      <c r="IFC39" s="17"/>
      <c r="IFD39" s="17"/>
      <c r="IFE39" s="17"/>
      <c r="IFF39" s="17"/>
      <c r="IFG39" s="17"/>
      <c r="IFH39" s="17"/>
      <c r="IFI39" s="17"/>
      <c r="IFJ39" s="17"/>
      <c r="IFK39" s="17"/>
      <c r="IFL39" s="17"/>
      <c r="IFM39" s="17"/>
      <c r="IFN39" s="17"/>
      <c r="IFO39" s="17"/>
      <c r="IFP39" s="17"/>
      <c r="IFQ39" s="17"/>
      <c r="IFR39" s="17"/>
      <c r="IFS39" s="17"/>
      <c r="IFT39" s="17"/>
      <c r="IFU39" s="17"/>
      <c r="IFV39" s="17"/>
      <c r="IFW39" s="17"/>
      <c r="IFX39" s="17"/>
      <c r="IFY39" s="17"/>
      <c r="IFZ39" s="17"/>
      <c r="IGA39" s="17"/>
      <c r="IGB39" s="17"/>
      <c r="IGC39" s="17"/>
      <c r="IGD39" s="17"/>
      <c r="IGE39" s="17"/>
      <c r="IGF39" s="17"/>
      <c r="IGG39" s="17"/>
      <c r="IGH39" s="17"/>
      <c r="IGI39" s="17"/>
      <c r="IGJ39" s="17"/>
      <c r="IGK39" s="17"/>
      <c r="IGL39" s="17"/>
      <c r="IGM39" s="17"/>
      <c r="IGN39" s="17"/>
      <c r="IGO39" s="17"/>
      <c r="IGP39" s="17"/>
      <c r="IGQ39" s="17"/>
      <c r="IGR39" s="17"/>
      <c r="IGS39" s="17"/>
      <c r="IGT39" s="17"/>
      <c r="IGU39" s="17"/>
      <c r="IGV39" s="17"/>
      <c r="IGW39" s="17"/>
      <c r="IGX39" s="17"/>
      <c r="IGY39" s="17"/>
      <c r="IGZ39" s="17"/>
      <c r="IHA39" s="17"/>
      <c r="IHB39" s="17"/>
      <c r="IHC39" s="17"/>
      <c r="IHD39" s="17"/>
      <c r="IHE39" s="17"/>
      <c r="IHF39" s="17"/>
      <c r="IHG39" s="17"/>
      <c r="IHH39" s="17"/>
      <c r="IHI39" s="17"/>
      <c r="IHJ39" s="17"/>
      <c r="IHK39" s="17"/>
      <c r="IHL39" s="17"/>
      <c r="IHM39" s="17"/>
      <c r="IHN39" s="17"/>
      <c r="IHO39" s="17"/>
      <c r="IHP39" s="17"/>
      <c r="IHQ39" s="17"/>
      <c r="IHR39" s="17"/>
      <c r="IHS39" s="17"/>
      <c r="IHT39" s="17"/>
      <c r="IHU39" s="17"/>
      <c r="IHV39" s="17"/>
      <c r="IHW39" s="17"/>
      <c r="IHX39" s="17"/>
      <c r="IHY39" s="17"/>
      <c r="IHZ39" s="17"/>
      <c r="IIA39" s="17"/>
      <c r="IIB39" s="17"/>
      <c r="IIC39" s="17"/>
      <c r="IID39" s="17"/>
      <c r="IIE39" s="17"/>
      <c r="IIF39" s="17"/>
      <c r="IIG39" s="17"/>
      <c r="IIH39" s="17"/>
      <c r="III39" s="17"/>
      <c r="IIJ39" s="17"/>
      <c r="IIK39" s="17"/>
      <c r="IIL39" s="17"/>
      <c r="IIM39" s="17"/>
      <c r="IIN39" s="17"/>
      <c r="IIO39" s="17"/>
      <c r="IIP39" s="17"/>
      <c r="IIQ39" s="17"/>
      <c r="IIR39" s="17"/>
      <c r="IIS39" s="17"/>
      <c r="IIT39" s="17"/>
      <c r="IIU39" s="17"/>
      <c r="IIV39" s="17"/>
      <c r="IIW39" s="17"/>
      <c r="IIX39" s="17"/>
      <c r="IIY39" s="17"/>
      <c r="IIZ39" s="17"/>
      <c r="IJA39" s="17"/>
      <c r="IJB39" s="17"/>
      <c r="IJC39" s="17"/>
      <c r="IJD39" s="17"/>
      <c r="IJE39" s="17"/>
      <c r="IJF39" s="17"/>
      <c r="IJG39" s="17"/>
      <c r="IJH39" s="17"/>
      <c r="IJI39" s="17"/>
      <c r="IJJ39" s="17"/>
      <c r="IJK39" s="17"/>
      <c r="IJL39" s="17"/>
      <c r="IJM39" s="17"/>
      <c r="IJN39" s="17"/>
      <c r="IJO39" s="17"/>
      <c r="IJP39" s="17"/>
      <c r="IJQ39" s="17"/>
      <c r="IJR39" s="17"/>
      <c r="IJS39" s="17"/>
      <c r="IJT39" s="17"/>
      <c r="IJU39" s="17"/>
      <c r="IJV39" s="17"/>
      <c r="IJW39" s="17"/>
      <c r="IJX39" s="17"/>
      <c r="IJY39" s="17"/>
      <c r="IJZ39" s="17"/>
      <c r="IKA39" s="17"/>
      <c r="IKB39" s="17"/>
      <c r="IKC39" s="17"/>
      <c r="IKD39" s="17"/>
      <c r="IKE39" s="17"/>
      <c r="IKF39" s="17"/>
      <c r="IKG39" s="17"/>
      <c r="IKH39" s="17"/>
      <c r="IKI39" s="17"/>
      <c r="IKJ39" s="17"/>
      <c r="IKK39" s="17"/>
      <c r="IKL39" s="17"/>
      <c r="IKM39" s="17"/>
      <c r="IKN39" s="17"/>
      <c r="IKO39" s="17"/>
      <c r="IKP39" s="17"/>
      <c r="IKQ39" s="17"/>
      <c r="IKR39" s="17"/>
      <c r="IKS39" s="17"/>
      <c r="IKT39" s="17"/>
      <c r="IKU39" s="17"/>
      <c r="IKV39" s="17"/>
      <c r="IKW39" s="17"/>
      <c r="IKX39" s="17"/>
      <c r="IKY39" s="17"/>
      <c r="IKZ39" s="17"/>
      <c r="ILA39" s="17"/>
      <c r="ILB39" s="17"/>
      <c r="ILC39" s="17"/>
      <c r="ILD39" s="17"/>
      <c r="ILE39" s="17"/>
      <c r="ILF39" s="17"/>
      <c r="ILG39" s="17"/>
      <c r="ILH39" s="17"/>
      <c r="ILI39" s="17"/>
      <c r="ILJ39" s="17"/>
      <c r="ILK39" s="17"/>
      <c r="ILL39" s="17"/>
      <c r="ILM39" s="17"/>
      <c r="ILN39" s="17"/>
      <c r="ILO39" s="17"/>
      <c r="ILP39" s="17"/>
      <c r="ILQ39" s="17"/>
      <c r="ILR39" s="17"/>
      <c r="ILS39" s="17"/>
      <c r="ILT39" s="17"/>
      <c r="ILU39" s="17"/>
      <c r="ILV39" s="17"/>
      <c r="ILW39" s="17"/>
      <c r="ILX39" s="17"/>
      <c r="ILY39" s="17"/>
      <c r="ILZ39" s="17"/>
      <c r="IMA39" s="17"/>
      <c r="IMB39" s="17"/>
      <c r="IMC39" s="17"/>
      <c r="IMD39" s="17"/>
      <c r="IME39" s="17"/>
      <c r="IMF39" s="17"/>
      <c r="IMG39" s="17"/>
      <c r="IMH39" s="17"/>
      <c r="IMI39" s="17"/>
      <c r="IMJ39" s="17"/>
      <c r="IMK39" s="17"/>
      <c r="IML39" s="17"/>
      <c r="IMM39" s="17"/>
      <c r="IMN39" s="17"/>
      <c r="IMO39" s="17"/>
      <c r="IMP39" s="17"/>
      <c r="IMQ39" s="17"/>
      <c r="IMR39" s="17"/>
      <c r="IMS39" s="17"/>
      <c r="IMT39" s="17"/>
      <c r="IMU39" s="17"/>
      <c r="IMV39" s="17"/>
      <c r="IMW39" s="17"/>
      <c r="IMX39" s="17"/>
      <c r="IMY39" s="17"/>
      <c r="IMZ39" s="17"/>
      <c r="INA39" s="17"/>
      <c r="INB39" s="17"/>
      <c r="INC39" s="17"/>
      <c r="IND39" s="17"/>
      <c r="INE39" s="17"/>
      <c r="INF39" s="17"/>
      <c r="ING39" s="17"/>
      <c r="INH39" s="17"/>
      <c r="INI39" s="17"/>
      <c r="INJ39" s="17"/>
      <c r="INK39" s="17"/>
      <c r="INL39" s="17"/>
      <c r="INM39" s="17"/>
      <c r="INN39" s="17"/>
      <c r="INO39" s="17"/>
      <c r="INP39" s="17"/>
      <c r="INQ39" s="17"/>
      <c r="INR39" s="17"/>
      <c r="INS39" s="17"/>
      <c r="INT39" s="17"/>
      <c r="INU39" s="17"/>
      <c r="INV39" s="17"/>
      <c r="INW39" s="17"/>
      <c r="INX39" s="17"/>
      <c r="INY39" s="17"/>
      <c r="INZ39" s="17"/>
      <c r="IOA39" s="17"/>
      <c r="IOB39" s="17"/>
      <c r="IOC39" s="17"/>
      <c r="IOD39" s="17"/>
      <c r="IOE39" s="17"/>
      <c r="IOF39" s="17"/>
      <c r="IOG39" s="17"/>
      <c r="IOH39" s="17"/>
      <c r="IOI39" s="17"/>
      <c r="IOJ39" s="17"/>
      <c r="IOK39" s="17"/>
      <c r="IOL39" s="17"/>
      <c r="IOM39" s="17"/>
      <c r="ION39" s="17"/>
      <c r="IOO39" s="17"/>
      <c r="IOP39" s="17"/>
      <c r="IOQ39" s="17"/>
      <c r="IOR39" s="17"/>
      <c r="IOS39" s="17"/>
      <c r="IOT39" s="17"/>
      <c r="IOU39" s="17"/>
      <c r="IOV39" s="17"/>
      <c r="IOW39" s="17"/>
      <c r="IOX39" s="17"/>
      <c r="IOY39" s="17"/>
      <c r="IOZ39" s="17"/>
      <c r="IPA39" s="17"/>
      <c r="IPB39" s="17"/>
      <c r="IPC39" s="17"/>
      <c r="IPD39" s="17"/>
      <c r="IPE39" s="17"/>
      <c r="IPF39" s="17"/>
      <c r="IPG39" s="17"/>
      <c r="IPH39" s="17"/>
      <c r="IPI39" s="17"/>
      <c r="IPJ39" s="17"/>
      <c r="IPK39" s="17"/>
      <c r="IPL39" s="17"/>
      <c r="IPM39" s="17"/>
      <c r="IPN39" s="17"/>
      <c r="IPO39" s="17"/>
      <c r="IPP39" s="17"/>
      <c r="IPQ39" s="17"/>
      <c r="IPR39" s="17"/>
      <c r="IPS39" s="17"/>
      <c r="IPT39" s="17"/>
      <c r="IPU39" s="17"/>
      <c r="IPV39" s="17"/>
      <c r="IPW39" s="17"/>
      <c r="IPX39" s="17"/>
      <c r="IPY39" s="17"/>
      <c r="IPZ39" s="17"/>
      <c r="IQA39" s="17"/>
      <c r="IQB39" s="17"/>
      <c r="IQC39" s="17"/>
      <c r="IQD39" s="17"/>
      <c r="IQE39" s="17"/>
      <c r="IQF39" s="17"/>
      <c r="IQG39" s="17"/>
      <c r="IQH39" s="17"/>
      <c r="IQI39" s="17"/>
      <c r="IQJ39" s="17"/>
      <c r="IQK39" s="17"/>
      <c r="IQL39" s="17"/>
      <c r="IQM39" s="17"/>
      <c r="IQN39" s="17"/>
      <c r="IQO39" s="17"/>
      <c r="IQP39" s="17"/>
      <c r="IQQ39" s="17"/>
      <c r="IQR39" s="17"/>
      <c r="IQS39" s="17"/>
      <c r="IQT39" s="17"/>
      <c r="IQU39" s="17"/>
      <c r="IQV39" s="17"/>
      <c r="IQW39" s="17"/>
      <c r="IQX39" s="17"/>
      <c r="IQY39" s="17"/>
      <c r="IQZ39" s="17"/>
      <c r="IRA39" s="17"/>
      <c r="IRB39" s="17"/>
      <c r="IRC39" s="17"/>
      <c r="IRD39" s="17"/>
      <c r="IRE39" s="17"/>
      <c r="IRF39" s="17"/>
      <c r="IRG39" s="17"/>
      <c r="IRH39" s="17"/>
      <c r="IRI39" s="17"/>
      <c r="IRJ39" s="17"/>
      <c r="IRK39" s="17"/>
      <c r="IRL39" s="17"/>
      <c r="IRM39" s="17"/>
      <c r="IRN39" s="17"/>
      <c r="IRO39" s="17"/>
      <c r="IRP39" s="17"/>
      <c r="IRQ39" s="17"/>
      <c r="IRR39" s="17"/>
      <c r="IRS39" s="17"/>
      <c r="IRT39" s="17"/>
      <c r="IRU39" s="17"/>
      <c r="IRV39" s="17"/>
      <c r="IRW39" s="17"/>
      <c r="IRX39" s="17"/>
      <c r="IRY39" s="17"/>
      <c r="IRZ39" s="17"/>
      <c r="ISA39" s="17"/>
      <c r="ISB39" s="17"/>
      <c r="ISC39" s="17"/>
      <c r="ISD39" s="17"/>
      <c r="ISE39" s="17"/>
      <c r="ISF39" s="17"/>
      <c r="ISG39" s="17"/>
      <c r="ISH39" s="17"/>
      <c r="ISI39" s="17"/>
      <c r="ISJ39" s="17"/>
      <c r="ISK39" s="17"/>
      <c r="ISL39" s="17"/>
      <c r="ISM39" s="17"/>
      <c r="ISN39" s="17"/>
      <c r="ISO39" s="17"/>
      <c r="ISP39" s="17"/>
      <c r="ISQ39" s="17"/>
      <c r="ISR39" s="17"/>
      <c r="ISS39" s="17"/>
      <c r="IST39" s="17"/>
      <c r="ISU39" s="17"/>
      <c r="ISV39" s="17"/>
      <c r="ISW39" s="17"/>
      <c r="ISX39" s="17"/>
      <c r="ISY39" s="17"/>
      <c r="ISZ39" s="17"/>
      <c r="ITA39" s="17"/>
      <c r="ITB39" s="17"/>
      <c r="ITC39" s="17"/>
      <c r="ITD39" s="17"/>
      <c r="ITE39" s="17"/>
      <c r="ITF39" s="17"/>
      <c r="ITG39" s="17"/>
      <c r="ITH39" s="17"/>
      <c r="ITI39" s="17"/>
      <c r="ITJ39" s="17"/>
      <c r="ITK39" s="17"/>
      <c r="ITL39" s="17"/>
      <c r="ITM39" s="17"/>
      <c r="ITN39" s="17"/>
      <c r="ITO39" s="17"/>
      <c r="ITP39" s="17"/>
      <c r="ITQ39" s="17"/>
      <c r="ITR39" s="17"/>
      <c r="ITS39" s="17"/>
      <c r="ITT39" s="17"/>
      <c r="ITU39" s="17"/>
      <c r="ITV39" s="17"/>
      <c r="ITW39" s="17"/>
      <c r="ITX39" s="17"/>
      <c r="ITY39" s="17"/>
      <c r="ITZ39" s="17"/>
      <c r="IUA39" s="17"/>
      <c r="IUB39" s="17"/>
      <c r="IUC39" s="17"/>
      <c r="IUD39" s="17"/>
      <c r="IUE39" s="17"/>
      <c r="IUF39" s="17"/>
      <c r="IUG39" s="17"/>
      <c r="IUH39" s="17"/>
      <c r="IUI39" s="17"/>
      <c r="IUJ39" s="17"/>
      <c r="IUK39" s="17"/>
      <c r="IUL39" s="17"/>
      <c r="IUM39" s="17"/>
      <c r="IUN39" s="17"/>
      <c r="IUO39" s="17"/>
      <c r="IUP39" s="17"/>
      <c r="IUQ39" s="17"/>
      <c r="IUR39" s="17"/>
      <c r="IUS39" s="17"/>
      <c r="IUT39" s="17"/>
      <c r="IUU39" s="17"/>
      <c r="IUV39" s="17"/>
      <c r="IUW39" s="17"/>
      <c r="IUX39" s="17"/>
      <c r="IUY39" s="17"/>
      <c r="IUZ39" s="17"/>
      <c r="IVA39" s="17"/>
      <c r="IVB39" s="17"/>
      <c r="IVC39" s="17"/>
      <c r="IVD39" s="17"/>
      <c r="IVE39" s="17"/>
      <c r="IVF39" s="17"/>
      <c r="IVG39" s="17"/>
      <c r="IVH39" s="17"/>
      <c r="IVI39" s="17"/>
      <c r="IVJ39" s="17"/>
      <c r="IVK39" s="17"/>
      <c r="IVL39" s="17"/>
      <c r="IVM39" s="17"/>
      <c r="IVN39" s="17"/>
      <c r="IVO39" s="17"/>
      <c r="IVP39" s="17"/>
      <c r="IVQ39" s="17"/>
      <c r="IVR39" s="17"/>
      <c r="IVS39" s="17"/>
      <c r="IVT39" s="17"/>
      <c r="IVU39" s="17"/>
      <c r="IVV39" s="17"/>
      <c r="IVW39" s="17"/>
      <c r="IVX39" s="17"/>
      <c r="IVY39" s="17"/>
      <c r="IVZ39" s="17"/>
      <c r="IWA39" s="17"/>
      <c r="IWB39" s="17"/>
      <c r="IWC39" s="17"/>
      <c r="IWD39" s="17"/>
      <c r="IWE39" s="17"/>
      <c r="IWF39" s="17"/>
      <c r="IWG39" s="17"/>
      <c r="IWH39" s="17"/>
      <c r="IWI39" s="17"/>
      <c r="IWJ39" s="17"/>
      <c r="IWK39" s="17"/>
      <c r="IWL39" s="17"/>
      <c r="IWM39" s="17"/>
      <c r="IWN39" s="17"/>
      <c r="IWO39" s="17"/>
      <c r="IWP39" s="17"/>
      <c r="IWQ39" s="17"/>
      <c r="IWR39" s="17"/>
      <c r="IWS39" s="17"/>
      <c r="IWT39" s="17"/>
      <c r="IWU39" s="17"/>
      <c r="IWV39" s="17"/>
      <c r="IWW39" s="17"/>
      <c r="IWX39" s="17"/>
      <c r="IWY39" s="17"/>
      <c r="IWZ39" s="17"/>
      <c r="IXA39" s="17"/>
      <c r="IXB39" s="17"/>
      <c r="IXC39" s="17"/>
      <c r="IXD39" s="17"/>
      <c r="IXE39" s="17"/>
      <c r="IXF39" s="17"/>
      <c r="IXG39" s="17"/>
      <c r="IXH39" s="17"/>
      <c r="IXI39" s="17"/>
      <c r="IXJ39" s="17"/>
      <c r="IXK39" s="17"/>
      <c r="IXL39" s="17"/>
      <c r="IXM39" s="17"/>
      <c r="IXN39" s="17"/>
      <c r="IXO39" s="17"/>
      <c r="IXP39" s="17"/>
      <c r="IXQ39" s="17"/>
      <c r="IXR39" s="17"/>
      <c r="IXS39" s="17"/>
      <c r="IXT39" s="17"/>
      <c r="IXU39" s="17"/>
      <c r="IXV39" s="17"/>
      <c r="IXW39" s="17"/>
      <c r="IXX39" s="17"/>
      <c r="IXY39" s="17"/>
      <c r="IXZ39" s="17"/>
      <c r="IYA39" s="17"/>
      <c r="IYB39" s="17"/>
      <c r="IYC39" s="17"/>
      <c r="IYD39" s="17"/>
      <c r="IYE39" s="17"/>
      <c r="IYF39" s="17"/>
      <c r="IYG39" s="17"/>
      <c r="IYH39" s="17"/>
      <c r="IYI39" s="17"/>
      <c r="IYJ39" s="17"/>
      <c r="IYK39" s="17"/>
      <c r="IYL39" s="17"/>
      <c r="IYM39" s="17"/>
      <c r="IYN39" s="17"/>
      <c r="IYO39" s="17"/>
      <c r="IYP39" s="17"/>
      <c r="IYQ39" s="17"/>
      <c r="IYR39" s="17"/>
      <c r="IYS39" s="17"/>
      <c r="IYT39" s="17"/>
      <c r="IYU39" s="17"/>
      <c r="IYV39" s="17"/>
      <c r="IYW39" s="17"/>
      <c r="IYX39" s="17"/>
      <c r="IYY39" s="17"/>
      <c r="IYZ39" s="17"/>
      <c r="IZA39" s="17"/>
      <c r="IZB39" s="17"/>
      <c r="IZC39" s="17"/>
      <c r="IZD39" s="17"/>
      <c r="IZE39" s="17"/>
      <c r="IZF39" s="17"/>
      <c r="IZG39" s="17"/>
      <c r="IZH39" s="17"/>
      <c r="IZI39" s="17"/>
      <c r="IZJ39" s="17"/>
      <c r="IZK39" s="17"/>
      <c r="IZL39" s="17"/>
      <c r="IZM39" s="17"/>
      <c r="IZN39" s="17"/>
      <c r="IZO39" s="17"/>
      <c r="IZP39" s="17"/>
      <c r="IZQ39" s="17"/>
      <c r="IZR39" s="17"/>
      <c r="IZS39" s="17"/>
      <c r="IZT39" s="17"/>
      <c r="IZU39" s="17"/>
      <c r="IZV39" s="17"/>
      <c r="IZW39" s="17"/>
      <c r="IZX39" s="17"/>
      <c r="IZY39" s="17"/>
      <c r="IZZ39" s="17"/>
      <c r="JAA39" s="17"/>
      <c r="JAB39" s="17"/>
      <c r="JAC39" s="17"/>
      <c r="JAD39" s="17"/>
      <c r="JAE39" s="17"/>
      <c r="JAF39" s="17"/>
      <c r="JAG39" s="17"/>
      <c r="JAH39" s="17"/>
      <c r="JAI39" s="17"/>
      <c r="JAJ39" s="17"/>
      <c r="JAK39" s="17"/>
      <c r="JAL39" s="17"/>
      <c r="JAM39" s="17"/>
      <c r="JAN39" s="17"/>
      <c r="JAO39" s="17"/>
      <c r="JAP39" s="17"/>
      <c r="JAQ39" s="17"/>
      <c r="JAR39" s="17"/>
      <c r="JAS39" s="17"/>
      <c r="JAT39" s="17"/>
      <c r="JAU39" s="17"/>
      <c r="JAV39" s="17"/>
      <c r="JAW39" s="17"/>
      <c r="JAX39" s="17"/>
      <c r="JAY39" s="17"/>
      <c r="JAZ39" s="17"/>
      <c r="JBA39" s="17"/>
      <c r="JBB39" s="17"/>
      <c r="JBC39" s="17"/>
      <c r="JBD39" s="17"/>
      <c r="JBE39" s="17"/>
      <c r="JBF39" s="17"/>
      <c r="JBG39" s="17"/>
      <c r="JBH39" s="17"/>
      <c r="JBI39" s="17"/>
      <c r="JBJ39" s="17"/>
      <c r="JBK39" s="17"/>
      <c r="JBL39" s="17"/>
      <c r="JBM39" s="17"/>
      <c r="JBN39" s="17"/>
      <c r="JBO39" s="17"/>
      <c r="JBP39" s="17"/>
      <c r="JBQ39" s="17"/>
      <c r="JBR39" s="17"/>
      <c r="JBS39" s="17"/>
      <c r="JBT39" s="17"/>
      <c r="JBU39" s="17"/>
      <c r="JBV39" s="17"/>
      <c r="JBW39" s="17"/>
      <c r="JBX39" s="17"/>
      <c r="JBY39" s="17"/>
      <c r="JBZ39" s="17"/>
      <c r="JCA39" s="17"/>
      <c r="JCB39" s="17"/>
      <c r="JCC39" s="17"/>
      <c r="JCD39" s="17"/>
      <c r="JCE39" s="17"/>
      <c r="JCF39" s="17"/>
      <c r="JCG39" s="17"/>
      <c r="JCH39" s="17"/>
      <c r="JCI39" s="17"/>
      <c r="JCJ39" s="17"/>
      <c r="JCK39" s="17"/>
      <c r="JCL39" s="17"/>
      <c r="JCM39" s="17"/>
      <c r="JCN39" s="17"/>
      <c r="JCO39" s="17"/>
      <c r="JCP39" s="17"/>
      <c r="JCQ39" s="17"/>
      <c r="JCR39" s="17"/>
      <c r="JCS39" s="17"/>
      <c r="JCT39" s="17"/>
      <c r="JCU39" s="17"/>
      <c r="JCV39" s="17"/>
      <c r="JCW39" s="17"/>
      <c r="JCX39" s="17"/>
      <c r="JCY39" s="17"/>
      <c r="JCZ39" s="17"/>
      <c r="JDA39" s="17"/>
      <c r="JDB39" s="17"/>
      <c r="JDC39" s="17"/>
      <c r="JDD39" s="17"/>
      <c r="JDE39" s="17"/>
      <c r="JDF39" s="17"/>
      <c r="JDG39" s="17"/>
      <c r="JDH39" s="17"/>
      <c r="JDI39" s="17"/>
      <c r="JDJ39" s="17"/>
      <c r="JDK39" s="17"/>
      <c r="JDL39" s="17"/>
      <c r="JDM39" s="17"/>
      <c r="JDN39" s="17"/>
      <c r="JDO39" s="17"/>
      <c r="JDP39" s="17"/>
      <c r="JDQ39" s="17"/>
      <c r="JDR39" s="17"/>
      <c r="JDS39" s="17"/>
      <c r="JDT39" s="17"/>
      <c r="JDU39" s="17"/>
      <c r="JDV39" s="17"/>
      <c r="JDW39" s="17"/>
      <c r="JDX39" s="17"/>
      <c r="JDY39" s="17"/>
      <c r="JDZ39" s="17"/>
      <c r="JEA39" s="17"/>
      <c r="JEB39" s="17"/>
      <c r="JEC39" s="17"/>
      <c r="JED39" s="17"/>
      <c r="JEE39" s="17"/>
      <c r="JEF39" s="17"/>
      <c r="JEG39" s="17"/>
      <c r="JEH39" s="17"/>
      <c r="JEI39" s="17"/>
      <c r="JEJ39" s="17"/>
      <c r="JEK39" s="17"/>
      <c r="JEL39" s="17"/>
      <c r="JEM39" s="17"/>
      <c r="JEN39" s="17"/>
      <c r="JEO39" s="17"/>
      <c r="JEP39" s="17"/>
      <c r="JEQ39" s="17"/>
      <c r="JER39" s="17"/>
      <c r="JES39" s="17"/>
      <c r="JET39" s="17"/>
      <c r="JEU39" s="17"/>
      <c r="JEV39" s="17"/>
      <c r="JEW39" s="17"/>
      <c r="JEX39" s="17"/>
      <c r="JEY39" s="17"/>
      <c r="JEZ39" s="17"/>
      <c r="JFA39" s="17"/>
      <c r="JFB39" s="17"/>
      <c r="JFC39" s="17"/>
      <c r="JFD39" s="17"/>
      <c r="JFE39" s="17"/>
      <c r="JFF39" s="17"/>
      <c r="JFG39" s="17"/>
      <c r="JFH39" s="17"/>
      <c r="JFI39" s="17"/>
      <c r="JFJ39" s="17"/>
      <c r="JFK39" s="17"/>
      <c r="JFL39" s="17"/>
      <c r="JFM39" s="17"/>
      <c r="JFN39" s="17"/>
      <c r="JFO39" s="17"/>
      <c r="JFP39" s="17"/>
      <c r="JFQ39" s="17"/>
      <c r="JFR39" s="17"/>
      <c r="JFS39" s="17"/>
      <c r="JFT39" s="17"/>
      <c r="JFU39" s="17"/>
      <c r="JFV39" s="17"/>
      <c r="JFW39" s="17"/>
      <c r="JFX39" s="17"/>
      <c r="JFY39" s="17"/>
      <c r="JFZ39" s="17"/>
      <c r="JGA39" s="17"/>
      <c r="JGB39" s="17"/>
      <c r="JGC39" s="17"/>
      <c r="JGD39" s="17"/>
      <c r="JGE39" s="17"/>
      <c r="JGF39" s="17"/>
      <c r="JGG39" s="17"/>
      <c r="JGH39" s="17"/>
      <c r="JGI39" s="17"/>
      <c r="JGJ39" s="17"/>
      <c r="JGK39" s="17"/>
      <c r="JGL39" s="17"/>
      <c r="JGM39" s="17"/>
      <c r="JGN39" s="17"/>
      <c r="JGO39" s="17"/>
      <c r="JGP39" s="17"/>
      <c r="JGQ39" s="17"/>
      <c r="JGR39" s="17"/>
      <c r="JGS39" s="17"/>
      <c r="JGT39" s="17"/>
      <c r="JGU39" s="17"/>
      <c r="JGV39" s="17"/>
      <c r="JGW39" s="17"/>
      <c r="JGX39" s="17"/>
      <c r="JGY39" s="17"/>
      <c r="JGZ39" s="17"/>
      <c r="JHA39" s="17"/>
      <c r="JHB39" s="17"/>
      <c r="JHC39" s="17"/>
      <c r="JHD39" s="17"/>
      <c r="JHE39" s="17"/>
      <c r="JHF39" s="17"/>
      <c r="JHG39" s="17"/>
      <c r="JHH39" s="17"/>
      <c r="JHI39" s="17"/>
      <c r="JHJ39" s="17"/>
      <c r="JHK39" s="17"/>
      <c r="JHL39" s="17"/>
      <c r="JHM39" s="17"/>
      <c r="JHN39" s="17"/>
      <c r="JHO39" s="17"/>
      <c r="JHP39" s="17"/>
      <c r="JHQ39" s="17"/>
      <c r="JHR39" s="17"/>
      <c r="JHS39" s="17"/>
      <c r="JHT39" s="17"/>
      <c r="JHU39" s="17"/>
      <c r="JHV39" s="17"/>
      <c r="JHW39" s="17"/>
      <c r="JHX39" s="17"/>
      <c r="JHY39" s="17"/>
      <c r="JHZ39" s="17"/>
      <c r="JIA39" s="17"/>
      <c r="JIB39" s="17"/>
      <c r="JIC39" s="17"/>
      <c r="JID39" s="17"/>
      <c r="JIE39" s="17"/>
      <c r="JIF39" s="17"/>
      <c r="JIG39" s="17"/>
      <c r="JIH39" s="17"/>
      <c r="JII39" s="17"/>
      <c r="JIJ39" s="17"/>
      <c r="JIK39" s="17"/>
      <c r="JIL39" s="17"/>
      <c r="JIM39" s="17"/>
      <c r="JIN39" s="17"/>
      <c r="JIO39" s="17"/>
      <c r="JIP39" s="17"/>
      <c r="JIQ39" s="17"/>
      <c r="JIR39" s="17"/>
      <c r="JIS39" s="17"/>
      <c r="JIT39" s="17"/>
      <c r="JIU39" s="17"/>
      <c r="JIV39" s="17"/>
      <c r="JIW39" s="17"/>
      <c r="JIX39" s="17"/>
      <c r="JIY39" s="17"/>
      <c r="JIZ39" s="17"/>
      <c r="JJA39" s="17"/>
      <c r="JJB39" s="17"/>
      <c r="JJC39" s="17"/>
      <c r="JJD39" s="17"/>
      <c r="JJE39" s="17"/>
      <c r="JJF39" s="17"/>
      <c r="JJG39" s="17"/>
      <c r="JJH39" s="17"/>
      <c r="JJI39" s="17"/>
      <c r="JJJ39" s="17"/>
      <c r="JJK39" s="17"/>
      <c r="JJL39" s="17"/>
      <c r="JJM39" s="17"/>
      <c r="JJN39" s="17"/>
      <c r="JJO39" s="17"/>
      <c r="JJP39" s="17"/>
      <c r="JJQ39" s="17"/>
      <c r="JJR39" s="17"/>
      <c r="JJS39" s="17"/>
      <c r="JJT39" s="17"/>
      <c r="JJU39" s="17"/>
      <c r="JJV39" s="17"/>
      <c r="JJW39" s="17"/>
      <c r="JJX39" s="17"/>
      <c r="JJY39" s="17"/>
      <c r="JJZ39" s="17"/>
      <c r="JKA39" s="17"/>
      <c r="JKB39" s="17"/>
      <c r="JKC39" s="17"/>
      <c r="JKD39" s="17"/>
      <c r="JKE39" s="17"/>
      <c r="JKF39" s="17"/>
      <c r="JKG39" s="17"/>
      <c r="JKH39" s="17"/>
      <c r="JKI39" s="17"/>
      <c r="JKJ39" s="17"/>
      <c r="JKK39" s="17"/>
      <c r="JKL39" s="17"/>
      <c r="JKM39" s="17"/>
      <c r="JKN39" s="17"/>
      <c r="JKO39" s="17"/>
      <c r="JKP39" s="17"/>
      <c r="JKQ39" s="17"/>
      <c r="JKR39" s="17"/>
      <c r="JKS39" s="17"/>
      <c r="JKT39" s="17"/>
      <c r="JKU39" s="17"/>
      <c r="JKV39" s="17"/>
      <c r="JKW39" s="17"/>
      <c r="JKX39" s="17"/>
      <c r="JKY39" s="17"/>
      <c r="JKZ39" s="17"/>
      <c r="JLA39" s="17"/>
      <c r="JLB39" s="17"/>
      <c r="JLC39" s="17"/>
      <c r="JLD39" s="17"/>
      <c r="JLE39" s="17"/>
      <c r="JLF39" s="17"/>
      <c r="JLG39" s="17"/>
      <c r="JLH39" s="17"/>
      <c r="JLI39" s="17"/>
      <c r="JLJ39" s="17"/>
      <c r="JLK39" s="17"/>
      <c r="JLL39" s="17"/>
      <c r="JLM39" s="17"/>
      <c r="JLN39" s="17"/>
      <c r="JLO39" s="17"/>
      <c r="JLP39" s="17"/>
      <c r="JLQ39" s="17"/>
      <c r="JLR39" s="17"/>
      <c r="JLS39" s="17"/>
      <c r="JLT39" s="17"/>
      <c r="JLU39" s="17"/>
      <c r="JLV39" s="17"/>
      <c r="JLW39" s="17"/>
      <c r="JLX39" s="17"/>
      <c r="JLY39" s="17"/>
      <c r="JLZ39" s="17"/>
      <c r="JMA39" s="17"/>
      <c r="JMB39" s="17"/>
      <c r="JMC39" s="17"/>
      <c r="JMD39" s="17"/>
      <c r="JME39" s="17"/>
      <c r="JMF39" s="17"/>
      <c r="JMG39" s="17"/>
      <c r="JMH39" s="17"/>
      <c r="JMI39" s="17"/>
      <c r="JMJ39" s="17"/>
      <c r="JMK39" s="17"/>
      <c r="JML39" s="17"/>
      <c r="JMM39" s="17"/>
      <c r="JMN39" s="17"/>
      <c r="JMO39" s="17"/>
      <c r="JMP39" s="17"/>
      <c r="JMQ39" s="17"/>
      <c r="JMR39" s="17"/>
      <c r="JMS39" s="17"/>
      <c r="JMT39" s="17"/>
      <c r="JMU39" s="17"/>
      <c r="JMV39" s="17"/>
      <c r="JMW39" s="17"/>
      <c r="JMX39" s="17"/>
      <c r="JMY39" s="17"/>
      <c r="JMZ39" s="17"/>
      <c r="JNA39" s="17"/>
      <c r="JNB39" s="17"/>
      <c r="JNC39" s="17"/>
      <c r="JND39" s="17"/>
      <c r="JNE39" s="17"/>
      <c r="JNF39" s="17"/>
      <c r="JNG39" s="17"/>
      <c r="JNH39" s="17"/>
      <c r="JNI39" s="17"/>
      <c r="JNJ39" s="17"/>
      <c r="JNK39" s="17"/>
      <c r="JNL39" s="17"/>
      <c r="JNM39" s="17"/>
      <c r="JNN39" s="17"/>
      <c r="JNO39" s="17"/>
      <c r="JNP39" s="17"/>
      <c r="JNQ39" s="17"/>
      <c r="JNR39" s="17"/>
      <c r="JNS39" s="17"/>
      <c r="JNT39" s="17"/>
      <c r="JNU39" s="17"/>
      <c r="JNV39" s="17"/>
      <c r="JNW39" s="17"/>
      <c r="JNX39" s="17"/>
      <c r="JNY39" s="17"/>
      <c r="JNZ39" s="17"/>
      <c r="JOA39" s="17"/>
      <c r="JOB39" s="17"/>
      <c r="JOC39" s="17"/>
      <c r="JOD39" s="17"/>
      <c r="JOE39" s="17"/>
      <c r="JOF39" s="17"/>
      <c r="JOG39" s="17"/>
      <c r="JOH39" s="17"/>
      <c r="JOI39" s="17"/>
      <c r="JOJ39" s="17"/>
      <c r="JOK39" s="17"/>
      <c r="JOL39" s="17"/>
      <c r="JOM39" s="17"/>
      <c r="JON39" s="17"/>
      <c r="JOO39" s="17"/>
      <c r="JOP39" s="17"/>
      <c r="JOQ39" s="17"/>
      <c r="JOR39" s="17"/>
      <c r="JOS39" s="17"/>
      <c r="JOT39" s="17"/>
      <c r="JOU39" s="17"/>
      <c r="JOV39" s="17"/>
      <c r="JOW39" s="17"/>
      <c r="JOX39" s="17"/>
      <c r="JOY39" s="17"/>
      <c r="JOZ39" s="17"/>
      <c r="JPA39" s="17"/>
      <c r="JPB39" s="17"/>
      <c r="JPC39" s="17"/>
      <c r="JPD39" s="17"/>
      <c r="JPE39" s="17"/>
      <c r="JPF39" s="17"/>
      <c r="JPG39" s="17"/>
      <c r="JPH39" s="17"/>
      <c r="JPI39" s="17"/>
      <c r="JPJ39" s="17"/>
      <c r="JPK39" s="17"/>
      <c r="JPL39" s="17"/>
      <c r="JPM39" s="17"/>
      <c r="JPN39" s="17"/>
      <c r="JPO39" s="17"/>
      <c r="JPP39" s="17"/>
      <c r="JPQ39" s="17"/>
      <c r="JPR39" s="17"/>
      <c r="JPS39" s="17"/>
      <c r="JPT39" s="17"/>
      <c r="JPU39" s="17"/>
      <c r="JPV39" s="17"/>
      <c r="JPW39" s="17"/>
      <c r="JPX39" s="17"/>
      <c r="JPY39" s="17"/>
      <c r="JPZ39" s="17"/>
      <c r="JQA39" s="17"/>
      <c r="JQB39" s="17"/>
      <c r="JQC39" s="17"/>
      <c r="JQD39" s="17"/>
      <c r="JQE39" s="17"/>
      <c r="JQF39" s="17"/>
      <c r="JQG39" s="17"/>
      <c r="JQH39" s="17"/>
      <c r="JQI39" s="17"/>
      <c r="JQJ39" s="17"/>
      <c r="JQK39" s="17"/>
      <c r="JQL39" s="17"/>
      <c r="JQM39" s="17"/>
      <c r="JQN39" s="17"/>
      <c r="JQO39" s="17"/>
      <c r="JQP39" s="17"/>
      <c r="JQQ39" s="17"/>
      <c r="JQR39" s="17"/>
      <c r="JQS39" s="17"/>
      <c r="JQT39" s="17"/>
      <c r="JQU39" s="17"/>
      <c r="JQV39" s="17"/>
      <c r="JQW39" s="17"/>
      <c r="JQX39" s="17"/>
      <c r="JQY39" s="17"/>
      <c r="JQZ39" s="17"/>
      <c r="JRA39" s="17"/>
      <c r="JRB39" s="17"/>
      <c r="JRC39" s="17"/>
      <c r="JRD39" s="17"/>
      <c r="JRE39" s="17"/>
      <c r="JRF39" s="17"/>
      <c r="JRG39" s="17"/>
      <c r="JRH39" s="17"/>
      <c r="JRI39" s="17"/>
      <c r="JRJ39" s="17"/>
      <c r="JRK39" s="17"/>
      <c r="JRL39" s="17"/>
      <c r="JRM39" s="17"/>
      <c r="JRN39" s="17"/>
      <c r="JRO39" s="17"/>
      <c r="JRP39" s="17"/>
      <c r="JRQ39" s="17"/>
      <c r="JRR39" s="17"/>
      <c r="JRS39" s="17"/>
      <c r="JRT39" s="17"/>
      <c r="JRU39" s="17"/>
      <c r="JRV39" s="17"/>
      <c r="JRW39" s="17"/>
      <c r="JRX39" s="17"/>
      <c r="JRY39" s="17"/>
      <c r="JRZ39" s="17"/>
      <c r="JSA39" s="17"/>
      <c r="JSB39" s="17"/>
      <c r="JSC39" s="17"/>
      <c r="JSD39" s="17"/>
      <c r="JSE39" s="17"/>
      <c r="JSF39" s="17"/>
      <c r="JSG39" s="17"/>
      <c r="JSH39" s="17"/>
      <c r="JSI39" s="17"/>
      <c r="JSJ39" s="17"/>
      <c r="JSK39" s="17"/>
      <c r="JSL39" s="17"/>
      <c r="JSM39" s="17"/>
      <c r="JSN39" s="17"/>
      <c r="JSO39" s="17"/>
      <c r="JSP39" s="17"/>
      <c r="JSQ39" s="17"/>
      <c r="JSR39" s="17"/>
      <c r="JSS39" s="17"/>
      <c r="JST39" s="17"/>
      <c r="JSU39" s="17"/>
      <c r="JSV39" s="17"/>
      <c r="JSW39" s="17"/>
      <c r="JSX39" s="17"/>
      <c r="JSY39" s="17"/>
      <c r="JSZ39" s="17"/>
      <c r="JTA39" s="17"/>
      <c r="JTB39" s="17"/>
      <c r="JTC39" s="17"/>
      <c r="JTD39" s="17"/>
      <c r="JTE39" s="17"/>
      <c r="JTF39" s="17"/>
      <c r="JTG39" s="17"/>
      <c r="JTH39" s="17"/>
      <c r="JTI39" s="17"/>
      <c r="JTJ39" s="17"/>
      <c r="JTK39" s="17"/>
      <c r="JTL39" s="17"/>
      <c r="JTM39" s="17"/>
      <c r="JTN39" s="17"/>
      <c r="JTO39" s="17"/>
      <c r="JTP39" s="17"/>
      <c r="JTQ39" s="17"/>
      <c r="JTR39" s="17"/>
      <c r="JTS39" s="17"/>
      <c r="JTT39" s="17"/>
      <c r="JTU39" s="17"/>
      <c r="JTV39" s="17"/>
      <c r="JTW39" s="17"/>
      <c r="JTX39" s="17"/>
      <c r="JTY39" s="17"/>
      <c r="JTZ39" s="17"/>
      <c r="JUA39" s="17"/>
      <c r="JUB39" s="17"/>
      <c r="JUC39" s="17"/>
      <c r="JUD39" s="17"/>
      <c r="JUE39" s="17"/>
      <c r="JUF39" s="17"/>
      <c r="JUG39" s="17"/>
      <c r="JUH39" s="17"/>
      <c r="JUI39" s="17"/>
      <c r="JUJ39" s="17"/>
      <c r="JUK39" s="17"/>
      <c r="JUL39" s="17"/>
      <c r="JUM39" s="17"/>
      <c r="JUN39" s="17"/>
      <c r="JUO39" s="17"/>
      <c r="JUP39" s="17"/>
      <c r="JUQ39" s="17"/>
      <c r="JUR39" s="17"/>
      <c r="JUS39" s="17"/>
      <c r="JUT39" s="17"/>
      <c r="JUU39" s="17"/>
      <c r="JUV39" s="17"/>
      <c r="JUW39" s="17"/>
      <c r="JUX39" s="17"/>
      <c r="JUY39" s="17"/>
      <c r="JUZ39" s="17"/>
      <c r="JVA39" s="17"/>
      <c r="JVB39" s="17"/>
      <c r="JVC39" s="17"/>
      <c r="JVD39" s="17"/>
      <c r="JVE39" s="17"/>
      <c r="JVF39" s="17"/>
      <c r="JVG39" s="17"/>
      <c r="JVH39" s="17"/>
      <c r="JVI39" s="17"/>
      <c r="JVJ39" s="17"/>
      <c r="JVK39" s="17"/>
      <c r="JVL39" s="17"/>
      <c r="JVM39" s="17"/>
      <c r="JVN39" s="17"/>
      <c r="JVO39" s="17"/>
      <c r="JVP39" s="17"/>
      <c r="JVQ39" s="17"/>
      <c r="JVR39" s="17"/>
      <c r="JVS39" s="17"/>
      <c r="JVT39" s="17"/>
      <c r="JVU39" s="17"/>
      <c r="JVV39" s="17"/>
      <c r="JVW39" s="17"/>
      <c r="JVX39" s="17"/>
      <c r="JVY39" s="17"/>
      <c r="JVZ39" s="17"/>
      <c r="JWA39" s="17"/>
      <c r="JWB39" s="17"/>
      <c r="JWC39" s="17"/>
      <c r="JWD39" s="17"/>
      <c r="JWE39" s="17"/>
      <c r="JWF39" s="17"/>
      <c r="JWG39" s="17"/>
      <c r="JWH39" s="17"/>
      <c r="JWI39" s="17"/>
      <c r="JWJ39" s="17"/>
      <c r="JWK39" s="17"/>
      <c r="JWL39" s="17"/>
      <c r="JWM39" s="17"/>
      <c r="JWN39" s="17"/>
      <c r="JWO39" s="17"/>
      <c r="JWP39" s="17"/>
      <c r="JWQ39" s="17"/>
      <c r="JWR39" s="17"/>
      <c r="JWS39" s="17"/>
      <c r="JWT39" s="17"/>
      <c r="JWU39" s="17"/>
      <c r="JWV39" s="17"/>
      <c r="JWW39" s="17"/>
      <c r="JWX39" s="17"/>
      <c r="JWY39" s="17"/>
      <c r="JWZ39" s="17"/>
      <c r="JXA39" s="17"/>
      <c r="JXB39" s="17"/>
      <c r="JXC39" s="17"/>
      <c r="JXD39" s="17"/>
      <c r="JXE39" s="17"/>
      <c r="JXF39" s="17"/>
      <c r="JXG39" s="17"/>
      <c r="JXH39" s="17"/>
      <c r="JXI39" s="17"/>
      <c r="JXJ39" s="17"/>
      <c r="JXK39" s="17"/>
      <c r="JXL39" s="17"/>
      <c r="JXM39" s="17"/>
      <c r="JXN39" s="17"/>
      <c r="JXO39" s="17"/>
      <c r="JXP39" s="17"/>
      <c r="JXQ39" s="17"/>
      <c r="JXR39" s="17"/>
      <c r="JXS39" s="17"/>
      <c r="JXT39" s="17"/>
      <c r="JXU39" s="17"/>
      <c r="JXV39" s="17"/>
      <c r="JXW39" s="17"/>
      <c r="JXX39" s="17"/>
      <c r="JXY39" s="17"/>
      <c r="JXZ39" s="17"/>
      <c r="JYA39" s="17"/>
      <c r="JYB39" s="17"/>
      <c r="JYC39" s="17"/>
      <c r="JYD39" s="17"/>
      <c r="JYE39" s="17"/>
      <c r="JYF39" s="17"/>
      <c r="JYG39" s="17"/>
      <c r="JYH39" s="17"/>
      <c r="JYI39" s="17"/>
      <c r="JYJ39" s="17"/>
      <c r="JYK39" s="17"/>
      <c r="JYL39" s="17"/>
      <c r="JYM39" s="17"/>
      <c r="JYN39" s="17"/>
      <c r="JYO39" s="17"/>
      <c r="JYP39" s="17"/>
      <c r="JYQ39" s="17"/>
      <c r="JYR39" s="17"/>
      <c r="JYS39" s="17"/>
      <c r="JYT39" s="17"/>
      <c r="JYU39" s="17"/>
      <c r="JYV39" s="17"/>
      <c r="JYW39" s="17"/>
      <c r="JYX39" s="17"/>
      <c r="JYY39" s="17"/>
      <c r="JYZ39" s="17"/>
      <c r="JZA39" s="17"/>
      <c r="JZB39" s="17"/>
      <c r="JZC39" s="17"/>
      <c r="JZD39" s="17"/>
      <c r="JZE39" s="17"/>
      <c r="JZF39" s="17"/>
      <c r="JZG39" s="17"/>
      <c r="JZH39" s="17"/>
      <c r="JZI39" s="17"/>
      <c r="JZJ39" s="17"/>
      <c r="JZK39" s="17"/>
      <c r="JZL39" s="17"/>
      <c r="JZM39" s="17"/>
      <c r="JZN39" s="17"/>
      <c r="JZO39" s="17"/>
      <c r="JZP39" s="17"/>
      <c r="JZQ39" s="17"/>
      <c r="JZR39" s="17"/>
      <c r="JZS39" s="17"/>
      <c r="JZT39" s="17"/>
      <c r="JZU39" s="17"/>
      <c r="JZV39" s="17"/>
      <c r="JZW39" s="17"/>
      <c r="JZX39" s="17"/>
      <c r="JZY39" s="17"/>
      <c r="JZZ39" s="17"/>
      <c r="KAA39" s="17"/>
      <c r="KAB39" s="17"/>
      <c r="KAC39" s="17"/>
      <c r="KAD39" s="17"/>
      <c r="KAE39" s="17"/>
      <c r="KAF39" s="17"/>
      <c r="KAG39" s="17"/>
      <c r="KAH39" s="17"/>
      <c r="KAI39" s="17"/>
      <c r="KAJ39" s="17"/>
      <c r="KAK39" s="17"/>
      <c r="KAL39" s="17"/>
      <c r="KAM39" s="17"/>
      <c r="KAN39" s="17"/>
      <c r="KAO39" s="17"/>
      <c r="KAP39" s="17"/>
      <c r="KAQ39" s="17"/>
      <c r="KAR39" s="17"/>
      <c r="KAS39" s="17"/>
      <c r="KAT39" s="17"/>
      <c r="KAU39" s="17"/>
      <c r="KAV39" s="17"/>
      <c r="KAW39" s="17"/>
      <c r="KAX39" s="17"/>
      <c r="KAY39" s="17"/>
      <c r="KAZ39" s="17"/>
      <c r="KBA39" s="17"/>
      <c r="KBB39" s="17"/>
      <c r="KBC39" s="17"/>
      <c r="KBD39" s="17"/>
      <c r="KBE39" s="17"/>
      <c r="KBF39" s="17"/>
      <c r="KBG39" s="17"/>
      <c r="KBH39" s="17"/>
      <c r="KBI39" s="17"/>
      <c r="KBJ39" s="17"/>
      <c r="KBK39" s="17"/>
      <c r="KBL39" s="17"/>
      <c r="KBM39" s="17"/>
      <c r="KBN39" s="17"/>
      <c r="KBO39" s="17"/>
      <c r="KBP39" s="17"/>
      <c r="KBQ39" s="17"/>
      <c r="KBR39" s="17"/>
      <c r="KBS39" s="17"/>
      <c r="KBT39" s="17"/>
      <c r="KBU39" s="17"/>
      <c r="KBV39" s="17"/>
      <c r="KBW39" s="17"/>
      <c r="KBX39" s="17"/>
      <c r="KBY39" s="17"/>
      <c r="KBZ39" s="17"/>
      <c r="KCA39" s="17"/>
      <c r="KCB39" s="17"/>
      <c r="KCC39" s="17"/>
      <c r="KCD39" s="17"/>
      <c r="KCE39" s="17"/>
      <c r="KCF39" s="17"/>
      <c r="KCG39" s="17"/>
      <c r="KCH39" s="17"/>
      <c r="KCI39" s="17"/>
      <c r="KCJ39" s="17"/>
      <c r="KCK39" s="17"/>
      <c r="KCL39" s="17"/>
      <c r="KCM39" s="17"/>
      <c r="KCN39" s="17"/>
      <c r="KCO39" s="17"/>
      <c r="KCP39" s="17"/>
      <c r="KCQ39" s="17"/>
      <c r="KCR39" s="17"/>
      <c r="KCS39" s="17"/>
      <c r="KCT39" s="17"/>
      <c r="KCU39" s="17"/>
      <c r="KCV39" s="17"/>
      <c r="KCW39" s="17"/>
      <c r="KCX39" s="17"/>
      <c r="KCY39" s="17"/>
      <c r="KCZ39" s="17"/>
      <c r="KDA39" s="17"/>
      <c r="KDB39" s="17"/>
      <c r="KDC39" s="17"/>
      <c r="KDD39" s="17"/>
      <c r="KDE39" s="17"/>
      <c r="KDF39" s="17"/>
      <c r="KDG39" s="17"/>
      <c r="KDH39" s="17"/>
      <c r="KDI39" s="17"/>
      <c r="KDJ39" s="17"/>
      <c r="KDK39" s="17"/>
      <c r="KDL39" s="17"/>
      <c r="KDM39" s="17"/>
      <c r="KDN39" s="17"/>
      <c r="KDO39" s="17"/>
      <c r="KDP39" s="17"/>
      <c r="KDQ39" s="17"/>
      <c r="KDR39" s="17"/>
      <c r="KDS39" s="17"/>
      <c r="KDT39" s="17"/>
      <c r="KDU39" s="17"/>
      <c r="KDV39" s="17"/>
      <c r="KDW39" s="17"/>
      <c r="KDX39" s="17"/>
      <c r="KDY39" s="17"/>
      <c r="KDZ39" s="17"/>
      <c r="KEA39" s="17"/>
      <c r="KEB39" s="17"/>
      <c r="KEC39" s="17"/>
      <c r="KED39" s="17"/>
      <c r="KEE39" s="17"/>
      <c r="KEF39" s="17"/>
      <c r="KEG39" s="17"/>
      <c r="KEH39" s="17"/>
      <c r="KEI39" s="17"/>
      <c r="KEJ39" s="17"/>
      <c r="KEK39" s="17"/>
      <c r="KEL39" s="17"/>
      <c r="KEM39" s="17"/>
      <c r="KEN39" s="17"/>
      <c r="KEO39" s="17"/>
      <c r="KEP39" s="17"/>
      <c r="KEQ39" s="17"/>
      <c r="KER39" s="17"/>
      <c r="KES39" s="17"/>
      <c r="KET39" s="17"/>
      <c r="KEU39" s="17"/>
      <c r="KEV39" s="17"/>
      <c r="KEW39" s="17"/>
      <c r="KEX39" s="17"/>
      <c r="KEY39" s="17"/>
      <c r="KEZ39" s="17"/>
      <c r="KFA39" s="17"/>
      <c r="KFB39" s="17"/>
      <c r="KFC39" s="17"/>
      <c r="KFD39" s="17"/>
      <c r="KFE39" s="17"/>
      <c r="KFF39" s="17"/>
      <c r="KFG39" s="17"/>
      <c r="KFH39" s="17"/>
      <c r="KFI39" s="17"/>
      <c r="KFJ39" s="17"/>
      <c r="KFK39" s="17"/>
      <c r="KFL39" s="17"/>
      <c r="KFM39" s="17"/>
      <c r="KFN39" s="17"/>
      <c r="KFO39" s="17"/>
      <c r="KFP39" s="17"/>
      <c r="KFQ39" s="17"/>
      <c r="KFR39" s="17"/>
      <c r="KFS39" s="17"/>
      <c r="KFT39" s="17"/>
      <c r="KFU39" s="17"/>
      <c r="KFV39" s="17"/>
      <c r="KFW39" s="17"/>
      <c r="KFX39" s="17"/>
      <c r="KFY39" s="17"/>
      <c r="KFZ39" s="17"/>
      <c r="KGA39" s="17"/>
      <c r="KGB39" s="17"/>
      <c r="KGC39" s="17"/>
      <c r="KGD39" s="17"/>
      <c r="KGE39" s="17"/>
      <c r="KGF39" s="17"/>
      <c r="KGG39" s="17"/>
      <c r="KGH39" s="17"/>
      <c r="KGI39" s="17"/>
      <c r="KGJ39" s="17"/>
      <c r="KGK39" s="17"/>
      <c r="KGL39" s="17"/>
      <c r="KGM39" s="17"/>
      <c r="KGN39" s="17"/>
      <c r="KGO39" s="17"/>
      <c r="KGP39" s="17"/>
      <c r="KGQ39" s="17"/>
      <c r="KGR39" s="17"/>
      <c r="KGS39" s="17"/>
      <c r="KGT39" s="17"/>
      <c r="KGU39" s="17"/>
      <c r="KGV39" s="17"/>
      <c r="KGW39" s="17"/>
      <c r="KGX39" s="17"/>
      <c r="KGY39" s="17"/>
      <c r="KGZ39" s="17"/>
      <c r="KHA39" s="17"/>
      <c r="KHB39" s="17"/>
      <c r="KHC39" s="17"/>
      <c r="KHD39" s="17"/>
      <c r="KHE39" s="17"/>
      <c r="KHF39" s="17"/>
      <c r="KHG39" s="17"/>
      <c r="KHH39" s="17"/>
      <c r="KHI39" s="17"/>
      <c r="KHJ39" s="17"/>
      <c r="KHK39" s="17"/>
      <c r="KHL39" s="17"/>
      <c r="KHM39" s="17"/>
      <c r="KHN39" s="17"/>
      <c r="KHO39" s="17"/>
      <c r="KHP39" s="17"/>
      <c r="KHQ39" s="17"/>
      <c r="KHR39" s="17"/>
      <c r="KHS39" s="17"/>
      <c r="KHT39" s="17"/>
      <c r="KHU39" s="17"/>
      <c r="KHV39" s="17"/>
      <c r="KHW39" s="17"/>
      <c r="KHX39" s="17"/>
      <c r="KHY39" s="17"/>
      <c r="KHZ39" s="17"/>
      <c r="KIA39" s="17"/>
      <c r="KIB39" s="17"/>
      <c r="KIC39" s="17"/>
      <c r="KID39" s="17"/>
      <c r="KIE39" s="17"/>
      <c r="KIF39" s="17"/>
      <c r="KIG39" s="17"/>
      <c r="KIH39" s="17"/>
      <c r="KII39" s="17"/>
      <c r="KIJ39" s="17"/>
      <c r="KIK39" s="17"/>
      <c r="KIL39" s="17"/>
      <c r="KIM39" s="17"/>
      <c r="KIN39" s="17"/>
      <c r="KIO39" s="17"/>
      <c r="KIP39" s="17"/>
      <c r="KIQ39" s="17"/>
      <c r="KIR39" s="17"/>
      <c r="KIS39" s="17"/>
      <c r="KIT39" s="17"/>
      <c r="KIU39" s="17"/>
      <c r="KIV39" s="17"/>
      <c r="KIW39" s="17"/>
      <c r="KIX39" s="17"/>
      <c r="KIY39" s="17"/>
      <c r="KIZ39" s="17"/>
      <c r="KJA39" s="17"/>
      <c r="KJB39" s="17"/>
      <c r="KJC39" s="17"/>
      <c r="KJD39" s="17"/>
      <c r="KJE39" s="17"/>
      <c r="KJF39" s="17"/>
      <c r="KJG39" s="17"/>
      <c r="KJH39" s="17"/>
      <c r="KJI39" s="17"/>
      <c r="KJJ39" s="17"/>
      <c r="KJK39" s="17"/>
      <c r="KJL39" s="17"/>
      <c r="KJM39" s="17"/>
      <c r="KJN39" s="17"/>
      <c r="KJO39" s="17"/>
      <c r="KJP39" s="17"/>
      <c r="KJQ39" s="17"/>
      <c r="KJR39" s="17"/>
      <c r="KJS39" s="17"/>
      <c r="KJT39" s="17"/>
      <c r="KJU39" s="17"/>
      <c r="KJV39" s="17"/>
      <c r="KJW39" s="17"/>
      <c r="KJX39" s="17"/>
      <c r="KJY39" s="17"/>
      <c r="KJZ39" s="17"/>
      <c r="KKA39" s="17"/>
      <c r="KKB39" s="17"/>
      <c r="KKC39" s="17"/>
      <c r="KKD39" s="17"/>
      <c r="KKE39" s="17"/>
      <c r="KKF39" s="17"/>
      <c r="KKG39" s="17"/>
      <c r="KKH39" s="17"/>
      <c r="KKI39" s="17"/>
      <c r="KKJ39" s="17"/>
      <c r="KKK39" s="17"/>
      <c r="KKL39" s="17"/>
      <c r="KKM39" s="17"/>
      <c r="KKN39" s="17"/>
      <c r="KKO39" s="17"/>
      <c r="KKP39" s="17"/>
      <c r="KKQ39" s="17"/>
      <c r="KKR39" s="17"/>
      <c r="KKS39" s="17"/>
      <c r="KKT39" s="17"/>
      <c r="KKU39" s="17"/>
      <c r="KKV39" s="17"/>
      <c r="KKW39" s="17"/>
      <c r="KKX39" s="17"/>
      <c r="KKY39" s="17"/>
      <c r="KKZ39" s="17"/>
      <c r="KLA39" s="17"/>
      <c r="KLB39" s="17"/>
      <c r="KLC39" s="17"/>
      <c r="KLD39" s="17"/>
      <c r="KLE39" s="17"/>
      <c r="KLF39" s="17"/>
      <c r="KLG39" s="17"/>
      <c r="KLH39" s="17"/>
      <c r="KLI39" s="17"/>
      <c r="KLJ39" s="17"/>
      <c r="KLK39" s="17"/>
      <c r="KLL39" s="17"/>
      <c r="KLM39" s="17"/>
      <c r="KLN39" s="17"/>
      <c r="KLO39" s="17"/>
      <c r="KLP39" s="17"/>
      <c r="KLQ39" s="17"/>
      <c r="KLR39" s="17"/>
      <c r="KLS39" s="17"/>
      <c r="KLT39" s="17"/>
      <c r="KLU39" s="17"/>
      <c r="KLV39" s="17"/>
      <c r="KLW39" s="17"/>
      <c r="KLX39" s="17"/>
      <c r="KLY39" s="17"/>
      <c r="KLZ39" s="17"/>
      <c r="KMA39" s="17"/>
      <c r="KMB39" s="17"/>
      <c r="KMC39" s="17"/>
      <c r="KMD39" s="17"/>
      <c r="KME39" s="17"/>
      <c r="KMF39" s="17"/>
      <c r="KMG39" s="17"/>
      <c r="KMH39" s="17"/>
      <c r="KMI39" s="17"/>
      <c r="KMJ39" s="17"/>
      <c r="KMK39" s="17"/>
      <c r="KML39" s="17"/>
      <c r="KMM39" s="17"/>
      <c r="KMN39" s="17"/>
      <c r="KMO39" s="17"/>
      <c r="KMP39" s="17"/>
      <c r="KMQ39" s="17"/>
      <c r="KMR39" s="17"/>
      <c r="KMS39" s="17"/>
      <c r="KMT39" s="17"/>
      <c r="KMU39" s="17"/>
      <c r="KMV39" s="17"/>
      <c r="KMW39" s="17"/>
      <c r="KMX39" s="17"/>
      <c r="KMY39" s="17"/>
      <c r="KMZ39" s="17"/>
      <c r="KNA39" s="17"/>
      <c r="KNB39" s="17"/>
      <c r="KNC39" s="17"/>
      <c r="KND39" s="17"/>
      <c r="KNE39" s="17"/>
      <c r="KNF39" s="17"/>
      <c r="KNG39" s="17"/>
      <c r="KNH39" s="17"/>
      <c r="KNI39" s="17"/>
      <c r="KNJ39" s="17"/>
      <c r="KNK39" s="17"/>
      <c r="KNL39" s="17"/>
      <c r="KNM39" s="17"/>
      <c r="KNN39" s="17"/>
      <c r="KNO39" s="17"/>
      <c r="KNP39" s="17"/>
      <c r="KNQ39" s="17"/>
      <c r="KNR39" s="17"/>
      <c r="KNS39" s="17"/>
      <c r="KNT39" s="17"/>
      <c r="KNU39" s="17"/>
      <c r="KNV39" s="17"/>
      <c r="KNW39" s="17"/>
      <c r="KNX39" s="17"/>
      <c r="KNY39" s="17"/>
      <c r="KNZ39" s="17"/>
      <c r="KOA39" s="17"/>
      <c r="KOB39" s="17"/>
      <c r="KOC39" s="17"/>
      <c r="KOD39" s="17"/>
      <c r="KOE39" s="17"/>
      <c r="KOF39" s="17"/>
      <c r="KOG39" s="17"/>
      <c r="KOH39" s="17"/>
      <c r="KOI39" s="17"/>
      <c r="KOJ39" s="17"/>
      <c r="KOK39" s="17"/>
      <c r="KOL39" s="17"/>
      <c r="KOM39" s="17"/>
      <c r="KON39" s="17"/>
      <c r="KOO39" s="17"/>
      <c r="KOP39" s="17"/>
      <c r="KOQ39" s="17"/>
      <c r="KOR39" s="17"/>
      <c r="KOS39" s="17"/>
      <c r="KOT39" s="17"/>
      <c r="KOU39" s="17"/>
      <c r="KOV39" s="17"/>
      <c r="KOW39" s="17"/>
      <c r="KOX39" s="17"/>
      <c r="KOY39" s="17"/>
      <c r="KOZ39" s="17"/>
      <c r="KPA39" s="17"/>
      <c r="KPB39" s="17"/>
      <c r="KPC39" s="17"/>
      <c r="KPD39" s="17"/>
      <c r="KPE39" s="17"/>
      <c r="KPF39" s="17"/>
      <c r="KPG39" s="17"/>
      <c r="KPH39" s="17"/>
      <c r="KPI39" s="17"/>
      <c r="KPJ39" s="17"/>
      <c r="KPK39" s="17"/>
      <c r="KPL39" s="17"/>
      <c r="KPM39" s="17"/>
      <c r="KPN39" s="17"/>
      <c r="KPO39" s="17"/>
      <c r="KPP39" s="17"/>
      <c r="KPQ39" s="17"/>
      <c r="KPR39" s="17"/>
      <c r="KPS39" s="17"/>
      <c r="KPT39" s="17"/>
      <c r="KPU39" s="17"/>
      <c r="KPV39" s="17"/>
      <c r="KPW39" s="17"/>
      <c r="KPX39" s="17"/>
      <c r="KPY39" s="17"/>
      <c r="KPZ39" s="17"/>
      <c r="KQA39" s="17"/>
      <c r="KQB39" s="17"/>
      <c r="KQC39" s="17"/>
      <c r="KQD39" s="17"/>
      <c r="KQE39" s="17"/>
      <c r="KQF39" s="17"/>
      <c r="KQG39" s="17"/>
      <c r="KQH39" s="17"/>
      <c r="KQI39" s="17"/>
      <c r="KQJ39" s="17"/>
      <c r="KQK39" s="17"/>
      <c r="KQL39" s="17"/>
      <c r="KQM39" s="17"/>
      <c r="KQN39" s="17"/>
      <c r="KQO39" s="17"/>
      <c r="KQP39" s="17"/>
      <c r="KQQ39" s="17"/>
      <c r="KQR39" s="17"/>
      <c r="KQS39" s="17"/>
      <c r="KQT39" s="17"/>
      <c r="KQU39" s="17"/>
      <c r="KQV39" s="17"/>
      <c r="KQW39" s="17"/>
      <c r="KQX39" s="17"/>
      <c r="KQY39" s="17"/>
      <c r="KQZ39" s="17"/>
      <c r="KRA39" s="17"/>
      <c r="KRB39" s="17"/>
      <c r="KRC39" s="17"/>
      <c r="KRD39" s="17"/>
      <c r="KRE39" s="17"/>
      <c r="KRF39" s="17"/>
      <c r="KRG39" s="17"/>
      <c r="KRH39" s="17"/>
      <c r="KRI39" s="17"/>
      <c r="KRJ39" s="17"/>
      <c r="KRK39" s="17"/>
      <c r="KRL39" s="17"/>
      <c r="KRM39" s="17"/>
      <c r="KRN39" s="17"/>
      <c r="KRO39" s="17"/>
      <c r="KRP39" s="17"/>
      <c r="KRQ39" s="17"/>
      <c r="KRR39" s="17"/>
      <c r="KRS39" s="17"/>
      <c r="KRT39" s="17"/>
      <c r="KRU39" s="17"/>
      <c r="KRV39" s="17"/>
      <c r="KRW39" s="17"/>
      <c r="KRX39" s="17"/>
      <c r="KRY39" s="17"/>
      <c r="KRZ39" s="17"/>
      <c r="KSA39" s="17"/>
      <c r="KSB39" s="17"/>
      <c r="KSC39" s="17"/>
      <c r="KSD39" s="17"/>
      <c r="KSE39" s="17"/>
      <c r="KSF39" s="17"/>
      <c r="KSG39" s="17"/>
      <c r="KSH39" s="17"/>
      <c r="KSI39" s="17"/>
      <c r="KSJ39" s="17"/>
      <c r="KSK39" s="17"/>
      <c r="KSL39" s="17"/>
      <c r="KSM39" s="17"/>
      <c r="KSN39" s="17"/>
      <c r="KSO39" s="17"/>
      <c r="KSP39" s="17"/>
      <c r="KSQ39" s="17"/>
      <c r="KSR39" s="17"/>
      <c r="KSS39" s="17"/>
      <c r="KST39" s="17"/>
      <c r="KSU39" s="17"/>
      <c r="KSV39" s="17"/>
      <c r="KSW39" s="17"/>
      <c r="KSX39" s="17"/>
      <c r="KSY39" s="17"/>
      <c r="KSZ39" s="17"/>
      <c r="KTA39" s="17"/>
      <c r="KTB39" s="17"/>
      <c r="KTC39" s="17"/>
      <c r="KTD39" s="17"/>
      <c r="KTE39" s="17"/>
      <c r="KTF39" s="17"/>
      <c r="KTG39" s="17"/>
      <c r="KTH39" s="17"/>
      <c r="KTI39" s="17"/>
      <c r="KTJ39" s="17"/>
      <c r="KTK39" s="17"/>
      <c r="KTL39" s="17"/>
      <c r="KTM39" s="17"/>
      <c r="KTN39" s="17"/>
      <c r="KTO39" s="17"/>
      <c r="KTP39" s="17"/>
      <c r="KTQ39" s="17"/>
      <c r="KTR39" s="17"/>
      <c r="KTS39" s="17"/>
      <c r="KTT39" s="17"/>
      <c r="KTU39" s="17"/>
      <c r="KTV39" s="17"/>
      <c r="KTW39" s="17"/>
      <c r="KTX39" s="17"/>
      <c r="KTY39" s="17"/>
      <c r="KTZ39" s="17"/>
      <c r="KUA39" s="17"/>
      <c r="KUB39" s="17"/>
      <c r="KUC39" s="17"/>
      <c r="KUD39" s="17"/>
      <c r="KUE39" s="17"/>
      <c r="KUF39" s="17"/>
      <c r="KUG39" s="17"/>
      <c r="KUH39" s="17"/>
      <c r="KUI39" s="17"/>
      <c r="KUJ39" s="17"/>
      <c r="KUK39" s="17"/>
      <c r="KUL39" s="17"/>
      <c r="KUM39" s="17"/>
      <c r="KUN39" s="17"/>
      <c r="KUO39" s="17"/>
      <c r="KUP39" s="17"/>
      <c r="KUQ39" s="17"/>
      <c r="KUR39" s="17"/>
      <c r="KUS39" s="17"/>
      <c r="KUT39" s="17"/>
      <c r="KUU39" s="17"/>
      <c r="KUV39" s="17"/>
      <c r="KUW39" s="17"/>
      <c r="KUX39" s="17"/>
      <c r="KUY39" s="17"/>
      <c r="KUZ39" s="17"/>
      <c r="KVA39" s="17"/>
      <c r="KVB39" s="17"/>
      <c r="KVC39" s="17"/>
      <c r="KVD39" s="17"/>
      <c r="KVE39" s="17"/>
      <c r="KVF39" s="17"/>
      <c r="KVG39" s="17"/>
      <c r="KVH39" s="17"/>
      <c r="KVI39" s="17"/>
      <c r="KVJ39" s="17"/>
      <c r="KVK39" s="17"/>
      <c r="KVL39" s="17"/>
      <c r="KVM39" s="17"/>
      <c r="KVN39" s="17"/>
      <c r="KVO39" s="17"/>
      <c r="KVP39" s="17"/>
      <c r="KVQ39" s="17"/>
      <c r="KVR39" s="17"/>
      <c r="KVS39" s="17"/>
      <c r="KVT39" s="17"/>
      <c r="KVU39" s="17"/>
      <c r="KVV39" s="17"/>
      <c r="KVW39" s="17"/>
      <c r="KVX39" s="17"/>
      <c r="KVY39" s="17"/>
      <c r="KVZ39" s="17"/>
      <c r="KWA39" s="17"/>
      <c r="KWB39" s="17"/>
      <c r="KWC39" s="17"/>
      <c r="KWD39" s="17"/>
      <c r="KWE39" s="17"/>
      <c r="KWF39" s="17"/>
      <c r="KWG39" s="17"/>
      <c r="KWH39" s="17"/>
      <c r="KWI39" s="17"/>
      <c r="KWJ39" s="17"/>
      <c r="KWK39" s="17"/>
      <c r="KWL39" s="17"/>
      <c r="KWM39" s="17"/>
      <c r="KWN39" s="17"/>
      <c r="KWO39" s="17"/>
      <c r="KWP39" s="17"/>
      <c r="KWQ39" s="17"/>
      <c r="KWR39" s="17"/>
      <c r="KWS39" s="17"/>
      <c r="KWT39" s="17"/>
      <c r="KWU39" s="17"/>
      <c r="KWV39" s="17"/>
      <c r="KWW39" s="17"/>
      <c r="KWX39" s="17"/>
      <c r="KWY39" s="17"/>
      <c r="KWZ39" s="17"/>
      <c r="KXA39" s="17"/>
      <c r="KXB39" s="17"/>
      <c r="KXC39" s="17"/>
      <c r="KXD39" s="17"/>
      <c r="KXE39" s="17"/>
      <c r="KXF39" s="17"/>
      <c r="KXG39" s="17"/>
      <c r="KXH39" s="17"/>
      <c r="KXI39" s="17"/>
      <c r="KXJ39" s="17"/>
      <c r="KXK39" s="17"/>
      <c r="KXL39" s="17"/>
      <c r="KXM39" s="17"/>
      <c r="KXN39" s="17"/>
      <c r="KXO39" s="17"/>
      <c r="KXP39" s="17"/>
      <c r="KXQ39" s="17"/>
      <c r="KXR39" s="17"/>
      <c r="KXS39" s="17"/>
      <c r="KXT39" s="17"/>
      <c r="KXU39" s="17"/>
      <c r="KXV39" s="17"/>
      <c r="KXW39" s="17"/>
      <c r="KXX39" s="17"/>
      <c r="KXY39" s="17"/>
      <c r="KXZ39" s="17"/>
      <c r="KYA39" s="17"/>
      <c r="KYB39" s="17"/>
      <c r="KYC39" s="17"/>
      <c r="KYD39" s="17"/>
      <c r="KYE39" s="17"/>
      <c r="KYF39" s="17"/>
      <c r="KYG39" s="17"/>
      <c r="KYH39" s="17"/>
      <c r="KYI39" s="17"/>
      <c r="KYJ39" s="17"/>
      <c r="KYK39" s="17"/>
      <c r="KYL39" s="17"/>
      <c r="KYM39" s="17"/>
      <c r="KYN39" s="17"/>
      <c r="KYO39" s="17"/>
      <c r="KYP39" s="17"/>
      <c r="KYQ39" s="17"/>
      <c r="KYR39" s="17"/>
      <c r="KYS39" s="17"/>
      <c r="KYT39" s="17"/>
      <c r="KYU39" s="17"/>
      <c r="KYV39" s="17"/>
      <c r="KYW39" s="17"/>
      <c r="KYX39" s="17"/>
      <c r="KYY39" s="17"/>
      <c r="KYZ39" s="17"/>
      <c r="KZA39" s="17"/>
      <c r="KZB39" s="17"/>
      <c r="KZC39" s="17"/>
      <c r="KZD39" s="17"/>
      <c r="KZE39" s="17"/>
      <c r="KZF39" s="17"/>
      <c r="KZG39" s="17"/>
      <c r="KZH39" s="17"/>
      <c r="KZI39" s="17"/>
      <c r="KZJ39" s="17"/>
      <c r="KZK39" s="17"/>
      <c r="KZL39" s="17"/>
      <c r="KZM39" s="17"/>
      <c r="KZN39" s="17"/>
      <c r="KZO39" s="17"/>
      <c r="KZP39" s="17"/>
      <c r="KZQ39" s="17"/>
      <c r="KZR39" s="17"/>
      <c r="KZS39" s="17"/>
      <c r="KZT39" s="17"/>
      <c r="KZU39" s="17"/>
      <c r="KZV39" s="17"/>
      <c r="KZW39" s="17"/>
      <c r="KZX39" s="17"/>
      <c r="KZY39" s="17"/>
      <c r="KZZ39" s="17"/>
      <c r="LAA39" s="17"/>
      <c r="LAB39" s="17"/>
      <c r="LAC39" s="17"/>
      <c r="LAD39" s="17"/>
      <c r="LAE39" s="17"/>
      <c r="LAF39" s="17"/>
      <c r="LAG39" s="17"/>
      <c r="LAH39" s="17"/>
      <c r="LAI39" s="17"/>
      <c r="LAJ39" s="17"/>
      <c r="LAK39" s="17"/>
      <c r="LAL39" s="17"/>
      <c r="LAM39" s="17"/>
      <c r="LAN39" s="17"/>
      <c r="LAO39" s="17"/>
      <c r="LAP39" s="17"/>
      <c r="LAQ39" s="17"/>
      <c r="LAR39" s="17"/>
      <c r="LAS39" s="17"/>
      <c r="LAT39" s="17"/>
      <c r="LAU39" s="17"/>
      <c r="LAV39" s="17"/>
      <c r="LAW39" s="17"/>
      <c r="LAX39" s="17"/>
      <c r="LAY39" s="17"/>
      <c r="LAZ39" s="17"/>
      <c r="LBA39" s="17"/>
      <c r="LBB39" s="17"/>
      <c r="LBC39" s="17"/>
      <c r="LBD39" s="17"/>
      <c r="LBE39" s="17"/>
      <c r="LBF39" s="17"/>
      <c r="LBG39" s="17"/>
      <c r="LBH39" s="17"/>
      <c r="LBI39" s="17"/>
      <c r="LBJ39" s="17"/>
      <c r="LBK39" s="17"/>
      <c r="LBL39" s="17"/>
      <c r="LBM39" s="17"/>
      <c r="LBN39" s="17"/>
      <c r="LBO39" s="17"/>
      <c r="LBP39" s="17"/>
      <c r="LBQ39" s="17"/>
      <c r="LBR39" s="17"/>
      <c r="LBS39" s="17"/>
      <c r="LBT39" s="17"/>
      <c r="LBU39" s="17"/>
      <c r="LBV39" s="17"/>
      <c r="LBW39" s="17"/>
      <c r="LBX39" s="17"/>
      <c r="LBY39" s="17"/>
      <c r="LBZ39" s="17"/>
      <c r="LCA39" s="17"/>
      <c r="LCB39" s="17"/>
      <c r="LCC39" s="17"/>
      <c r="LCD39" s="17"/>
      <c r="LCE39" s="17"/>
      <c r="LCF39" s="17"/>
      <c r="LCG39" s="17"/>
      <c r="LCH39" s="17"/>
      <c r="LCI39" s="17"/>
      <c r="LCJ39" s="17"/>
      <c r="LCK39" s="17"/>
      <c r="LCL39" s="17"/>
      <c r="LCM39" s="17"/>
      <c r="LCN39" s="17"/>
      <c r="LCO39" s="17"/>
      <c r="LCP39" s="17"/>
      <c r="LCQ39" s="17"/>
      <c r="LCR39" s="17"/>
      <c r="LCS39" s="17"/>
      <c r="LCT39" s="17"/>
      <c r="LCU39" s="17"/>
      <c r="LCV39" s="17"/>
      <c r="LCW39" s="17"/>
      <c r="LCX39" s="17"/>
      <c r="LCY39" s="17"/>
      <c r="LCZ39" s="17"/>
      <c r="LDA39" s="17"/>
      <c r="LDB39" s="17"/>
      <c r="LDC39" s="17"/>
      <c r="LDD39" s="17"/>
      <c r="LDE39" s="17"/>
      <c r="LDF39" s="17"/>
      <c r="LDG39" s="17"/>
      <c r="LDH39" s="17"/>
      <c r="LDI39" s="17"/>
      <c r="LDJ39" s="17"/>
      <c r="LDK39" s="17"/>
      <c r="LDL39" s="17"/>
      <c r="LDM39" s="17"/>
      <c r="LDN39" s="17"/>
      <c r="LDO39" s="17"/>
      <c r="LDP39" s="17"/>
      <c r="LDQ39" s="17"/>
      <c r="LDR39" s="17"/>
      <c r="LDS39" s="17"/>
      <c r="LDT39" s="17"/>
      <c r="LDU39" s="17"/>
      <c r="LDV39" s="17"/>
      <c r="LDW39" s="17"/>
      <c r="LDX39" s="17"/>
      <c r="LDY39" s="17"/>
      <c r="LDZ39" s="17"/>
      <c r="LEA39" s="17"/>
      <c r="LEB39" s="17"/>
      <c r="LEC39" s="17"/>
      <c r="LED39" s="17"/>
      <c r="LEE39" s="17"/>
      <c r="LEF39" s="17"/>
      <c r="LEG39" s="17"/>
      <c r="LEH39" s="17"/>
      <c r="LEI39" s="17"/>
      <c r="LEJ39" s="17"/>
      <c r="LEK39" s="17"/>
      <c r="LEL39" s="17"/>
      <c r="LEM39" s="17"/>
      <c r="LEN39" s="17"/>
      <c r="LEO39" s="17"/>
      <c r="LEP39" s="17"/>
      <c r="LEQ39" s="17"/>
      <c r="LER39" s="17"/>
      <c r="LES39" s="17"/>
      <c r="LET39" s="17"/>
      <c r="LEU39" s="17"/>
      <c r="LEV39" s="17"/>
      <c r="LEW39" s="17"/>
      <c r="LEX39" s="17"/>
      <c r="LEY39" s="17"/>
      <c r="LEZ39" s="17"/>
      <c r="LFA39" s="17"/>
      <c r="LFB39" s="17"/>
      <c r="LFC39" s="17"/>
      <c r="LFD39" s="17"/>
      <c r="LFE39" s="17"/>
      <c r="LFF39" s="17"/>
      <c r="LFG39" s="17"/>
      <c r="LFH39" s="17"/>
      <c r="LFI39" s="17"/>
      <c r="LFJ39" s="17"/>
      <c r="LFK39" s="17"/>
      <c r="LFL39" s="17"/>
      <c r="LFM39" s="17"/>
      <c r="LFN39" s="17"/>
      <c r="LFO39" s="17"/>
      <c r="LFP39" s="17"/>
      <c r="LFQ39" s="17"/>
      <c r="LFR39" s="17"/>
      <c r="LFS39" s="17"/>
      <c r="LFT39" s="17"/>
      <c r="LFU39" s="17"/>
      <c r="LFV39" s="17"/>
      <c r="LFW39" s="17"/>
      <c r="LFX39" s="17"/>
      <c r="LFY39" s="17"/>
      <c r="LFZ39" s="17"/>
      <c r="LGA39" s="17"/>
      <c r="LGB39" s="17"/>
      <c r="LGC39" s="17"/>
      <c r="LGD39" s="17"/>
      <c r="LGE39" s="17"/>
      <c r="LGF39" s="17"/>
      <c r="LGG39" s="17"/>
      <c r="LGH39" s="17"/>
      <c r="LGI39" s="17"/>
      <c r="LGJ39" s="17"/>
      <c r="LGK39" s="17"/>
      <c r="LGL39" s="17"/>
      <c r="LGM39" s="17"/>
      <c r="LGN39" s="17"/>
      <c r="LGO39" s="17"/>
      <c r="LGP39" s="17"/>
      <c r="LGQ39" s="17"/>
      <c r="LGR39" s="17"/>
      <c r="LGS39" s="17"/>
      <c r="LGT39" s="17"/>
      <c r="LGU39" s="17"/>
      <c r="LGV39" s="17"/>
      <c r="LGW39" s="17"/>
      <c r="LGX39" s="17"/>
      <c r="LGY39" s="17"/>
      <c r="LGZ39" s="17"/>
      <c r="LHA39" s="17"/>
      <c r="LHB39" s="17"/>
      <c r="LHC39" s="17"/>
      <c r="LHD39" s="17"/>
      <c r="LHE39" s="17"/>
      <c r="LHF39" s="17"/>
      <c r="LHG39" s="17"/>
      <c r="LHH39" s="17"/>
      <c r="LHI39" s="17"/>
      <c r="LHJ39" s="17"/>
      <c r="LHK39" s="17"/>
      <c r="LHL39" s="17"/>
      <c r="LHM39" s="17"/>
      <c r="LHN39" s="17"/>
      <c r="LHO39" s="17"/>
      <c r="LHP39" s="17"/>
      <c r="LHQ39" s="17"/>
      <c r="LHR39" s="17"/>
      <c r="LHS39" s="17"/>
      <c r="LHT39" s="17"/>
      <c r="LHU39" s="17"/>
      <c r="LHV39" s="17"/>
      <c r="LHW39" s="17"/>
      <c r="LHX39" s="17"/>
      <c r="LHY39" s="17"/>
      <c r="LHZ39" s="17"/>
      <c r="LIA39" s="17"/>
      <c r="LIB39" s="17"/>
      <c r="LIC39" s="17"/>
      <c r="LID39" s="17"/>
      <c r="LIE39" s="17"/>
      <c r="LIF39" s="17"/>
      <c r="LIG39" s="17"/>
      <c r="LIH39" s="17"/>
      <c r="LII39" s="17"/>
      <c r="LIJ39" s="17"/>
      <c r="LIK39" s="17"/>
      <c r="LIL39" s="17"/>
      <c r="LIM39" s="17"/>
      <c r="LIN39" s="17"/>
      <c r="LIO39" s="17"/>
      <c r="LIP39" s="17"/>
      <c r="LIQ39" s="17"/>
      <c r="LIR39" s="17"/>
      <c r="LIS39" s="17"/>
      <c r="LIT39" s="17"/>
      <c r="LIU39" s="17"/>
      <c r="LIV39" s="17"/>
      <c r="LIW39" s="17"/>
      <c r="LIX39" s="17"/>
      <c r="LIY39" s="17"/>
      <c r="LIZ39" s="17"/>
      <c r="LJA39" s="17"/>
      <c r="LJB39" s="17"/>
      <c r="LJC39" s="17"/>
      <c r="LJD39" s="17"/>
      <c r="LJE39" s="17"/>
      <c r="LJF39" s="17"/>
      <c r="LJG39" s="17"/>
      <c r="LJH39" s="17"/>
      <c r="LJI39" s="17"/>
      <c r="LJJ39" s="17"/>
      <c r="LJK39" s="17"/>
      <c r="LJL39" s="17"/>
      <c r="LJM39" s="17"/>
      <c r="LJN39" s="17"/>
      <c r="LJO39" s="17"/>
      <c r="LJP39" s="17"/>
      <c r="LJQ39" s="17"/>
      <c r="LJR39" s="17"/>
      <c r="LJS39" s="17"/>
      <c r="LJT39" s="17"/>
      <c r="LJU39" s="17"/>
      <c r="LJV39" s="17"/>
      <c r="LJW39" s="17"/>
      <c r="LJX39" s="17"/>
      <c r="LJY39" s="17"/>
      <c r="LJZ39" s="17"/>
      <c r="LKA39" s="17"/>
      <c r="LKB39" s="17"/>
      <c r="LKC39" s="17"/>
      <c r="LKD39" s="17"/>
      <c r="LKE39" s="17"/>
      <c r="LKF39" s="17"/>
      <c r="LKG39" s="17"/>
      <c r="LKH39" s="17"/>
      <c r="LKI39" s="17"/>
      <c r="LKJ39" s="17"/>
      <c r="LKK39" s="17"/>
      <c r="LKL39" s="17"/>
      <c r="LKM39" s="17"/>
      <c r="LKN39" s="17"/>
      <c r="LKO39" s="17"/>
      <c r="LKP39" s="17"/>
      <c r="LKQ39" s="17"/>
      <c r="LKR39" s="17"/>
      <c r="LKS39" s="17"/>
      <c r="LKT39" s="17"/>
      <c r="LKU39" s="17"/>
      <c r="LKV39" s="17"/>
      <c r="LKW39" s="17"/>
      <c r="LKX39" s="17"/>
      <c r="LKY39" s="17"/>
      <c r="LKZ39" s="17"/>
      <c r="LLA39" s="17"/>
      <c r="LLB39" s="17"/>
      <c r="LLC39" s="17"/>
      <c r="LLD39" s="17"/>
      <c r="LLE39" s="17"/>
      <c r="LLF39" s="17"/>
      <c r="LLG39" s="17"/>
      <c r="LLH39" s="17"/>
      <c r="LLI39" s="17"/>
      <c r="LLJ39" s="17"/>
      <c r="LLK39" s="17"/>
      <c r="LLL39" s="17"/>
      <c r="LLM39" s="17"/>
      <c r="LLN39" s="17"/>
      <c r="LLO39" s="17"/>
      <c r="LLP39" s="17"/>
      <c r="LLQ39" s="17"/>
      <c r="LLR39" s="17"/>
      <c r="LLS39" s="17"/>
      <c r="LLT39" s="17"/>
      <c r="LLU39" s="17"/>
      <c r="LLV39" s="17"/>
      <c r="LLW39" s="17"/>
      <c r="LLX39" s="17"/>
      <c r="LLY39" s="17"/>
      <c r="LLZ39" s="17"/>
      <c r="LMA39" s="17"/>
      <c r="LMB39" s="17"/>
      <c r="LMC39" s="17"/>
      <c r="LMD39" s="17"/>
      <c r="LME39" s="17"/>
      <c r="LMF39" s="17"/>
      <c r="LMG39" s="17"/>
      <c r="LMH39" s="17"/>
      <c r="LMI39" s="17"/>
      <c r="LMJ39" s="17"/>
      <c r="LMK39" s="17"/>
      <c r="LML39" s="17"/>
      <c r="LMM39" s="17"/>
      <c r="LMN39" s="17"/>
      <c r="LMO39" s="17"/>
      <c r="LMP39" s="17"/>
      <c r="LMQ39" s="17"/>
      <c r="LMR39" s="17"/>
      <c r="LMS39" s="17"/>
      <c r="LMT39" s="17"/>
      <c r="LMU39" s="17"/>
      <c r="LMV39" s="17"/>
      <c r="LMW39" s="17"/>
      <c r="LMX39" s="17"/>
      <c r="LMY39" s="17"/>
      <c r="LMZ39" s="17"/>
      <c r="LNA39" s="17"/>
      <c r="LNB39" s="17"/>
      <c r="LNC39" s="17"/>
      <c r="LND39" s="17"/>
      <c r="LNE39" s="17"/>
      <c r="LNF39" s="17"/>
      <c r="LNG39" s="17"/>
      <c r="LNH39" s="17"/>
      <c r="LNI39" s="17"/>
      <c r="LNJ39" s="17"/>
      <c r="LNK39" s="17"/>
      <c r="LNL39" s="17"/>
      <c r="LNM39" s="17"/>
      <c r="LNN39" s="17"/>
      <c r="LNO39" s="17"/>
      <c r="LNP39" s="17"/>
      <c r="LNQ39" s="17"/>
      <c r="LNR39" s="17"/>
      <c r="LNS39" s="17"/>
      <c r="LNT39" s="17"/>
      <c r="LNU39" s="17"/>
      <c r="LNV39" s="17"/>
      <c r="LNW39" s="17"/>
      <c r="LNX39" s="17"/>
      <c r="LNY39" s="17"/>
      <c r="LNZ39" s="17"/>
      <c r="LOA39" s="17"/>
      <c r="LOB39" s="17"/>
      <c r="LOC39" s="17"/>
      <c r="LOD39" s="17"/>
      <c r="LOE39" s="17"/>
      <c r="LOF39" s="17"/>
      <c r="LOG39" s="17"/>
      <c r="LOH39" s="17"/>
      <c r="LOI39" s="17"/>
      <c r="LOJ39" s="17"/>
      <c r="LOK39" s="17"/>
      <c r="LOL39" s="17"/>
      <c r="LOM39" s="17"/>
      <c r="LON39" s="17"/>
      <c r="LOO39" s="17"/>
      <c r="LOP39" s="17"/>
      <c r="LOQ39" s="17"/>
      <c r="LOR39" s="17"/>
      <c r="LOS39" s="17"/>
      <c r="LOT39" s="17"/>
      <c r="LOU39" s="17"/>
      <c r="LOV39" s="17"/>
      <c r="LOW39" s="17"/>
      <c r="LOX39" s="17"/>
      <c r="LOY39" s="17"/>
      <c r="LOZ39" s="17"/>
      <c r="LPA39" s="17"/>
      <c r="LPB39" s="17"/>
      <c r="LPC39" s="17"/>
      <c r="LPD39" s="17"/>
      <c r="LPE39" s="17"/>
      <c r="LPF39" s="17"/>
      <c r="LPG39" s="17"/>
      <c r="LPH39" s="17"/>
      <c r="LPI39" s="17"/>
      <c r="LPJ39" s="17"/>
      <c r="LPK39" s="17"/>
      <c r="LPL39" s="17"/>
      <c r="LPM39" s="17"/>
      <c r="LPN39" s="17"/>
      <c r="LPO39" s="17"/>
      <c r="LPP39" s="17"/>
      <c r="LPQ39" s="17"/>
      <c r="LPR39" s="17"/>
      <c r="LPS39" s="17"/>
      <c r="LPT39" s="17"/>
      <c r="LPU39" s="17"/>
      <c r="LPV39" s="17"/>
      <c r="LPW39" s="17"/>
      <c r="LPX39" s="17"/>
      <c r="LPY39" s="17"/>
      <c r="LPZ39" s="17"/>
      <c r="LQA39" s="17"/>
      <c r="LQB39" s="17"/>
      <c r="LQC39" s="17"/>
      <c r="LQD39" s="17"/>
      <c r="LQE39" s="17"/>
      <c r="LQF39" s="17"/>
      <c r="LQG39" s="17"/>
      <c r="LQH39" s="17"/>
      <c r="LQI39" s="17"/>
      <c r="LQJ39" s="17"/>
      <c r="LQK39" s="17"/>
      <c r="LQL39" s="17"/>
      <c r="LQM39" s="17"/>
      <c r="LQN39" s="17"/>
      <c r="LQO39" s="17"/>
      <c r="LQP39" s="17"/>
      <c r="LQQ39" s="17"/>
      <c r="LQR39" s="17"/>
      <c r="LQS39" s="17"/>
      <c r="LQT39" s="17"/>
      <c r="LQU39" s="17"/>
      <c r="LQV39" s="17"/>
      <c r="LQW39" s="17"/>
      <c r="LQX39" s="17"/>
      <c r="LQY39" s="17"/>
      <c r="LQZ39" s="17"/>
      <c r="LRA39" s="17"/>
      <c r="LRB39" s="17"/>
      <c r="LRC39" s="17"/>
      <c r="LRD39" s="17"/>
      <c r="LRE39" s="17"/>
      <c r="LRF39" s="17"/>
      <c r="LRG39" s="17"/>
      <c r="LRH39" s="17"/>
      <c r="LRI39" s="17"/>
      <c r="LRJ39" s="17"/>
      <c r="LRK39" s="17"/>
      <c r="LRL39" s="17"/>
      <c r="LRM39" s="17"/>
      <c r="LRN39" s="17"/>
      <c r="LRO39" s="17"/>
      <c r="LRP39" s="17"/>
      <c r="LRQ39" s="17"/>
      <c r="LRR39" s="17"/>
      <c r="LRS39" s="17"/>
      <c r="LRT39" s="17"/>
      <c r="LRU39" s="17"/>
      <c r="LRV39" s="17"/>
      <c r="LRW39" s="17"/>
      <c r="LRX39" s="17"/>
      <c r="LRY39" s="17"/>
      <c r="LRZ39" s="17"/>
      <c r="LSA39" s="17"/>
      <c r="LSB39" s="17"/>
      <c r="LSC39" s="17"/>
      <c r="LSD39" s="17"/>
      <c r="LSE39" s="17"/>
      <c r="LSF39" s="17"/>
      <c r="LSG39" s="17"/>
      <c r="LSH39" s="17"/>
      <c r="LSI39" s="17"/>
      <c r="LSJ39" s="17"/>
      <c r="LSK39" s="17"/>
      <c r="LSL39" s="17"/>
      <c r="LSM39" s="17"/>
      <c r="LSN39" s="17"/>
      <c r="LSO39" s="17"/>
      <c r="LSP39" s="17"/>
      <c r="LSQ39" s="17"/>
      <c r="LSR39" s="17"/>
      <c r="LSS39" s="17"/>
      <c r="LST39" s="17"/>
      <c r="LSU39" s="17"/>
      <c r="LSV39" s="17"/>
      <c r="LSW39" s="17"/>
      <c r="LSX39" s="17"/>
      <c r="LSY39" s="17"/>
      <c r="LSZ39" s="17"/>
      <c r="LTA39" s="17"/>
      <c r="LTB39" s="17"/>
      <c r="LTC39" s="17"/>
      <c r="LTD39" s="17"/>
      <c r="LTE39" s="17"/>
      <c r="LTF39" s="17"/>
      <c r="LTG39" s="17"/>
      <c r="LTH39" s="17"/>
      <c r="LTI39" s="17"/>
      <c r="LTJ39" s="17"/>
      <c r="LTK39" s="17"/>
      <c r="LTL39" s="17"/>
      <c r="LTM39" s="17"/>
      <c r="LTN39" s="17"/>
      <c r="LTO39" s="17"/>
      <c r="LTP39" s="17"/>
      <c r="LTQ39" s="17"/>
      <c r="LTR39" s="17"/>
      <c r="LTS39" s="17"/>
      <c r="LTT39" s="17"/>
      <c r="LTU39" s="17"/>
      <c r="LTV39" s="17"/>
      <c r="LTW39" s="17"/>
      <c r="LTX39" s="17"/>
      <c r="LTY39" s="17"/>
      <c r="LTZ39" s="17"/>
      <c r="LUA39" s="17"/>
      <c r="LUB39" s="17"/>
      <c r="LUC39" s="17"/>
      <c r="LUD39" s="17"/>
      <c r="LUE39" s="17"/>
      <c r="LUF39" s="17"/>
      <c r="LUG39" s="17"/>
      <c r="LUH39" s="17"/>
      <c r="LUI39" s="17"/>
      <c r="LUJ39" s="17"/>
      <c r="LUK39" s="17"/>
      <c r="LUL39" s="17"/>
      <c r="LUM39" s="17"/>
      <c r="LUN39" s="17"/>
      <c r="LUO39" s="17"/>
      <c r="LUP39" s="17"/>
      <c r="LUQ39" s="17"/>
      <c r="LUR39" s="17"/>
      <c r="LUS39" s="17"/>
      <c r="LUT39" s="17"/>
      <c r="LUU39" s="17"/>
      <c r="LUV39" s="17"/>
      <c r="LUW39" s="17"/>
      <c r="LUX39" s="17"/>
      <c r="LUY39" s="17"/>
      <c r="LUZ39" s="17"/>
      <c r="LVA39" s="17"/>
      <c r="LVB39" s="17"/>
      <c r="LVC39" s="17"/>
      <c r="LVD39" s="17"/>
      <c r="LVE39" s="17"/>
      <c r="LVF39" s="17"/>
      <c r="LVG39" s="17"/>
      <c r="LVH39" s="17"/>
      <c r="LVI39" s="17"/>
      <c r="LVJ39" s="17"/>
      <c r="LVK39" s="17"/>
      <c r="LVL39" s="17"/>
      <c r="LVM39" s="17"/>
      <c r="LVN39" s="17"/>
      <c r="LVO39" s="17"/>
      <c r="LVP39" s="17"/>
      <c r="LVQ39" s="17"/>
      <c r="LVR39" s="17"/>
      <c r="LVS39" s="17"/>
      <c r="LVT39" s="17"/>
      <c r="LVU39" s="17"/>
      <c r="LVV39" s="17"/>
      <c r="LVW39" s="17"/>
      <c r="LVX39" s="17"/>
      <c r="LVY39" s="17"/>
      <c r="LVZ39" s="17"/>
      <c r="LWA39" s="17"/>
      <c r="LWB39" s="17"/>
      <c r="LWC39" s="17"/>
      <c r="LWD39" s="17"/>
      <c r="LWE39" s="17"/>
      <c r="LWF39" s="17"/>
      <c r="LWG39" s="17"/>
      <c r="LWH39" s="17"/>
      <c r="LWI39" s="17"/>
      <c r="LWJ39" s="17"/>
      <c r="LWK39" s="17"/>
      <c r="LWL39" s="17"/>
      <c r="LWM39" s="17"/>
      <c r="LWN39" s="17"/>
      <c r="LWO39" s="17"/>
      <c r="LWP39" s="17"/>
      <c r="LWQ39" s="17"/>
      <c r="LWR39" s="17"/>
      <c r="LWS39" s="17"/>
      <c r="LWT39" s="17"/>
      <c r="LWU39" s="17"/>
      <c r="LWV39" s="17"/>
      <c r="LWW39" s="17"/>
      <c r="LWX39" s="17"/>
      <c r="LWY39" s="17"/>
      <c r="LWZ39" s="17"/>
      <c r="LXA39" s="17"/>
      <c r="LXB39" s="17"/>
      <c r="LXC39" s="17"/>
      <c r="LXD39" s="17"/>
      <c r="LXE39" s="17"/>
      <c r="LXF39" s="17"/>
      <c r="LXG39" s="17"/>
      <c r="LXH39" s="17"/>
      <c r="LXI39" s="17"/>
      <c r="LXJ39" s="17"/>
      <c r="LXK39" s="17"/>
      <c r="LXL39" s="17"/>
      <c r="LXM39" s="17"/>
      <c r="LXN39" s="17"/>
      <c r="LXO39" s="17"/>
      <c r="LXP39" s="17"/>
      <c r="LXQ39" s="17"/>
      <c r="LXR39" s="17"/>
      <c r="LXS39" s="17"/>
      <c r="LXT39" s="17"/>
      <c r="LXU39" s="17"/>
      <c r="LXV39" s="17"/>
      <c r="LXW39" s="17"/>
      <c r="LXX39" s="17"/>
      <c r="LXY39" s="17"/>
      <c r="LXZ39" s="17"/>
      <c r="LYA39" s="17"/>
      <c r="LYB39" s="17"/>
      <c r="LYC39" s="17"/>
      <c r="LYD39" s="17"/>
      <c r="LYE39" s="17"/>
      <c r="LYF39" s="17"/>
      <c r="LYG39" s="17"/>
      <c r="LYH39" s="17"/>
      <c r="LYI39" s="17"/>
      <c r="LYJ39" s="17"/>
      <c r="LYK39" s="17"/>
      <c r="LYL39" s="17"/>
      <c r="LYM39" s="17"/>
      <c r="LYN39" s="17"/>
      <c r="LYO39" s="17"/>
      <c r="LYP39" s="17"/>
      <c r="LYQ39" s="17"/>
      <c r="LYR39" s="17"/>
      <c r="LYS39" s="17"/>
      <c r="LYT39" s="17"/>
      <c r="LYU39" s="17"/>
      <c r="LYV39" s="17"/>
      <c r="LYW39" s="17"/>
      <c r="LYX39" s="17"/>
      <c r="LYY39" s="17"/>
      <c r="LYZ39" s="17"/>
      <c r="LZA39" s="17"/>
      <c r="LZB39" s="17"/>
      <c r="LZC39" s="17"/>
      <c r="LZD39" s="17"/>
      <c r="LZE39" s="17"/>
      <c r="LZF39" s="17"/>
      <c r="LZG39" s="17"/>
      <c r="LZH39" s="17"/>
      <c r="LZI39" s="17"/>
      <c r="LZJ39" s="17"/>
      <c r="LZK39" s="17"/>
      <c r="LZL39" s="17"/>
      <c r="LZM39" s="17"/>
      <c r="LZN39" s="17"/>
      <c r="LZO39" s="17"/>
      <c r="LZP39" s="17"/>
      <c r="LZQ39" s="17"/>
      <c r="LZR39" s="17"/>
      <c r="LZS39" s="17"/>
      <c r="LZT39" s="17"/>
      <c r="LZU39" s="17"/>
      <c r="LZV39" s="17"/>
      <c r="LZW39" s="17"/>
      <c r="LZX39" s="17"/>
      <c r="LZY39" s="17"/>
      <c r="LZZ39" s="17"/>
      <c r="MAA39" s="17"/>
      <c r="MAB39" s="17"/>
      <c r="MAC39" s="17"/>
      <c r="MAD39" s="17"/>
      <c r="MAE39" s="17"/>
      <c r="MAF39" s="17"/>
      <c r="MAG39" s="17"/>
      <c r="MAH39" s="17"/>
      <c r="MAI39" s="17"/>
      <c r="MAJ39" s="17"/>
      <c r="MAK39" s="17"/>
      <c r="MAL39" s="17"/>
      <c r="MAM39" s="17"/>
      <c r="MAN39" s="17"/>
      <c r="MAO39" s="17"/>
      <c r="MAP39" s="17"/>
      <c r="MAQ39" s="17"/>
      <c r="MAR39" s="17"/>
      <c r="MAS39" s="17"/>
      <c r="MAT39" s="17"/>
      <c r="MAU39" s="17"/>
      <c r="MAV39" s="17"/>
      <c r="MAW39" s="17"/>
      <c r="MAX39" s="17"/>
      <c r="MAY39" s="17"/>
      <c r="MAZ39" s="17"/>
      <c r="MBA39" s="17"/>
      <c r="MBB39" s="17"/>
      <c r="MBC39" s="17"/>
      <c r="MBD39" s="17"/>
      <c r="MBE39" s="17"/>
      <c r="MBF39" s="17"/>
      <c r="MBG39" s="17"/>
      <c r="MBH39" s="17"/>
      <c r="MBI39" s="17"/>
      <c r="MBJ39" s="17"/>
      <c r="MBK39" s="17"/>
      <c r="MBL39" s="17"/>
      <c r="MBM39" s="17"/>
      <c r="MBN39" s="17"/>
      <c r="MBO39" s="17"/>
      <c r="MBP39" s="17"/>
      <c r="MBQ39" s="17"/>
      <c r="MBR39" s="17"/>
      <c r="MBS39" s="17"/>
      <c r="MBT39" s="17"/>
      <c r="MBU39" s="17"/>
      <c r="MBV39" s="17"/>
      <c r="MBW39" s="17"/>
      <c r="MBX39" s="17"/>
      <c r="MBY39" s="17"/>
      <c r="MBZ39" s="17"/>
      <c r="MCA39" s="17"/>
      <c r="MCB39" s="17"/>
      <c r="MCC39" s="17"/>
      <c r="MCD39" s="17"/>
      <c r="MCE39" s="17"/>
      <c r="MCF39" s="17"/>
      <c r="MCG39" s="17"/>
      <c r="MCH39" s="17"/>
      <c r="MCI39" s="17"/>
      <c r="MCJ39" s="17"/>
      <c r="MCK39" s="17"/>
      <c r="MCL39" s="17"/>
      <c r="MCM39" s="17"/>
      <c r="MCN39" s="17"/>
      <c r="MCO39" s="17"/>
      <c r="MCP39" s="17"/>
      <c r="MCQ39" s="17"/>
      <c r="MCR39" s="17"/>
      <c r="MCS39" s="17"/>
      <c r="MCT39" s="17"/>
      <c r="MCU39" s="17"/>
      <c r="MCV39" s="17"/>
      <c r="MCW39" s="17"/>
      <c r="MCX39" s="17"/>
      <c r="MCY39" s="17"/>
      <c r="MCZ39" s="17"/>
      <c r="MDA39" s="17"/>
      <c r="MDB39" s="17"/>
      <c r="MDC39" s="17"/>
      <c r="MDD39" s="17"/>
      <c r="MDE39" s="17"/>
      <c r="MDF39" s="17"/>
      <c r="MDG39" s="17"/>
      <c r="MDH39" s="17"/>
      <c r="MDI39" s="17"/>
      <c r="MDJ39" s="17"/>
      <c r="MDK39" s="17"/>
      <c r="MDL39" s="17"/>
      <c r="MDM39" s="17"/>
      <c r="MDN39" s="17"/>
      <c r="MDO39" s="17"/>
      <c r="MDP39" s="17"/>
      <c r="MDQ39" s="17"/>
      <c r="MDR39" s="17"/>
      <c r="MDS39" s="17"/>
      <c r="MDT39" s="17"/>
      <c r="MDU39" s="17"/>
      <c r="MDV39" s="17"/>
      <c r="MDW39" s="17"/>
      <c r="MDX39" s="17"/>
      <c r="MDY39" s="17"/>
      <c r="MDZ39" s="17"/>
      <c r="MEA39" s="17"/>
      <c r="MEB39" s="17"/>
      <c r="MEC39" s="17"/>
      <c r="MED39" s="17"/>
      <c r="MEE39" s="17"/>
      <c r="MEF39" s="17"/>
      <c r="MEG39" s="17"/>
      <c r="MEH39" s="17"/>
      <c r="MEI39" s="17"/>
      <c r="MEJ39" s="17"/>
      <c r="MEK39" s="17"/>
      <c r="MEL39" s="17"/>
      <c r="MEM39" s="17"/>
      <c r="MEN39" s="17"/>
      <c r="MEO39" s="17"/>
      <c r="MEP39" s="17"/>
      <c r="MEQ39" s="17"/>
      <c r="MER39" s="17"/>
      <c r="MES39" s="17"/>
      <c r="MET39" s="17"/>
      <c r="MEU39" s="17"/>
      <c r="MEV39" s="17"/>
      <c r="MEW39" s="17"/>
      <c r="MEX39" s="17"/>
      <c r="MEY39" s="17"/>
      <c r="MEZ39" s="17"/>
      <c r="MFA39" s="17"/>
      <c r="MFB39" s="17"/>
      <c r="MFC39" s="17"/>
      <c r="MFD39" s="17"/>
      <c r="MFE39" s="17"/>
      <c r="MFF39" s="17"/>
      <c r="MFG39" s="17"/>
      <c r="MFH39" s="17"/>
      <c r="MFI39" s="17"/>
      <c r="MFJ39" s="17"/>
      <c r="MFK39" s="17"/>
      <c r="MFL39" s="17"/>
      <c r="MFM39" s="17"/>
      <c r="MFN39" s="17"/>
      <c r="MFO39" s="17"/>
      <c r="MFP39" s="17"/>
      <c r="MFQ39" s="17"/>
      <c r="MFR39" s="17"/>
      <c r="MFS39" s="17"/>
      <c r="MFT39" s="17"/>
      <c r="MFU39" s="17"/>
      <c r="MFV39" s="17"/>
      <c r="MFW39" s="17"/>
      <c r="MFX39" s="17"/>
      <c r="MFY39" s="17"/>
      <c r="MFZ39" s="17"/>
      <c r="MGA39" s="17"/>
      <c r="MGB39" s="17"/>
      <c r="MGC39" s="17"/>
      <c r="MGD39" s="17"/>
      <c r="MGE39" s="17"/>
      <c r="MGF39" s="17"/>
      <c r="MGG39" s="17"/>
      <c r="MGH39" s="17"/>
      <c r="MGI39" s="17"/>
      <c r="MGJ39" s="17"/>
      <c r="MGK39" s="17"/>
      <c r="MGL39" s="17"/>
      <c r="MGM39" s="17"/>
      <c r="MGN39" s="17"/>
      <c r="MGO39" s="17"/>
      <c r="MGP39" s="17"/>
      <c r="MGQ39" s="17"/>
      <c r="MGR39" s="17"/>
      <c r="MGS39" s="17"/>
      <c r="MGT39" s="17"/>
      <c r="MGU39" s="17"/>
      <c r="MGV39" s="17"/>
      <c r="MGW39" s="17"/>
      <c r="MGX39" s="17"/>
      <c r="MGY39" s="17"/>
      <c r="MGZ39" s="17"/>
      <c r="MHA39" s="17"/>
      <c r="MHB39" s="17"/>
      <c r="MHC39" s="17"/>
      <c r="MHD39" s="17"/>
      <c r="MHE39" s="17"/>
      <c r="MHF39" s="17"/>
      <c r="MHG39" s="17"/>
      <c r="MHH39" s="17"/>
      <c r="MHI39" s="17"/>
      <c r="MHJ39" s="17"/>
      <c r="MHK39" s="17"/>
      <c r="MHL39" s="17"/>
      <c r="MHM39" s="17"/>
      <c r="MHN39" s="17"/>
      <c r="MHO39" s="17"/>
      <c r="MHP39" s="17"/>
      <c r="MHQ39" s="17"/>
      <c r="MHR39" s="17"/>
      <c r="MHS39" s="17"/>
      <c r="MHT39" s="17"/>
      <c r="MHU39" s="17"/>
      <c r="MHV39" s="17"/>
      <c r="MHW39" s="17"/>
      <c r="MHX39" s="17"/>
      <c r="MHY39" s="17"/>
      <c r="MHZ39" s="17"/>
      <c r="MIA39" s="17"/>
      <c r="MIB39" s="17"/>
      <c r="MIC39" s="17"/>
      <c r="MID39" s="17"/>
      <c r="MIE39" s="17"/>
      <c r="MIF39" s="17"/>
      <c r="MIG39" s="17"/>
      <c r="MIH39" s="17"/>
      <c r="MII39" s="17"/>
      <c r="MIJ39" s="17"/>
      <c r="MIK39" s="17"/>
      <c r="MIL39" s="17"/>
      <c r="MIM39" s="17"/>
      <c r="MIN39" s="17"/>
      <c r="MIO39" s="17"/>
      <c r="MIP39" s="17"/>
      <c r="MIQ39" s="17"/>
      <c r="MIR39" s="17"/>
      <c r="MIS39" s="17"/>
      <c r="MIT39" s="17"/>
      <c r="MIU39" s="17"/>
      <c r="MIV39" s="17"/>
      <c r="MIW39" s="17"/>
      <c r="MIX39" s="17"/>
      <c r="MIY39" s="17"/>
      <c r="MIZ39" s="17"/>
      <c r="MJA39" s="17"/>
      <c r="MJB39" s="17"/>
      <c r="MJC39" s="17"/>
      <c r="MJD39" s="17"/>
      <c r="MJE39" s="17"/>
      <c r="MJF39" s="17"/>
      <c r="MJG39" s="17"/>
      <c r="MJH39" s="17"/>
      <c r="MJI39" s="17"/>
      <c r="MJJ39" s="17"/>
      <c r="MJK39" s="17"/>
      <c r="MJL39" s="17"/>
      <c r="MJM39" s="17"/>
      <c r="MJN39" s="17"/>
      <c r="MJO39" s="17"/>
      <c r="MJP39" s="17"/>
      <c r="MJQ39" s="17"/>
      <c r="MJR39" s="17"/>
      <c r="MJS39" s="17"/>
      <c r="MJT39" s="17"/>
      <c r="MJU39" s="17"/>
      <c r="MJV39" s="17"/>
      <c r="MJW39" s="17"/>
      <c r="MJX39" s="17"/>
      <c r="MJY39" s="17"/>
      <c r="MJZ39" s="17"/>
      <c r="MKA39" s="17"/>
      <c r="MKB39" s="17"/>
      <c r="MKC39" s="17"/>
      <c r="MKD39" s="17"/>
      <c r="MKE39" s="17"/>
      <c r="MKF39" s="17"/>
      <c r="MKG39" s="17"/>
      <c r="MKH39" s="17"/>
      <c r="MKI39" s="17"/>
      <c r="MKJ39" s="17"/>
      <c r="MKK39" s="17"/>
      <c r="MKL39" s="17"/>
      <c r="MKM39" s="17"/>
      <c r="MKN39" s="17"/>
      <c r="MKO39" s="17"/>
      <c r="MKP39" s="17"/>
      <c r="MKQ39" s="17"/>
      <c r="MKR39" s="17"/>
      <c r="MKS39" s="17"/>
      <c r="MKT39" s="17"/>
      <c r="MKU39" s="17"/>
      <c r="MKV39" s="17"/>
      <c r="MKW39" s="17"/>
      <c r="MKX39" s="17"/>
      <c r="MKY39" s="17"/>
      <c r="MKZ39" s="17"/>
      <c r="MLA39" s="17"/>
      <c r="MLB39" s="17"/>
      <c r="MLC39" s="17"/>
      <c r="MLD39" s="17"/>
      <c r="MLE39" s="17"/>
      <c r="MLF39" s="17"/>
      <c r="MLG39" s="17"/>
      <c r="MLH39" s="17"/>
      <c r="MLI39" s="17"/>
      <c r="MLJ39" s="17"/>
      <c r="MLK39" s="17"/>
      <c r="MLL39" s="17"/>
      <c r="MLM39" s="17"/>
      <c r="MLN39" s="17"/>
      <c r="MLO39" s="17"/>
      <c r="MLP39" s="17"/>
      <c r="MLQ39" s="17"/>
      <c r="MLR39" s="17"/>
      <c r="MLS39" s="17"/>
      <c r="MLT39" s="17"/>
      <c r="MLU39" s="17"/>
      <c r="MLV39" s="17"/>
      <c r="MLW39" s="17"/>
      <c r="MLX39" s="17"/>
      <c r="MLY39" s="17"/>
      <c r="MLZ39" s="17"/>
      <c r="MMA39" s="17"/>
      <c r="MMB39" s="17"/>
      <c r="MMC39" s="17"/>
      <c r="MMD39" s="17"/>
      <c r="MME39" s="17"/>
      <c r="MMF39" s="17"/>
      <c r="MMG39" s="17"/>
      <c r="MMH39" s="17"/>
      <c r="MMI39" s="17"/>
      <c r="MMJ39" s="17"/>
      <c r="MMK39" s="17"/>
      <c r="MML39" s="17"/>
      <c r="MMM39" s="17"/>
      <c r="MMN39" s="17"/>
      <c r="MMO39" s="17"/>
      <c r="MMP39" s="17"/>
      <c r="MMQ39" s="17"/>
      <c r="MMR39" s="17"/>
      <c r="MMS39" s="17"/>
      <c r="MMT39" s="17"/>
      <c r="MMU39" s="17"/>
      <c r="MMV39" s="17"/>
      <c r="MMW39" s="17"/>
      <c r="MMX39" s="17"/>
      <c r="MMY39" s="17"/>
      <c r="MMZ39" s="17"/>
      <c r="MNA39" s="17"/>
      <c r="MNB39" s="17"/>
      <c r="MNC39" s="17"/>
      <c r="MND39" s="17"/>
      <c r="MNE39" s="17"/>
      <c r="MNF39" s="17"/>
      <c r="MNG39" s="17"/>
      <c r="MNH39" s="17"/>
      <c r="MNI39" s="17"/>
      <c r="MNJ39" s="17"/>
      <c r="MNK39" s="17"/>
      <c r="MNL39" s="17"/>
      <c r="MNM39" s="17"/>
      <c r="MNN39" s="17"/>
      <c r="MNO39" s="17"/>
      <c r="MNP39" s="17"/>
      <c r="MNQ39" s="17"/>
      <c r="MNR39" s="17"/>
      <c r="MNS39" s="17"/>
      <c r="MNT39" s="17"/>
      <c r="MNU39" s="17"/>
      <c r="MNV39" s="17"/>
      <c r="MNW39" s="17"/>
      <c r="MNX39" s="17"/>
      <c r="MNY39" s="17"/>
      <c r="MNZ39" s="17"/>
      <c r="MOA39" s="17"/>
      <c r="MOB39" s="17"/>
      <c r="MOC39" s="17"/>
      <c r="MOD39" s="17"/>
      <c r="MOE39" s="17"/>
      <c r="MOF39" s="17"/>
      <c r="MOG39" s="17"/>
      <c r="MOH39" s="17"/>
      <c r="MOI39" s="17"/>
      <c r="MOJ39" s="17"/>
      <c r="MOK39" s="17"/>
      <c r="MOL39" s="17"/>
      <c r="MOM39" s="17"/>
      <c r="MON39" s="17"/>
      <c r="MOO39" s="17"/>
      <c r="MOP39" s="17"/>
      <c r="MOQ39" s="17"/>
      <c r="MOR39" s="17"/>
      <c r="MOS39" s="17"/>
      <c r="MOT39" s="17"/>
      <c r="MOU39" s="17"/>
      <c r="MOV39" s="17"/>
      <c r="MOW39" s="17"/>
      <c r="MOX39" s="17"/>
      <c r="MOY39" s="17"/>
      <c r="MOZ39" s="17"/>
      <c r="MPA39" s="17"/>
      <c r="MPB39" s="17"/>
      <c r="MPC39" s="17"/>
      <c r="MPD39" s="17"/>
      <c r="MPE39" s="17"/>
      <c r="MPF39" s="17"/>
      <c r="MPG39" s="17"/>
      <c r="MPH39" s="17"/>
      <c r="MPI39" s="17"/>
      <c r="MPJ39" s="17"/>
      <c r="MPK39" s="17"/>
      <c r="MPL39" s="17"/>
      <c r="MPM39" s="17"/>
      <c r="MPN39" s="17"/>
      <c r="MPO39" s="17"/>
      <c r="MPP39" s="17"/>
      <c r="MPQ39" s="17"/>
      <c r="MPR39" s="17"/>
      <c r="MPS39" s="17"/>
      <c r="MPT39" s="17"/>
      <c r="MPU39" s="17"/>
      <c r="MPV39" s="17"/>
      <c r="MPW39" s="17"/>
      <c r="MPX39" s="17"/>
      <c r="MPY39" s="17"/>
      <c r="MPZ39" s="17"/>
      <c r="MQA39" s="17"/>
      <c r="MQB39" s="17"/>
      <c r="MQC39" s="17"/>
      <c r="MQD39" s="17"/>
      <c r="MQE39" s="17"/>
      <c r="MQF39" s="17"/>
      <c r="MQG39" s="17"/>
      <c r="MQH39" s="17"/>
      <c r="MQI39" s="17"/>
      <c r="MQJ39" s="17"/>
      <c r="MQK39" s="17"/>
      <c r="MQL39" s="17"/>
      <c r="MQM39" s="17"/>
      <c r="MQN39" s="17"/>
      <c r="MQO39" s="17"/>
      <c r="MQP39" s="17"/>
      <c r="MQQ39" s="17"/>
      <c r="MQR39" s="17"/>
      <c r="MQS39" s="17"/>
      <c r="MQT39" s="17"/>
      <c r="MQU39" s="17"/>
      <c r="MQV39" s="17"/>
      <c r="MQW39" s="17"/>
      <c r="MQX39" s="17"/>
      <c r="MQY39" s="17"/>
      <c r="MQZ39" s="17"/>
      <c r="MRA39" s="17"/>
      <c r="MRB39" s="17"/>
      <c r="MRC39" s="17"/>
      <c r="MRD39" s="17"/>
      <c r="MRE39" s="17"/>
      <c r="MRF39" s="17"/>
      <c r="MRG39" s="17"/>
      <c r="MRH39" s="17"/>
      <c r="MRI39" s="17"/>
      <c r="MRJ39" s="17"/>
      <c r="MRK39" s="17"/>
      <c r="MRL39" s="17"/>
      <c r="MRM39" s="17"/>
      <c r="MRN39" s="17"/>
      <c r="MRO39" s="17"/>
      <c r="MRP39" s="17"/>
      <c r="MRQ39" s="17"/>
      <c r="MRR39" s="17"/>
      <c r="MRS39" s="17"/>
      <c r="MRT39" s="17"/>
      <c r="MRU39" s="17"/>
      <c r="MRV39" s="17"/>
      <c r="MRW39" s="17"/>
      <c r="MRX39" s="17"/>
      <c r="MRY39" s="17"/>
      <c r="MRZ39" s="17"/>
      <c r="MSA39" s="17"/>
      <c r="MSB39" s="17"/>
      <c r="MSC39" s="17"/>
      <c r="MSD39" s="17"/>
      <c r="MSE39" s="17"/>
      <c r="MSF39" s="17"/>
      <c r="MSG39" s="17"/>
      <c r="MSH39" s="17"/>
      <c r="MSI39" s="17"/>
      <c r="MSJ39" s="17"/>
      <c r="MSK39" s="17"/>
      <c r="MSL39" s="17"/>
      <c r="MSM39" s="17"/>
      <c r="MSN39" s="17"/>
      <c r="MSO39" s="17"/>
      <c r="MSP39" s="17"/>
      <c r="MSQ39" s="17"/>
      <c r="MSR39" s="17"/>
      <c r="MSS39" s="17"/>
      <c r="MST39" s="17"/>
      <c r="MSU39" s="17"/>
      <c r="MSV39" s="17"/>
      <c r="MSW39" s="17"/>
      <c r="MSX39" s="17"/>
      <c r="MSY39" s="17"/>
      <c r="MSZ39" s="17"/>
      <c r="MTA39" s="17"/>
      <c r="MTB39" s="17"/>
      <c r="MTC39" s="17"/>
      <c r="MTD39" s="17"/>
      <c r="MTE39" s="17"/>
      <c r="MTF39" s="17"/>
      <c r="MTG39" s="17"/>
      <c r="MTH39" s="17"/>
      <c r="MTI39" s="17"/>
      <c r="MTJ39" s="17"/>
      <c r="MTK39" s="17"/>
      <c r="MTL39" s="17"/>
      <c r="MTM39" s="17"/>
      <c r="MTN39" s="17"/>
      <c r="MTO39" s="17"/>
      <c r="MTP39" s="17"/>
      <c r="MTQ39" s="17"/>
      <c r="MTR39" s="17"/>
      <c r="MTS39" s="17"/>
      <c r="MTT39" s="17"/>
      <c r="MTU39" s="17"/>
      <c r="MTV39" s="17"/>
      <c r="MTW39" s="17"/>
      <c r="MTX39" s="17"/>
      <c r="MTY39" s="17"/>
      <c r="MTZ39" s="17"/>
      <c r="MUA39" s="17"/>
      <c r="MUB39" s="17"/>
      <c r="MUC39" s="17"/>
      <c r="MUD39" s="17"/>
      <c r="MUE39" s="17"/>
      <c r="MUF39" s="17"/>
      <c r="MUG39" s="17"/>
      <c r="MUH39" s="17"/>
      <c r="MUI39" s="17"/>
      <c r="MUJ39" s="17"/>
      <c r="MUK39" s="17"/>
      <c r="MUL39" s="17"/>
      <c r="MUM39" s="17"/>
      <c r="MUN39" s="17"/>
      <c r="MUO39" s="17"/>
      <c r="MUP39" s="17"/>
      <c r="MUQ39" s="17"/>
      <c r="MUR39" s="17"/>
      <c r="MUS39" s="17"/>
      <c r="MUT39" s="17"/>
      <c r="MUU39" s="17"/>
      <c r="MUV39" s="17"/>
      <c r="MUW39" s="17"/>
      <c r="MUX39" s="17"/>
      <c r="MUY39" s="17"/>
      <c r="MUZ39" s="17"/>
      <c r="MVA39" s="17"/>
      <c r="MVB39" s="17"/>
      <c r="MVC39" s="17"/>
      <c r="MVD39" s="17"/>
      <c r="MVE39" s="17"/>
      <c r="MVF39" s="17"/>
      <c r="MVG39" s="17"/>
      <c r="MVH39" s="17"/>
      <c r="MVI39" s="17"/>
      <c r="MVJ39" s="17"/>
      <c r="MVK39" s="17"/>
      <c r="MVL39" s="17"/>
      <c r="MVM39" s="17"/>
      <c r="MVN39" s="17"/>
      <c r="MVO39" s="17"/>
      <c r="MVP39" s="17"/>
      <c r="MVQ39" s="17"/>
      <c r="MVR39" s="17"/>
      <c r="MVS39" s="17"/>
      <c r="MVT39" s="17"/>
      <c r="MVU39" s="17"/>
      <c r="MVV39" s="17"/>
      <c r="MVW39" s="17"/>
      <c r="MVX39" s="17"/>
      <c r="MVY39" s="17"/>
      <c r="MVZ39" s="17"/>
      <c r="MWA39" s="17"/>
      <c r="MWB39" s="17"/>
      <c r="MWC39" s="17"/>
      <c r="MWD39" s="17"/>
      <c r="MWE39" s="17"/>
      <c r="MWF39" s="17"/>
      <c r="MWG39" s="17"/>
      <c r="MWH39" s="17"/>
      <c r="MWI39" s="17"/>
      <c r="MWJ39" s="17"/>
      <c r="MWK39" s="17"/>
      <c r="MWL39" s="17"/>
      <c r="MWM39" s="17"/>
      <c r="MWN39" s="17"/>
      <c r="MWO39" s="17"/>
      <c r="MWP39" s="17"/>
      <c r="MWQ39" s="17"/>
      <c r="MWR39" s="17"/>
      <c r="MWS39" s="17"/>
      <c r="MWT39" s="17"/>
      <c r="MWU39" s="17"/>
      <c r="MWV39" s="17"/>
      <c r="MWW39" s="17"/>
      <c r="MWX39" s="17"/>
      <c r="MWY39" s="17"/>
      <c r="MWZ39" s="17"/>
      <c r="MXA39" s="17"/>
      <c r="MXB39" s="17"/>
      <c r="MXC39" s="17"/>
      <c r="MXD39" s="17"/>
      <c r="MXE39" s="17"/>
      <c r="MXF39" s="17"/>
      <c r="MXG39" s="17"/>
      <c r="MXH39" s="17"/>
      <c r="MXI39" s="17"/>
      <c r="MXJ39" s="17"/>
      <c r="MXK39" s="17"/>
      <c r="MXL39" s="17"/>
      <c r="MXM39" s="17"/>
      <c r="MXN39" s="17"/>
      <c r="MXO39" s="17"/>
      <c r="MXP39" s="17"/>
      <c r="MXQ39" s="17"/>
      <c r="MXR39" s="17"/>
      <c r="MXS39" s="17"/>
      <c r="MXT39" s="17"/>
      <c r="MXU39" s="17"/>
      <c r="MXV39" s="17"/>
      <c r="MXW39" s="17"/>
      <c r="MXX39" s="17"/>
      <c r="MXY39" s="17"/>
      <c r="MXZ39" s="17"/>
      <c r="MYA39" s="17"/>
      <c r="MYB39" s="17"/>
      <c r="MYC39" s="17"/>
      <c r="MYD39" s="17"/>
      <c r="MYE39" s="17"/>
      <c r="MYF39" s="17"/>
      <c r="MYG39" s="17"/>
      <c r="MYH39" s="17"/>
      <c r="MYI39" s="17"/>
      <c r="MYJ39" s="17"/>
      <c r="MYK39" s="17"/>
      <c r="MYL39" s="17"/>
      <c r="MYM39" s="17"/>
      <c r="MYN39" s="17"/>
      <c r="MYO39" s="17"/>
      <c r="MYP39" s="17"/>
      <c r="MYQ39" s="17"/>
      <c r="MYR39" s="17"/>
      <c r="MYS39" s="17"/>
      <c r="MYT39" s="17"/>
      <c r="MYU39" s="17"/>
      <c r="MYV39" s="17"/>
      <c r="MYW39" s="17"/>
      <c r="MYX39" s="17"/>
      <c r="MYY39" s="17"/>
      <c r="MYZ39" s="17"/>
      <c r="MZA39" s="17"/>
      <c r="MZB39" s="17"/>
      <c r="MZC39" s="17"/>
      <c r="MZD39" s="17"/>
      <c r="MZE39" s="17"/>
      <c r="MZF39" s="17"/>
      <c r="MZG39" s="17"/>
      <c r="MZH39" s="17"/>
      <c r="MZI39" s="17"/>
      <c r="MZJ39" s="17"/>
      <c r="MZK39" s="17"/>
      <c r="MZL39" s="17"/>
      <c r="MZM39" s="17"/>
      <c r="MZN39" s="17"/>
      <c r="MZO39" s="17"/>
      <c r="MZP39" s="17"/>
      <c r="MZQ39" s="17"/>
      <c r="MZR39" s="17"/>
      <c r="MZS39" s="17"/>
      <c r="MZT39" s="17"/>
      <c r="MZU39" s="17"/>
      <c r="MZV39" s="17"/>
      <c r="MZW39" s="17"/>
      <c r="MZX39" s="17"/>
      <c r="MZY39" s="17"/>
      <c r="MZZ39" s="17"/>
      <c r="NAA39" s="17"/>
      <c r="NAB39" s="17"/>
      <c r="NAC39" s="17"/>
      <c r="NAD39" s="17"/>
      <c r="NAE39" s="17"/>
      <c r="NAF39" s="17"/>
      <c r="NAG39" s="17"/>
      <c r="NAH39" s="17"/>
      <c r="NAI39" s="17"/>
      <c r="NAJ39" s="17"/>
      <c r="NAK39" s="17"/>
      <c r="NAL39" s="17"/>
      <c r="NAM39" s="17"/>
      <c r="NAN39" s="17"/>
      <c r="NAO39" s="17"/>
      <c r="NAP39" s="17"/>
      <c r="NAQ39" s="17"/>
      <c r="NAR39" s="17"/>
      <c r="NAS39" s="17"/>
      <c r="NAT39" s="17"/>
      <c r="NAU39" s="17"/>
      <c r="NAV39" s="17"/>
      <c r="NAW39" s="17"/>
      <c r="NAX39" s="17"/>
      <c r="NAY39" s="17"/>
      <c r="NAZ39" s="17"/>
      <c r="NBA39" s="17"/>
      <c r="NBB39" s="17"/>
      <c r="NBC39" s="17"/>
      <c r="NBD39" s="17"/>
      <c r="NBE39" s="17"/>
      <c r="NBF39" s="17"/>
      <c r="NBG39" s="17"/>
      <c r="NBH39" s="17"/>
      <c r="NBI39" s="17"/>
      <c r="NBJ39" s="17"/>
      <c r="NBK39" s="17"/>
      <c r="NBL39" s="17"/>
      <c r="NBM39" s="17"/>
      <c r="NBN39" s="17"/>
      <c r="NBO39" s="17"/>
      <c r="NBP39" s="17"/>
      <c r="NBQ39" s="17"/>
      <c r="NBR39" s="17"/>
      <c r="NBS39" s="17"/>
      <c r="NBT39" s="17"/>
      <c r="NBU39" s="17"/>
      <c r="NBV39" s="17"/>
      <c r="NBW39" s="17"/>
      <c r="NBX39" s="17"/>
      <c r="NBY39" s="17"/>
      <c r="NBZ39" s="17"/>
      <c r="NCA39" s="17"/>
      <c r="NCB39" s="17"/>
      <c r="NCC39" s="17"/>
      <c r="NCD39" s="17"/>
      <c r="NCE39" s="17"/>
      <c r="NCF39" s="17"/>
      <c r="NCG39" s="17"/>
      <c r="NCH39" s="17"/>
      <c r="NCI39" s="17"/>
      <c r="NCJ39" s="17"/>
      <c r="NCK39" s="17"/>
      <c r="NCL39" s="17"/>
      <c r="NCM39" s="17"/>
      <c r="NCN39" s="17"/>
      <c r="NCO39" s="17"/>
      <c r="NCP39" s="17"/>
      <c r="NCQ39" s="17"/>
      <c r="NCR39" s="17"/>
      <c r="NCS39" s="17"/>
      <c r="NCT39" s="17"/>
      <c r="NCU39" s="17"/>
      <c r="NCV39" s="17"/>
      <c r="NCW39" s="17"/>
      <c r="NCX39" s="17"/>
      <c r="NCY39" s="17"/>
      <c r="NCZ39" s="17"/>
      <c r="NDA39" s="17"/>
      <c r="NDB39" s="17"/>
      <c r="NDC39" s="17"/>
      <c r="NDD39" s="17"/>
      <c r="NDE39" s="17"/>
      <c r="NDF39" s="17"/>
      <c r="NDG39" s="17"/>
      <c r="NDH39" s="17"/>
      <c r="NDI39" s="17"/>
      <c r="NDJ39" s="17"/>
      <c r="NDK39" s="17"/>
      <c r="NDL39" s="17"/>
      <c r="NDM39" s="17"/>
      <c r="NDN39" s="17"/>
      <c r="NDO39" s="17"/>
      <c r="NDP39" s="17"/>
      <c r="NDQ39" s="17"/>
      <c r="NDR39" s="17"/>
      <c r="NDS39" s="17"/>
      <c r="NDT39" s="17"/>
      <c r="NDU39" s="17"/>
      <c r="NDV39" s="17"/>
      <c r="NDW39" s="17"/>
      <c r="NDX39" s="17"/>
      <c r="NDY39" s="17"/>
      <c r="NDZ39" s="17"/>
      <c r="NEA39" s="17"/>
      <c r="NEB39" s="17"/>
      <c r="NEC39" s="17"/>
      <c r="NED39" s="17"/>
      <c r="NEE39" s="17"/>
      <c r="NEF39" s="17"/>
      <c r="NEG39" s="17"/>
      <c r="NEH39" s="17"/>
      <c r="NEI39" s="17"/>
      <c r="NEJ39" s="17"/>
      <c r="NEK39" s="17"/>
      <c r="NEL39" s="17"/>
      <c r="NEM39" s="17"/>
      <c r="NEN39" s="17"/>
      <c r="NEO39" s="17"/>
      <c r="NEP39" s="17"/>
      <c r="NEQ39" s="17"/>
      <c r="NER39" s="17"/>
      <c r="NES39" s="17"/>
      <c r="NET39" s="17"/>
      <c r="NEU39" s="17"/>
      <c r="NEV39" s="17"/>
      <c r="NEW39" s="17"/>
      <c r="NEX39" s="17"/>
      <c r="NEY39" s="17"/>
      <c r="NEZ39" s="17"/>
      <c r="NFA39" s="17"/>
      <c r="NFB39" s="17"/>
      <c r="NFC39" s="17"/>
      <c r="NFD39" s="17"/>
      <c r="NFE39" s="17"/>
      <c r="NFF39" s="17"/>
      <c r="NFG39" s="17"/>
      <c r="NFH39" s="17"/>
      <c r="NFI39" s="17"/>
      <c r="NFJ39" s="17"/>
      <c r="NFK39" s="17"/>
      <c r="NFL39" s="17"/>
      <c r="NFM39" s="17"/>
      <c r="NFN39" s="17"/>
      <c r="NFO39" s="17"/>
      <c r="NFP39" s="17"/>
      <c r="NFQ39" s="17"/>
      <c r="NFR39" s="17"/>
      <c r="NFS39" s="17"/>
      <c r="NFT39" s="17"/>
      <c r="NFU39" s="17"/>
      <c r="NFV39" s="17"/>
      <c r="NFW39" s="17"/>
      <c r="NFX39" s="17"/>
      <c r="NFY39" s="17"/>
      <c r="NFZ39" s="17"/>
      <c r="NGA39" s="17"/>
      <c r="NGB39" s="17"/>
      <c r="NGC39" s="17"/>
      <c r="NGD39" s="17"/>
      <c r="NGE39" s="17"/>
      <c r="NGF39" s="17"/>
      <c r="NGG39" s="17"/>
      <c r="NGH39" s="17"/>
      <c r="NGI39" s="17"/>
      <c r="NGJ39" s="17"/>
      <c r="NGK39" s="17"/>
      <c r="NGL39" s="17"/>
      <c r="NGM39" s="17"/>
      <c r="NGN39" s="17"/>
      <c r="NGO39" s="17"/>
      <c r="NGP39" s="17"/>
      <c r="NGQ39" s="17"/>
      <c r="NGR39" s="17"/>
      <c r="NGS39" s="17"/>
      <c r="NGT39" s="17"/>
      <c r="NGU39" s="17"/>
      <c r="NGV39" s="17"/>
      <c r="NGW39" s="17"/>
      <c r="NGX39" s="17"/>
      <c r="NGY39" s="17"/>
      <c r="NGZ39" s="17"/>
      <c r="NHA39" s="17"/>
      <c r="NHB39" s="17"/>
      <c r="NHC39" s="17"/>
      <c r="NHD39" s="17"/>
      <c r="NHE39" s="17"/>
      <c r="NHF39" s="17"/>
      <c r="NHG39" s="17"/>
      <c r="NHH39" s="17"/>
      <c r="NHI39" s="17"/>
      <c r="NHJ39" s="17"/>
      <c r="NHK39" s="17"/>
      <c r="NHL39" s="17"/>
      <c r="NHM39" s="17"/>
      <c r="NHN39" s="17"/>
      <c r="NHO39" s="17"/>
      <c r="NHP39" s="17"/>
      <c r="NHQ39" s="17"/>
      <c r="NHR39" s="17"/>
      <c r="NHS39" s="17"/>
      <c r="NHT39" s="17"/>
      <c r="NHU39" s="17"/>
      <c r="NHV39" s="17"/>
      <c r="NHW39" s="17"/>
      <c r="NHX39" s="17"/>
      <c r="NHY39" s="17"/>
      <c r="NHZ39" s="17"/>
      <c r="NIA39" s="17"/>
      <c r="NIB39" s="17"/>
      <c r="NIC39" s="17"/>
      <c r="NID39" s="17"/>
      <c r="NIE39" s="17"/>
      <c r="NIF39" s="17"/>
      <c r="NIG39" s="17"/>
      <c r="NIH39" s="17"/>
      <c r="NII39" s="17"/>
      <c r="NIJ39" s="17"/>
      <c r="NIK39" s="17"/>
      <c r="NIL39" s="17"/>
      <c r="NIM39" s="17"/>
      <c r="NIN39" s="17"/>
      <c r="NIO39" s="17"/>
      <c r="NIP39" s="17"/>
      <c r="NIQ39" s="17"/>
      <c r="NIR39" s="17"/>
      <c r="NIS39" s="17"/>
      <c r="NIT39" s="17"/>
      <c r="NIU39" s="17"/>
      <c r="NIV39" s="17"/>
      <c r="NIW39" s="17"/>
      <c r="NIX39" s="17"/>
      <c r="NIY39" s="17"/>
      <c r="NIZ39" s="17"/>
      <c r="NJA39" s="17"/>
      <c r="NJB39" s="17"/>
      <c r="NJC39" s="17"/>
      <c r="NJD39" s="17"/>
      <c r="NJE39" s="17"/>
      <c r="NJF39" s="17"/>
      <c r="NJG39" s="17"/>
      <c r="NJH39" s="17"/>
      <c r="NJI39" s="17"/>
      <c r="NJJ39" s="17"/>
      <c r="NJK39" s="17"/>
      <c r="NJL39" s="17"/>
      <c r="NJM39" s="17"/>
      <c r="NJN39" s="17"/>
      <c r="NJO39" s="17"/>
      <c r="NJP39" s="17"/>
      <c r="NJQ39" s="17"/>
      <c r="NJR39" s="17"/>
      <c r="NJS39" s="17"/>
      <c r="NJT39" s="17"/>
      <c r="NJU39" s="17"/>
      <c r="NJV39" s="17"/>
      <c r="NJW39" s="17"/>
      <c r="NJX39" s="17"/>
      <c r="NJY39" s="17"/>
      <c r="NJZ39" s="17"/>
      <c r="NKA39" s="17"/>
      <c r="NKB39" s="17"/>
      <c r="NKC39" s="17"/>
      <c r="NKD39" s="17"/>
      <c r="NKE39" s="17"/>
      <c r="NKF39" s="17"/>
      <c r="NKG39" s="17"/>
      <c r="NKH39" s="17"/>
      <c r="NKI39" s="17"/>
      <c r="NKJ39" s="17"/>
      <c r="NKK39" s="17"/>
      <c r="NKL39" s="17"/>
      <c r="NKM39" s="17"/>
      <c r="NKN39" s="17"/>
      <c r="NKO39" s="17"/>
      <c r="NKP39" s="17"/>
      <c r="NKQ39" s="17"/>
      <c r="NKR39" s="17"/>
      <c r="NKS39" s="17"/>
      <c r="NKT39" s="17"/>
      <c r="NKU39" s="17"/>
      <c r="NKV39" s="17"/>
      <c r="NKW39" s="17"/>
      <c r="NKX39" s="17"/>
      <c r="NKY39" s="17"/>
      <c r="NKZ39" s="17"/>
      <c r="NLA39" s="17"/>
      <c r="NLB39" s="17"/>
      <c r="NLC39" s="17"/>
      <c r="NLD39" s="17"/>
      <c r="NLE39" s="17"/>
      <c r="NLF39" s="17"/>
      <c r="NLG39" s="17"/>
      <c r="NLH39" s="17"/>
      <c r="NLI39" s="17"/>
      <c r="NLJ39" s="17"/>
      <c r="NLK39" s="17"/>
      <c r="NLL39" s="17"/>
      <c r="NLM39" s="17"/>
      <c r="NLN39" s="17"/>
      <c r="NLO39" s="17"/>
      <c r="NLP39" s="17"/>
      <c r="NLQ39" s="17"/>
      <c r="NLR39" s="17"/>
      <c r="NLS39" s="17"/>
      <c r="NLT39" s="17"/>
      <c r="NLU39" s="17"/>
      <c r="NLV39" s="17"/>
      <c r="NLW39" s="17"/>
      <c r="NLX39" s="17"/>
      <c r="NLY39" s="17"/>
      <c r="NLZ39" s="17"/>
      <c r="NMA39" s="17"/>
      <c r="NMB39" s="17"/>
      <c r="NMC39" s="17"/>
      <c r="NMD39" s="17"/>
      <c r="NME39" s="17"/>
      <c r="NMF39" s="17"/>
      <c r="NMG39" s="17"/>
      <c r="NMH39" s="17"/>
      <c r="NMI39" s="17"/>
      <c r="NMJ39" s="17"/>
      <c r="NMK39" s="17"/>
      <c r="NML39" s="17"/>
      <c r="NMM39" s="17"/>
      <c r="NMN39" s="17"/>
      <c r="NMO39" s="17"/>
      <c r="NMP39" s="17"/>
      <c r="NMQ39" s="17"/>
      <c r="NMR39" s="17"/>
      <c r="NMS39" s="17"/>
      <c r="NMT39" s="17"/>
      <c r="NMU39" s="17"/>
      <c r="NMV39" s="17"/>
      <c r="NMW39" s="17"/>
      <c r="NMX39" s="17"/>
      <c r="NMY39" s="17"/>
      <c r="NMZ39" s="17"/>
      <c r="NNA39" s="17"/>
      <c r="NNB39" s="17"/>
      <c r="NNC39" s="17"/>
      <c r="NND39" s="17"/>
      <c r="NNE39" s="17"/>
      <c r="NNF39" s="17"/>
      <c r="NNG39" s="17"/>
      <c r="NNH39" s="17"/>
      <c r="NNI39" s="17"/>
      <c r="NNJ39" s="17"/>
      <c r="NNK39" s="17"/>
      <c r="NNL39" s="17"/>
      <c r="NNM39" s="17"/>
      <c r="NNN39" s="17"/>
      <c r="NNO39" s="17"/>
      <c r="NNP39" s="17"/>
      <c r="NNQ39" s="17"/>
      <c r="NNR39" s="17"/>
      <c r="NNS39" s="17"/>
      <c r="NNT39" s="17"/>
      <c r="NNU39" s="17"/>
      <c r="NNV39" s="17"/>
      <c r="NNW39" s="17"/>
      <c r="NNX39" s="17"/>
      <c r="NNY39" s="17"/>
      <c r="NNZ39" s="17"/>
      <c r="NOA39" s="17"/>
      <c r="NOB39" s="17"/>
      <c r="NOC39" s="17"/>
      <c r="NOD39" s="17"/>
      <c r="NOE39" s="17"/>
      <c r="NOF39" s="17"/>
      <c r="NOG39" s="17"/>
      <c r="NOH39" s="17"/>
      <c r="NOI39" s="17"/>
      <c r="NOJ39" s="17"/>
      <c r="NOK39" s="17"/>
      <c r="NOL39" s="17"/>
      <c r="NOM39" s="17"/>
      <c r="NON39" s="17"/>
      <c r="NOO39" s="17"/>
      <c r="NOP39" s="17"/>
      <c r="NOQ39" s="17"/>
      <c r="NOR39" s="17"/>
      <c r="NOS39" s="17"/>
      <c r="NOT39" s="17"/>
      <c r="NOU39" s="17"/>
      <c r="NOV39" s="17"/>
      <c r="NOW39" s="17"/>
      <c r="NOX39" s="17"/>
      <c r="NOY39" s="17"/>
      <c r="NOZ39" s="17"/>
      <c r="NPA39" s="17"/>
      <c r="NPB39" s="17"/>
      <c r="NPC39" s="17"/>
      <c r="NPD39" s="17"/>
      <c r="NPE39" s="17"/>
      <c r="NPF39" s="17"/>
      <c r="NPG39" s="17"/>
      <c r="NPH39" s="17"/>
      <c r="NPI39" s="17"/>
      <c r="NPJ39" s="17"/>
      <c r="NPK39" s="17"/>
      <c r="NPL39" s="17"/>
      <c r="NPM39" s="17"/>
      <c r="NPN39" s="17"/>
      <c r="NPO39" s="17"/>
      <c r="NPP39" s="17"/>
      <c r="NPQ39" s="17"/>
      <c r="NPR39" s="17"/>
      <c r="NPS39" s="17"/>
      <c r="NPT39" s="17"/>
      <c r="NPU39" s="17"/>
      <c r="NPV39" s="17"/>
      <c r="NPW39" s="17"/>
      <c r="NPX39" s="17"/>
      <c r="NPY39" s="17"/>
      <c r="NPZ39" s="17"/>
      <c r="NQA39" s="17"/>
      <c r="NQB39" s="17"/>
      <c r="NQC39" s="17"/>
      <c r="NQD39" s="17"/>
      <c r="NQE39" s="17"/>
      <c r="NQF39" s="17"/>
      <c r="NQG39" s="17"/>
      <c r="NQH39" s="17"/>
      <c r="NQI39" s="17"/>
      <c r="NQJ39" s="17"/>
      <c r="NQK39" s="17"/>
      <c r="NQL39" s="17"/>
      <c r="NQM39" s="17"/>
      <c r="NQN39" s="17"/>
      <c r="NQO39" s="17"/>
      <c r="NQP39" s="17"/>
      <c r="NQQ39" s="17"/>
      <c r="NQR39" s="17"/>
      <c r="NQS39" s="17"/>
      <c r="NQT39" s="17"/>
      <c r="NQU39" s="17"/>
      <c r="NQV39" s="17"/>
      <c r="NQW39" s="17"/>
      <c r="NQX39" s="17"/>
      <c r="NQY39" s="17"/>
      <c r="NQZ39" s="17"/>
      <c r="NRA39" s="17"/>
      <c r="NRB39" s="17"/>
      <c r="NRC39" s="17"/>
      <c r="NRD39" s="17"/>
      <c r="NRE39" s="17"/>
      <c r="NRF39" s="17"/>
      <c r="NRG39" s="17"/>
      <c r="NRH39" s="17"/>
      <c r="NRI39" s="17"/>
      <c r="NRJ39" s="17"/>
      <c r="NRK39" s="17"/>
      <c r="NRL39" s="17"/>
      <c r="NRM39" s="17"/>
      <c r="NRN39" s="17"/>
      <c r="NRO39" s="17"/>
      <c r="NRP39" s="17"/>
      <c r="NRQ39" s="17"/>
      <c r="NRR39" s="17"/>
      <c r="NRS39" s="17"/>
      <c r="NRT39" s="17"/>
      <c r="NRU39" s="17"/>
      <c r="NRV39" s="17"/>
      <c r="NRW39" s="17"/>
      <c r="NRX39" s="17"/>
      <c r="NRY39" s="17"/>
      <c r="NRZ39" s="17"/>
      <c r="NSA39" s="17"/>
      <c r="NSB39" s="17"/>
      <c r="NSC39" s="17"/>
      <c r="NSD39" s="17"/>
      <c r="NSE39" s="17"/>
      <c r="NSF39" s="17"/>
      <c r="NSG39" s="17"/>
      <c r="NSH39" s="17"/>
      <c r="NSI39" s="17"/>
      <c r="NSJ39" s="17"/>
      <c r="NSK39" s="17"/>
      <c r="NSL39" s="17"/>
      <c r="NSM39" s="17"/>
      <c r="NSN39" s="17"/>
      <c r="NSO39" s="17"/>
      <c r="NSP39" s="17"/>
      <c r="NSQ39" s="17"/>
      <c r="NSR39" s="17"/>
      <c r="NSS39" s="17"/>
      <c r="NST39" s="17"/>
      <c r="NSU39" s="17"/>
      <c r="NSV39" s="17"/>
      <c r="NSW39" s="17"/>
      <c r="NSX39" s="17"/>
      <c r="NSY39" s="17"/>
      <c r="NSZ39" s="17"/>
      <c r="NTA39" s="17"/>
      <c r="NTB39" s="17"/>
      <c r="NTC39" s="17"/>
      <c r="NTD39" s="17"/>
      <c r="NTE39" s="17"/>
      <c r="NTF39" s="17"/>
      <c r="NTG39" s="17"/>
      <c r="NTH39" s="17"/>
      <c r="NTI39" s="17"/>
      <c r="NTJ39" s="17"/>
      <c r="NTK39" s="17"/>
      <c r="NTL39" s="17"/>
      <c r="NTM39" s="17"/>
      <c r="NTN39" s="17"/>
      <c r="NTO39" s="17"/>
      <c r="NTP39" s="17"/>
      <c r="NTQ39" s="17"/>
      <c r="NTR39" s="17"/>
      <c r="NTS39" s="17"/>
      <c r="NTT39" s="17"/>
      <c r="NTU39" s="17"/>
      <c r="NTV39" s="17"/>
      <c r="NTW39" s="17"/>
      <c r="NTX39" s="17"/>
      <c r="NTY39" s="17"/>
      <c r="NTZ39" s="17"/>
      <c r="NUA39" s="17"/>
      <c r="NUB39" s="17"/>
      <c r="NUC39" s="17"/>
      <c r="NUD39" s="17"/>
      <c r="NUE39" s="17"/>
      <c r="NUF39" s="17"/>
      <c r="NUG39" s="17"/>
      <c r="NUH39" s="17"/>
      <c r="NUI39" s="17"/>
      <c r="NUJ39" s="17"/>
      <c r="NUK39" s="17"/>
      <c r="NUL39" s="17"/>
      <c r="NUM39" s="17"/>
      <c r="NUN39" s="17"/>
      <c r="NUO39" s="17"/>
      <c r="NUP39" s="17"/>
      <c r="NUQ39" s="17"/>
      <c r="NUR39" s="17"/>
      <c r="NUS39" s="17"/>
      <c r="NUT39" s="17"/>
      <c r="NUU39" s="17"/>
      <c r="NUV39" s="17"/>
      <c r="NUW39" s="17"/>
      <c r="NUX39" s="17"/>
      <c r="NUY39" s="17"/>
      <c r="NUZ39" s="17"/>
      <c r="NVA39" s="17"/>
      <c r="NVB39" s="17"/>
      <c r="NVC39" s="17"/>
      <c r="NVD39" s="17"/>
      <c r="NVE39" s="17"/>
      <c r="NVF39" s="17"/>
      <c r="NVG39" s="17"/>
      <c r="NVH39" s="17"/>
      <c r="NVI39" s="17"/>
      <c r="NVJ39" s="17"/>
      <c r="NVK39" s="17"/>
      <c r="NVL39" s="17"/>
      <c r="NVM39" s="17"/>
      <c r="NVN39" s="17"/>
      <c r="NVO39" s="17"/>
      <c r="NVP39" s="17"/>
      <c r="NVQ39" s="17"/>
      <c r="NVR39" s="17"/>
      <c r="NVS39" s="17"/>
      <c r="NVT39" s="17"/>
      <c r="NVU39" s="17"/>
      <c r="NVV39" s="17"/>
      <c r="NVW39" s="17"/>
      <c r="NVX39" s="17"/>
      <c r="NVY39" s="17"/>
      <c r="NVZ39" s="17"/>
      <c r="NWA39" s="17"/>
      <c r="NWB39" s="17"/>
      <c r="NWC39" s="17"/>
      <c r="NWD39" s="17"/>
      <c r="NWE39" s="17"/>
      <c r="NWF39" s="17"/>
      <c r="NWG39" s="17"/>
      <c r="NWH39" s="17"/>
      <c r="NWI39" s="17"/>
      <c r="NWJ39" s="17"/>
      <c r="NWK39" s="17"/>
      <c r="NWL39" s="17"/>
      <c r="NWM39" s="17"/>
      <c r="NWN39" s="17"/>
      <c r="NWO39" s="17"/>
      <c r="NWP39" s="17"/>
      <c r="NWQ39" s="17"/>
      <c r="NWR39" s="17"/>
      <c r="NWS39" s="17"/>
      <c r="NWT39" s="17"/>
      <c r="NWU39" s="17"/>
      <c r="NWV39" s="17"/>
      <c r="NWW39" s="17"/>
      <c r="NWX39" s="17"/>
      <c r="NWY39" s="17"/>
      <c r="NWZ39" s="17"/>
      <c r="NXA39" s="17"/>
      <c r="NXB39" s="17"/>
      <c r="NXC39" s="17"/>
      <c r="NXD39" s="17"/>
      <c r="NXE39" s="17"/>
      <c r="NXF39" s="17"/>
      <c r="NXG39" s="17"/>
      <c r="NXH39" s="17"/>
      <c r="NXI39" s="17"/>
      <c r="NXJ39" s="17"/>
      <c r="NXK39" s="17"/>
      <c r="NXL39" s="17"/>
      <c r="NXM39" s="17"/>
      <c r="NXN39" s="17"/>
      <c r="NXO39" s="17"/>
      <c r="NXP39" s="17"/>
      <c r="NXQ39" s="17"/>
      <c r="NXR39" s="17"/>
      <c r="NXS39" s="17"/>
      <c r="NXT39" s="17"/>
      <c r="NXU39" s="17"/>
      <c r="NXV39" s="17"/>
      <c r="NXW39" s="17"/>
      <c r="NXX39" s="17"/>
      <c r="NXY39" s="17"/>
      <c r="NXZ39" s="17"/>
      <c r="NYA39" s="17"/>
      <c r="NYB39" s="17"/>
      <c r="NYC39" s="17"/>
      <c r="NYD39" s="17"/>
      <c r="NYE39" s="17"/>
      <c r="NYF39" s="17"/>
      <c r="NYG39" s="17"/>
      <c r="NYH39" s="17"/>
      <c r="NYI39" s="17"/>
      <c r="NYJ39" s="17"/>
      <c r="NYK39" s="17"/>
      <c r="NYL39" s="17"/>
      <c r="NYM39" s="17"/>
      <c r="NYN39" s="17"/>
      <c r="NYO39" s="17"/>
      <c r="NYP39" s="17"/>
      <c r="NYQ39" s="17"/>
      <c r="NYR39" s="17"/>
      <c r="NYS39" s="17"/>
      <c r="NYT39" s="17"/>
      <c r="NYU39" s="17"/>
      <c r="NYV39" s="17"/>
      <c r="NYW39" s="17"/>
      <c r="NYX39" s="17"/>
      <c r="NYY39" s="17"/>
      <c r="NYZ39" s="17"/>
      <c r="NZA39" s="17"/>
      <c r="NZB39" s="17"/>
      <c r="NZC39" s="17"/>
      <c r="NZD39" s="17"/>
      <c r="NZE39" s="17"/>
      <c r="NZF39" s="17"/>
      <c r="NZG39" s="17"/>
      <c r="NZH39" s="17"/>
      <c r="NZI39" s="17"/>
      <c r="NZJ39" s="17"/>
      <c r="NZK39" s="17"/>
      <c r="NZL39" s="17"/>
      <c r="NZM39" s="17"/>
      <c r="NZN39" s="17"/>
      <c r="NZO39" s="17"/>
      <c r="NZP39" s="17"/>
      <c r="NZQ39" s="17"/>
      <c r="NZR39" s="17"/>
      <c r="NZS39" s="17"/>
      <c r="NZT39" s="17"/>
      <c r="NZU39" s="17"/>
      <c r="NZV39" s="17"/>
      <c r="NZW39" s="17"/>
      <c r="NZX39" s="17"/>
      <c r="NZY39" s="17"/>
      <c r="NZZ39" s="17"/>
      <c r="OAA39" s="17"/>
      <c r="OAB39" s="17"/>
      <c r="OAC39" s="17"/>
      <c r="OAD39" s="17"/>
      <c r="OAE39" s="17"/>
      <c r="OAF39" s="17"/>
      <c r="OAG39" s="17"/>
      <c r="OAH39" s="17"/>
      <c r="OAI39" s="17"/>
      <c r="OAJ39" s="17"/>
      <c r="OAK39" s="17"/>
      <c r="OAL39" s="17"/>
      <c r="OAM39" s="17"/>
      <c r="OAN39" s="17"/>
      <c r="OAO39" s="17"/>
      <c r="OAP39" s="17"/>
      <c r="OAQ39" s="17"/>
      <c r="OAR39" s="17"/>
      <c r="OAS39" s="17"/>
      <c r="OAT39" s="17"/>
      <c r="OAU39" s="17"/>
      <c r="OAV39" s="17"/>
      <c r="OAW39" s="17"/>
      <c r="OAX39" s="17"/>
      <c r="OAY39" s="17"/>
      <c r="OAZ39" s="17"/>
      <c r="OBA39" s="17"/>
      <c r="OBB39" s="17"/>
      <c r="OBC39" s="17"/>
      <c r="OBD39" s="17"/>
      <c r="OBE39" s="17"/>
      <c r="OBF39" s="17"/>
      <c r="OBG39" s="17"/>
      <c r="OBH39" s="17"/>
      <c r="OBI39" s="17"/>
      <c r="OBJ39" s="17"/>
      <c r="OBK39" s="17"/>
      <c r="OBL39" s="17"/>
      <c r="OBM39" s="17"/>
      <c r="OBN39" s="17"/>
      <c r="OBO39" s="17"/>
      <c r="OBP39" s="17"/>
      <c r="OBQ39" s="17"/>
      <c r="OBR39" s="17"/>
      <c r="OBS39" s="17"/>
      <c r="OBT39" s="17"/>
      <c r="OBU39" s="17"/>
      <c r="OBV39" s="17"/>
      <c r="OBW39" s="17"/>
      <c r="OBX39" s="17"/>
      <c r="OBY39" s="17"/>
      <c r="OBZ39" s="17"/>
      <c r="OCA39" s="17"/>
      <c r="OCB39" s="17"/>
      <c r="OCC39" s="17"/>
      <c r="OCD39" s="17"/>
      <c r="OCE39" s="17"/>
      <c r="OCF39" s="17"/>
      <c r="OCG39" s="17"/>
      <c r="OCH39" s="17"/>
      <c r="OCI39" s="17"/>
      <c r="OCJ39" s="17"/>
      <c r="OCK39" s="17"/>
      <c r="OCL39" s="17"/>
      <c r="OCM39" s="17"/>
      <c r="OCN39" s="17"/>
      <c r="OCO39" s="17"/>
      <c r="OCP39" s="17"/>
      <c r="OCQ39" s="17"/>
      <c r="OCR39" s="17"/>
      <c r="OCS39" s="17"/>
      <c r="OCT39" s="17"/>
      <c r="OCU39" s="17"/>
      <c r="OCV39" s="17"/>
      <c r="OCW39" s="17"/>
      <c r="OCX39" s="17"/>
      <c r="OCY39" s="17"/>
      <c r="OCZ39" s="17"/>
      <c r="ODA39" s="17"/>
      <c r="ODB39" s="17"/>
      <c r="ODC39" s="17"/>
      <c r="ODD39" s="17"/>
      <c r="ODE39" s="17"/>
      <c r="ODF39" s="17"/>
      <c r="ODG39" s="17"/>
      <c r="ODH39" s="17"/>
      <c r="ODI39" s="17"/>
      <c r="ODJ39" s="17"/>
      <c r="ODK39" s="17"/>
      <c r="ODL39" s="17"/>
      <c r="ODM39" s="17"/>
      <c r="ODN39" s="17"/>
      <c r="ODO39" s="17"/>
      <c r="ODP39" s="17"/>
      <c r="ODQ39" s="17"/>
      <c r="ODR39" s="17"/>
      <c r="ODS39" s="17"/>
      <c r="ODT39" s="17"/>
      <c r="ODU39" s="17"/>
      <c r="ODV39" s="17"/>
      <c r="ODW39" s="17"/>
      <c r="ODX39" s="17"/>
      <c r="ODY39" s="17"/>
      <c r="ODZ39" s="17"/>
      <c r="OEA39" s="17"/>
      <c r="OEB39" s="17"/>
      <c r="OEC39" s="17"/>
      <c r="OED39" s="17"/>
      <c r="OEE39" s="17"/>
      <c r="OEF39" s="17"/>
      <c r="OEG39" s="17"/>
      <c r="OEH39" s="17"/>
      <c r="OEI39" s="17"/>
      <c r="OEJ39" s="17"/>
      <c r="OEK39" s="17"/>
      <c r="OEL39" s="17"/>
      <c r="OEM39" s="17"/>
      <c r="OEN39" s="17"/>
      <c r="OEO39" s="17"/>
      <c r="OEP39" s="17"/>
      <c r="OEQ39" s="17"/>
      <c r="OER39" s="17"/>
      <c r="OES39" s="17"/>
      <c r="OET39" s="17"/>
      <c r="OEU39" s="17"/>
      <c r="OEV39" s="17"/>
      <c r="OEW39" s="17"/>
      <c r="OEX39" s="17"/>
      <c r="OEY39" s="17"/>
      <c r="OEZ39" s="17"/>
      <c r="OFA39" s="17"/>
      <c r="OFB39" s="17"/>
      <c r="OFC39" s="17"/>
      <c r="OFD39" s="17"/>
      <c r="OFE39" s="17"/>
      <c r="OFF39" s="17"/>
      <c r="OFG39" s="17"/>
      <c r="OFH39" s="17"/>
      <c r="OFI39" s="17"/>
      <c r="OFJ39" s="17"/>
      <c r="OFK39" s="17"/>
      <c r="OFL39" s="17"/>
      <c r="OFM39" s="17"/>
      <c r="OFN39" s="17"/>
      <c r="OFO39" s="17"/>
      <c r="OFP39" s="17"/>
      <c r="OFQ39" s="17"/>
      <c r="OFR39" s="17"/>
      <c r="OFS39" s="17"/>
      <c r="OFT39" s="17"/>
      <c r="OFU39" s="17"/>
      <c r="OFV39" s="17"/>
      <c r="OFW39" s="17"/>
      <c r="OFX39" s="17"/>
      <c r="OFY39" s="17"/>
      <c r="OFZ39" s="17"/>
      <c r="OGA39" s="17"/>
      <c r="OGB39" s="17"/>
      <c r="OGC39" s="17"/>
      <c r="OGD39" s="17"/>
      <c r="OGE39" s="17"/>
      <c r="OGF39" s="17"/>
      <c r="OGG39" s="17"/>
      <c r="OGH39" s="17"/>
      <c r="OGI39" s="17"/>
      <c r="OGJ39" s="17"/>
      <c r="OGK39" s="17"/>
      <c r="OGL39" s="17"/>
      <c r="OGM39" s="17"/>
      <c r="OGN39" s="17"/>
      <c r="OGO39" s="17"/>
      <c r="OGP39" s="17"/>
      <c r="OGQ39" s="17"/>
      <c r="OGR39" s="17"/>
      <c r="OGS39" s="17"/>
      <c r="OGT39" s="17"/>
      <c r="OGU39" s="17"/>
      <c r="OGV39" s="17"/>
      <c r="OGW39" s="17"/>
      <c r="OGX39" s="17"/>
      <c r="OGY39" s="17"/>
      <c r="OGZ39" s="17"/>
      <c r="OHA39" s="17"/>
      <c r="OHB39" s="17"/>
      <c r="OHC39" s="17"/>
      <c r="OHD39" s="17"/>
      <c r="OHE39" s="17"/>
      <c r="OHF39" s="17"/>
      <c r="OHG39" s="17"/>
      <c r="OHH39" s="17"/>
      <c r="OHI39" s="17"/>
      <c r="OHJ39" s="17"/>
      <c r="OHK39" s="17"/>
      <c r="OHL39" s="17"/>
      <c r="OHM39" s="17"/>
      <c r="OHN39" s="17"/>
      <c r="OHO39" s="17"/>
      <c r="OHP39" s="17"/>
      <c r="OHQ39" s="17"/>
      <c r="OHR39" s="17"/>
      <c r="OHS39" s="17"/>
      <c r="OHT39" s="17"/>
      <c r="OHU39" s="17"/>
      <c r="OHV39" s="17"/>
      <c r="OHW39" s="17"/>
      <c r="OHX39" s="17"/>
      <c r="OHY39" s="17"/>
      <c r="OHZ39" s="17"/>
      <c r="OIA39" s="17"/>
      <c r="OIB39" s="17"/>
      <c r="OIC39" s="17"/>
      <c r="OID39" s="17"/>
      <c r="OIE39" s="17"/>
      <c r="OIF39" s="17"/>
      <c r="OIG39" s="17"/>
      <c r="OIH39" s="17"/>
      <c r="OII39" s="17"/>
      <c r="OIJ39" s="17"/>
      <c r="OIK39" s="17"/>
      <c r="OIL39" s="17"/>
      <c r="OIM39" s="17"/>
      <c r="OIN39" s="17"/>
      <c r="OIO39" s="17"/>
      <c r="OIP39" s="17"/>
      <c r="OIQ39" s="17"/>
      <c r="OIR39" s="17"/>
      <c r="OIS39" s="17"/>
      <c r="OIT39" s="17"/>
      <c r="OIU39" s="17"/>
      <c r="OIV39" s="17"/>
      <c r="OIW39" s="17"/>
      <c r="OIX39" s="17"/>
      <c r="OIY39" s="17"/>
      <c r="OIZ39" s="17"/>
      <c r="OJA39" s="17"/>
      <c r="OJB39" s="17"/>
      <c r="OJC39" s="17"/>
      <c r="OJD39" s="17"/>
      <c r="OJE39" s="17"/>
      <c r="OJF39" s="17"/>
      <c r="OJG39" s="17"/>
      <c r="OJH39" s="17"/>
      <c r="OJI39" s="17"/>
      <c r="OJJ39" s="17"/>
      <c r="OJK39" s="17"/>
      <c r="OJL39" s="17"/>
      <c r="OJM39" s="17"/>
      <c r="OJN39" s="17"/>
      <c r="OJO39" s="17"/>
      <c r="OJP39" s="17"/>
      <c r="OJQ39" s="17"/>
      <c r="OJR39" s="17"/>
      <c r="OJS39" s="17"/>
      <c r="OJT39" s="17"/>
      <c r="OJU39" s="17"/>
      <c r="OJV39" s="17"/>
      <c r="OJW39" s="17"/>
      <c r="OJX39" s="17"/>
      <c r="OJY39" s="17"/>
      <c r="OJZ39" s="17"/>
      <c r="OKA39" s="17"/>
      <c r="OKB39" s="17"/>
      <c r="OKC39" s="17"/>
      <c r="OKD39" s="17"/>
      <c r="OKE39" s="17"/>
      <c r="OKF39" s="17"/>
      <c r="OKG39" s="17"/>
      <c r="OKH39" s="17"/>
      <c r="OKI39" s="17"/>
      <c r="OKJ39" s="17"/>
      <c r="OKK39" s="17"/>
      <c r="OKL39" s="17"/>
      <c r="OKM39" s="17"/>
      <c r="OKN39" s="17"/>
      <c r="OKO39" s="17"/>
      <c r="OKP39" s="17"/>
      <c r="OKQ39" s="17"/>
      <c r="OKR39" s="17"/>
      <c r="OKS39" s="17"/>
      <c r="OKT39" s="17"/>
      <c r="OKU39" s="17"/>
      <c r="OKV39" s="17"/>
      <c r="OKW39" s="17"/>
      <c r="OKX39" s="17"/>
      <c r="OKY39" s="17"/>
      <c r="OKZ39" s="17"/>
      <c r="OLA39" s="17"/>
      <c r="OLB39" s="17"/>
      <c r="OLC39" s="17"/>
      <c r="OLD39" s="17"/>
      <c r="OLE39" s="17"/>
      <c r="OLF39" s="17"/>
      <c r="OLG39" s="17"/>
      <c r="OLH39" s="17"/>
      <c r="OLI39" s="17"/>
      <c r="OLJ39" s="17"/>
      <c r="OLK39" s="17"/>
      <c r="OLL39" s="17"/>
      <c r="OLM39" s="17"/>
      <c r="OLN39" s="17"/>
      <c r="OLO39" s="17"/>
      <c r="OLP39" s="17"/>
      <c r="OLQ39" s="17"/>
      <c r="OLR39" s="17"/>
      <c r="OLS39" s="17"/>
      <c r="OLT39" s="17"/>
      <c r="OLU39" s="17"/>
      <c r="OLV39" s="17"/>
      <c r="OLW39" s="17"/>
      <c r="OLX39" s="17"/>
      <c r="OLY39" s="17"/>
      <c r="OLZ39" s="17"/>
      <c r="OMA39" s="17"/>
      <c r="OMB39" s="17"/>
      <c r="OMC39" s="17"/>
      <c r="OMD39" s="17"/>
      <c r="OME39" s="17"/>
      <c r="OMF39" s="17"/>
      <c r="OMG39" s="17"/>
      <c r="OMH39" s="17"/>
      <c r="OMI39" s="17"/>
      <c r="OMJ39" s="17"/>
      <c r="OMK39" s="17"/>
      <c r="OML39" s="17"/>
      <c r="OMM39" s="17"/>
      <c r="OMN39" s="17"/>
      <c r="OMO39" s="17"/>
      <c r="OMP39" s="17"/>
      <c r="OMQ39" s="17"/>
      <c r="OMR39" s="17"/>
      <c r="OMS39" s="17"/>
      <c r="OMT39" s="17"/>
      <c r="OMU39" s="17"/>
      <c r="OMV39" s="17"/>
      <c r="OMW39" s="17"/>
      <c r="OMX39" s="17"/>
      <c r="OMY39" s="17"/>
      <c r="OMZ39" s="17"/>
      <c r="ONA39" s="17"/>
      <c r="ONB39" s="17"/>
      <c r="ONC39" s="17"/>
      <c r="OND39" s="17"/>
      <c r="ONE39" s="17"/>
      <c r="ONF39" s="17"/>
      <c r="ONG39" s="17"/>
      <c r="ONH39" s="17"/>
      <c r="ONI39" s="17"/>
      <c r="ONJ39" s="17"/>
      <c r="ONK39" s="17"/>
      <c r="ONL39" s="17"/>
      <c r="ONM39" s="17"/>
      <c r="ONN39" s="17"/>
      <c r="ONO39" s="17"/>
      <c r="ONP39" s="17"/>
      <c r="ONQ39" s="17"/>
      <c r="ONR39" s="17"/>
      <c r="ONS39" s="17"/>
      <c r="ONT39" s="17"/>
      <c r="ONU39" s="17"/>
      <c r="ONV39" s="17"/>
      <c r="ONW39" s="17"/>
      <c r="ONX39" s="17"/>
      <c r="ONY39" s="17"/>
      <c r="ONZ39" s="17"/>
      <c r="OOA39" s="17"/>
      <c r="OOB39" s="17"/>
      <c r="OOC39" s="17"/>
      <c r="OOD39" s="17"/>
      <c r="OOE39" s="17"/>
      <c r="OOF39" s="17"/>
      <c r="OOG39" s="17"/>
      <c r="OOH39" s="17"/>
      <c r="OOI39" s="17"/>
      <c r="OOJ39" s="17"/>
      <c r="OOK39" s="17"/>
      <c r="OOL39" s="17"/>
      <c r="OOM39" s="17"/>
      <c r="OON39" s="17"/>
      <c r="OOO39" s="17"/>
      <c r="OOP39" s="17"/>
      <c r="OOQ39" s="17"/>
      <c r="OOR39" s="17"/>
      <c r="OOS39" s="17"/>
      <c r="OOT39" s="17"/>
      <c r="OOU39" s="17"/>
      <c r="OOV39" s="17"/>
      <c r="OOW39" s="17"/>
      <c r="OOX39" s="17"/>
      <c r="OOY39" s="17"/>
      <c r="OOZ39" s="17"/>
      <c r="OPA39" s="17"/>
      <c r="OPB39" s="17"/>
      <c r="OPC39" s="17"/>
      <c r="OPD39" s="17"/>
      <c r="OPE39" s="17"/>
      <c r="OPF39" s="17"/>
      <c r="OPG39" s="17"/>
      <c r="OPH39" s="17"/>
      <c r="OPI39" s="17"/>
      <c r="OPJ39" s="17"/>
      <c r="OPK39" s="17"/>
      <c r="OPL39" s="17"/>
      <c r="OPM39" s="17"/>
      <c r="OPN39" s="17"/>
      <c r="OPO39" s="17"/>
      <c r="OPP39" s="17"/>
      <c r="OPQ39" s="17"/>
      <c r="OPR39" s="17"/>
      <c r="OPS39" s="17"/>
      <c r="OPT39" s="17"/>
      <c r="OPU39" s="17"/>
      <c r="OPV39" s="17"/>
      <c r="OPW39" s="17"/>
      <c r="OPX39" s="17"/>
      <c r="OPY39" s="17"/>
      <c r="OPZ39" s="17"/>
      <c r="OQA39" s="17"/>
      <c r="OQB39" s="17"/>
      <c r="OQC39" s="17"/>
      <c r="OQD39" s="17"/>
      <c r="OQE39" s="17"/>
      <c r="OQF39" s="17"/>
      <c r="OQG39" s="17"/>
      <c r="OQH39" s="17"/>
      <c r="OQI39" s="17"/>
      <c r="OQJ39" s="17"/>
      <c r="OQK39" s="17"/>
      <c r="OQL39" s="17"/>
      <c r="OQM39" s="17"/>
      <c r="OQN39" s="17"/>
      <c r="OQO39" s="17"/>
      <c r="OQP39" s="17"/>
      <c r="OQQ39" s="17"/>
      <c r="OQR39" s="17"/>
      <c r="OQS39" s="17"/>
      <c r="OQT39" s="17"/>
      <c r="OQU39" s="17"/>
      <c r="OQV39" s="17"/>
      <c r="OQW39" s="17"/>
      <c r="OQX39" s="17"/>
      <c r="OQY39" s="17"/>
      <c r="OQZ39" s="17"/>
      <c r="ORA39" s="17"/>
      <c r="ORB39" s="17"/>
      <c r="ORC39" s="17"/>
      <c r="ORD39" s="17"/>
      <c r="ORE39" s="17"/>
      <c r="ORF39" s="17"/>
      <c r="ORG39" s="17"/>
      <c r="ORH39" s="17"/>
      <c r="ORI39" s="17"/>
      <c r="ORJ39" s="17"/>
      <c r="ORK39" s="17"/>
      <c r="ORL39" s="17"/>
      <c r="ORM39" s="17"/>
      <c r="ORN39" s="17"/>
      <c r="ORO39" s="17"/>
      <c r="ORP39" s="17"/>
      <c r="ORQ39" s="17"/>
      <c r="ORR39" s="17"/>
      <c r="ORS39" s="17"/>
      <c r="ORT39" s="17"/>
      <c r="ORU39" s="17"/>
      <c r="ORV39" s="17"/>
      <c r="ORW39" s="17"/>
      <c r="ORX39" s="17"/>
      <c r="ORY39" s="17"/>
      <c r="ORZ39" s="17"/>
      <c r="OSA39" s="17"/>
      <c r="OSB39" s="17"/>
      <c r="OSC39" s="17"/>
      <c r="OSD39" s="17"/>
      <c r="OSE39" s="17"/>
      <c r="OSF39" s="17"/>
      <c r="OSG39" s="17"/>
      <c r="OSH39" s="17"/>
      <c r="OSI39" s="17"/>
      <c r="OSJ39" s="17"/>
      <c r="OSK39" s="17"/>
      <c r="OSL39" s="17"/>
      <c r="OSM39" s="17"/>
      <c r="OSN39" s="17"/>
      <c r="OSO39" s="17"/>
      <c r="OSP39" s="17"/>
      <c r="OSQ39" s="17"/>
      <c r="OSR39" s="17"/>
      <c r="OSS39" s="17"/>
      <c r="OST39" s="17"/>
      <c r="OSU39" s="17"/>
      <c r="OSV39" s="17"/>
      <c r="OSW39" s="17"/>
      <c r="OSX39" s="17"/>
      <c r="OSY39" s="17"/>
      <c r="OSZ39" s="17"/>
      <c r="OTA39" s="17"/>
      <c r="OTB39" s="17"/>
      <c r="OTC39" s="17"/>
      <c r="OTD39" s="17"/>
      <c r="OTE39" s="17"/>
      <c r="OTF39" s="17"/>
      <c r="OTG39" s="17"/>
      <c r="OTH39" s="17"/>
      <c r="OTI39" s="17"/>
      <c r="OTJ39" s="17"/>
      <c r="OTK39" s="17"/>
      <c r="OTL39" s="17"/>
      <c r="OTM39" s="17"/>
      <c r="OTN39" s="17"/>
      <c r="OTO39" s="17"/>
      <c r="OTP39" s="17"/>
      <c r="OTQ39" s="17"/>
      <c r="OTR39" s="17"/>
      <c r="OTS39" s="17"/>
      <c r="OTT39" s="17"/>
      <c r="OTU39" s="17"/>
      <c r="OTV39" s="17"/>
      <c r="OTW39" s="17"/>
      <c r="OTX39" s="17"/>
      <c r="OTY39" s="17"/>
      <c r="OTZ39" s="17"/>
      <c r="OUA39" s="17"/>
      <c r="OUB39" s="17"/>
      <c r="OUC39" s="17"/>
      <c r="OUD39" s="17"/>
      <c r="OUE39" s="17"/>
      <c r="OUF39" s="17"/>
      <c r="OUG39" s="17"/>
      <c r="OUH39" s="17"/>
      <c r="OUI39" s="17"/>
      <c r="OUJ39" s="17"/>
      <c r="OUK39" s="17"/>
      <c r="OUL39" s="17"/>
      <c r="OUM39" s="17"/>
      <c r="OUN39" s="17"/>
      <c r="OUO39" s="17"/>
      <c r="OUP39" s="17"/>
      <c r="OUQ39" s="17"/>
      <c r="OUR39" s="17"/>
      <c r="OUS39" s="17"/>
      <c r="OUT39" s="17"/>
      <c r="OUU39" s="17"/>
      <c r="OUV39" s="17"/>
      <c r="OUW39" s="17"/>
      <c r="OUX39" s="17"/>
      <c r="OUY39" s="17"/>
      <c r="OUZ39" s="17"/>
      <c r="OVA39" s="17"/>
      <c r="OVB39" s="17"/>
      <c r="OVC39" s="17"/>
      <c r="OVD39" s="17"/>
      <c r="OVE39" s="17"/>
      <c r="OVF39" s="17"/>
      <c r="OVG39" s="17"/>
      <c r="OVH39" s="17"/>
      <c r="OVI39" s="17"/>
      <c r="OVJ39" s="17"/>
      <c r="OVK39" s="17"/>
      <c r="OVL39" s="17"/>
      <c r="OVM39" s="17"/>
      <c r="OVN39" s="17"/>
      <c r="OVO39" s="17"/>
      <c r="OVP39" s="17"/>
      <c r="OVQ39" s="17"/>
      <c r="OVR39" s="17"/>
      <c r="OVS39" s="17"/>
      <c r="OVT39" s="17"/>
      <c r="OVU39" s="17"/>
      <c r="OVV39" s="17"/>
      <c r="OVW39" s="17"/>
      <c r="OVX39" s="17"/>
      <c r="OVY39" s="17"/>
      <c r="OVZ39" s="17"/>
      <c r="OWA39" s="17"/>
      <c r="OWB39" s="17"/>
      <c r="OWC39" s="17"/>
      <c r="OWD39" s="17"/>
      <c r="OWE39" s="17"/>
      <c r="OWF39" s="17"/>
      <c r="OWG39" s="17"/>
      <c r="OWH39" s="17"/>
      <c r="OWI39" s="17"/>
      <c r="OWJ39" s="17"/>
      <c r="OWK39" s="17"/>
      <c r="OWL39" s="17"/>
      <c r="OWM39" s="17"/>
      <c r="OWN39" s="17"/>
      <c r="OWO39" s="17"/>
      <c r="OWP39" s="17"/>
      <c r="OWQ39" s="17"/>
      <c r="OWR39" s="17"/>
      <c r="OWS39" s="17"/>
      <c r="OWT39" s="17"/>
      <c r="OWU39" s="17"/>
      <c r="OWV39" s="17"/>
      <c r="OWW39" s="17"/>
      <c r="OWX39" s="17"/>
      <c r="OWY39" s="17"/>
      <c r="OWZ39" s="17"/>
      <c r="OXA39" s="17"/>
      <c r="OXB39" s="17"/>
      <c r="OXC39" s="17"/>
      <c r="OXD39" s="17"/>
      <c r="OXE39" s="17"/>
      <c r="OXF39" s="17"/>
      <c r="OXG39" s="17"/>
      <c r="OXH39" s="17"/>
      <c r="OXI39" s="17"/>
      <c r="OXJ39" s="17"/>
      <c r="OXK39" s="17"/>
      <c r="OXL39" s="17"/>
      <c r="OXM39" s="17"/>
      <c r="OXN39" s="17"/>
      <c r="OXO39" s="17"/>
      <c r="OXP39" s="17"/>
      <c r="OXQ39" s="17"/>
      <c r="OXR39" s="17"/>
      <c r="OXS39" s="17"/>
      <c r="OXT39" s="17"/>
      <c r="OXU39" s="17"/>
      <c r="OXV39" s="17"/>
      <c r="OXW39" s="17"/>
      <c r="OXX39" s="17"/>
      <c r="OXY39" s="17"/>
      <c r="OXZ39" s="17"/>
      <c r="OYA39" s="17"/>
      <c r="OYB39" s="17"/>
      <c r="OYC39" s="17"/>
      <c r="OYD39" s="17"/>
      <c r="OYE39" s="17"/>
      <c r="OYF39" s="17"/>
      <c r="OYG39" s="17"/>
      <c r="OYH39" s="17"/>
      <c r="OYI39" s="17"/>
      <c r="OYJ39" s="17"/>
      <c r="OYK39" s="17"/>
      <c r="OYL39" s="17"/>
      <c r="OYM39" s="17"/>
      <c r="OYN39" s="17"/>
      <c r="OYO39" s="17"/>
      <c r="OYP39" s="17"/>
      <c r="OYQ39" s="17"/>
      <c r="OYR39" s="17"/>
      <c r="OYS39" s="17"/>
      <c r="OYT39" s="17"/>
      <c r="OYU39" s="17"/>
      <c r="OYV39" s="17"/>
      <c r="OYW39" s="17"/>
      <c r="OYX39" s="17"/>
      <c r="OYY39" s="17"/>
      <c r="OYZ39" s="17"/>
      <c r="OZA39" s="17"/>
      <c r="OZB39" s="17"/>
      <c r="OZC39" s="17"/>
      <c r="OZD39" s="17"/>
      <c r="OZE39" s="17"/>
      <c r="OZF39" s="17"/>
      <c r="OZG39" s="17"/>
      <c r="OZH39" s="17"/>
      <c r="OZI39" s="17"/>
      <c r="OZJ39" s="17"/>
      <c r="OZK39" s="17"/>
      <c r="OZL39" s="17"/>
      <c r="OZM39" s="17"/>
      <c r="OZN39" s="17"/>
      <c r="OZO39" s="17"/>
      <c r="OZP39" s="17"/>
      <c r="OZQ39" s="17"/>
      <c r="OZR39" s="17"/>
      <c r="OZS39" s="17"/>
      <c r="OZT39" s="17"/>
      <c r="OZU39" s="17"/>
      <c r="OZV39" s="17"/>
      <c r="OZW39" s="17"/>
      <c r="OZX39" s="17"/>
      <c r="OZY39" s="17"/>
      <c r="OZZ39" s="17"/>
      <c r="PAA39" s="17"/>
      <c r="PAB39" s="17"/>
      <c r="PAC39" s="17"/>
      <c r="PAD39" s="17"/>
      <c r="PAE39" s="17"/>
      <c r="PAF39" s="17"/>
      <c r="PAG39" s="17"/>
      <c r="PAH39" s="17"/>
      <c r="PAI39" s="17"/>
      <c r="PAJ39" s="17"/>
      <c r="PAK39" s="17"/>
      <c r="PAL39" s="17"/>
      <c r="PAM39" s="17"/>
      <c r="PAN39" s="17"/>
      <c r="PAO39" s="17"/>
      <c r="PAP39" s="17"/>
      <c r="PAQ39" s="17"/>
      <c r="PAR39" s="17"/>
      <c r="PAS39" s="17"/>
      <c r="PAT39" s="17"/>
      <c r="PAU39" s="17"/>
      <c r="PAV39" s="17"/>
      <c r="PAW39" s="17"/>
      <c r="PAX39" s="17"/>
      <c r="PAY39" s="17"/>
      <c r="PAZ39" s="17"/>
      <c r="PBA39" s="17"/>
      <c r="PBB39" s="17"/>
      <c r="PBC39" s="17"/>
      <c r="PBD39" s="17"/>
      <c r="PBE39" s="17"/>
      <c r="PBF39" s="17"/>
      <c r="PBG39" s="17"/>
      <c r="PBH39" s="17"/>
      <c r="PBI39" s="17"/>
      <c r="PBJ39" s="17"/>
      <c r="PBK39" s="17"/>
      <c r="PBL39" s="17"/>
      <c r="PBM39" s="17"/>
      <c r="PBN39" s="17"/>
      <c r="PBO39" s="17"/>
      <c r="PBP39" s="17"/>
      <c r="PBQ39" s="17"/>
      <c r="PBR39" s="17"/>
      <c r="PBS39" s="17"/>
      <c r="PBT39" s="17"/>
      <c r="PBU39" s="17"/>
      <c r="PBV39" s="17"/>
      <c r="PBW39" s="17"/>
      <c r="PBX39" s="17"/>
      <c r="PBY39" s="17"/>
      <c r="PBZ39" s="17"/>
      <c r="PCA39" s="17"/>
      <c r="PCB39" s="17"/>
      <c r="PCC39" s="17"/>
      <c r="PCD39" s="17"/>
      <c r="PCE39" s="17"/>
      <c r="PCF39" s="17"/>
      <c r="PCG39" s="17"/>
      <c r="PCH39" s="17"/>
      <c r="PCI39" s="17"/>
      <c r="PCJ39" s="17"/>
      <c r="PCK39" s="17"/>
      <c r="PCL39" s="17"/>
      <c r="PCM39" s="17"/>
      <c r="PCN39" s="17"/>
      <c r="PCO39" s="17"/>
      <c r="PCP39" s="17"/>
      <c r="PCQ39" s="17"/>
      <c r="PCR39" s="17"/>
      <c r="PCS39" s="17"/>
      <c r="PCT39" s="17"/>
      <c r="PCU39" s="17"/>
      <c r="PCV39" s="17"/>
      <c r="PCW39" s="17"/>
      <c r="PCX39" s="17"/>
      <c r="PCY39" s="17"/>
      <c r="PCZ39" s="17"/>
      <c r="PDA39" s="17"/>
      <c r="PDB39" s="17"/>
      <c r="PDC39" s="17"/>
      <c r="PDD39" s="17"/>
      <c r="PDE39" s="17"/>
      <c r="PDF39" s="17"/>
      <c r="PDG39" s="17"/>
      <c r="PDH39" s="17"/>
      <c r="PDI39" s="17"/>
      <c r="PDJ39" s="17"/>
      <c r="PDK39" s="17"/>
      <c r="PDL39" s="17"/>
      <c r="PDM39" s="17"/>
      <c r="PDN39" s="17"/>
      <c r="PDO39" s="17"/>
      <c r="PDP39" s="17"/>
      <c r="PDQ39" s="17"/>
      <c r="PDR39" s="17"/>
      <c r="PDS39" s="17"/>
      <c r="PDT39" s="17"/>
      <c r="PDU39" s="17"/>
      <c r="PDV39" s="17"/>
      <c r="PDW39" s="17"/>
      <c r="PDX39" s="17"/>
      <c r="PDY39" s="17"/>
      <c r="PDZ39" s="17"/>
      <c r="PEA39" s="17"/>
      <c r="PEB39" s="17"/>
      <c r="PEC39" s="17"/>
      <c r="PED39" s="17"/>
      <c r="PEE39" s="17"/>
      <c r="PEF39" s="17"/>
      <c r="PEG39" s="17"/>
      <c r="PEH39" s="17"/>
      <c r="PEI39" s="17"/>
      <c r="PEJ39" s="17"/>
      <c r="PEK39" s="17"/>
      <c r="PEL39" s="17"/>
      <c r="PEM39" s="17"/>
      <c r="PEN39" s="17"/>
      <c r="PEO39" s="17"/>
      <c r="PEP39" s="17"/>
      <c r="PEQ39" s="17"/>
      <c r="PER39" s="17"/>
      <c r="PES39" s="17"/>
      <c r="PET39" s="17"/>
      <c r="PEU39" s="17"/>
      <c r="PEV39" s="17"/>
      <c r="PEW39" s="17"/>
      <c r="PEX39" s="17"/>
      <c r="PEY39" s="17"/>
      <c r="PEZ39" s="17"/>
      <c r="PFA39" s="17"/>
      <c r="PFB39" s="17"/>
      <c r="PFC39" s="17"/>
      <c r="PFD39" s="17"/>
      <c r="PFE39" s="17"/>
      <c r="PFF39" s="17"/>
      <c r="PFG39" s="17"/>
      <c r="PFH39" s="17"/>
      <c r="PFI39" s="17"/>
      <c r="PFJ39" s="17"/>
      <c r="PFK39" s="17"/>
      <c r="PFL39" s="17"/>
      <c r="PFM39" s="17"/>
      <c r="PFN39" s="17"/>
      <c r="PFO39" s="17"/>
      <c r="PFP39" s="17"/>
      <c r="PFQ39" s="17"/>
      <c r="PFR39" s="17"/>
      <c r="PFS39" s="17"/>
      <c r="PFT39" s="17"/>
      <c r="PFU39" s="17"/>
      <c r="PFV39" s="17"/>
      <c r="PFW39" s="17"/>
      <c r="PFX39" s="17"/>
      <c r="PFY39" s="17"/>
      <c r="PFZ39" s="17"/>
      <c r="PGA39" s="17"/>
      <c r="PGB39" s="17"/>
      <c r="PGC39" s="17"/>
      <c r="PGD39" s="17"/>
      <c r="PGE39" s="17"/>
      <c r="PGF39" s="17"/>
      <c r="PGG39" s="17"/>
      <c r="PGH39" s="17"/>
      <c r="PGI39" s="17"/>
      <c r="PGJ39" s="17"/>
      <c r="PGK39" s="17"/>
      <c r="PGL39" s="17"/>
      <c r="PGM39" s="17"/>
      <c r="PGN39" s="17"/>
      <c r="PGO39" s="17"/>
      <c r="PGP39" s="17"/>
      <c r="PGQ39" s="17"/>
      <c r="PGR39" s="17"/>
      <c r="PGS39" s="17"/>
      <c r="PGT39" s="17"/>
      <c r="PGU39" s="17"/>
      <c r="PGV39" s="17"/>
      <c r="PGW39" s="17"/>
      <c r="PGX39" s="17"/>
      <c r="PGY39" s="17"/>
      <c r="PGZ39" s="17"/>
      <c r="PHA39" s="17"/>
      <c r="PHB39" s="17"/>
      <c r="PHC39" s="17"/>
      <c r="PHD39" s="17"/>
      <c r="PHE39" s="17"/>
      <c r="PHF39" s="17"/>
      <c r="PHG39" s="17"/>
      <c r="PHH39" s="17"/>
      <c r="PHI39" s="17"/>
      <c r="PHJ39" s="17"/>
      <c r="PHK39" s="17"/>
      <c r="PHL39" s="17"/>
      <c r="PHM39" s="17"/>
      <c r="PHN39" s="17"/>
      <c r="PHO39" s="17"/>
      <c r="PHP39" s="17"/>
      <c r="PHQ39" s="17"/>
      <c r="PHR39" s="17"/>
      <c r="PHS39" s="17"/>
      <c r="PHT39" s="17"/>
      <c r="PHU39" s="17"/>
      <c r="PHV39" s="17"/>
      <c r="PHW39" s="17"/>
      <c r="PHX39" s="17"/>
      <c r="PHY39" s="17"/>
      <c r="PHZ39" s="17"/>
      <c r="PIA39" s="17"/>
      <c r="PIB39" s="17"/>
      <c r="PIC39" s="17"/>
      <c r="PID39" s="17"/>
      <c r="PIE39" s="17"/>
      <c r="PIF39" s="17"/>
      <c r="PIG39" s="17"/>
      <c r="PIH39" s="17"/>
      <c r="PII39" s="17"/>
      <c r="PIJ39" s="17"/>
      <c r="PIK39" s="17"/>
      <c r="PIL39" s="17"/>
      <c r="PIM39" s="17"/>
      <c r="PIN39" s="17"/>
      <c r="PIO39" s="17"/>
      <c r="PIP39" s="17"/>
      <c r="PIQ39" s="17"/>
      <c r="PIR39" s="17"/>
      <c r="PIS39" s="17"/>
      <c r="PIT39" s="17"/>
      <c r="PIU39" s="17"/>
      <c r="PIV39" s="17"/>
      <c r="PIW39" s="17"/>
      <c r="PIX39" s="17"/>
      <c r="PIY39" s="17"/>
      <c r="PIZ39" s="17"/>
      <c r="PJA39" s="17"/>
      <c r="PJB39" s="17"/>
      <c r="PJC39" s="17"/>
      <c r="PJD39" s="17"/>
      <c r="PJE39" s="17"/>
      <c r="PJF39" s="17"/>
      <c r="PJG39" s="17"/>
      <c r="PJH39" s="17"/>
      <c r="PJI39" s="17"/>
      <c r="PJJ39" s="17"/>
      <c r="PJK39" s="17"/>
      <c r="PJL39" s="17"/>
      <c r="PJM39" s="17"/>
      <c r="PJN39" s="17"/>
      <c r="PJO39" s="17"/>
      <c r="PJP39" s="17"/>
      <c r="PJQ39" s="17"/>
      <c r="PJR39" s="17"/>
      <c r="PJS39" s="17"/>
      <c r="PJT39" s="17"/>
      <c r="PJU39" s="17"/>
      <c r="PJV39" s="17"/>
      <c r="PJW39" s="17"/>
      <c r="PJX39" s="17"/>
      <c r="PJY39" s="17"/>
      <c r="PJZ39" s="17"/>
      <c r="PKA39" s="17"/>
      <c r="PKB39" s="17"/>
      <c r="PKC39" s="17"/>
      <c r="PKD39" s="17"/>
      <c r="PKE39" s="17"/>
      <c r="PKF39" s="17"/>
      <c r="PKG39" s="17"/>
      <c r="PKH39" s="17"/>
      <c r="PKI39" s="17"/>
      <c r="PKJ39" s="17"/>
      <c r="PKK39" s="17"/>
      <c r="PKL39" s="17"/>
      <c r="PKM39" s="17"/>
      <c r="PKN39" s="17"/>
      <c r="PKO39" s="17"/>
      <c r="PKP39" s="17"/>
      <c r="PKQ39" s="17"/>
      <c r="PKR39" s="17"/>
      <c r="PKS39" s="17"/>
      <c r="PKT39" s="17"/>
      <c r="PKU39" s="17"/>
      <c r="PKV39" s="17"/>
      <c r="PKW39" s="17"/>
      <c r="PKX39" s="17"/>
      <c r="PKY39" s="17"/>
      <c r="PKZ39" s="17"/>
      <c r="PLA39" s="17"/>
      <c r="PLB39" s="17"/>
      <c r="PLC39" s="17"/>
      <c r="PLD39" s="17"/>
      <c r="PLE39" s="17"/>
      <c r="PLF39" s="17"/>
      <c r="PLG39" s="17"/>
      <c r="PLH39" s="17"/>
      <c r="PLI39" s="17"/>
      <c r="PLJ39" s="17"/>
      <c r="PLK39" s="17"/>
      <c r="PLL39" s="17"/>
      <c r="PLM39" s="17"/>
      <c r="PLN39" s="17"/>
      <c r="PLO39" s="17"/>
      <c r="PLP39" s="17"/>
      <c r="PLQ39" s="17"/>
      <c r="PLR39" s="17"/>
      <c r="PLS39" s="17"/>
      <c r="PLT39" s="17"/>
      <c r="PLU39" s="17"/>
      <c r="PLV39" s="17"/>
      <c r="PLW39" s="17"/>
      <c r="PLX39" s="17"/>
      <c r="PLY39" s="17"/>
      <c r="PLZ39" s="17"/>
      <c r="PMA39" s="17"/>
      <c r="PMB39" s="17"/>
      <c r="PMC39" s="17"/>
      <c r="PMD39" s="17"/>
      <c r="PME39" s="17"/>
      <c r="PMF39" s="17"/>
      <c r="PMG39" s="17"/>
      <c r="PMH39" s="17"/>
      <c r="PMI39" s="17"/>
      <c r="PMJ39" s="17"/>
      <c r="PMK39" s="17"/>
      <c r="PML39" s="17"/>
      <c r="PMM39" s="17"/>
      <c r="PMN39" s="17"/>
      <c r="PMO39" s="17"/>
      <c r="PMP39" s="17"/>
      <c r="PMQ39" s="17"/>
      <c r="PMR39" s="17"/>
      <c r="PMS39" s="17"/>
      <c r="PMT39" s="17"/>
      <c r="PMU39" s="17"/>
      <c r="PMV39" s="17"/>
      <c r="PMW39" s="17"/>
      <c r="PMX39" s="17"/>
      <c r="PMY39" s="17"/>
      <c r="PMZ39" s="17"/>
      <c r="PNA39" s="17"/>
      <c r="PNB39" s="17"/>
      <c r="PNC39" s="17"/>
      <c r="PND39" s="17"/>
      <c r="PNE39" s="17"/>
      <c r="PNF39" s="17"/>
      <c r="PNG39" s="17"/>
      <c r="PNH39" s="17"/>
      <c r="PNI39" s="17"/>
      <c r="PNJ39" s="17"/>
      <c r="PNK39" s="17"/>
      <c r="PNL39" s="17"/>
      <c r="PNM39" s="17"/>
      <c r="PNN39" s="17"/>
      <c r="PNO39" s="17"/>
      <c r="PNP39" s="17"/>
      <c r="PNQ39" s="17"/>
      <c r="PNR39" s="17"/>
      <c r="PNS39" s="17"/>
      <c r="PNT39" s="17"/>
      <c r="PNU39" s="17"/>
      <c r="PNV39" s="17"/>
      <c r="PNW39" s="17"/>
      <c r="PNX39" s="17"/>
      <c r="PNY39" s="17"/>
      <c r="PNZ39" s="17"/>
      <c r="POA39" s="17"/>
      <c r="POB39" s="17"/>
      <c r="POC39" s="17"/>
      <c r="POD39" s="17"/>
      <c r="POE39" s="17"/>
      <c r="POF39" s="17"/>
      <c r="POG39" s="17"/>
      <c r="POH39" s="17"/>
      <c r="POI39" s="17"/>
      <c r="POJ39" s="17"/>
      <c r="POK39" s="17"/>
      <c r="POL39" s="17"/>
      <c r="POM39" s="17"/>
      <c r="PON39" s="17"/>
      <c r="POO39" s="17"/>
      <c r="POP39" s="17"/>
      <c r="POQ39" s="17"/>
      <c r="POR39" s="17"/>
      <c r="POS39" s="17"/>
      <c r="POT39" s="17"/>
      <c r="POU39" s="17"/>
      <c r="POV39" s="17"/>
      <c r="POW39" s="17"/>
      <c r="POX39" s="17"/>
      <c r="POY39" s="17"/>
      <c r="POZ39" s="17"/>
      <c r="PPA39" s="17"/>
      <c r="PPB39" s="17"/>
      <c r="PPC39" s="17"/>
      <c r="PPD39" s="17"/>
      <c r="PPE39" s="17"/>
      <c r="PPF39" s="17"/>
      <c r="PPG39" s="17"/>
      <c r="PPH39" s="17"/>
      <c r="PPI39" s="17"/>
      <c r="PPJ39" s="17"/>
      <c r="PPK39" s="17"/>
      <c r="PPL39" s="17"/>
      <c r="PPM39" s="17"/>
      <c r="PPN39" s="17"/>
      <c r="PPO39" s="17"/>
      <c r="PPP39" s="17"/>
      <c r="PPQ39" s="17"/>
      <c r="PPR39" s="17"/>
      <c r="PPS39" s="17"/>
      <c r="PPT39" s="17"/>
      <c r="PPU39" s="17"/>
      <c r="PPV39" s="17"/>
      <c r="PPW39" s="17"/>
      <c r="PPX39" s="17"/>
      <c r="PPY39" s="17"/>
      <c r="PPZ39" s="17"/>
      <c r="PQA39" s="17"/>
      <c r="PQB39" s="17"/>
      <c r="PQC39" s="17"/>
      <c r="PQD39" s="17"/>
      <c r="PQE39" s="17"/>
      <c r="PQF39" s="17"/>
      <c r="PQG39" s="17"/>
      <c r="PQH39" s="17"/>
      <c r="PQI39" s="17"/>
      <c r="PQJ39" s="17"/>
      <c r="PQK39" s="17"/>
      <c r="PQL39" s="17"/>
      <c r="PQM39" s="17"/>
      <c r="PQN39" s="17"/>
      <c r="PQO39" s="17"/>
      <c r="PQP39" s="17"/>
      <c r="PQQ39" s="17"/>
      <c r="PQR39" s="17"/>
      <c r="PQS39" s="17"/>
      <c r="PQT39" s="17"/>
      <c r="PQU39" s="17"/>
      <c r="PQV39" s="17"/>
      <c r="PQW39" s="17"/>
      <c r="PQX39" s="17"/>
      <c r="PQY39" s="17"/>
      <c r="PQZ39" s="17"/>
      <c r="PRA39" s="17"/>
      <c r="PRB39" s="17"/>
      <c r="PRC39" s="17"/>
      <c r="PRD39" s="17"/>
      <c r="PRE39" s="17"/>
      <c r="PRF39" s="17"/>
      <c r="PRG39" s="17"/>
      <c r="PRH39" s="17"/>
      <c r="PRI39" s="17"/>
      <c r="PRJ39" s="17"/>
      <c r="PRK39" s="17"/>
      <c r="PRL39" s="17"/>
      <c r="PRM39" s="17"/>
      <c r="PRN39" s="17"/>
      <c r="PRO39" s="17"/>
      <c r="PRP39" s="17"/>
      <c r="PRQ39" s="17"/>
      <c r="PRR39" s="17"/>
      <c r="PRS39" s="17"/>
      <c r="PRT39" s="17"/>
      <c r="PRU39" s="17"/>
      <c r="PRV39" s="17"/>
      <c r="PRW39" s="17"/>
      <c r="PRX39" s="17"/>
      <c r="PRY39" s="17"/>
      <c r="PRZ39" s="17"/>
      <c r="PSA39" s="17"/>
      <c r="PSB39" s="17"/>
      <c r="PSC39" s="17"/>
      <c r="PSD39" s="17"/>
      <c r="PSE39" s="17"/>
      <c r="PSF39" s="17"/>
      <c r="PSG39" s="17"/>
      <c r="PSH39" s="17"/>
      <c r="PSI39" s="17"/>
      <c r="PSJ39" s="17"/>
      <c r="PSK39" s="17"/>
      <c r="PSL39" s="17"/>
      <c r="PSM39" s="17"/>
      <c r="PSN39" s="17"/>
      <c r="PSO39" s="17"/>
      <c r="PSP39" s="17"/>
      <c r="PSQ39" s="17"/>
      <c r="PSR39" s="17"/>
      <c r="PSS39" s="17"/>
      <c r="PST39" s="17"/>
      <c r="PSU39" s="17"/>
      <c r="PSV39" s="17"/>
      <c r="PSW39" s="17"/>
      <c r="PSX39" s="17"/>
      <c r="PSY39" s="17"/>
      <c r="PSZ39" s="17"/>
      <c r="PTA39" s="17"/>
      <c r="PTB39" s="17"/>
      <c r="PTC39" s="17"/>
      <c r="PTD39" s="17"/>
      <c r="PTE39" s="17"/>
      <c r="PTF39" s="17"/>
      <c r="PTG39" s="17"/>
      <c r="PTH39" s="17"/>
      <c r="PTI39" s="17"/>
      <c r="PTJ39" s="17"/>
      <c r="PTK39" s="17"/>
      <c r="PTL39" s="17"/>
      <c r="PTM39" s="17"/>
      <c r="PTN39" s="17"/>
      <c r="PTO39" s="17"/>
      <c r="PTP39" s="17"/>
      <c r="PTQ39" s="17"/>
      <c r="PTR39" s="17"/>
      <c r="PTS39" s="17"/>
      <c r="PTT39" s="17"/>
      <c r="PTU39" s="17"/>
      <c r="PTV39" s="17"/>
      <c r="PTW39" s="17"/>
      <c r="PTX39" s="17"/>
      <c r="PTY39" s="17"/>
      <c r="PTZ39" s="17"/>
      <c r="PUA39" s="17"/>
      <c r="PUB39" s="17"/>
      <c r="PUC39" s="17"/>
      <c r="PUD39" s="17"/>
      <c r="PUE39" s="17"/>
      <c r="PUF39" s="17"/>
      <c r="PUG39" s="17"/>
      <c r="PUH39" s="17"/>
      <c r="PUI39" s="17"/>
      <c r="PUJ39" s="17"/>
      <c r="PUK39" s="17"/>
      <c r="PUL39" s="17"/>
      <c r="PUM39" s="17"/>
      <c r="PUN39" s="17"/>
      <c r="PUO39" s="17"/>
      <c r="PUP39" s="17"/>
      <c r="PUQ39" s="17"/>
      <c r="PUR39" s="17"/>
      <c r="PUS39" s="17"/>
      <c r="PUT39" s="17"/>
      <c r="PUU39" s="17"/>
      <c r="PUV39" s="17"/>
      <c r="PUW39" s="17"/>
      <c r="PUX39" s="17"/>
      <c r="PUY39" s="17"/>
      <c r="PUZ39" s="17"/>
      <c r="PVA39" s="17"/>
      <c r="PVB39" s="17"/>
      <c r="PVC39" s="17"/>
      <c r="PVD39" s="17"/>
      <c r="PVE39" s="17"/>
      <c r="PVF39" s="17"/>
      <c r="PVG39" s="17"/>
      <c r="PVH39" s="17"/>
      <c r="PVI39" s="17"/>
      <c r="PVJ39" s="17"/>
      <c r="PVK39" s="17"/>
      <c r="PVL39" s="17"/>
      <c r="PVM39" s="17"/>
      <c r="PVN39" s="17"/>
      <c r="PVO39" s="17"/>
      <c r="PVP39" s="17"/>
      <c r="PVQ39" s="17"/>
      <c r="PVR39" s="17"/>
      <c r="PVS39" s="17"/>
      <c r="PVT39" s="17"/>
      <c r="PVU39" s="17"/>
      <c r="PVV39" s="17"/>
      <c r="PVW39" s="17"/>
      <c r="PVX39" s="17"/>
      <c r="PVY39" s="17"/>
      <c r="PVZ39" s="17"/>
      <c r="PWA39" s="17"/>
      <c r="PWB39" s="17"/>
      <c r="PWC39" s="17"/>
      <c r="PWD39" s="17"/>
      <c r="PWE39" s="17"/>
      <c r="PWF39" s="17"/>
      <c r="PWG39" s="17"/>
      <c r="PWH39" s="17"/>
      <c r="PWI39" s="17"/>
      <c r="PWJ39" s="17"/>
      <c r="PWK39" s="17"/>
      <c r="PWL39" s="17"/>
      <c r="PWM39" s="17"/>
      <c r="PWN39" s="17"/>
      <c r="PWO39" s="17"/>
      <c r="PWP39" s="17"/>
      <c r="PWQ39" s="17"/>
      <c r="PWR39" s="17"/>
      <c r="PWS39" s="17"/>
      <c r="PWT39" s="17"/>
      <c r="PWU39" s="17"/>
      <c r="PWV39" s="17"/>
      <c r="PWW39" s="17"/>
      <c r="PWX39" s="17"/>
      <c r="PWY39" s="17"/>
      <c r="PWZ39" s="17"/>
      <c r="PXA39" s="17"/>
      <c r="PXB39" s="17"/>
      <c r="PXC39" s="17"/>
      <c r="PXD39" s="17"/>
      <c r="PXE39" s="17"/>
      <c r="PXF39" s="17"/>
      <c r="PXG39" s="17"/>
      <c r="PXH39" s="17"/>
      <c r="PXI39" s="17"/>
      <c r="PXJ39" s="17"/>
      <c r="PXK39" s="17"/>
      <c r="PXL39" s="17"/>
      <c r="PXM39" s="17"/>
      <c r="PXN39" s="17"/>
      <c r="PXO39" s="17"/>
      <c r="PXP39" s="17"/>
      <c r="PXQ39" s="17"/>
      <c r="PXR39" s="17"/>
      <c r="PXS39" s="17"/>
      <c r="PXT39" s="17"/>
      <c r="PXU39" s="17"/>
      <c r="PXV39" s="17"/>
      <c r="PXW39" s="17"/>
      <c r="PXX39" s="17"/>
      <c r="PXY39" s="17"/>
      <c r="PXZ39" s="17"/>
      <c r="PYA39" s="17"/>
      <c r="PYB39" s="17"/>
      <c r="PYC39" s="17"/>
      <c r="PYD39" s="17"/>
      <c r="PYE39" s="17"/>
      <c r="PYF39" s="17"/>
      <c r="PYG39" s="17"/>
      <c r="PYH39" s="17"/>
      <c r="PYI39" s="17"/>
      <c r="PYJ39" s="17"/>
      <c r="PYK39" s="17"/>
      <c r="PYL39" s="17"/>
      <c r="PYM39" s="17"/>
      <c r="PYN39" s="17"/>
      <c r="PYO39" s="17"/>
      <c r="PYP39" s="17"/>
      <c r="PYQ39" s="17"/>
      <c r="PYR39" s="17"/>
      <c r="PYS39" s="17"/>
      <c r="PYT39" s="17"/>
      <c r="PYU39" s="17"/>
      <c r="PYV39" s="17"/>
      <c r="PYW39" s="17"/>
      <c r="PYX39" s="17"/>
      <c r="PYY39" s="17"/>
      <c r="PYZ39" s="17"/>
      <c r="PZA39" s="17"/>
      <c r="PZB39" s="17"/>
      <c r="PZC39" s="17"/>
      <c r="PZD39" s="17"/>
      <c r="PZE39" s="17"/>
      <c r="PZF39" s="17"/>
      <c r="PZG39" s="17"/>
      <c r="PZH39" s="17"/>
      <c r="PZI39" s="17"/>
      <c r="PZJ39" s="17"/>
      <c r="PZK39" s="17"/>
      <c r="PZL39" s="17"/>
      <c r="PZM39" s="17"/>
      <c r="PZN39" s="17"/>
      <c r="PZO39" s="17"/>
      <c r="PZP39" s="17"/>
      <c r="PZQ39" s="17"/>
      <c r="PZR39" s="17"/>
      <c r="PZS39" s="17"/>
      <c r="PZT39" s="17"/>
      <c r="PZU39" s="17"/>
      <c r="PZV39" s="17"/>
      <c r="PZW39" s="17"/>
      <c r="PZX39" s="17"/>
      <c r="PZY39" s="17"/>
      <c r="PZZ39" s="17"/>
      <c r="QAA39" s="17"/>
      <c r="QAB39" s="17"/>
      <c r="QAC39" s="17"/>
      <c r="QAD39" s="17"/>
      <c r="QAE39" s="17"/>
      <c r="QAF39" s="17"/>
      <c r="QAG39" s="17"/>
      <c r="QAH39" s="17"/>
      <c r="QAI39" s="17"/>
      <c r="QAJ39" s="17"/>
      <c r="QAK39" s="17"/>
      <c r="QAL39" s="17"/>
      <c r="QAM39" s="17"/>
      <c r="QAN39" s="17"/>
      <c r="QAO39" s="17"/>
      <c r="QAP39" s="17"/>
      <c r="QAQ39" s="17"/>
      <c r="QAR39" s="17"/>
      <c r="QAS39" s="17"/>
      <c r="QAT39" s="17"/>
      <c r="QAU39" s="17"/>
      <c r="QAV39" s="17"/>
      <c r="QAW39" s="17"/>
      <c r="QAX39" s="17"/>
      <c r="QAY39" s="17"/>
      <c r="QAZ39" s="17"/>
      <c r="QBA39" s="17"/>
      <c r="QBB39" s="17"/>
      <c r="QBC39" s="17"/>
      <c r="QBD39" s="17"/>
      <c r="QBE39" s="17"/>
      <c r="QBF39" s="17"/>
      <c r="QBG39" s="17"/>
      <c r="QBH39" s="17"/>
      <c r="QBI39" s="17"/>
      <c r="QBJ39" s="17"/>
      <c r="QBK39" s="17"/>
      <c r="QBL39" s="17"/>
      <c r="QBM39" s="17"/>
      <c r="QBN39" s="17"/>
      <c r="QBO39" s="17"/>
      <c r="QBP39" s="17"/>
      <c r="QBQ39" s="17"/>
      <c r="QBR39" s="17"/>
      <c r="QBS39" s="17"/>
      <c r="QBT39" s="17"/>
      <c r="QBU39" s="17"/>
      <c r="QBV39" s="17"/>
      <c r="QBW39" s="17"/>
      <c r="QBX39" s="17"/>
      <c r="QBY39" s="17"/>
      <c r="QBZ39" s="17"/>
      <c r="QCA39" s="17"/>
      <c r="QCB39" s="17"/>
      <c r="QCC39" s="17"/>
      <c r="QCD39" s="17"/>
      <c r="QCE39" s="17"/>
      <c r="QCF39" s="17"/>
      <c r="QCG39" s="17"/>
      <c r="QCH39" s="17"/>
      <c r="QCI39" s="17"/>
      <c r="QCJ39" s="17"/>
      <c r="QCK39" s="17"/>
      <c r="QCL39" s="17"/>
      <c r="QCM39" s="17"/>
      <c r="QCN39" s="17"/>
      <c r="QCO39" s="17"/>
      <c r="QCP39" s="17"/>
      <c r="QCQ39" s="17"/>
      <c r="QCR39" s="17"/>
      <c r="QCS39" s="17"/>
      <c r="QCT39" s="17"/>
      <c r="QCU39" s="17"/>
      <c r="QCV39" s="17"/>
      <c r="QCW39" s="17"/>
      <c r="QCX39" s="17"/>
      <c r="QCY39" s="17"/>
      <c r="QCZ39" s="17"/>
      <c r="QDA39" s="17"/>
      <c r="QDB39" s="17"/>
      <c r="QDC39" s="17"/>
      <c r="QDD39" s="17"/>
      <c r="QDE39" s="17"/>
      <c r="QDF39" s="17"/>
      <c r="QDG39" s="17"/>
      <c r="QDH39" s="17"/>
      <c r="QDI39" s="17"/>
      <c r="QDJ39" s="17"/>
      <c r="QDK39" s="17"/>
      <c r="QDL39" s="17"/>
      <c r="QDM39" s="17"/>
      <c r="QDN39" s="17"/>
      <c r="QDO39" s="17"/>
      <c r="QDP39" s="17"/>
      <c r="QDQ39" s="17"/>
      <c r="QDR39" s="17"/>
      <c r="QDS39" s="17"/>
      <c r="QDT39" s="17"/>
      <c r="QDU39" s="17"/>
      <c r="QDV39" s="17"/>
      <c r="QDW39" s="17"/>
      <c r="QDX39" s="17"/>
      <c r="QDY39" s="17"/>
      <c r="QDZ39" s="17"/>
      <c r="QEA39" s="17"/>
      <c r="QEB39" s="17"/>
      <c r="QEC39" s="17"/>
      <c r="QED39" s="17"/>
      <c r="QEE39" s="17"/>
      <c r="QEF39" s="17"/>
      <c r="QEG39" s="17"/>
      <c r="QEH39" s="17"/>
      <c r="QEI39" s="17"/>
      <c r="QEJ39" s="17"/>
      <c r="QEK39" s="17"/>
      <c r="QEL39" s="17"/>
      <c r="QEM39" s="17"/>
      <c r="QEN39" s="17"/>
      <c r="QEO39" s="17"/>
      <c r="QEP39" s="17"/>
      <c r="QEQ39" s="17"/>
      <c r="QER39" s="17"/>
      <c r="QES39" s="17"/>
      <c r="QET39" s="17"/>
      <c r="QEU39" s="17"/>
      <c r="QEV39" s="17"/>
      <c r="QEW39" s="17"/>
      <c r="QEX39" s="17"/>
      <c r="QEY39" s="17"/>
      <c r="QEZ39" s="17"/>
      <c r="QFA39" s="17"/>
      <c r="QFB39" s="17"/>
      <c r="QFC39" s="17"/>
      <c r="QFD39" s="17"/>
      <c r="QFE39" s="17"/>
      <c r="QFF39" s="17"/>
      <c r="QFG39" s="17"/>
      <c r="QFH39" s="17"/>
      <c r="QFI39" s="17"/>
      <c r="QFJ39" s="17"/>
      <c r="QFK39" s="17"/>
      <c r="QFL39" s="17"/>
      <c r="QFM39" s="17"/>
      <c r="QFN39" s="17"/>
      <c r="QFO39" s="17"/>
      <c r="QFP39" s="17"/>
      <c r="QFQ39" s="17"/>
      <c r="QFR39" s="17"/>
      <c r="QFS39" s="17"/>
      <c r="QFT39" s="17"/>
      <c r="QFU39" s="17"/>
      <c r="QFV39" s="17"/>
      <c r="QFW39" s="17"/>
      <c r="QFX39" s="17"/>
      <c r="QFY39" s="17"/>
      <c r="QFZ39" s="17"/>
      <c r="QGA39" s="17"/>
      <c r="QGB39" s="17"/>
      <c r="QGC39" s="17"/>
      <c r="QGD39" s="17"/>
      <c r="QGE39" s="17"/>
      <c r="QGF39" s="17"/>
      <c r="QGG39" s="17"/>
      <c r="QGH39" s="17"/>
      <c r="QGI39" s="17"/>
      <c r="QGJ39" s="17"/>
      <c r="QGK39" s="17"/>
      <c r="QGL39" s="17"/>
      <c r="QGM39" s="17"/>
      <c r="QGN39" s="17"/>
      <c r="QGO39" s="17"/>
      <c r="QGP39" s="17"/>
      <c r="QGQ39" s="17"/>
      <c r="QGR39" s="17"/>
      <c r="QGS39" s="17"/>
      <c r="QGT39" s="17"/>
      <c r="QGU39" s="17"/>
      <c r="QGV39" s="17"/>
      <c r="QGW39" s="17"/>
      <c r="QGX39" s="17"/>
      <c r="QGY39" s="17"/>
      <c r="QGZ39" s="17"/>
      <c r="QHA39" s="17"/>
      <c r="QHB39" s="17"/>
      <c r="QHC39" s="17"/>
      <c r="QHD39" s="17"/>
      <c r="QHE39" s="17"/>
      <c r="QHF39" s="17"/>
      <c r="QHG39" s="17"/>
      <c r="QHH39" s="17"/>
      <c r="QHI39" s="17"/>
      <c r="QHJ39" s="17"/>
      <c r="QHK39" s="17"/>
      <c r="QHL39" s="17"/>
      <c r="QHM39" s="17"/>
      <c r="QHN39" s="17"/>
      <c r="QHO39" s="17"/>
      <c r="QHP39" s="17"/>
      <c r="QHQ39" s="17"/>
      <c r="QHR39" s="17"/>
      <c r="QHS39" s="17"/>
      <c r="QHT39" s="17"/>
      <c r="QHU39" s="17"/>
      <c r="QHV39" s="17"/>
      <c r="QHW39" s="17"/>
      <c r="QHX39" s="17"/>
      <c r="QHY39" s="17"/>
      <c r="QHZ39" s="17"/>
      <c r="QIA39" s="17"/>
      <c r="QIB39" s="17"/>
      <c r="QIC39" s="17"/>
      <c r="QID39" s="17"/>
      <c r="QIE39" s="17"/>
      <c r="QIF39" s="17"/>
      <c r="QIG39" s="17"/>
      <c r="QIH39" s="17"/>
      <c r="QII39" s="17"/>
      <c r="QIJ39" s="17"/>
      <c r="QIK39" s="17"/>
      <c r="QIL39" s="17"/>
      <c r="QIM39" s="17"/>
      <c r="QIN39" s="17"/>
      <c r="QIO39" s="17"/>
      <c r="QIP39" s="17"/>
      <c r="QIQ39" s="17"/>
      <c r="QIR39" s="17"/>
      <c r="QIS39" s="17"/>
      <c r="QIT39" s="17"/>
      <c r="QIU39" s="17"/>
      <c r="QIV39" s="17"/>
      <c r="QIW39" s="17"/>
      <c r="QIX39" s="17"/>
      <c r="QIY39" s="17"/>
      <c r="QIZ39" s="17"/>
      <c r="QJA39" s="17"/>
      <c r="QJB39" s="17"/>
      <c r="QJC39" s="17"/>
      <c r="QJD39" s="17"/>
      <c r="QJE39" s="17"/>
      <c r="QJF39" s="17"/>
      <c r="QJG39" s="17"/>
      <c r="QJH39" s="17"/>
      <c r="QJI39" s="17"/>
      <c r="QJJ39" s="17"/>
      <c r="QJK39" s="17"/>
      <c r="QJL39" s="17"/>
      <c r="QJM39" s="17"/>
      <c r="QJN39" s="17"/>
      <c r="QJO39" s="17"/>
      <c r="QJP39" s="17"/>
      <c r="QJQ39" s="17"/>
      <c r="QJR39" s="17"/>
      <c r="QJS39" s="17"/>
      <c r="QJT39" s="17"/>
      <c r="QJU39" s="17"/>
      <c r="QJV39" s="17"/>
      <c r="QJW39" s="17"/>
      <c r="QJX39" s="17"/>
      <c r="QJY39" s="17"/>
      <c r="QJZ39" s="17"/>
      <c r="QKA39" s="17"/>
      <c r="QKB39" s="17"/>
      <c r="QKC39" s="17"/>
      <c r="QKD39" s="17"/>
      <c r="QKE39" s="17"/>
      <c r="QKF39" s="17"/>
      <c r="QKG39" s="17"/>
      <c r="QKH39" s="17"/>
      <c r="QKI39" s="17"/>
      <c r="QKJ39" s="17"/>
      <c r="QKK39" s="17"/>
      <c r="QKL39" s="17"/>
      <c r="QKM39" s="17"/>
      <c r="QKN39" s="17"/>
      <c r="QKO39" s="17"/>
      <c r="QKP39" s="17"/>
      <c r="QKQ39" s="17"/>
      <c r="QKR39" s="17"/>
      <c r="QKS39" s="17"/>
      <c r="QKT39" s="17"/>
      <c r="QKU39" s="17"/>
      <c r="QKV39" s="17"/>
      <c r="QKW39" s="17"/>
      <c r="QKX39" s="17"/>
      <c r="QKY39" s="17"/>
      <c r="QKZ39" s="17"/>
      <c r="QLA39" s="17"/>
      <c r="QLB39" s="17"/>
      <c r="QLC39" s="17"/>
      <c r="QLD39" s="17"/>
      <c r="QLE39" s="17"/>
      <c r="QLF39" s="17"/>
      <c r="QLG39" s="17"/>
      <c r="QLH39" s="17"/>
      <c r="QLI39" s="17"/>
      <c r="QLJ39" s="17"/>
      <c r="QLK39" s="17"/>
      <c r="QLL39" s="17"/>
      <c r="QLM39" s="17"/>
      <c r="QLN39" s="17"/>
      <c r="QLO39" s="17"/>
      <c r="QLP39" s="17"/>
      <c r="QLQ39" s="17"/>
      <c r="QLR39" s="17"/>
      <c r="QLS39" s="17"/>
      <c r="QLT39" s="17"/>
      <c r="QLU39" s="17"/>
      <c r="QLV39" s="17"/>
      <c r="QLW39" s="17"/>
      <c r="QLX39" s="17"/>
      <c r="QLY39" s="17"/>
      <c r="QLZ39" s="17"/>
      <c r="QMA39" s="17"/>
      <c r="QMB39" s="17"/>
      <c r="QMC39" s="17"/>
      <c r="QMD39" s="17"/>
      <c r="QME39" s="17"/>
      <c r="QMF39" s="17"/>
      <c r="QMG39" s="17"/>
      <c r="QMH39" s="17"/>
      <c r="QMI39" s="17"/>
      <c r="QMJ39" s="17"/>
      <c r="QMK39" s="17"/>
      <c r="QML39" s="17"/>
      <c r="QMM39" s="17"/>
      <c r="QMN39" s="17"/>
      <c r="QMO39" s="17"/>
      <c r="QMP39" s="17"/>
      <c r="QMQ39" s="17"/>
      <c r="QMR39" s="17"/>
      <c r="QMS39" s="17"/>
      <c r="QMT39" s="17"/>
      <c r="QMU39" s="17"/>
      <c r="QMV39" s="17"/>
      <c r="QMW39" s="17"/>
      <c r="QMX39" s="17"/>
      <c r="QMY39" s="17"/>
      <c r="QMZ39" s="17"/>
      <c r="QNA39" s="17"/>
      <c r="QNB39" s="17"/>
      <c r="QNC39" s="17"/>
      <c r="QND39" s="17"/>
      <c r="QNE39" s="17"/>
      <c r="QNF39" s="17"/>
      <c r="QNG39" s="17"/>
      <c r="QNH39" s="17"/>
      <c r="QNI39" s="17"/>
      <c r="QNJ39" s="17"/>
      <c r="QNK39" s="17"/>
      <c r="QNL39" s="17"/>
      <c r="QNM39" s="17"/>
      <c r="QNN39" s="17"/>
      <c r="QNO39" s="17"/>
      <c r="QNP39" s="17"/>
      <c r="QNQ39" s="17"/>
      <c r="QNR39" s="17"/>
      <c r="QNS39" s="17"/>
      <c r="QNT39" s="17"/>
      <c r="QNU39" s="17"/>
      <c r="QNV39" s="17"/>
      <c r="QNW39" s="17"/>
      <c r="QNX39" s="17"/>
      <c r="QNY39" s="17"/>
      <c r="QNZ39" s="17"/>
      <c r="QOA39" s="17"/>
      <c r="QOB39" s="17"/>
      <c r="QOC39" s="17"/>
      <c r="QOD39" s="17"/>
      <c r="QOE39" s="17"/>
      <c r="QOF39" s="17"/>
      <c r="QOG39" s="17"/>
      <c r="QOH39" s="17"/>
      <c r="QOI39" s="17"/>
      <c r="QOJ39" s="17"/>
      <c r="QOK39" s="17"/>
      <c r="QOL39" s="17"/>
      <c r="QOM39" s="17"/>
      <c r="QON39" s="17"/>
      <c r="QOO39" s="17"/>
      <c r="QOP39" s="17"/>
      <c r="QOQ39" s="17"/>
      <c r="QOR39" s="17"/>
      <c r="QOS39" s="17"/>
      <c r="QOT39" s="17"/>
      <c r="QOU39" s="17"/>
      <c r="QOV39" s="17"/>
      <c r="QOW39" s="17"/>
      <c r="QOX39" s="17"/>
      <c r="QOY39" s="17"/>
      <c r="QOZ39" s="17"/>
      <c r="QPA39" s="17"/>
      <c r="QPB39" s="17"/>
      <c r="QPC39" s="17"/>
      <c r="QPD39" s="17"/>
      <c r="QPE39" s="17"/>
      <c r="QPF39" s="17"/>
      <c r="QPG39" s="17"/>
      <c r="QPH39" s="17"/>
      <c r="QPI39" s="17"/>
      <c r="QPJ39" s="17"/>
      <c r="QPK39" s="17"/>
      <c r="QPL39" s="17"/>
      <c r="QPM39" s="17"/>
      <c r="QPN39" s="17"/>
      <c r="QPO39" s="17"/>
      <c r="QPP39" s="17"/>
      <c r="QPQ39" s="17"/>
      <c r="QPR39" s="17"/>
      <c r="QPS39" s="17"/>
      <c r="QPT39" s="17"/>
      <c r="QPU39" s="17"/>
      <c r="QPV39" s="17"/>
      <c r="QPW39" s="17"/>
      <c r="QPX39" s="17"/>
      <c r="QPY39" s="17"/>
      <c r="QPZ39" s="17"/>
      <c r="QQA39" s="17"/>
      <c r="QQB39" s="17"/>
      <c r="QQC39" s="17"/>
      <c r="QQD39" s="17"/>
      <c r="QQE39" s="17"/>
      <c r="QQF39" s="17"/>
      <c r="QQG39" s="17"/>
      <c r="QQH39" s="17"/>
      <c r="QQI39" s="17"/>
      <c r="QQJ39" s="17"/>
      <c r="QQK39" s="17"/>
      <c r="QQL39" s="17"/>
      <c r="QQM39" s="17"/>
      <c r="QQN39" s="17"/>
      <c r="QQO39" s="17"/>
      <c r="QQP39" s="17"/>
      <c r="QQQ39" s="17"/>
      <c r="QQR39" s="17"/>
      <c r="QQS39" s="17"/>
      <c r="QQT39" s="17"/>
      <c r="QQU39" s="17"/>
      <c r="QQV39" s="17"/>
      <c r="QQW39" s="17"/>
      <c r="QQX39" s="17"/>
      <c r="QQY39" s="17"/>
      <c r="QQZ39" s="17"/>
      <c r="QRA39" s="17"/>
      <c r="QRB39" s="17"/>
      <c r="QRC39" s="17"/>
      <c r="QRD39" s="17"/>
      <c r="QRE39" s="17"/>
      <c r="QRF39" s="17"/>
      <c r="QRG39" s="17"/>
      <c r="QRH39" s="17"/>
      <c r="QRI39" s="17"/>
      <c r="QRJ39" s="17"/>
      <c r="QRK39" s="17"/>
      <c r="QRL39" s="17"/>
      <c r="QRM39" s="17"/>
      <c r="QRN39" s="17"/>
      <c r="QRO39" s="17"/>
      <c r="QRP39" s="17"/>
      <c r="QRQ39" s="17"/>
      <c r="QRR39" s="17"/>
      <c r="QRS39" s="17"/>
      <c r="QRT39" s="17"/>
      <c r="QRU39" s="17"/>
      <c r="QRV39" s="17"/>
      <c r="QRW39" s="17"/>
      <c r="QRX39" s="17"/>
      <c r="QRY39" s="17"/>
      <c r="QRZ39" s="17"/>
      <c r="QSA39" s="17"/>
      <c r="QSB39" s="17"/>
      <c r="QSC39" s="17"/>
      <c r="QSD39" s="17"/>
      <c r="QSE39" s="17"/>
      <c r="QSF39" s="17"/>
      <c r="QSG39" s="17"/>
      <c r="QSH39" s="17"/>
      <c r="QSI39" s="17"/>
      <c r="QSJ39" s="17"/>
      <c r="QSK39" s="17"/>
      <c r="QSL39" s="17"/>
      <c r="QSM39" s="17"/>
      <c r="QSN39" s="17"/>
      <c r="QSO39" s="17"/>
      <c r="QSP39" s="17"/>
      <c r="QSQ39" s="17"/>
      <c r="QSR39" s="17"/>
      <c r="QSS39" s="17"/>
      <c r="QST39" s="17"/>
      <c r="QSU39" s="17"/>
      <c r="QSV39" s="17"/>
      <c r="QSW39" s="17"/>
      <c r="QSX39" s="17"/>
      <c r="QSY39" s="17"/>
      <c r="QSZ39" s="17"/>
      <c r="QTA39" s="17"/>
      <c r="QTB39" s="17"/>
      <c r="QTC39" s="17"/>
      <c r="QTD39" s="17"/>
      <c r="QTE39" s="17"/>
      <c r="QTF39" s="17"/>
      <c r="QTG39" s="17"/>
      <c r="QTH39" s="17"/>
      <c r="QTI39" s="17"/>
      <c r="QTJ39" s="17"/>
      <c r="QTK39" s="17"/>
      <c r="QTL39" s="17"/>
      <c r="QTM39" s="17"/>
      <c r="QTN39" s="17"/>
      <c r="QTO39" s="17"/>
      <c r="QTP39" s="17"/>
      <c r="QTQ39" s="17"/>
      <c r="QTR39" s="17"/>
      <c r="QTS39" s="17"/>
      <c r="QTT39" s="17"/>
      <c r="QTU39" s="17"/>
      <c r="QTV39" s="17"/>
      <c r="QTW39" s="17"/>
      <c r="QTX39" s="17"/>
      <c r="QTY39" s="17"/>
      <c r="QTZ39" s="17"/>
      <c r="QUA39" s="17"/>
      <c r="QUB39" s="17"/>
      <c r="QUC39" s="17"/>
      <c r="QUD39" s="17"/>
      <c r="QUE39" s="17"/>
      <c r="QUF39" s="17"/>
      <c r="QUG39" s="17"/>
      <c r="QUH39" s="17"/>
      <c r="QUI39" s="17"/>
      <c r="QUJ39" s="17"/>
      <c r="QUK39" s="17"/>
      <c r="QUL39" s="17"/>
      <c r="QUM39" s="17"/>
      <c r="QUN39" s="17"/>
      <c r="QUO39" s="17"/>
      <c r="QUP39" s="17"/>
      <c r="QUQ39" s="17"/>
      <c r="QUR39" s="17"/>
      <c r="QUS39" s="17"/>
      <c r="QUT39" s="17"/>
      <c r="QUU39" s="17"/>
      <c r="QUV39" s="17"/>
      <c r="QUW39" s="17"/>
      <c r="QUX39" s="17"/>
      <c r="QUY39" s="17"/>
      <c r="QUZ39" s="17"/>
      <c r="QVA39" s="17"/>
      <c r="QVB39" s="17"/>
      <c r="QVC39" s="17"/>
      <c r="QVD39" s="17"/>
      <c r="QVE39" s="17"/>
      <c r="QVF39" s="17"/>
      <c r="QVG39" s="17"/>
      <c r="QVH39" s="17"/>
      <c r="QVI39" s="17"/>
      <c r="QVJ39" s="17"/>
      <c r="QVK39" s="17"/>
      <c r="QVL39" s="17"/>
      <c r="QVM39" s="17"/>
      <c r="QVN39" s="17"/>
      <c r="QVO39" s="17"/>
      <c r="QVP39" s="17"/>
      <c r="QVQ39" s="17"/>
      <c r="QVR39" s="17"/>
      <c r="QVS39" s="17"/>
      <c r="QVT39" s="17"/>
      <c r="QVU39" s="17"/>
      <c r="QVV39" s="17"/>
      <c r="QVW39" s="17"/>
      <c r="QVX39" s="17"/>
      <c r="QVY39" s="17"/>
      <c r="QVZ39" s="17"/>
      <c r="QWA39" s="17"/>
      <c r="QWB39" s="17"/>
      <c r="QWC39" s="17"/>
      <c r="QWD39" s="17"/>
      <c r="QWE39" s="17"/>
      <c r="QWF39" s="17"/>
      <c r="QWG39" s="17"/>
      <c r="QWH39" s="17"/>
      <c r="QWI39" s="17"/>
      <c r="QWJ39" s="17"/>
      <c r="QWK39" s="17"/>
      <c r="QWL39" s="17"/>
      <c r="QWM39" s="17"/>
      <c r="QWN39" s="17"/>
      <c r="QWO39" s="17"/>
      <c r="QWP39" s="17"/>
      <c r="QWQ39" s="17"/>
      <c r="QWR39" s="17"/>
      <c r="QWS39" s="17"/>
      <c r="QWT39" s="17"/>
      <c r="QWU39" s="17"/>
      <c r="QWV39" s="17"/>
      <c r="QWW39" s="17"/>
      <c r="QWX39" s="17"/>
      <c r="QWY39" s="17"/>
      <c r="QWZ39" s="17"/>
      <c r="QXA39" s="17"/>
      <c r="QXB39" s="17"/>
      <c r="QXC39" s="17"/>
      <c r="QXD39" s="17"/>
      <c r="QXE39" s="17"/>
      <c r="QXF39" s="17"/>
      <c r="QXG39" s="17"/>
      <c r="QXH39" s="17"/>
      <c r="QXI39" s="17"/>
      <c r="QXJ39" s="17"/>
      <c r="QXK39" s="17"/>
      <c r="QXL39" s="17"/>
      <c r="QXM39" s="17"/>
      <c r="QXN39" s="17"/>
      <c r="QXO39" s="17"/>
      <c r="QXP39" s="17"/>
      <c r="QXQ39" s="17"/>
      <c r="QXR39" s="17"/>
      <c r="QXS39" s="17"/>
      <c r="QXT39" s="17"/>
      <c r="QXU39" s="17"/>
      <c r="QXV39" s="17"/>
      <c r="QXW39" s="17"/>
      <c r="QXX39" s="17"/>
      <c r="QXY39" s="17"/>
      <c r="QXZ39" s="17"/>
      <c r="QYA39" s="17"/>
      <c r="QYB39" s="17"/>
      <c r="QYC39" s="17"/>
      <c r="QYD39" s="17"/>
      <c r="QYE39" s="17"/>
      <c r="QYF39" s="17"/>
      <c r="QYG39" s="17"/>
      <c r="QYH39" s="17"/>
      <c r="QYI39" s="17"/>
      <c r="QYJ39" s="17"/>
      <c r="QYK39" s="17"/>
      <c r="QYL39" s="17"/>
      <c r="QYM39" s="17"/>
      <c r="QYN39" s="17"/>
      <c r="QYO39" s="17"/>
      <c r="QYP39" s="17"/>
      <c r="QYQ39" s="17"/>
      <c r="QYR39" s="17"/>
      <c r="QYS39" s="17"/>
      <c r="QYT39" s="17"/>
      <c r="QYU39" s="17"/>
      <c r="QYV39" s="17"/>
      <c r="QYW39" s="17"/>
      <c r="QYX39" s="17"/>
      <c r="QYY39" s="17"/>
      <c r="QYZ39" s="17"/>
      <c r="QZA39" s="17"/>
      <c r="QZB39" s="17"/>
      <c r="QZC39" s="17"/>
      <c r="QZD39" s="17"/>
      <c r="QZE39" s="17"/>
      <c r="QZF39" s="17"/>
      <c r="QZG39" s="17"/>
      <c r="QZH39" s="17"/>
      <c r="QZI39" s="17"/>
      <c r="QZJ39" s="17"/>
      <c r="QZK39" s="17"/>
      <c r="QZL39" s="17"/>
      <c r="QZM39" s="17"/>
      <c r="QZN39" s="17"/>
      <c r="QZO39" s="17"/>
      <c r="QZP39" s="17"/>
      <c r="QZQ39" s="17"/>
      <c r="QZR39" s="17"/>
      <c r="QZS39" s="17"/>
      <c r="QZT39" s="17"/>
      <c r="QZU39" s="17"/>
      <c r="QZV39" s="17"/>
      <c r="QZW39" s="17"/>
      <c r="QZX39" s="17"/>
      <c r="QZY39" s="17"/>
      <c r="QZZ39" s="17"/>
      <c r="RAA39" s="17"/>
      <c r="RAB39" s="17"/>
      <c r="RAC39" s="17"/>
      <c r="RAD39" s="17"/>
      <c r="RAE39" s="17"/>
      <c r="RAF39" s="17"/>
      <c r="RAG39" s="17"/>
      <c r="RAH39" s="17"/>
      <c r="RAI39" s="17"/>
      <c r="RAJ39" s="17"/>
      <c r="RAK39" s="17"/>
      <c r="RAL39" s="17"/>
      <c r="RAM39" s="17"/>
      <c r="RAN39" s="17"/>
      <c r="RAO39" s="17"/>
      <c r="RAP39" s="17"/>
      <c r="RAQ39" s="17"/>
      <c r="RAR39" s="17"/>
      <c r="RAS39" s="17"/>
      <c r="RAT39" s="17"/>
      <c r="RAU39" s="17"/>
      <c r="RAV39" s="17"/>
      <c r="RAW39" s="17"/>
      <c r="RAX39" s="17"/>
      <c r="RAY39" s="17"/>
      <c r="RAZ39" s="17"/>
      <c r="RBA39" s="17"/>
      <c r="RBB39" s="17"/>
      <c r="RBC39" s="17"/>
      <c r="RBD39" s="17"/>
      <c r="RBE39" s="17"/>
      <c r="RBF39" s="17"/>
      <c r="RBG39" s="17"/>
      <c r="RBH39" s="17"/>
      <c r="RBI39" s="17"/>
      <c r="RBJ39" s="17"/>
      <c r="RBK39" s="17"/>
      <c r="RBL39" s="17"/>
      <c r="RBM39" s="17"/>
      <c r="RBN39" s="17"/>
      <c r="RBO39" s="17"/>
      <c r="RBP39" s="17"/>
      <c r="RBQ39" s="17"/>
      <c r="RBR39" s="17"/>
      <c r="RBS39" s="17"/>
      <c r="RBT39" s="17"/>
      <c r="RBU39" s="17"/>
      <c r="RBV39" s="17"/>
      <c r="RBW39" s="17"/>
      <c r="RBX39" s="17"/>
      <c r="RBY39" s="17"/>
      <c r="RBZ39" s="17"/>
      <c r="RCA39" s="17"/>
      <c r="RCB39" s="17"/>
      <c r="RCC39" s="17"/>
      <c r="RCD39" s="17"/>
      <c r="RCE39" s="17"/>
      <c r="RCF39" s="17"/>
      <c r="RCG39" s="17"/>
      <c r="RCH39" s="17"/>
      <c r="RCI39" s="17"/>
      <c r="RCJ39" s="17"/>
      <c r="RCK39" s="17"/>
      <c r="RCL39" s="17"/>
      <c r="RCM39" s="17"/>
      <c r="RCN39" s="17"/>
      <c r="RCO39" s="17"/>
      <c r="RCP39" s="17"/>
      <c r="RCQ39" s="17"/>
      <c r="RCR39" s="17"/>
      <c r="RCS39" s="17"/>
      <c r="RCT39" s="17"/>
      <c r="RCU39" s="17"/>
      <c r="RCV39" s="17"/>
      <c r="RCW39" s="17"/>
      <c r="RCX39" s="17"/>
      <c r="RCY39" s="17"/>
      <c r="RCZ39" s="17"/>
      <c r="RDA39" s="17"/>
      <c r="RDB39" s="17"/>
      <c r="RDC39" s="17"/>
      <c r="RDD39" s="17"/>
      <c r="RDE39" s="17"/>
      <c r="RDF39" s="17"/>
      <c r="RDG39" s="17"/>
      <c r="RDH39" s="17"/>
      <c r="RDI39" s="17"/>
      <c r="RDJ39" s="17"/>
      <c r="RDK39" s="17"/>
      <c r="RDL39" s="17"/>
      <c r="RDM39" s="17"/>
      <c r="RDN39" s="17"/>
      <c r="RDO39" s="17"/>
      <c r="RDP39" s="17"/>
      <c r="RDQ39" s="17"/>
      <c r="RDR39" s="17"/>
      <c r="RDS39" s="17"/>
      <c r="RDT39" s="17"/>
      <c r="RDU39" s="17"/>
      <c r="RDV39" s="17"/>
      <c r="RDW39" s="17"/>
      <c r="RDX39" s="17"/>
      <c r="RDY39" s="17"/>
      <c r="RDZ39" s="17"/>
      <c r="REA39" s="17"/>
      <c r="REB39" s="17"/>
      <c r="REC39" s="17"/>
      <c r="RED39" s="17"/>
      <c r="REE39" s="17"/>
      <c r="REF39" s="17"/>
      <c r="REG39" s="17"/>
      <c r="REH39" s="17"/>
      <c r="REI39" s="17"/>
      <c r="REJ39" s="17"/>
      <c r="REK39" s="17"/>
      <c r="REL39" s="17"/>
      <c r="REM39" s="17"/>
      <c r="REN39" s="17"/>
      <c r="REO39" s="17"/>
      <c r="REP39" s="17"/>
      <c r="REQ39" s="17"/>
      <c r="RER39" s="17"/>
      <c r="RES39" s="17"/>
      <c r="RET39" s="17"/>
      <c r="REU39" s="17"/>
      <c r="REV39" s="17"/>
      <c r="REW39" s="17"/>
      <c r="REX39" s="17"/>
      <c r="REY39" s="17"/>
      <c r="REZ39" s="17"/>
      <c r="RFA39" s="17"/>
      <c r="RFB39" s="17"/>
      <c r="RFC39" s="17"/>
      <c r="RFD39" s="17"/>
      <c r="RFE39" s="17"/>
      <c r="RFF39" s="17"/>
      <c r="RFG39" s="17"/>
      <c r="RFH39" s="17"/>
      <c r="RFI39" s="17"/>
      <c r="RFJ39" s="17"/>
      <c r="RFK39" s="17"/>
      <c r="RFL39" s="17"/>
      <c r="RFM39" s="17"/>
      <c r="RFN39" s="17"/>
      <c r="RFO39" s="17"/>
      <c r="RFP39" s="17"/>
      <c r="RFQ39" s="17"/>
      <c r="RFR39" s="17"/>
      <c r="RFS39" s="17"/>
      <c r="RFT39" s="17"/>
      <c r="RFU39" s="17"/>
      <c r="RFV39" s="17"/>
      <c r="RFW39" s="17"/>
      <c r="RFX39" s="17"/>
      <c r="RFY39" s="17"/>
      <c r="RFZ39" s="17"/>
      <c r="RGA39" s="17"/>
      <c r="RGB39" s="17"/>
      <c r="RGC39" s="17"/>
      <c r="RGD39" s="17"/>
      <c r="RGE39" s="17"/>
      <c r="RGF39" s="17"/>
      <c r="RGG39" s="17"/>
      <c r="RGH39" s="17"/>
      <c r="RGI39" s="17"/>
      <c r="RGJ39" s="17"/>
      <c r="RGK39" s="17"/>
      <c r="RGL39" s="17"/>
      <c r="RGM39" s="17"/>
      <c r="RGN39" s="17"/>
      <c r="RGO39" s="17"/>
      <c r="RGP39" s="17"/>
      <c r="RGQ39" s="17"/>
      <c r="RGR39" s="17"/>
      <c r="RGS39" s="17"/>
      <c r="RGT39" s="17"/>
      <c r="RGU39" s="17"/>
      <c r="RGV39" s="17"/>
      <c r="RGW39" s="17"/>
      <c r="RGX39" s="17"/>
      <c r="RGY39" s="17"/>
      <c r="RGZ39" s="17"/>
      <c r="RHA39" s="17"/>
      <c r="RHB39" s="17"/>
      <c r="RHC39" s="17"/>
      <c r="RHD39" s="17"/>
      <c r="RHE39" s="17"/>
      <c r="RHF39" s="17"/>
      <c r="RHG39" s="17"/>
      <c r="RHH39" s="17"/>
      <c r="RHI39" s="17"/>
      <c r="RHJ39" s="17"/>
      <c r="RHK39" s="17"/>
      <c r="RHL39" s="17"/>
      <c r="RHM39" s="17"/>
      <c r="RHN39" s="17"/>
      <c r="RHO39" s="17"/>
      <c r="RHP39" s="17"/>
      <c r="RHQ39" s="17"/>
      <c r="RHR39" s="17"/>
      <c r="RHS39" s="17"/>
      <c r="RHT39" s="17"/>
      <c r="RHU39" s="17"/>
      <c r="RHV39" s="17"/>
      <c r="RHW39" s="17"/>
      <c r="RHX39" s="17"/>
      <c r="RHY39" s="17"/>
      <c r="RHZ39" s="17"/>
      <c r="RIA39" s="17"/>
      <c r="RIB39" s="17"/>
      <c r="RIC39" s="17"/>
      <c r="RID39" s="17"/>
      <c r="RIE39" s="17"/>
      <c r="RIF39" s="17"/>
      <c r="RIG39" s="17"/>
      <c r="RIH39" s="17"/>
      <c r="RII39" s="17"/>
      <c r="RIJ39" s="17"/>
      <c r="RIK39" s="17"/>
      <c r="RIL39" s="17"/>
      <c r="RIM39" s="17"/>
      <c r="RIN39" s="17"/>
      <c r="RIO39" s="17"/>
      <c r="RIP39" s="17"/>
      <c r="RIQ39" s="17"/>
      <c r="RIR39" s="17"/>
      <c r="RIS39" s="17"/>
      <c r="RIT39" s="17"/>
      <c r="RIU39" s="17"/>
      <c r="RIV39" s="17"/>
      <c r="RIW39" s="17"/>
      <c r="RIX39" s="17"/>
      <c r="RIY39" s="17"/>
      <c r="RIZ39" s="17"/>
      <c r="RJA39" s="17"/>
      <c r="RJB39" s="17"/>
      <c r="RJC39" s="17"/>
      <c r="RJD39" s="17"/>
      <c r="RJE39" s="17"/>
      <c r="RJF39" s="17"/>
      <c r="RJG39" s="17"/>
      <c r="RJH39" s="17"/>
      <c r="RJI39" s="17"/>
      <c r="RJJ39" s="17"/>
      <c r="RJK39" s="17"/>
      <c r="RJL39" s="17"/>
      <c r="RJM39" s="17"/>
      <c r="RJN39" s="17"/>
      <c r="RJO39" s="17"/>
      <c r="RJP39" s="17"/>
      <c r="RJQ39" s="17"/>
      <c r="RJR39" s="17"/>
      <c r="RJS39" s="17"/>
      <c r="RJT39" s="17"/>
      <c r="RJU39" s="17"/>
      <c r="RJV39" s="17"/>
      <c r="RJW39" s="17"/>
      <c r="RJX39" s="17"/>
      <c r="RJY39" s="17"/>
      <c r="RJZ39" s="17"/>
      <c r="RKA39" s="17"/>
      <c r="RKB39" s="17"/>
      <c r="RKC39" s="17"/>
      <c r="RKD39" s="17"/>
      <c r="RKE39" s="17"/>
      <c r="RKF39" s="17"/>
      <c r="RKG39" s="17"/>
      <c r="RKH39" s="17"/>
      <c r="RKI39" s="17"/>
      <c r="RKJ39" s="17"/>
      <c r="RKK39" s="17"/>
      <c r="RKL39" s="17"/>
      <c r="RKM39" s="17"/>
      <c r="RKN39" s="17"/>
      <c r="RKO39" s="17"/>
      <c r="RKP39" s="17"/>
      <c r="RKQ39" s="17"/>
      <c r="RKR39" s="17"/>
      <c r="RKS39" s="17"/>
      <c r="RKT39" s="17"/>
      <c r="RKU39" s="17"/>
      <c r="RKV39" s="17"/>
      <c r="RKW39" s="17"/>
      <c r="RKX39" s="17"/>
      <c r="RKY39" s="17"/>
      <c r="RKZ39" s="17"/>
      <c r="RLA39" s="17"/>
      <c r="RLB39" s="17"/>
      <c r="RLC39" s="17"/>
      <c r="RLD39" s="17"/>
      <c r="RLE39" s="17"/>
      <c r="RLF39" s="17"/>
      <c r="RLG39" s="17"/>
      <c r="RLH39" s="17"/>
      <c r="RLI39" s="17"/>
      <c r="RLJ39" s="17"/>
      <c r="RLK39" s="17"/>
      <c r="RLL39" s="17"/>
      <c r="RLM39" s="17"/>
      <c r="RLN39" s="17"/>
      <c r="RLO39" s="17"/>
      <c r="RLP39" s="17"/>
      <c r="RLQ39" s="17"/>
      <c r="RLR39" s="17"/>
      <c r="RLS39" s="17"/>
      <c r="RLT39" s="17"/>
      <c r="RLU39" s="17"/>
      <c r="RLV39" s="17"/>
      <c r="RLW39" s="17"/>
      <c r="RLX39" s="17"/>
      <c r="RLY39" s="17"/>
      <c r="RLZ39" s="17"/>
      <c r="RMA39" s="17"/>
      <c r="RMB39" s="17"/>
      <c r="RMC39" s="17"/>
      <c r="RMD39" s="17"/>
      <c r="RME39" s="17"/>
      <c r="RMF39" s="17"/>
      <c r="RMG39" s="17"/>
      <c r="RMH39" s="17"/>
      <c r="RMI39" s="17"/>
      <c r="RMJ39" s="17"/>
      <c r="RMK39" s="17"/>
      <c r="RML39" s="17"/>
      <c r="RMM39" s="17"/>
      <c r="RMN39" s="17"/>
      <c r="RMO39" s="17"/>
      <c r="RMP39" s="17"/>
      <c r="RMQ39" s="17"/>
      <c r="RMR39" s="17"/>
      <c r="RMS39" s="17"/>
      <c r="RMT39" s="17"/>
      <c r="RMU39" s="17"/>
      <c r="RMV39" s="17"/>
      <c r="RMW39" s="17"/>
      <c r="RMX39" s="17"/>
      <c r="RMY39" s="17"/>
      <c r="RMZ39" s="17"/>
      <c r="RNA39" s="17"/>
      <c r="RNB39" s="17"/>
      <c r="RNC39" s="17"/>
      <c r="RND39" s="17"/>
      <c r="RNE39" s="17"/>
      <c r="RNF39" s="17"/>
      <c r="RNG39" s="17"/>
      <c r="RNH39" s="17"/>
      <c r="RNI39" s="17"/>
      <c r="RNJ39" s="17"/>
      <c r="RNK39" s="17"/>
      <c r="RNL39" s="17"/>
      <c r="RNM39" s="17"/>
      <c r="RNN39" s="17"/>
      <c r="RNO39" s="17"/>
      <c r="RNP39" s="17"/>
      <c r="RNQ39" s="17"/>
      <c r="RNR39" s="17"/>
      <c r="RNS39" s="17"/>
      <c r="RNT39" s="17"/>
      <c r="RNU39" s="17"/>
      <c r="RNV39" s="17"/>
      <c r="RNW39" s="17"/>
      <c r="RNX39" s="17"/>
      <c r="RNY39" s="17"/>
      <c r="RNZ39" s="17"/>
      <c r="ROA39" s="17"/>
      <c r="ROB39" s="17"/>
      <c r="ROC39" s="17"/>
      <c r="ROD39" s="17"/>
      <c r="ROE39" s="17"/>
      <c r="ROF39" s="17"/>
      <c r="ROG39" s="17"/>
      <c r="ROH39" s="17"/>
      <c r="ROI39" s="17"/>
      <c r="ROJ39" s="17"/>
      <c r="ROK39" s="17"/>
      <c r="ROL39" s="17"/>
      <c r="ROM39" s="17"/>
      <c r="RON39" s="17"/>
      <c r="ROO39" s="17"/>
      <c r="ROP39" s="17"/>
      <c r="ROQ39" s="17"/>
      <c r="ROR39" s="17"/>
      <c r="ROS39" s="17"/>
      <c r="ROT39" s="17"/>
      <c r="ROU39" s="17"/>
      <c r="ROV39" s="17"/>
      <c r="ROW39" s="17"/>
      <c r="ROX39" s="17"/>
      <c r="ROY39" s="17"/>
      <c r="ROZ39" s="17"/>
      <c r="RPA39" s="17"/>
      <c r="RPB39" s="17"/>
      <c r="RPC39" s="17"/>
      <c r="RPD39" s="17"/>
      <c r="RPE39" s="17"/>
      <c r="RPF39" s="17"/>
      <c r="RPG39" s="17"/>
      <c r="RPH39" s="17"/>
      <c r="RPI39" s="17"/>
      <c r="RPJ39" s="17"/>
      <c r="RPK39" s="17"/>
      <c r="RPL39" s="17"/>
      <c r="RPM39" s="17"/>
      <c r="RPN39" s="17"/>
      <c r="RPO39" s="17"/>
      <c r="RPP39" s="17"/>
      <c r="RPQ39" s="17"/>
      <c r="RPR39" s="17"/>
      <c r="RPS39" s="17"/>
      <c r="RPT39" s="17"/>
      <c r="RPU39" s="17"/>
      <c r="RPV39" s="17"/>
      <c r="RPW39" s="17"/>
      <c r="RPX39" s="17"/>
      <c r="RPY39" s="17"/>
      <c r="RPZ39" s="17"/>
      <c r="RQA39" s="17"/>
      <c r="RQB39" s="17"/>
      <c r="RQC39" s="17"/>
      <c r="RQD39" s="17"/>
      <c r="RQE39" s="17"/>
      <c r="RQF39" s="17"/>
      <c r="RQG39" s="17"/>
      <c r="RQH39" s="17"/>
      <c r="RQI39" s="17"/>
      <c r="RQJ39" s="17"/>
      <c r="RQK39" s="17"/>
      <c r="RQL39" s="17"/>
      <c r="RQM39" s="17"/>
      <c r="RQN39" s="17"/>
      <c r="RQO39" s="17"/>
      <c r="RQP39" s="17"/>
      <c r="RQQ39" s="17"/>
      <c r="RQR39" s="17"/>
      <c r="RQS39" s="17"/>
      <c r="RQT39" s="17"/>
      <c r="RQU39" s="17"/>
      <c r="RQV39" s="17"/>
      <c r="RQW39" s="17"/>
      <c r="RQX39" s="17"/>
      <c r="RQY39" s="17"/>
      <c r="RQZ39" s="17"/>
      <c r="RRA39" s="17"/>
      <c r="RRB39" s="17"/>
      <c r="RRC39" s="17"/>
      <c r="RRD39" s="17"/>
      <c r="RRE39" s="17"/>
      <c r="RRF39" s="17"/>
      <c r="RRG39" s="17"/>
      <c r="RRH39" s="17"/>
      <c r="RRI39" s="17"/>
      <c r="RRJ39" s="17"/>
      <c r="RRK39" s="17"/>
      <c r="RRL39" s="17"/>
      <c r="RRM39" s="17"/>
      <c r="RRN39" s="17"/>
      <c r="RRO39" s="17"/>
      <c r="RRP39" s="17"/>
      <c r="RRQ39" s="17"/>
      <c r="RRR39" s="17"/>
      <c r="RRS39" s="17"/>
      <c r="RRT39" s="17"/>
      <c r="RRU39" s="17"/>
      <c r="RRV39" s="17"/>
      <c r="RRW39" s="17"/>
      <c r="RRX39" s="17"/>
      <c r="RRY39" s="17"/>
      <c r="RRZ39" s="17"/>
      <c r="RSA39" s="17"/>
      <c r="RSB39" s="17"/>
      <c r="RSC39" s="17"/>
      <c r="RSD39" s="17"/>
      <c r="RSE39" s="17"/>
      <c r="RSF39" s="17"/>
      <c r="RSG39" s="17"/>
      <c r="RSH39" s="17"/>
      <c r="RSI39" s="17"/>
      <c r="RSJ39" s="17"/>
      <c r="RSK39" s="17"/>
      <c r="RSL39" s="17"/>
      <c r="RSM39" s="17"/>
      <c r="RSN39" s="17"/>
      <c r="RSO39" s="17"/>
      <c r="RSP39" s="17"/>
      <c r="RSQ39" s="17"/>
      <c r="RSR39" s="17"/>
      <c r="RSS39" s="17"/>
      <c r="RST39" s="17"/>
      <c r="RSU39" s="17"/>
      <c r="RSV39" s="17"/>
      <c r="RSW39" s="17"/>
      <c r="RSX39" s="17"/>
      <c r="RSY39" s="17"/>
      <c r="RSZ39" s="17"/>
      <c r="RTA39" s="17"/>
      <c r="RTB39" s="17"/>
      <c r="RTC39" s="17"/>
      <c r="RTD39" s="17"/>
      <c r="RTE39" s="17"/>
      <c r="RTF39" s="17"/>
      <c r="RTG39" s="17"/>
      <c r="RTH39" s="17"/>
      <c r="RTI39" s="17"/>
      <c r="RTJ39" s="17"/>
      <c r="RTK39" s="17"/>
      <c r="RTL39" s="17"/>
      <c r="RTM39" s="17"/>
      <c r="RTN39" s="17"/>
      <c r="RTO39" s="17"/>
      <c r="RTP39" s="17"/>
      <c r="RTQ39" s="17"/>
      <c r="RTR39" s="17"/>
      <c r="RTS39" s="17"/>
      <c r="RTT39" s="17"/>
      <c r="RTU39" s="17"/>
      <c r="RTV39" s="17"/>
      <c r="RTW39" s="17"/>
      <c r="RTX39" s="17"/>
      <c r="RTY39" s="17"/>
      <c r="RTZ39" s="17"/>
      <c r="RUA39" s="17"/>
      <c r="RUB39" s="17"/>
      <c r="RUC39" s="17"/>
      <c r="RUD39" s="17"/>
      <c r="RUE39" s="17"/>
      <c r="RUF39" s="17"/>
      <c r="RUG39" s="17"/>
      <c r="RUH39" s="17"/>
      <c r="RUI39" s="17"/>
      <c r="RUJ39" s="17"/>
      <c r="RUK39" s="17"/>
      <c r="RUL39" s="17"/>
      <c r="RUM39" s="17"/>
      <c r="RUN39" s="17"/>
      <c r="RUO39" s="17"/>
      <c r="RUP39" s="17"/>
      <c r="RUQ39" s="17"/>
      <c r="RUR39" s="17"/>
      <c r="RUS39" s="17"/>
      <c r="RUT39" s="17"/>
      <c r="RUU39" s="17"/>
      <c r="RUV39" s="17"/>
      <c r="RUW39" s="17"/>
      <c r="RUX39" s="17"/>
      <c r="RUY39" s="17"/>
      <c r="RUZ39" s="17"/>
      <c r="RVA39" s="17"/>
      <c r="RVB39" s="17"/>
      <c r="RVC39" s="17"/>
      <c r="RVD39" s="17"/>
      <c r="RVE39" s="17"/>
      <c r="RVF39" s="17"/>
      <c r="RVG39" s="17"/>
      <c r="RVH39" s="17"/>
      <c r="RVI39" s="17"/>
      <c r="RVJ39" s="17"/>
      <c r="RVK39" s="17"/>
      <c r="RVL39" s="17"/>
      <c r="RVM39" s="17"/>
      <c r="RVN39" s="17"/>
      <c r="RVO39" s="17"/>
      <c r="RVP39" s="17"/>
      <c r="RVQ39" s="17"/>
      <c r="RVR39" s="17"/>
      <c r="RVS39" s="17"/>
      <c r="RVT39" s="17"/>
      <c r="RVU39" s="17"/>
      <c r="RVV39" s="17"/>
      <c r="RVW39" s="17"/>
      <c r="RVX39" s="17"/>
      <c r="RVY39" s="17"/>
      <c r="RVZ39" s="17"/>
      <c r="RWA39" s="17"/>
      <c r="RWB39" s="17"/>
      <c r="RWC39" s="17"/>
      <c r="RWD39" s="17"/>
      <c r="RWE39" s="17"/>
      <c r="RWF39" s="17"/>
      <c r="RWG39" s="17"/>
      <c r="RWH39" s="17"/>
      <c r="RWI39" s="17"/>
      <c r="RWJ39" s="17"/>
      <c r="RWK39" s="17"/>
      <c r="RWL39" s="17"/>
      <c r="RWM39" s="17"/>
      <c r="RWN39" s="17"/>
      <c r="RWO39" s="17"/>
      <c r="RWP39" s="17"/>
      <c r="RWQ39" s="17"/>
      <c r="RWR39" s="17"/>
      <c r="RWS39" s="17"/>
      <c r="RWT39" s="17"/>
      <c r="RWU39" s="17"/>
      <c r="RWV39" s="17"/>
      <c r="RWW39" s="17"/>
      <c r="RWX39" s="17"/>
      <c r="RWY39" s="17"/>
      <c r="RWZ39" s="17"/>
      <c r="RXA39" s="17"/>
      <c r="RXB39" s="17"/>
      <c r="RXC39" s="17"/>
      <c r="RXD39" s="17"/>
      <c r="RXE39" s="17"/>
      <c r="RXF39" s="17"/>
      <c r="RXG39" s="17"/>
      <c r="RXH39" s="17"/>
      <c r="RXI39" s="17"/>
      <c r="RXJ39" s="17"/>
      <c r="RXK39" s="17"/>
      <c r="RXL39" s="17"/>
      <c r="RXM39" s="17"/>
      <c r="RXN39" s="17"/>
      <c r="RXO39" s="17"/>
      <c r="RXP39" s="17"/>
      <c r="RXQ39" s="17"/>
      <c r="RXR39" s="17"/>
      <c r="RXS39" s="17"/>
      <c r="RXT39" s="17"/>
      <c r="RXU39" s="17"/>
      <c r="RXV39" s="17"/>
      <c r="RXW39" s="17"/>
      <c r="RXX39" s="17"/>
      <c r="RXY39" s="17"/>
      <c r="RXZ39" s="17"/>
      <c r="RYA39" s="17"/>
      <c r="RYB39" s="17"/>
      <c r="RYC39" s="17"/>
      <c r="RYD39" s="17"/>
      <c r="RYE39" s="17"/>
      <c r="RYF39" s="17"/>
      <c r="RYG39" s="17"/>
      <c r="RYH39" s="17"/>
      <c r="RYI39" s="17"/>
      <c r="RYJ39" s="17"/>
      <c r="RYK39" s="17"/>
      <c r="RYL39" s="17"/>
      <c r="RYM39" s="17"/>
      <c r="RYN39" s="17"/>
      <c r="RYO39" s="17"/>
      <c r="RYP39" s="17"/>
      <c r="RYQ39" s="17"/>
      <c r="RYR39" s="17"/>
      <c r="RYS39" s="17"/>
      <c r="RYT39" s="17"/>
      <c r="RYU39" s="17"/>
      <c r="RYV39" s="17"/>
      <c r="RYW39" s="17"/>
      <c r="RYX39" s="17"/>
      <c r="RYY39" s="17"/>
      <c r="RYZ39" s="17"/>
      <c r="RZA39" s="17"/>
      <c r="RZB39" s="17"/>
      <c r="RZC39" s="17"/>
      <c r="RZD39" s="17"/>
      <c r="RZE39" s="17"/>
      <c r="RZF39" s="17"/>
      <c r="RZG39" s="17"/>
      <c r="RZH39" s="17"/>
      <c r="RZI39" s="17"/>
      <c r="RZJ39" s="17"/>
      <c r="RZK39" s="17"/>
      <c r="RZL39" s="17"/>
      <c r="RZM39" s="17"/>
      <c r="RZN39" s="17"/>
      <c r="RZO39" s="17"/>
      <c r="RZP39" s="17"/>
      <c r="RZQ39" s="17"/>
      <c r="RZR39" s="17"/>
      <c r="RZS39" s="17"/>
      <c r="RZT39" s="17"/>
      <c r="RZU39" s="17"/>
      <c r="RZV39" s="17"/>
      <c r="RZW39" s="17"/>
      <c r="RZX39" s="17"/>
      <c r="RZY39" s="17"/>
      <c r="RZZ39" s="17"/>
      <c r="SAA39" s="17"/>
      <c r="SAB39" s="17"/>
      <c r="SAC39" s="17"/>
      <c r="SAD39" s="17"/>
      <c r="SAE39" s="17"/>
      <c r="SAF39" s="17"/>
      <c r="SAG39" s="17"/>
      <c r="SAH39" s="17"/>
      <c r="SAI39" s="17"/>
      <c r="SAJ39" s="17"/>
      <c r="SAK39" s="17"/>
      <c r="SAL39" s="17"/>
      <c r="SAM39" s="17"/>
      <c r="SAN39" s="17"/>
      <c r="SAO39" s="17"/>
      <c r="SAP39" s="17"/>
      <c r="SAQ39" s="17"/>
      <c r="SAR39" s="17"/>
      <c r="SAS39" s="17"/>
      <c r="SAT39" s="17"/>
      <c r="SAU39" s="17"/>
      <c r="SAV39" s="17"/>
      <c r="SAW39" s="17"/>
      <c r="SAX39" s="17"/>
      <c r="SAY39" s="17"/>
      <c r="SAZ39" s="17"/>
      <c r="SBA39" s="17"/>
      <c r="SBB39" s="17"/>
      <c r="SBC39" s="17"/>
      <c r="SBD39" s="17"/>
      <c r="SBE39" s="17"/>
      <c r="SBF39" s="17"/>
      <c r="SBG39" s="17"/>
      <c r="SBH39" s="17"/>
      <c r="SBI39" s="17"/>
      <c r="SBJ39" s="17"/>
      <c r="SBK39" s="17"/>
      <c r="SBL39" s="17"/>
      <c r="SBM39" s="17"/>
      <c r="SBN39" s="17"/>
      <c r="SBO39" s="17"/>
      <c r="SBP39" s="17"/>
      <c r="SBQ39" s="17"/>
      <c r="SBR39" s="17"/>
      <c r="SBS39" s="17"/>
      <c r="SBT39" s="17"/>
      <c r="SBU39" s="17"/>
      <c r="SBV39" s="17"/>
      <c r="SBW39" s="17"/>
      <c r="SBX39" s="17"/>
      <c r="SBY39" s="17"/>
      <c r="SBZ39" s="17"/>
      <c r="SCA39" s="17"/>
      <c r="SCB39" s="17"/>
      <c r="SCC39" s="17"/>
      <c r="SCD39" s="17"/>
      <c r="SCE39" s="17"/>
      <c r="SCF39" s="17"/>
      <c r="SCG39" s="17"/>
      <c r="SCH39" s="17"/>
      <c r="SCI39" s="17"/>
      <c r="SCJ39" s="17"/>
      <c r="SCK39" s="17"/>
      <c r="SCL39" s="17"/>
      <c r="SCM39" s="17"/>
      <c r="SCN39" s="17"/>
      <c r="SCO39" s="17"/>
      <c r="SCP39" s="17"/>
      <c r="SCQ39" s="17"/>
      <c r="SCR39" s="17"/>
      <c r="SCS39" s="17"/>
      <c r="SCT39" s="17"/>
      <c r="SCU39" s="17"/>
      <c r="SCV39" s="17"/>
      <c r="SCW39" s="17"/>
      <c r="SCX39" s="17"/>
      <c r="SCY39" s="17"/>
      <c r="SCZ39" s="17"/>
      <c r="SDA39" s="17"/>
      <c r="SDB39" s="17"/>
      <c r="SDC39" s="17"/>
      <c r="SDD39" s="17"/>
      <c r="SDE39" s="17"/>
      <c r="SDF39" s="17"/>
      <c r="SDG39" s="17"/>
      <c r="SDH39" s="17"/>
      <c r="SDI39" s="17"/>
      <c r="SDJ39" s="17"/>
      <c r="SDK39" s="17"/>
      <c r="SDL39" s="17"/>
      <c r="SDM39" s="17"/>
      <c r="SDN39" s="17"/>
      <c r="SDO39" s="17"/>
      <c r="SDP39" s="17"/>
      <c r="SDQ39" s="17"/>
      <c r="SDR39" s="17"/>
      <c r="SDS39" s="17"/>
      <c r="SDT39" s="17"/>
      <c r="SDU39" s="17"/>
      <c r="SDV39" s="17"/>
      <c r="SDW39" s="17"/>
      <c r="SDX39" s="17"/>
      <c r="SDY39" s="17"/>
      <c r="SDZ39" s="17"/>
      <c r="SEA39" s="17"/>
      <c r="SEB39" s="17"/>
      <c r="SEC39" s="17"/>
      <c r="SED39" s="17"/>
      <c r="SEE39" s="17"/>
      <c r="SEF39" s="17"/>
      <c r="SEG39" s="17"/>
      <c r="SEH39" s="17"/>
      <c r="SEI39" s="17"/>
      <c r="SEJ39" s="17"/>
      <c r="SEK39" s="17"/>
      <c r="SEL39" s="17"/>
      <c r="SEM39" s="17"/>
      <c r="SEN39" s="17"/>
      <c r="SEO39" s="17"/>
      <c r="SEP39" s="17"/>
      <c r="SEQ39" s="17"/>
      <c r="SER39" s="17"/>
      <c r="SES39" s="17"/>
      <c r="SET39" s="17"/>
      <c r="SEU39" s="17"/>
      <c r="SEV39" s="17"/>
      <c r="SEW39" s="17"/>
      <c r="SEX39" s="17"/>
      <c r="SEY39" s="17"/>
      <c r="SEZ39" s="17"/>
      <c r="SFA39" s="17"/>
      <c r="SFB39" s="17"/>
      <c r="SFC39" s="17"/>
      <c r="SFD39" s="17"/>
      <c r="SFE39" s="17"/>
      <c r="SFF39" s="17"/>
      <c r="SFG39" s="17"/>
      <c r="SFH39" s="17"/>
      <c r="SFI39" s="17"/>
      <c r="SFJ39" s="17"/>
      <c r="SFK39" s="17"/>
      <c r="SFL39" s="17"/>
      <c r="SFM39" s="17"/>
      <c r="SFN39" s="17"/>
      <c r="SFO39" s="17"/>
      <c r="SFP39" s="17"/>
      <c r="SFQ39" s="17"/>
      <c r="SFR39" s="17"/>
      <c r="SFS39" s="17"/>
      <c r="SFT39" s="17"/>
      <c r="SFU39" s="17"/>
      <c r="SFV39" s="17"/>
      <c r="SFW39" s="17"/>
      <c r="SFX39" s="17"/>
      <c r="SFY39" s="17"/>
      <c r="SFZ39" s="17"/>
      <c r="SGA39" s="17"/>
      <c r="SGB39" s="17"/>
      <c r="SGC39" s="17"/>
      <c r="SGD39" s="17"/>
      <c r="SGE39" s="17"/>
      <c r="SGF39" s="17"/>
      <c r="SGG39" s="17"/>
      <c r="SGH39" s="17"/>
      <c r="SGI39" s="17"/>
      <c r="SGJ39" s="17"/>
      <c r="SGK39" s="17"/>
      <c r="SGL39" s="17"/>
      <c r="SGM39" s="17"/>
      <c r="SGN39" s="17"/>
      <c r="SGO39" s="17"/>
      <c r="SGP39" s="17"/>
      <c r="SGQ39" s="17"/>
      <c r="SGR39" s="17"/>
      <c r="SGS39" s="17"/>
      <c r="SGT39" s="17"/>
      <c r="SGU39" s="17"/>
      <c r="SGV39" s="17"/>
      <c r="SGW39" s="17"/>
      <c r="SGX39" s="17"/>
      <c r="SGY39" s="17"/>
      <c r="SGZ39" s="17"/>
      <c r="SHA39" s="17"/>
      <c r="SHB39" s="17"/>
      <c r="SHC39" s="17"/>
      <c r="SHD39" s="17"/>
      <c r="SHE39" s="17"/>
      <c r="SHF39" s="17"/>
      <c r="SHG39" s="17"/>
      <c r="SHH39" s="17"/>
      <c r="SHI39" s="17"/>
      <c r="SHJ39" s="17"/>
      <c r="SHK39" s="17"/>
      <c r="SHL39" s="17"/>
      <c r="SHM39" s="17"/>
      <c r="SHN39" s="17"/>
      <c r="SHO39" s="17"/>
      <c r="SHP39" s="17"/>
      <c r="SHQ39" s="17"/>
      <c r="SHR39" s="17"/>
      <c r="SHS39" s="17"/>
      <c r="SHT39" s="17"/>
      <c r="SHU39" s="17"/>
      <c r="SHV39" s="17"/>
      <c r="SHW39" s="17"/>
      <c r="SHX39" s="17"/>
      <c r="SHY39" s="17"/>
      <c r="SHZ39" s="17"/>
      <c r="SIA39" s="17"/>
      <c r="SIB39" s="17"/>
      <c r="SIC39" s="17"/>
      <c r="SID39" s="17"/>
      <c r="SIE39" s="17"/>
      <c r="SIF39" s="17"/>
      <c r="SIG39" s="17"/>
      <c r="SIH39" s="17"/>
      <c r="SII39" s="17"/>
      <c r="SIJ39" s="17"/>
      <c r="SIK39" s="17"/>
      <c r="SIL39" s="17"/>
      <c r="SIM39" s="17"/>
      <c r="SIN39" s="17"/>
      <c r="SIO39" s="17"/>
      <c r="SIP39" s="17"/>
      <c r="SIQ39" s="17"/>
      <c r="SIR39" s="17"/>
      <c r="SIS39" s="17"/>
      <c r="SIT39" s="17"/>
      <c r="SIU39" s="17"/>
      <c r="SIV39" s="17"/>
      <c r="SIW39" s="17"/>
      <c r="SIX39" s="17"/>
      <c r="SIY39" s="17"/>
      <c r="SIZ39" s="17"/>
      <c r="SJA39" s="17"/>
      <c r="SJB39" s="17"/>
      <c r="SJC39" s="17"/>
      <c r="SJD39" s="17"/>
      <c r="SJE39" s="17"/>
      <c r="SJF39" s="17"/>
      <c r="SJG39" s="17"/>
      <c r="SJH39" s="17"/>
      <c r="SJI39" s="17"/>
      <c r="SJJ39" s="17"/>
      <c r="SJK39" s="17"/>
      <c r="SJL39" s="17"/>
      <c r="SJM39" s="17"/>
      <c r="SJN39" s="17"/>
      <c r="SJO39" s="17"/>
      <c r="SJP39" s="17"/>
      <c r="SJQ39" s="17"/>
      <c r="SJR39" s="17"/>
      <c r="SJS39" s="17"/>
      <c r="SJT39" s="17"/>
      <c r="SJU39" s="17"/>
      <c r="SJV39" s="17"/>
      <c r="SJW39" s="17"/>
      <c r="SJX39" s="17"/>
      <c r="SJY39" s="17"/>
      <c r="SJZ39" s="17"/>
      <c r="SKA39" s="17"/>
      <c r="SKB39" s="17"/>
      <c r="SKC39" s="17"/>
      <c r="SKD39" s="17"/>
      <c r="SKE39" s="17"/>
      <c r="SKF39" s="17"/>
      <c r="SKG39" s="17"/>
      <c r="SKH39" s="17"/>
      <c r="SKI39" s="17"/>
      <c r="SKJ39" s="17"/>
      <c r="SKK39" s="17"/>
      <c r="SKL39" s="17"/>
      <c r="SKM39" s="17"/>
      <c r="SKN39" s="17"/>
      <c r="SKO39" s="17"/>
      <c r="SKP39" s="17"/>
      <c r="SKQ39" s="17"/>
      <c r="SKR39" s="17"/>
      <c r="SKS39" s="17"/>
      <c r="SKT39" s="17"/>
      <c r="SKU39" s="17"/>
      <c r="SKV39" s="17"/>
      <c r="SKW39" s="17"/>
      <c r="SKX39" s="17"/>
      <c r="SKY39" s="17"/>
      <c r="SKZ39" s="17"/>
      <c r="SLA39" s="17"/>
      <c r="SLB39" s="17"/>
      <c r="SLC39" s="17"/>
      <c r="SLD39" s="17"/>
      <c r="SLE39" s="17"/>
      <c r="SLF39" s="17"/>
      <c r="SLG39" s="17"/>
      <c r="SLH39" s="17"/>
      <c r="SLI39" s="17"/>
      <c r="SLJ39" s="17"/>
      <c r="SLK39" s="17"/>
      <c r="SLL39" s="17"/>
      <c r="SLM39" s="17"/>
      <c r="SLN39" s="17"/>
      <c r="SLO39" s="17"/>
      <c r="SLP39" s="17"/>
      <c r="SLQ39" s="17"/>
      <c r="SLR39" s="17"/>
      <c r="SLS39" s="17"/>
      <c r="SLT39" s="17"/>
      <c r="SLU39" s="17"/>
      <c r="SLV39" s="17"/>
      <c r="SLW39" s="17"/>
      <c r="SLX39" s="17"/>
      <c r="SLY39" s="17"/>
      <c r="SLZ39" s="17"/>
      <c r="SMA39" s="17"/>
      <c r="SMB39" s="17"/>
      <c r="SMC39" s="17"/>
      <c r="SMD39" s="17"/>
      <c r="SME39" s="17"/>
      <c r="SMF39" s="17"/>
      <c r="SMG39" s="17"/>
      <c r="SMH39" s="17"/>
      <c r="SMI39" s="17"/>
      <c r="SMJ39" s="17"/>
      <c r="SMK39" s="17"/>
      <c r="SML39" s="17"/>
      <c r="SMM39" s="17"/>
      <c r="SMN39" s="17"/>
      <c r="SMO39" s="17"/>
      <c r="SMP39" s="17"/>
      <c r="SMQ39" s="17"/>
      <c r="SMR39" s="17"/>
      <c r="SMS39" s="17"/>
      <c r="SMT39" s="17"/>
      <c r="SMU39" s="17"/>
      <c r="SMV39" s="17"/>
      <c r="SMW39" s="17"/>
      <c r="SMX39" s="17"/>
      <c r="SMY39" s="17"/>
      <c r="SMZ39" s="17"/>
      <c r="SNA39" s="17"/>
      <c r="SNB39" s="17"/>
      <c r="SNC39" s="17"/>
      <c r="SND39" s="17"/>
      <c r="SNE39" s="17"/>
      <c r="SNF39" s="17"/>
      <c r="SNG39" s="17"/>
      <c r="SNH39" s="17"/>
      <c r="SNI39" s="17"/>
      <c r="SNJ39" s="17"/>
      <c r="SNK39" s="17"/>
      <c r="SNL39" s="17"/>
      <c r="SNM39" s="17"/>
      <c r="SNN39" s="17"/>
      <c r="SNO39" s="17"/>
      <c r="SNP39" s="17"/>
      <c r="SNQ39" s="17"/>
      <c r="SNR39" s="17"/>
      <c r="SNS39" s="17"/>
      <c r="SNT39" s="17"/>
      <c r="SNU39" s="17"/>
      <c r="SNV39" s="17"/>
      <c r="SNW39" s="17"/>
      <c r="SNX39" s="17"/>
      <c r="SNY39" s="17"/>
      <c r="SNZ39" s="17"/>
      <c r="SOA39" s="17"/>
      <c r="SOB39" s="17"/>
      <c r="SOC39" s="17"/>
      <c r="SOD39" s="17"/>
      <c r="SOE39" s="17"/>
      <c r="SOF39" s="17"/>
      <c r="SOG39" s="17"/>
      <c r="SOH39" s="17"/>
      <c r="SOI39" s="17"/>
      <c r="SOJ39" s="17"/>
      <c r="SOK39" s="17"/>
      <c r="SOL39" s="17"/>
      <c r="SOM39" s="17"/>
      <c r="SON39" s="17"/>
      <c r="SOO39" s="17"/>
      <c r="SOP39" s="17"/>
      <c r="SOQ39" s="17"/>
      <c r="SOR39" s="17"/>
      <c r="SOS39" s="17"/>
      <c r="SOT39" s="17"/>
      <c r="SOU39" s="17"/>
      <c r="SOV39" s="17"/>
      <c r="SOW39" s="17"/>
      <c r="SOX39" s="17"/>
      <c r="SOY39" s="17"/>
      <c r="SOZ39" s="17"/>
      <c r="SPA39" s="17"/>
      <c r="SPB39" s="17"/>
      <c r="SPC39" s="17"/>
      <c r="SPD39" s="17"/>
      <c r="SPE39" s="17"/>
      <c r="SPF39" s="17"/>
      <c r="SPG39" s="17"/>
      <c r="SPH39" s="17"/>
      <c r="SPI39" s="17"/>
      <c r="SPJ39" s="17"/>
      <c r="SPK39" s="17"/>
      <c r="SPL39" s="17"/>
      <c r="SPM39" s="17"/>
      <c r="SPN39" s="17"/>
      <c r="SPO39" s="17"/>
      <c r="SPP39" s="17"/>
      <c r="SPQ39" s="17"/>
      <c r="SPR39" s="17"/>
      <c r="SPS39" s="17"/>
      <c r="SPT39" s="17"/>
      <c r="SPU39" s="17"/>
      <c r="SPV39" s="17"/>
      <c r="SPW39" s="17"/>
      <c r="SPX39" s="17"/>
      <c r="SPY39" s="17"/>
      <c r="SPZ39" s="17"/>
      <c r="SQA39" s="17"/>
      <c r="SQB39" s="17"/>
      <c r="SQC39" s="17"/>
      <c r="SQD39" s="17"/>
      <c r="SQE39" s="17"/>
      <c r="SQF39" s="17"/>
      <c r="SQG39" s="17"/>
      <c r="SQH39" s="17"/>
      <c r="SQI39" s="17"/>
      <c r="SQJ39" s="17"/>
      <c r="SQK39" s="17"/>
      <c r="SQL39" s="17"/>
      <c r="SQM39" s="17"/>
      <c r="SQN39" s="17"/>
      <c r="SQO39" s="17"/>
      <c r="SQP39" s="17"/>
      <c r="SQQ39" s="17"/>
      <c r="SQR39" s="17"/>
      <c r="SQS39" s="17"/>
      <c r="SQT39" s="17"/>
      <c r="SQU39" s="17"/>
      <c r="SQV39" s="17"/>
      <c r="SQW39" s="17"/>
      <c r="SQX39" s="17"/>
      <c r="SQY39" s="17"/>
      <c r="SQZ39" s="17"/>
      <c r="SRA39" s="17"/>
      <c r="SRB39" s="17"/>
      <c r="SRC39" s="17"/>
      <c r="SRD39" s="17"/>
      <c r="SRE39" s="17"/>
      <c r="SRF39" s="17"/>
      <c r="SRG39" s="17"/>
      <c r="SRH39" s="17"/>
      <c r="SRI39" s="17"/>
      <c r="SRJ39" s="17"/>
      <c r="SRK39" s="17"/>
      <c r="SRL39" s="17"/>
      <c r="SRM39" s="17"/>
      <c r="SRN39" s="17"/>
      <c r="SRO39" s="17"/>
      <c r="SRP39" s="17"/>
      <c r="SRQ39" s="17"/>
      <c r="SRR39" s="17"/>
      <c r="SRS39" s="17"/>
      <c r="SRT39" s="17"/>
      <c r="SRU39" s="17"/>
      <c r="SRV39" s="17"/>
      <c r="SRW39" s="17"/>
      <c r="SRX39" s="17"/>
      <c r="SRY39" s="17"/>
      <c r="SRZ39" s="17"/>
      <c r="SSA39" s="17"/>
      <c r="SSB39" s="17"/>
      <c r="SSC39" s="17"/>
      <c r="SSD39" s="17"/>
      <c r="SSE39" s="17"/>
      <c r="SSF39" s="17"/>
      <c r="SSG39" s="17"/>
      <c r="SSH39" s="17"/>
      <c r="SSI39" s="17"/>
      <c r="SSJ39" s="17"/>
      <c r="SSK39" s="17"/>
      <c r="SSL39" s="17"/>
      <c r="SSM39" s="17"/>
      <c r="SSN39" s="17"/>
      <c r="SSO39" s="17"/>
      <c r="SSP39" s="17"/>
      <c r="SSQ39" s="17"/>
      <c r="SSR39" s="17"/>
      <c r="SSS39" s="17"/>
      <c r="SST39" s="17"/>
      <c r="SSU39" s="17"/>
      <c r="SSV39" s="17"/>
      <c r="SSW39" s="17"/>
      <c r="SSX39" s="17"/>
      <c r="SSY39" s="17"/>
      <c r="SSZ39" s="17"/>
      <c r="STA39" s="17"/>
      <c r="STB39" s="17"/>
      <c r="STC39" s="17"/>
      <c r="STD39" s="17"/>
      <c r="STE39" s="17"/>
      <c r="STF39" s="17"/>
      <c r="STG39" s="17"/>
      <c r="STH39" s="17"/>
      <c r="STI39" s="17"/>
      <c r="STJ39" s="17"/>
      <c r="STK39" s="17"/>
      <c r="STL39" s="17"/>
      <c r="STM39" s="17"/>
      <c r="STN39" s="17"/>
      <c r="STO39" s="17"/>
      <c r="STP39" s="17"/>
      <c r="STQ39" s="17"/>
      <c r="STR39" s="17"/>
      <c r="STS39" s="17"/>
      <c r="STT39" s="17"/>
      <c r="STU39" s="17"/>
      <c r="STV39" s="17"/>
      <c r="STW39" s="17"/>
      <c r="STX39" s="17"/>
      <c r="STY39" s="17"/>
      <c r="STZ39" s="17"/>
      <c r="SUA39" s="17"/>
      <c r="SUB39" s="17"/>
      <c r="SUC39" s="17"/>
      <c r="SUD39" s="17"/>
      <c r="SUE39" s="17"/>
      <c r="SUF39" s="17"/>
      <c r="SUG39" s="17"/>
      <c r="SUH39" s="17"/>
      <c r="SUI39" s="17"/>
      <c r="SUJ39" s="17"/>
      <c r="SUK39" s="17"/>
      <c r="SUL39" s="17"/>
      <c r="SUM39" s="17"/>
      <c r="SUN39" s="17"/>
      <c r="SUO39" s="17"/>
      <c r="SUP39" s="17"/>
      <c r="SUQ39" s="17"/>
      <c r="SUR39" s="17"/>
      <c r="SUS39" s="17"/>
      <c r="SUT39" s="17"/>
      <c r="SUU39" s="17"/>
      <c r="SUV39" s="17"/>
      <c r="SUW39" s="17"/>
      <c r="SUX39" s="17"/>
      <c r="SUY39" s="17"/>
      <c r="SUZ39" s="17"/>
      <c r="SVA39" s="17"/>
      <c r="SVB39" s="17"/>
      <c r="SVC39" s="17"/>
      <c r="SVD39" s="17"/>
      <c r="SVE39" s="17"/>
      <c r="SVF39" s="17"/>
      <c r="SVG39" s="17"/>
      <c r="SVH39" s="17"/>
      <c r="SVI39" s="17"/>
      <c r="SVJ39" s="17"/>
      <c r="SVK39" s="17"/>
      <c r="SVL39" s="17"/>
      <c r="SVM39" s="17"/>
      <c r="SVN39" s="17"/>
      <c r="SVO39" s="17"/>
      <c r="SVP39" s="17"/>
      <c r="SVQ39" s="17"/>
      <c r="SVR39" s="17"/>
      <c r="SVS39" s="17"/>
      <c r="SVT39" s="17"/>
      <c r="SVU39" s="17"/>
      <c r="SVV39" s="17"/>
      <c r="SVW39" s="17"/>
      <c r="SVX39" s="17"/>
      <c r="SVY39" s="17"/>
      <c r="SVZ39" s="17"/>
      <c r="SWA39" s="17"/>
      <c r="SWB39" s="17"/>
      <c r="SWC39" s="17"/>
      <c r="SWD39" s="17"/>
      <c r="SWE39" s="17"/>
      <c r="SWF39" s="17"/>
      <c r="SWG39" s="17"/>
      <c r="SWH39" s="17"/>
      <c r="SWI39" s="17"/>
      <c r="SWJ39" s="17"/>
      <c r="SWK39" s="17"/>
      <c r="SWL39" s="17"/>
      <c r="SWM39" s="17"/>
      <c r="SWN39" s="17"/>
      <c r="SWO39" s="17"/>
      <c r="SWP39" s="17"/>
      <c r="SWQ39" s="17"/>
      <c r="SWR39" s="17"/>
      <c r="SWS39" s="17"/>
      <c r="SWT39" s="17"/>
      <c r="SWU39" s="17"/>
      <c r="SWV39" s="17"/>
      <c r="SWW39" s="17"/>
      <c r="SWX39" s="17"/>
      <c r="SWY39" s="17"/>
      <c r="SWZ39" s="17"/>
      <c r="SXA39" s="17"/>
      <c r="SXB39" s="17"/>
      <c r="SXC39" s="17"/>
      <c r="SXD39" s="17"/>
      <c r="SXE39" s="17"/>
      <c r="SXF39" s="17"/>
      <c r="SXG39" s="17"/>
      <c r="SXH39" s="17"/>
      <c r="SXI39" s="17"/>
      <c r="SXJ39" s="17"/>
      <c r="SXK39" s="17"/>
      <c r="SXL39" s="17"/>
      <c r="SXM39" s="17"/>
      <c r="SXN39" s="17"/>
      <c r="SXO39" s="17"/>
      <c r="SXP39" s="17"/>
      <c r="SXQ39" s="17"/>
      <c r="SXR39" s="17"/>
      <c r="SXS39" s="17"/>
      <c r="SXT39" s="17"/>
      <c r="SXU39" s="17"/>
      <c r="SXV39" s="17"/>
      <c r="SXW39" s="17"/>
      <c r="SXX39" s="17"/>
      <c r="SXY39" s="17"/>
      <c r="SXZ39" s="17"/>
      <c r="SYA39" s="17"/>
      <c r="SYB39" s="17"/>
      <c r="SYC39" s="17"/>
      <c r="SYD39" s="17"/>
      <c r="SYE39" s="17"/>
      <c r="SYF39" s="17"/>
      <c r="SYG39" s="17"/>
      <c r="SYH39" s="17"/>
      <c r="SYI39" s="17"/>
      <c r="SYJ39" s="17"/>
      <c r="SYK39" s="17"/>
      <c r="SYL39" s="17"/>
      <c r="SYM39" s="17"/>
      <c r="SYN39" s="17"/>
      <c r="SYO39" s="17"/>
      <c r="SYP39" s="17"/>
      <c r="SYQ39" s="17"/>
      <c r="SYR39" s="17"/>
      <c r="SYS39" s="17"/>
      <c r="SYT39" s="17"/>
      <c r="SYU39" s="17"/>
      <c r="SYV39" s="17"/>
      <c r="SYW39" s="17"/>
      <c r="SYX39" s="17"/>
      <c r="SYY39" s="17"/>
      <c r="SYZ39" s="17"/>
      <c r="SZA39" s="17"/>
      <c r="SZB39" s="17"/>
      <c r="SZC39" s="17"/>
      <c r="SZD39" s="17"/>
      <c r="SZE39" s="17"/>
      <c r="SZF39" s="17"/>
      <c r="SZG39" s="17"/>
      <c r="SZH39" s="17"/>
      <c r="SZI39" s="17"/>
      <c r="SZJ39" s="17"/>
      <c r="SZK39" s="17"/>
      <c r="SZL39" s="17"/>
      <c r="SZM39" s="17"/>
      <c r="SZN39" s="17"/>
      <c r="SZO39" s="17"/>
      <c r="SZP39" s="17"/>
      <c r="SZQ39" s="17"/>
      <c r="SZR39" s="17"/>
      <c r="SZS39" s="17"/>
      <c r="SZT39" s="17"/>
      <c r="SZU39" s="17"/>
      <c r="SZV39" s="17"/>
      <c r="SZW39" s="17"/>
      <c r="SZX39" s="17"/>
      <c r="SZY39" s="17"/>
      <c r="SZZ39" s="17"/>
      <c r="TAA39" s="17"/>
      <c r="TAB39" s="17"/>
      <c r="TAC39" s="17"/>
      <c r="TAD39" s="17"/>
      <c r="TAE39" s="17"/>
      <c r="TAF39" s="17"/>
      <c r="TAG39" s="17"/>
      <c r="TAH39" s="17"/>
      <c r="TAI39" s="17"/>
      <c r="TAJ39" s="17"/>
      <c r="TAK39" s="17"/>
      <c r="TAL39" s="17"/>
      <c r="TAM39" s="17"/>
      <c r="TAN39" s="17"/>
      <c r="TAO39" s="17"/>
      <c r="TAP39" s="17"/>
      <c r="TAQ39" s="17"/>
      <c r="TAR39" s="17"/>
      <c r="TAS39" s="17"/>
      <c r="TAT39" s="17"/>
      <c r="TAU39" s="17"/>
      <c r="TAV39" s="17"/>
      <c r="TAW39" s="17"/>
      <c r="TAX39" s="17"/>
      <c r="TAY39" s="17"/>
      <c r="TAZ39" s="17"/>
      <c r="TBA39" s="17"/>
      <c r="TBB39" s="17"/>
      <c r="TBC39" s="17"/>
      <c r="TBD39" s="17"/>
      <c r="TBE39" s="17"/>
      <c r="TBF39" s="17"/>
      <c r="TBG39" s="17"/>
      <c r="TBH39" s="17"/>
      <c r="TBI39" s="17"/>
      <c r="TBJ39" s="17"/>
      <c r="TBK39" s="17"/>
      <c r="TBL39" s="17"/>
      <c r="TBM39" s="17"/>
      <c r="TBN39" s="17"/>
      <c r="TBO39" s="17"/>
      <c r="TBP39" s="17"/>
      <c r="TBQ39" s="17"/>
      <c r="TBR39" s="17"/>
      <c r="TBS39" s="17"/>
      <c r="TBT39" s="17"/>
      <c r="TBU39" s="17"/>
      <c r="TBV39" s="17"/>
      <c r="TBW39" s="17"/>
      <c r="TBX39" s="17"/>
      <c r="TBY39" s="17"/>
      <c r="TBZ39" s="17"/>
      <c r="TCA39" s="17"/>
      <c r="TCB39" s="17"/>
      <c r="TCC39" s="17"/>
      <c r="TCD39" s="17"/>
      <c r="TCE39" s="17"/>
      <c r="TCF39" s="17"/>
      <c r="TCG39" s="17"/>
      <c r="TCH39" s="17"/>
      <c r="TCI39" s="17"/>
      <c r="TCJ39" s="17"/>
      <c r="TCK39" s="17"/>
      <c r="TCL39" s="17"/>
      <c r="TCM39" s="17"/>
      <c r="TCN39" s="17"/>
      <c r="TCO39" s="17"/>
      <c r="TCP39" s="17"/>
      <c r="TCQ39" s="17"/>
      <c r="TCR39" s="17"/>
      <c r="TCS39" s="17"/>
      <c r="TCT39" s="17"/>
      <c r="TCU39" s="17"/>
      <c r="TCV39" s="17"/>
      <c r="TCW39" s="17"/>
      <c r="TCX39" s="17"/>
      <c r="TCY39" s="17"/>
      <c r="TCZ39" s="17"/>
      <c r="TDA39" s="17"/>
      <c r="TDB39" s="17"/>
      <c r="TDC39" s="17"/>
      <c r="TDD39" s="17"/>
      <c r="TDE39" s="17"/>
      <c r="TDF39" s="17"/>
      <c r="TDG39" s="17"/>
      <c r="TDH39" s="17"/>
      <c r="TDI39" s="17"/>
      <c r="TDJ39" s="17"/>
      <c r="TDK39" s="17"/>
      <c r="TDL39" s="17"/>
      <c r="TDM39" s="17"/>
      <c r="TDN39" s="17"/>
      <c r="TDO39" s="17"/>
      <c r="TDP39" s="17"/>
      <c r="TDQ39" s="17"/>
      <c r="TDR39" s="17"/>
      <c r="TDS39" s="17"/>
      <c r="TDT39" s="17"/>
      <c r="TDU39" s="17"/>
      <c r="TDV39" s="17"/>
      <c r="TDW39" s="17"/>
      <c r="TDX39" s="17"/>
      <c r="TDY39" s="17"/>
      <c r="TDZ39" s="17"/>
      <c r="TEA39" s="17"/>
      <c r="TEB39" s="17"/>
      <c r="TEC39" s="17"/>
      <c r="TED39" s="17"/>
      <c r="TEE39" s="17"/>
      <c r="TEF39" s="17"/>
      <c r="TEG39" s="17"/>
      <c r="TEH39" s="17"/>
      <c r="TEI39" s="17"/>
      <c r="TEJ39" s="17"/>
      <c r="TEK39" s="17"/>
      <c r="TEL39" s="17"/>
      <c r="TEM39" s="17"/>
      <c r="TEN39" s="17"/>
      <c r="TEO39" s="17"/>
      <c r="TEP39" s="17"/>
      <c r="TEQ39" s="17"/>
      <c r="TER39" s="17"/>
      <c r="TES39" s="17"/>
      <c r="TET39" s="17"/>
      <c r="TEU39" s="17"/>
      <c r="TEV39" s="17"/>
      <c r="TEW39" s="17"/>
      <c r="TEX39" s="17"/>
      <c r="TEY39" s="17"/>
      <c r="TEZ39" s="17"/>
      <c r="TFA39" s="17"/>
      <c r="TFB39" s="17"/>
      <c r="TFC39" s="17"/>
      <c r="TFD39" s="17"/>
      <c r="TFE39" s="17"/>
      <c r="TFF39" s="17"/>
      <c r="TFG39" s="17"/>
      <c r="TFH39" s="17"/>
      <c r="TFI39" s="17"/>
      <c r="TFJ39" s="17"/>
      <c r="TFK39" s="17"/>
      <c r="TFL39" s="17"/>
      <c r="TFM39" s="17"/>
      <c r="TFN39" s="17"/>
      <c r="TFO39" s="17"/>
      <c r="TFP39" s="17"/>
      <c r="TFQ39" s="17"/>
      <c r="TFR39" s="17"/>
      <c r="TFS39" s="17"/>
      <c r="TFT39" s="17"/>
      <c r="TFU39" s="17"/>
      <c r="TFV39" s="17"/>
      <c r="TFW39" s="17"/>
      <c r="TFX39" s="17"/>
      <c r="TFY39" s="17"/>
      <c r="TFZ39" s="17"/>
      <c r="TGA39" s="17"/>
      <c r="TGB39" s="17"/>
      <c r="TGC39" s="17"/>
      <c r="TGD39" s="17"/>
      <c r="TGE39" s="17"/>
      <c r="TGF39" s="17"/>
      <c r="TGG39" s="17"/>
      <c r="TGH39" s="17"/>
      <c r="TGI39" s="17"/>
      <c r="TGJ39" s="17"/>
      <c r="TGK39" s="17"/>
      <c r="TGL39" s="17"/>
      <c r="TGM39" s="17"/>
      <c r="TGN39" s="17"/>
      <c r="TGO39" s="17"/>
      <c r="TGP39" s="17"/>
      <c r="TGQ39" s="17"/>
      <c r="TGR39" s="17"/>
      <c r="TGS39" s="17"/>
      <c r="TGT39" s="17"/>
      <c r="TGU39" s="17"/>
      <c r="TGV39" s="17"/>
      <c r="TGW39" s="17"/>
      <c r="TGX39" s="17"/>
      <c r="TGY39" s="17"/>
      <c r="TGZ39" s="17"/>
      <c r="THA39" s="17"/>
      <c r="THB39" s="17"/>
      <c r="THC39" s="17"/>
      <c r="THD39" s="17"/>
      <c r="THE39" s="17"/>
      <c r="THF39" s="17"/>
      <c r="THG39" s="17"/>
      <c r="THH39" s="17"/>
      <c r="THI39" s="17"/>
      <c r="THJ39" s="17"/>
      <c r="THK39" s="17"/>
      <c r="THL39" s="17"/>
      <c r="THM39" s="17"/>
      <c r="THN39" s="17"/>
      <c r="THO39" s="17"/>
      <c r="THP39" s="17"/>
      <c r="THQ39" s="17"/>
      <c r="THR39" s="17"/>
      <c r="THS39" s="17"/>
      <c r="THT39" s="17"/>
      <c r="THU39" s="17"/>
      <c r="THV39" s="17"/>
      <c r="THW39" s="17"/>
      <c r="THX39" s="17"/>
      <c r="THY39" s="17"/>
      <c r="THZ39" s="17"/>
      <c r="TIA39" s="17"/>
      <c r="TIB39" s="17"/>
      <c r="TIC39" s="17"/>
      <c r="TID39" s="17"/>
      <c r="TIE39" s="17"/>
      <c r="TIF39" s="17"/>
      <c r="TIG39" s="17"/>
      <c r="TIH39" s="17"/>
      <c r="TII39" s="17"/>
      <c r="TIJ39" s="17"/>
      <c r="TIK39" s="17"/>
      <c r="TIL39" s="17"/>
      <c r="TIM39" s="17"/>
      <c r="TIN39" s="17"/>
      <c r="TIO39" s="17"/>
      <c r="TIP39" s="17"/>
      <c r="TIQ39" s="17"/>
      <c r="TIR39" s="17"/>
      <c r="TIS39" s="17"/>
      <c r="TIT39" s="17"/>
      <c r="TIU39" s="17"/>
      <c r="TIV39" s="17"/>
      <c r="TIW39" s="17"/>
      <c r="TIX39" s="17"/>
      <c r="TIY39" s="17"/>
      <c r="TIZ39" s="17"/>
      <c r="TJA39" s="17"/>
      <c r="TJB39" s="17"/>
      <c r="TJC39" s="17"/>
      <c r="TJD39" s="17"/>
      <c r="TJE39" s="17"/>
      <c r="TJF39" s="17"/>
      <c r="TJG39" s="17"/>
      <c r="TJH39" s="17"/>
      <c r="TJI39" s="17"/>
      <c r="TJJ39" s="17"/>
      <c r="TJK39" s="17"/>
      <c r="TJL39" s="17"/>
      <c r="TJM39" s="17"/>
      <c r="TJN39" s="17"/>
      <c r="TJO39" s="17"/>
      <c r="TJP39" s="17"/>
      <c r="TJQ39" s="17"/>
      <c r="TJR39" s="17"/>
      <c r="TJS39" s="17"/>
      <c r="TJT39" s="17"/>
      <c r="TJU39" s="17"/>
      <c r="TJV39" s="17"/>
      <c r="TJW39" s="17"/>
      <c r="TJX39" s="17"/>
      <c r="TJY39" s="17"/>
      <c r="TJZ39" s="17"/>
      <c r="TKA39" s="17"/>
      <c r="TKB39" s="17"/>
      <c r="TKC39" s="17"/>
      <c r="TKD39" s="17"/>
      <c r="TKE39" s="17"/>
      <c r="TKF39" s="17"/>
      <c r="TKG39" s="17"/>
      <c r="TKH39" s="17"/>
      <c r="TKI39" s="17"/>
      <c r="TKJ39" s="17"/>
      <c r="TKK39" s="17"/>
      <c r="TKL39" s="17"/>
      <c r="TKM39" s="17"/>
      <c r="TKN39" s="17"/>
      <c r="TKO39" s="17"/>
      <c r="TKP39" s="17"/>
      <c r="TKQ39" s="17"/>
      <c r="TKR39" s="17"/>
      <c r="TKS39" s="17"/>
      <c r="TKT39" s="17"/>
      <c r="TKU39" s="17"/>
      <c r="TKV39" s="17"/>
      <c r="TKW39" s="17"/>
      <c r="TKX39" s="17"/>
      <c r="TKY39" s="17"/>
      <c r="TKZ39" s="17"/>
      <c r="TLA39" s="17"/>
      <c r="TLB39" s="17"/>
      <c r="TLC39" s="17"/>
      <c r="TLD39" s="17"/>
      <c r="TLE39" s="17"/>
      <c r="TLF39" s="17"/>
      <c r="TLG39" s="17"/>
      <c r="TLH39" s="17"/>
      <c r="TLI39" s="17"/>
      <c r="TLJ39" s="17"/>
      <c r="TLK39" s="17"/>
      <c r="TLL39" s="17"/>
      <c r="TLM39" s="17"/>
      <c r="TLN39" s="17"/>
      <c r="TLO39" s="17"/>
      <c r="TLP39" s="17"/>
      <c r="TLQ39" s="17"/>
      <c r="TLR39" s="17"/>
      <c r="TLS39" s="17"/>
      <c r="TLT39" s="17"/>
      <c r="TLU39" s="17"/>
      <c r="TLV39" s="17"/>
      <c r="TLW39" s="17"/>
      <c r="TLX39" s="17"/>
      <c r="TLY39" s="17"/>
      <c r="TLZ39" s="17"/>
      <c r="TMA39" s="17"/>
      <c r="TMB39" s="17"/>
      <c r="TMC39" s="17"/>
      <c r="TMD39" s="17"/>
      <c r="TME39" s="17"/>
      <c r="TMF39" s="17"/>
      <c r="TMG39" s="17"/>
      <c r="TMH39" s="17"/>
      <c r="TMI39" s="17"/>
      <c r="TMJ39" s="17"/>
      <c r="TMK39" s="17"/>
      <c r="TML39" s="17"/>
      <c r="TMM39" s="17"/>
      <c r="TMN39" s="17"/>
      <c r="TMO39" s="17"/>
      <c r="TMP39" s="17"/>
      <c r="TMQ39" s="17"/>
      <c r="TMR39" s="17"/>
      <c r="TMS39" s="17"/>
      <c r="TMT39" s="17"/>
      <c r="TMU39" s="17"/>
      <c r="TMV39" s="17"/>
      <c r="TMW39" s="17"/>
      <c r="TMX39" s="17"/>
      <c r="TMY39" s="17"/>
      <c r="TMZ39" s="17"/>
      <c r="TNA39" s="17"/>
      <c r="TNB39" s="17"/>
      <c r="TNC39" s="17"/>
      <c r="TND39" s="17"/>
      <c r="TNE39" s="17"/>
      <c r="TNF39" s="17"/>
      <c r="TNG39" s="17"/>
      <c r="TNH39" s="17"/>
      <c r="TNI39" s="17"/>
      <c r="TNJ39" s="17"/>
      <c r="TNK39" s="17"/>
      <c r="TNL39" s="17"/>
      <c r="TNM39" s="17"/>
      <c r="TNN39" s="17"/>
      <c r="TNO39" s="17"/>
      <c r="TNP39" s="17"/>
      <c r="TNQ39" s="17"/>
      <c r="TNR39" s="17"/>
      <c r="TNS39" s="17"/>
      <c r="TNT39" s="17"/>
      <c r="TNU39" s="17"/>
      <c r="TNV39" s="17"/>
      <c r="TNW39" s="17"/>
      <c r="TNX39" s="17"/>
      <c r="TNY39" s="17"/>
      <c r="TNZ39" s="17"/>
      <c r="TOA39" s="17"/>
      <c r="TOB39" s="17"/>
      <c r="TOC39" s="17"/>
      <c r="TOD39" s="17"/>
      <c r="TOE39" s="17"/>
      <c r="TOF39" s="17"/>
      <c r="TOG39" s="17"/>
      <c r="TOH39" s="17"/>
      <c r="TOI39" s="17"/>
      <c r="TOJ39" s="17"/>
      <c r="TOK39" s="17"/>
      <c r="TOL39" s="17"/>
      <c r="TOM39" s="17"/>
      <c r="TON39" s="17"/>
      <c r="TOO39" s="17"/>
      <c r="TOP39" s="17"/>
      <c r="TOQ39" s="17"/>
      <c r="TOR39" s="17"/>
      <c r="TOS39" s="17"/>
      <c r="TOT39" s="17"/>
      <c r="TOU39" s="17"/>
      <c r="TOV39" s="17"/>
      <c r="TOW39" s="17"/>
      <c r="TOX39" s="17"/>
      <c r="TOY39" s="17"/>
      <c r="TOZ39" s="17"/>
      <c r="TPA39" s="17"/>
      <c r="TPB39" s="17"/>
      <c r="TPC39" s="17"/>
      <c r="TPD39" s="17"/>
      <c r="TPE39" s="17"/>
      <c r="TPF39" s="17"/>
      <c r="TPG39" s="17"/>
      <c r="TPH39" s="17"/>
      <c r="TPI39" s="17"/>
      <c r="TPJ39" s="17"/>
      <c r="TPK39" s="17"/>
      <c r="TPL39" s="17"/>
      <c r="TPM39" s="17"/>
      <c r="TPN39" s="17"/>
      <c r="TPO39" s="17"/>
      <c r="TPP39" s="17"/>
      <c r="TPQ39" s="17"/>
      <c r="TPR39" s="17"/>
      <c r="TPS39" s="17"/>
      <c r="TPT39" s="17"/>
      <c r="TPU39" s="17"/>
      <c r="TPV39" s="17"/>
      <c r="TPW39" s="17"/>
      <c r="TPX39" s="17"/>
      <c r="TPY39" s="17"/>
      <c r="TPZ39" s="17"/>
      <c r="TQA39" s="17"/>
      <c r="TQB39" s="17"/>
      <c r="TQC39" s="17"/>
      <c r="TQD39" s="17"/>
      <c r="TQE39" s="17"/>
      <c r="TQF39" s="17"/>
      <c r="TQG39" s="17"/>
      <c r="TQH39" s="17"/>
      <c r="TQI39" s="17"/>
      <c r="TQJ39" s="17"/>
      <c r="TQK39" s="17"/>
      <c r="TQL39" s="17"/>
      <c r="TQM39" s="17"/>
      <c r="TQN39" s="17"/>
      <c r="TQO39" s="17"/>
      <c r="TQP39" s="17"/>
      <c r="TQQ39" s="17"/>
      <c r="TQR39" s="17"/>
      <c r="TQS39" s="17"/>
      <c r="TQT39" s="17"/>
      <c r="TQU39" s="17"/>
      <c r="TQV39" s="17"/>
      <c r="TQW39" s="17"/>
      <c r="TQX39" s="17"/>
      <c r="TQY39" s="17"/>
      <c r="TQZ39" s="17"/>
      <c r="TRA39" s="17"/>
      <c r="TRB39" s="17"/>
      <c r="TRC39" s="17"/>
      <c r="TRD39" s="17"/>
      <c r="TRE39" s="17"/>
      <c r="TRF39" s="17"/>
      <c r="TRG39" s="17"/>
      <c r="TRH39" s="17"/>
      <c r="TRI39" s="17"/>
      <c r="TRJ39" s="17"/>
      <c r="TRK39" s="17"/>
      <c r="TRL39" s="17"/>
      <c r="TRM39" s="17"/>
      <c r="TRN39" s="17"/>
      <c r="TRO39" s="17"/>
      <c r="TRP39" s="17"/>
      <c r="TRQ39" s="17"/>
      <c r="TRR39" s="17"/>
      <c r="TRS39" s="17"/>
      <c r="TRT39" s="17"/>
      <c r="TRU39" s="17"/>
      <c r="TRV39" s="17"/>
      <c r="TRW39" s="17"/>
      <c r="TRX39" s="17"/>
      <c r="TRY39" s="17"/>
      <c r="TRZ39" s="17"/>
      <c r="TSA39" s="17"/>
      <c r="TSB39" s="17"/>
      <c r="TSC39" s="17"/>
      <c r="TSD39" s="17"/>
      <c r="TSE39" s="17"/>
      <c r="TSF39" s="17"/>
      <c r="TSG39" s="17"/>
      <c r="TSH39" s="17"/>
      <c r="TSI39" s="17"/>
      <c r="TSJ39" s="17"/>
      <c r="TSK39" s="17"/>
      <c r="TSL39" s="17"/>
      <c r="TSM39" s="17"/>
      <c r="TSN39" s="17"/>
      <c r="TSO39" s="17"/>
      <c r="TSP39" s="17"/>
      <c r="TSQ39" s="17"/>
      <c r="TSR39" s="17"/>
      <c r="TSS39" s="17"/>
      <c r="TST39" s="17"/>
      <c r="TSU39" s="17"/>
      <c r="TSV39" s="17"/>
      <c r="TSW39" s="17"/>
      <c r="TSX39" s="17"/>
      <c r="TSY39" s="17"/>
      <c r="TSZ39" s="17"/>
      <c r="TTA39" s="17"/>
      <c r="TTB39" s="17"/>
      <c r="TTC39" s="17"/>
      <c r="TTD39" s="17"/>
      <c r="TTE39" s="17"/>
      <c r="TTF39" s="17"/>
      <c r="TTG39" s="17"/>
      <c r="TTH39" s="17"/>
      <c r="TTI39" s="17"/>
      <c r="TTJ39" s="17"/>
      <c r="TTK39" s="17"/>
      <c r="TTL39" s="17"/>
      <c r="TTM39" s="17"/>
      <c r="TTN39" s="17"/>
      <c r="TTO39" s="17"/>
      <c r="TTP39" s="17"/>
      <c r="TTQ39" s="17"/>
      <c r="TTR39" s="17"/>
      <c r="TTS39" s="17"/>
      <c r="TTT39" s="17"/>
      <c r="TTU39" s="17"/>
      <c r="TTV39" s="17"/>
      <c r="TTW39" s="17"/>
      <c r="TTX39" s="17"/>
      <c r="TTY39" s="17"/>
      <c r="TTZ39" s="17"/>
      <c r="TUA39" s="17"/>
      <c r="TUB39" s="17"/>
      <c r="TUC39" s="17"/>
      <c r="TUD39" s="17"/>
      <c r="TUE39" s="17"/>
      <c r="TUF39" s="17"/>
      <c r="TUG39" s="17"/>
      <c r="TUH39" s="17"/>
      <c r="TUI39" s="17"/>
      <c r="TUJ39" s="17"/>
      <c r="TUK39" s="17"/>
      <c r="TUL39" s="17"/>
      <c r="TUM39" s="17"/>
      <c r="TUN39" s="17"/>
      <c r="TUO39" s="17"/>
      <c r="TUP39" s="17"/>
      <c r="TUQ39" s="17"/>
      <c r="TUR39" s="17"/>
      <c r="TUS39" s="17"/>
      <c r="TUT39" s="17"/>
      <c r="TUU39" s="17"/>
      <c r="TUV39" s="17"/>
      <c r="TUW39" s="17"/>
      <c r="TUX39" s="17"/>
      <c r="TUY39" s="17"/>
      <c r="TUZ39" s="17"/>
      <c r="TVA39" s="17"/>
      <c r="TVB39" s="17"/>
      <c r="TVC39" s="17"/>
      <c r="TVD39" s="17"/>
      <c r="TVE39" s="17"/>
      <c r="TVF39" s="17"/>
      <c r="TVG39" s="17"/>
      <c r="TVH39" s="17"/>
      <c r="TVI39" s="17"/>
      <c r="TVJ39" s="17"/>
      <c r="TVK39" s="17"/>
      <c r="TVL39" s="17"/>
      <c r="TVM39" s="17"/>
      <c r="TVN39" s="17"/>
      <c r="TVO39" s="17"/>
      <c r="TVP39" s="17"/>
      <c r="TVQ39" s="17"/>
      <c r="TVR39" s="17"/>
      <c r="TVS39" s="17"/>
      <c r="TVT39" s="17"/>
      <c r="TVU39" s="17"/>
      <c r="TVV39" s="17"/>
      <c r="TVW39" s="17"/>
      <c r="TVX39" s="17"/>
      <c r="TVY39" s="17"/>
      <c r="TVZ39" s="17"/>
      <c r="TWA39" s="17"/>
      <c r="TWB39" s="17"/>
      <c r="TWC39" s="17"/>
      <c r="TWD39" s="17"/>
      <c r="TWE39" s="17"/>
      <c r="TWF39" s="17"/>
      <c r="TWG39" s="17"/>
      <c r="TWH39" s="17"/>
      <c r="TWI39" s="17"/>
      <c r="TWJ39" s="17"/>
      <c r="TWK39" s="17"/>
      <c r="TWL39" s="17"/>
      <c r="TWM39" s="17"/>
      <c r="TWN39" s="17"/>
      <c r="TWO39" s="17"/>
      <c r="TWP39" s="17"/>
      <c r="TWQ39" s="17"/>
      <c r="TWR39" s="17"/>
      <c r="TWS39" s="17"/>
      <c r="TWT39" s="17"/>
      <c r="TWU39" s="17"/>
      <c r="TWV39" s="17"/>
      <c r="TWW39" s="17"/>
      <c r="TWX39" s="17"/>
      <c r="TWY39" s="17"/>
      <c r="TWZ39" s="17"/>
      <c r="TXA39" s="17"/>
      <c r="TXB39" s="17"/>
      <c r="TXC39" s="17"/>
      <c r="TXD39" s="17"/>
      <c r="TXE39" s="17"/>
      <c r="TXF39" s="17"/>
      <c r="TXG39" s="17"/>
      <c r="TXH39" s="17"/>
      <c r="TXI39" s="17"/>
      <c r="TXJ39" s="17"/>
      <c r="TXK39" s="17"/>
      <c r="TXL39" s="17"/>
      <c r="TXM39" s="17"/>
      <c r="TXN39" s="17"/>
      <c r="TXO39" s="17"/>
      <c r="TXP39" s="17"/>
      <c r="TXQ39" s="17"/>
      <c r="TXR39" s="17"/>
      <c r="TXS39" s="17"/>
      <c r="TXT39" s="17"/>
      <c r="TXU39" s="17"/>
      <c r="TXV39" s="17"/>
      <c r="TXW39" s="17"/>
      <c r="TXX39" s="17"/>
      <c r="TXY39" s="17"/>
      <c r="TXZ39" s="17"/>
      <c r="TYA39" s="17"/>
      <c r="TYB39" s="17"/>
      <c r="TYC39" s="17"/>
      <c r="TYD39" s="17"/>
      <c r="TYE39" s="17"/>
      <c r="TYF39" s="17"/>
      <c r="TYG39" s="17"/>
      <c r="TYH39" s="17"/>
      <c r="TYI39" s="17"/>
      <c r="TYJ39" s="17"/>
      <c r="TYK39" s="17"/>
      <c r="TYL39" s="17"/>
      <c r="TYM39" s="17"/>
      <c r="TYN39" s="17"/>
      <c r="TYO39" s="17"/>
      <c r="TYP39" s="17"/>
      <c r="TYQ39" s="17"/>
      <c r="TYR39" s="17"/>
      <c r="TYS39" s="17"/>
      <c r="TYT39" s="17"/>
      <c r="TYU39" s="17"/>
      <c r="TYV39" s="17"/>
      <c r="TYW39" s="17"/>
      <c r="TYX39" s="17"/>
      <c r="TYY39" s="17"/>
      <c r="TYZ39" s="17"/>
      <c r="TZA39" s="17"/>
      <c r="TZB39" s="17"/>
      <c r="TZC39" s="17"/>
      <c r="TZD39" s="17"/>
      <c r="TZE39" s="17"/>
      <c r="TZF39" s="17"/>
      <c r="TZG39" s="17"/>
      <c r="TZH39" s="17"/>
      <c r="TZI39" s="17"/>
      <c r="TZJ39" s="17"/>
      <c r="TZK39" s="17"/>
      <c r="TZL39" s="17"/>
      <c r="TZM39" s="17"/>
      <c r="TZN39" s="17"/>
      <c r="TZO39" s="17"/>
      <c r="TZP39" s="17"/>
      <c r="TZQ39" s="17"/>
      <c r="TZR39" s="17"/>
      <c r="TZS39" s="17"/>
      <c r="TZT39" s="17"/>
      <c r="TZU39" s="17"/>
      <c r="TZV39" s="17"/>
      <c r="TZW39" s="17"/>
      <c r="TZX39" s="17"/>
      <c r="TZY39" s="17"/>
      <c r="TZZ39" s="17"/>
      <c r="UAA39" s="17"/>
      <c r="UAB39" s="17"/>
      <c r="UAC39" s="17"/>
      <c r="UAD39" s="17"/>
      <c r="UAE39" s="17"/>
      <c r="UAF39" s="17"/>
      <c r="UAG39" s="17"/>
      <c r="UAH39" s="17"/>
      <c r="UAI39" s="17"/>
      <c r="UAJ39" s="17"/>
      <c r="UAK39" s="17"/>
      <c r="UAL39" s="17"/>
      <c r="UAM39" s="17"/>
      <c r="UAN39" s="17"/>
      <c r="UAO39" s="17"/>
      <c r="UAP39" s="17"/>
      <c r="UAQ39" s="17"/>
      <c r="UAR39" s="17"/>
      <c r="UAS39" s="17"/>
      <c r="UAT39" s="17"/>
      <c r="UAU39" s="17"/>
      <c r="UAV39" s="17"/>
      <c r="UAW39" s="17"/>
      <c r="UAX39" s="17"/>
      <c r="UAY39" s="17"/>
      <c r="UAZ39" s="17"/>
      <c r="UBA39" s="17"/>
      <c r="UBB39" s="17"/>
      <c r="UBC39" s="17"/>
      <c r="UBD39" s="17"/>
      <c r="UBE39" s="17"/>
      <c r="UBF39" s="17"/>
      <c r="UBG39" s="17"/>
      <c r="UBH39" s="17"/>
      <c r="UBI39" s="17"/>
      <c r="UBJ39" s="17"/>
      <c r="UBK39" s="17"/>
      <c r="UBL39" s="17"/>
      <c r="UBM39" s="17"/>
      <c r="UBN39" s="17"/>
      <c r="UBO39" s="17"/>
      <c r="UBP39" s="17"/>
      <c r="UBQ39" s="17"/>
      <c r="UBR39" s="17"/>
      <c r="UBS39" s="17"/>
      <c r="UBT39" s="17"/>
      <c r="UBU39" s="17"/>
      <c r="UBV39" s="17"/>
      <c r="UBW39" s="17"/>
      <c r="UBX39" s="17"/>
      <c r="UBY39" s="17"/>
      <c r="UBZ39" s="17"/>
      <c r="UCA39" s="17"/>
      <c r="UCB39" s="17"/>
      <c r="UCC39" s="17"/>
      <c r="UCD39" s="17"/>
      <c r="UCE39" s="17"/>
      <c r="UCF39" s="17"/>
      <c r="UCG39" s="17"/>
      <c r="UCH39" s="17"/>
      <c r="UCI39" s="17"/>
      <c r="UCJ39" s="17"/>
      <c r="UCK39" s="17"/>
      <c r="UCL39" s="17"/>
      <c r="UCM39" s="17"/>
      <c r="UCN39" s="17"/>
      <c r="UCO39" s="17"/>
      <c r="UCP39" s="17"/>
      <c r="UCQ39" s="17"/>
      <c r="UCR39" s="17"/>
      <c r="UCS39" s="17"/>
      <c r="UCT39" s="17"/>
      <c r="UCU39" s="17"/>
      <c r="UCV39" s="17"/>
      <c r="UCW39" s="17"/>
      <c r="UCX39" s="17"/>
      <c r="UCY39" s="17"/>
      <c r="UCZ39" s="17"/>
      <c r="UDA39" s="17"/>
      <c r="UDB39" s="17"/>
      <c r="UDC39" s="17"/>
      <c r="UDD39" s="17"/>
      <c r="UDE39" s="17"/>
      <c r="UDF39" s="17"/>
      <c r="UDG39" s="17"/>
      <c r="UDH39" s="17"/>
      <c r="UDI39" s="17"/>
      <c r="UDJ39" s="17"/>
      <c r="UDK39" s="17"/>
      <c r="UDL39" s="17"/>
      <c r="UDM39" s="17"/>
      <c r="UDN39" s="17"/>
      <c r="UDO39" s="17"/>
      <c r="UDP39" s="17"/>
      <c r="UDQ39" s="17"/>
      <c r="UDR39" s="17"/>
      <c r="UDS39" s="17"/>
      <c r="UDT39" s="17"/>
      <c r="UDU39" s="17"/>
      <c r="UDV39" s="17"/>
      <c r="UDW39" s="17"/>
      <c r="UDX39" s="17"/>
      <c r="UDY39" s="17"/>
      <c r="UDZ39" s="17"/>
      <c r="UEA39" s="17"/>
      <c r="UEB39" s="17"/>
      <c r="UEC39" s="17"/>
      <c r="UED39" s="17"/>
      <c r="UEE39" s="17"/>
      <c r="UEF39" s="17"/>
      <c r="UEG39" s="17"/>
      <c r="UEH39" s="17"/>
      <c r="UEI39" s="17"/>
      <c r="UEJ39" s="17"/>
      <c r="UEK39" s="17"/>
      <c r="UEL39" s="17"/>
      <c r="UEM39" s="17"/>
      <c r="UEN39" s="17"/>
      <c r="UEO39" s="17"/>
      <c r="UEP39" s="17"/>
      <c r="UEQ39" s="17"/>
      <c r="UER39" s="17"/>
      <c r="UES39" s="17"/>
      <c r="UET39" s="17"/>
      <c r="UEU39" s="17"/>
      <c r="UEV39" s="17"/>
      <c r="UEW39" s="17"/>
      <c r="UEX39" s="17"/>
      <c r="UEY39" s="17"/>
      <c r="UEZ39" s="17"/>
      <c r="UFA39" s="17"/>
      <c r="UFB39" s="17"/>
      <c r="UFC39" s="17"/>
      <c r="UFD39" s="17"/>
      <c r="UFE39" s="17"/>
      <c r="UFF39" s="17"/>
      <c r="UFG39" s="17"/>
      <c r="UFH39" s="17"/>
      <c r="UFI39" s="17"/>
      <c r="UFJ39" s="17"/>
      <c r="UFK39" s="17"/>
      <c r="UFL39" s="17"/>
      <c r="UFM39" s="17"/>
      <c r="UFN39" s="17"/>
      <c r="UFO39" s="17"/>
      <c r="UFP39" s="17"/>
      <c r="UFQ39" s="17"/>
      <c r="UFR39" s="17"/>
      <c r="UFS39" s="17"/>
      <c r="UFT39" s="17"/>
      <c r="UFU39" s="17"/>
      <c r="UFV39" s="17"/>
      <c r="UFW39" s="17"/>
      <c r="UFX39" s="17"/>
      <c r="UFY39" s="17"/>
      <c r="UFZ39" s="17"/>
      <c r="UGA39" s="17"/>
      <c r="UGB39" s="17"/>
      <c r="UGC39" s="17"/>
      <c r="UGD39" s="17"/>
      <c r="UGE39" s="17"/>
      <c r="UGF39" s="17"/>
      <c r="UGG39" s="17"/>
      <c r="UGH39" s="17"/>
      <c r="UGI39" s="17"/>
      <c r="UGJ39" s="17"/>
      <c r="UGK39" s="17"/>
      <c r="UGL39" s="17"/>
      <c r="UGM39" s="17"/>
      <c r="UGN39" s="17"/>
      <c r="UGO39" s="17"/>
      <c r="UGP39" s="17"/>
      <c r="UGQ39" s="17"/>
      <c r="UGR39" s="17"/>
      <c r="UGS39" s="17"/>
      <c r="UGT39" s="17"/>
      <c r="UGU39" s="17"/>
      <c r="UGV39" s="17"/>
      <c r="UGW39" s="17"/>
      <c r="UGX39" s="17"/>
      <c r="UGY39" s="17"/>
      <c r="UGZ39" s="17"/>
      <c r="UHA39" s="17"/>
      <c r="UHB39" s="17"/>
      <c r="UHC39" s="17"/>
      <c r="UHD39" s="17"/>
      <c r="UHE39" s="17"/>
      <c r="UHF39" s="17"/>
      <c r="UHG39" s="17"/>
      <c r="UHH39" s="17"/>
      <c r="UHI39" s="17"/>
      <c r="UHJ39" s="17"/>
      <c r="UHK39" s="17"/>
      <c r="UHL39" s="17"/>
      <c r="UHM39" s="17"/>
      <c r="UHN39" s="17"/>
      <c r="UHO39" s="17"/>
      <c r="UHP39" s="17"/>
      <c r="UHQ39" s="17"/>
      <c r="UHR39" s="17"/>
      <c r="UHS39" s="17"/>
      <c r="UHT39" s="17"/>
      <c r="UHU39" s="17"/>
      <c r="UHV39" s="17"/>
      <c r="UHW39" s="17"/>
      <c r="UHX39" s="17"/>
      <c r="UHY39" s="17"/>
      <c r="UHZ39" s="17"/>
      <c r="UIA39" s="17"/>
      <c r="UIB39" s="17"/>
      <c r="UIC39" s="17"/>
      <c r="UID39" s="17"/>
      <c r="UIE39" s="17"/>
      <c r="UIF39" s="17"/>
      <c r="UIG39" s="17"/>
      <c r="UIH39" s="17"/>
      <c r="UII39" s="17"/>
      <c r="UIJ39" s="17"/>
      <c r="UIK39" s="17"/>
      <c r="UIL39" s="17"/>
      <c r="UIM39" s="17"/>
      <c r="UIN39" s="17"/>
      <c r="UIO39" s="17"/>
      <c r="UIP39" s="17"/>
      <c r="UIQ39" s="17"/>
      <c r="UIR39" s="17"/>
      <c r="UIS39" s="17"/>
      <c r="UIT39" s="17"/>
      <c r="UIU39" s="17"/>
      <c r="UIV39" s="17"/>
      <c r="UIW39" s="17"/>
      <c r="UIX39" s="17"/>
      <c r="UIY39" s="17"/>
      <c r="UIZ39" s="17"/>
      <c r="UJA39" s="17"/>
      <c r="UJB39" s="17"/>
      <c r="UJC39" s="17"/>
      <c r="UJD39" s="17"/>
      <c r="UJE39" s="17"/>
      <c r="UJF39" s="17"/>
      <c r="UJG39" s="17"/>
      <c r="UJH39" s="17"/>
      <c r="UJI39" s="17"/>
      <c r="UJJ39" s="17"/>
      <c r="UJK39" s="17"/>
      <c r="UJL39" s="17"/>
      <c r="UJM39" s="17"/>
      <c r="UJN39" s="17"/>
      <c r="UJO39" s="17"/>
      <c r="UJP39" s="17"/>
      <c r="UJQ39" s="17"/>
      <c r="UJR39" s="17"/>
      <c r="UJS39" s="17"/>
      <c r="UJT39" s="17"/>
      <c r="UJU39" s="17"/>
      <c r="UJV39" s="17"/>
      <c r="UJW39" s="17"/>
      <c r="UJX39" s="17"/>
      <c r="UJY39" s="17"/>
      <c r="UJZ39" s="17"/>
      <c r="UKA39" s="17"/>
      <c r="UKB39" s="17"/>
      <c r="UKC39" s="17"/>
      <c r="UKD39" s="17"/>
      <c r="UKE39" s="17"/>
      <c r="UKF39" s="17"/>
      <c r="UKG39" s="17"/>
      <c r="UKH39" s="17"/>
      <c r="UKI39" s="17"/>
      <c r="UKJ39" s="17"/>
      <c r="UKK39" s="17"/>
      <c r="UKL39" s="17"/>
      <c r="UKM39" s="17"/>
      <c r="UKN39" s="17"/>
      <c r="UKO39" s="17"/>
      <c r="UKP39" s="17"/>
      <c r="UKQ39" s="17"/>
      <c r="UKR39" s="17"/>
      <c r="UKS39" s="17"/>
      <c r="UKT39" s="17"/>
      <c r="UKU39" s="17"/>
      <c r="UKV39" s="17"/>
      <c r="UKW39" s="17"/>
      <c r="UKX39" s="17"/>
      <c r="UKY39" s="17"/>
      <c r="UKZ39" s="17"/>
      <c r="ULA39" s="17"/>
      <c r="ULB39" s="17"/>
      <c r="ULC39" s="17"/>
      <c r="ULD39" s="17"/>
      <c r="ULE39" s="17"/>
      <c r="ULF39" s="17"/>
      <c r="ULG39" s="17"/>
      <c r="ULH39" s="17"/>
      <c r="ULI39" s="17"/>
      <c r="ULJ39" s="17"/>
      <c r="ULK39" s="17"/>
      <c r="ULL39" s="17"/>
      <c r="ULM39" s="17"/>
      <c r="ULN39" s="17"/>
      <c r="ULO39" s="17"/>
      <c r="ULP39" s="17"/>
      <c r="ULQ39" s="17"/>
      <c r="ULR39" s="17"/>
      <c r="ULS39" s="17"/>
      <c r="ULT39" s="17"/>
      <c r="ULU39" s="17"/>
      <c r="ULV39" s="17"/>
      <c r="ULW39" s="17"/>
      <c r="ULX39" s="17"/>
      <c r="ULY39" s="17"/>
      <c r="ULZ39" s="17"/>
      <c r="UMA39" s="17"/>
      <c r="UMB39" s="17"/>
      <c r="UMC39" s="17"/>
      <c r="UMD39" s="17"/>
      <c r="UME39" s="17"/>
      <c r="UMF39" s="17"/>
      <c r="UMG39" s="17"/>
      <c r="UMH39" s="17"/>
      <c r="UMI39" s="17"/>
      <c r="UMJ39" s="17"/>
      <c r="UMK39" s="17"/>
      <c r="UML39" s="17"/>
      <c r="UMM39" s="17"/>
      <c r="UMN39" s="17"/>
      <c r="UMO39" s="17"/>
      <c r="UMP39" s="17"/>
      <c r="UMQ39" s="17"/>
      <c r="UMR39" s="17"/>
      <c r="UMS39" s="17"/>
      <c r="UMT39" s="17"/>
      <c r="UMU39" s="17"/>
      <c r="UMV39" s="17"/>
      <c r="UMW39" s="17"/>
      <c r="UMX39" s="17"/>
      <c r="UMY39" s="17"/>
      <c r="UMZ39" s="17"/>
      <c r="UNA39" s="17"/>
      <c r="UNB39" s="17"/>
      <c r="UNC39" s="17"/>
      <c r="UND39" s="17"/>
      <c r="UNE39" s="17"/>
      <c r="UNF39" s="17"/>
      <c r="UNG39" s="17"/>
      <c r="UNH39" s="17"/>
      <c r="UNI39" s="17"/>
      <c r="UNJ39" s="17"/>
      <c r="UNK39" s="17"/>
      <c r="UNL39" s="17"/>
      <c r="UNM39" s="17"/>
      <c r="UNN39" s="17"/>
      <c r="UNO39" s="17"/>
      <c r="UNP39" s="17"/>
      <c r="UNQ39" s="17"/>
      <c r="UNR39" s="17"/>
      <c r="UNS39" s="17"/>
      <c r="UNT39" s="17"/>
      <c r="UNU39" s="17"/>
      <c r="UNV39" s="17"/>
      <c r="UNW39" s="17"/>
      <c r="UNX39" s="17"/>
      <c r="UNY39" s="17"/>
      <c r="UNZ39" s="17"/>
      <c r="UOA39" s="17"/>
      <c r="UOB39" s="17"/>
      <c r="UOC39" s="17"/>
      <c r="UOD39" s="17"/>
      <c r="UOE39" s="17"/>
      <c r="UOF39" s="17"/>
      <c r="UOG39" s="17"/>
      <c r="UOH39" s="17"/>
      <c r="UOI39" s="17"/>
      <c r="UOJ39" s="17"/>
      <c r="UOK39" s="17"/>
      <c r="UOL39" s="17"/>
      <c r="UOM39" s="17"/>
      <c r="UON39" s="17"/>
      <c r="UOO39" s="17"/>
      <c r="UOP39" s="17"/>
      <c r="UOQ39" s="17"/>
      <c r="UOR39" s="17"/>
      <c r="UOS39" s="17"/>
      <c r="UOT39" s="17"/>
      <c r="UOU39" s="17"/>
      <c r="UOV39" s="17"/>
      <c r="UOW39" s="17"/>
      <c r="UOX39" s="17"/>
      <c r="UOY39" s="17"/>
      <c r="UOZ39" s="17"/>
      <c r="UPA39" s="17"/>
      <c r="UPB39" s="17"/>
      <c r="UPC39" s="17"/>
      <c r="UPD39" s="17"/>
      <c r="UPE39" s="17"/>
      <c r="UPF39" s="17"/>
      <c r="UPG39" s="17"/>
      <c r="UPH39" s="17"/>
      <c r="UPI39" s="17"/>
      <c r="UPJ39" s="17"/>
      <c r="UPK39" s="17"/>
      <c r="UPL39" s="17"/>
      <c r="UPM39" s="17"/>
      <c r="UPN39" s="17"/>
      <c r="UPO39" s="17"/>
      <c r="UPP39" s="17"/>
      <c r="UPQ39" s="17"/>
      <c r="UPR39" s="17"/>
      <c r="UPS39" s="17"/>
      <c r="UPT39" s="17"/>
      <c r="UPU39" s="17"/>
      <c r="UPV39" s="17"/>
      <c r="UPW39" s="17"/>
      <c r="UPX39" s="17"/>
      <c r="UPY39" s="17"/>
      <c r="UPZ39" s="17"/>
      <c r="UQA39" s="17"/>
      <c r="UQB39" s="17"/>
      <c r="UQC39" s="17"/>
      <c r="UQD39" s="17"/>
      <c r="UQE39" s="17"/>
      <c r="UQF39" s="17"/>
      <c r="UQG39" s="17"/>
      <c r="UQH39" s="17"/>
      <c r="UQI39" s="17"/>
      <c r="UQJ39" s="17"/>
      <c r="UQK39" s="17"/>
      <c r="UQL39" s="17"/>
      <c r="UQM39" s="17"/>
      <c r="UQN39" s="17"/>
      <c r="UQO39" s="17"/>
      <c r="UQP39" s="17"/>
      <c r="UQQ39" s="17"/>
      <c r="UQR39" s="17"/>
      <c r="UQS39" s="17"/>
      <c r="UQT39" s="17"/>
      <c r="UQU39" s="17"/>
      <c r="UQV39" s="17"/>
      <c r="UQW39" s="17"/>
      <c r="UQX39" s="17"/>
      <c r="UQY39" s="17"/>
      <c r="UQZ39" s="17"/>
      <c r="URA39" s="17"/>
      <c r="URB39" s="17"/>
      <c r="URC39" s="17"/>
      <c r="URD39" s="17"/>
      <c r="URE39" s="17"/>
      <c r="URF39" s="17"/>
      <c r="URG39" s="17"/>
      <c r="URH39" s="17"/>
      <c r="URI39" s="17"/>
      <c r="URJ39" s="17"/>
      <c r="URK39" s="17"/>
      <c r="URL39" s="17"/>
      <c r="URM39" s="17"/>
      <c r="URN39" s="17"/>
      <c r="URO39" s="17"/>
      <c r="URP39" s="17"/>
      <c r="URQ39" s="17"/>
      <c r="URR39" s="17"/>
      <c r="URS39" s="17"/>
      <c r="URT39" s="17"/>
      <c r="URU39" s="17"/>
      <c r="URV39" s="17"/>
      <c r="URW39" s="17"/>
      <c r="URX39" s="17"/>
      <c r="URY39" s="17"/>
      <c r="URZ39" s="17"/>
      <c r="USA39" s="17"/>
      <c r="USB39" s="17"/>
      <c r="USC39" s="17"/>
      <c r="USD39" s="17"/>
      <c r="USE39" s="17"/>
      <c r="USF39" s="17"/>
      <c r="USG39" s="17"/>
      <c r="USH39" s="17"/>
      <c r="USI39" s="17"/>
      <c r="USJ39" s="17"/>
      <c r="USK39" s="17"/>
      <c r="USL39" s="17"/>
      <c r="USM39" s="17"/>
      <c r="USN39" s="17"/>
      <c r="USO39" s="17"/>
      <c r="USP39" s="17"/>
      <c r="USQ39" s="17"/>
      <c r="USR39" s="17"/>
      <c r="USS39" s="17"/>
      <c r="UST39" s="17"/>
      <c r="USU39" s="17"/>
      <c r="USV39" s="17"/>
      <c r="USW39" s="17"/>
      <c r="USX39" s="17"/>
      <c r="USY39" s="17"/>
      <c r="USZ39" s="17"/>
      <c r="UTA39" s="17"/>
      <c r="UTB39" s="17"/>
      <c r="UTC39" s="17"/>
      <c r="UTD39" s="17"/>
      <c r="UTE39" s="17"/>
      <c r="UTF39" s="17"/>
      <c r="UTG39" s="17"/>
      <c r="UTH39" s="17"/>
      <c r="UTI39" s="17"/>
      <c r="UTJ39" s="17"/>
      <c r="UTK39" s="17"/>
      <c r="UTL39" s="17"/>
      <c r="UTM39" s="17"/>
      <c r="UTN39" s="17"/>
      <c r="UTO39" s="17"/>
      <c r="UTP39" s="17"/>
      <c r="UTQ39" s="17"/>
      <c r="UTR39" s="17"/>
      <c r="UTS39" s="17"/>
      <c r="UTT39" s="17"/>
      <c r="UTU39" s="17"/>
      <c r="UTV39" s="17"/>
      <c r="UTW39" s="17"/>
      <c r="UTX39" s="17"/>
      <c r="UTY39" s="17"/>
      <c r="UTZ39" s="17"/>
      <c r="UUA39" s="17"/>
      <c r="UUB39" s="17"/>
      <c r="UUC39" s="17"/>
      <c r="UUD39" s="17"/>
      <c r="UUE39" s="17"/>
      <c r="UUF39" s="17"/>
      <c r="UUG39" s="17"/>
      <c r="UUH39" s="17"/>
      <c r="UUI39" s="17"/>
      <c r="UUJ39" s="17"/>
      <c r="UUK39" s="17"/>
      <c r="UUL39" s="17"/>
      <c r="UUM39" s="17"/>
      <c r="UUN39" s="17"/>
      <c r="UUO39" s="17"/>
      <c r="UUP39" s="17"/>
      <c r="UUQ39" s="17"/>
      <c r="UUR39" s="17"/>
      <c r="UUS39" s="17"/>
      <c r="UUT39" s="17"/>
      <c r="UUU39" s="17"/>
      <c r="UUV39" s="17"/>
      <c r="UUW39" s="17"/>
      <c r="UUX39" s="17"/>
      <c r="UUY39" s="17"/>
      <c r="UUZ39" s="17"/>
      <c r="UVA39" s="17"/>
      <c r="UVB39" s="17"/>
      <c r="UVC39" s="17"/>
      <c r="UVD39" s="17"/>
      <c r="UVE39" s="17"/>
      <c r="UVF39" s="17"/>
      <c r="UVG39" s="17"/>
      <c r="UVH39" s="17"/>
      <c r="UVI39" s="17"/>
      <c r="UVJ39" s="17"/>
      <c r="UVK39" s="17"/>
      <c r="UVL39" s="17"/>
      <c r="UVM39" s="17"/>
      <c r="UVN39" s="17"/>
      <c r="UVO39" s="17"/>
      <c r="UVP39" s="17"/>
      <c r="UVQ39" s="17"/>
      <c r="UVR39" s="17"/>
      <c r="UVS39" s="17"/>
      <c r="UVT39" s="17"/>
      <c r="UVU39" s="17"/>
      <c r="UVV39" s="17"/>
      <c r="UVW39" s="17"/>
      <c r="UVX39" s="17"/>
      <c r="UVY39" s="17"/>
      <c r="UVZ39" s="17"/>
      <c r="UWA39" s="17"/>
      <c r="UWB39" s="17"/>
      <c r="UWC39" s="17"/>
      <c r="UWD39" s="17"/>
      <c r="UWE39" s="17"/>
      <c r="UWF39" s="17"/>
      <c r="UWG39" s="17"/>
      <c r="UWH39" s="17"/>
      <c r="UWI39" s="17"/>
      <c r="UWJ39" s="17"/>
      <c r="UWK39" s="17"/>
      <c r="UWL39" s="17"/>
      <c r="UWM39" s="17"/>
      <c r="UWN39" s="17"/>
      <c r="UWO39" s="17"/>
      <c r="UWP39" s="17"/>
      <c r="UWQ39" s="17"/>
      <c r="UWR39" s="17"/>
      <c r="UWS39" s="17"/>
      <c r="UWT39" s="17"/>
      <c r="UWU39" s="17"/>
      <c r="UWV39" s="17"/>
      <c r="UWW39" s="17"/>
      <c r="UWX39" s="17"/>
      <c r="UWY39" s="17"/>
      <c r="UWZ39" s="17"/>
      <c r="UXA39" s="17"/>
      <c r="UXB39" s="17"/>
      <c r="UXC39" s="17"/>
      <c r="UXD39" s="17"/>
      <c r="UXE39" s="17"/>
      <c r="UXF39" s="17"/>
      <c r="UXG39" s="17"/>
      <c r="UXH39" s="17"/>
      <c r="UXI39" s="17"/>
      <c r="UXJ39" s="17"/>
      <c r="UXK39" s="17"/>
      <c r="UXL39" s="17"/>
      <c r="UXM39" s="17"/>
      <c r="UXN39" s="17"/>
      <c r="UXO39" s="17"/>
      <c r="UXP39" s="17"/>
      <c r="UXQ39" s="17"/>
      <c r="UXR39" s="17"/>
      <c r="UXS39" s="17"/>
      <c r="UXT39" s="17"/>
      <c r="UXU39" s="17"/>
      <c r="UXV39" s="17"/>
      <c r="UXW39" s="17"/>
      <c r="UXX39" s="17"/>
      <c r="UXY39" s="17"/>
      <c r="UXZ39" s="17"/>
      <c r="UYA39" s="17"/>
      <c r="UYB39" s="17"/>
      <c r="UYC39" s="17"/>
      <c r="UYD39" s="17"/>
      <c r="UYE39" s="17"/>
      <c r="UYF39" s="17"/>
      <c r="UYG39" s="17"/>
      <c r="UYH39" s="17"/>
      <c r="UYI39" s="17"/>
      <c r="UYJ39" s="17"/>
      <c r="UYK39" s="17"/>
      <c r="UYL39" s="17"/>
      <c r="UYM39" s="17"/>
      <c r="UYN39" s="17"/>
      <c r="UYO39" s="17"/>
      <c r="UYP39" s="17"/>
      <c r="UYQ39" s="17"/>
      <c r="UYR39" s="17"/>
      <c r="UYS39" s="17"/>
      <c r="UYT39" s="17"/>
      <c r="UYU39" s="17"/>
      <c r="UYV39" s="17"/>
      <c r="UYW39" s="17"/>
      <c r="UYX39" s="17"/>
      <c r="UYY39" s="17"/>
      <c r="UYZ39" s="17"/>
      <c r="UZA39" s="17"/>
      <c r="UZB39" s="17"/>
      <c r="UZC39" s="17"/>
      <c r="UZD39" s="17"/>
      <c r="UZE39" s="17"/>
      <c r="UZF39" s="17"/>
      <c r="UZG39" s="17"/>
      <c r="UZH39" s="17"/>
      <c r="UZI39" s="17"/>
      <c r="UZJ39" s="17"/>
      <c r="UZK39" s="17"/>
      <c r="UZL39" s="17"/>
      <c r="UZM39" s="17"/>
      <c r="UZN39" s="17"/>
      <c r="UZO39" s="17"/>
      <c r="UZP39" s="17"/>
      <c r="UZQ39" s="17"/>
      <c r="UZR39" s="17"/>
      <c r="UZS39" s="17"/>
      <c r="UZT39" s="17"/>
      <c r="UZU39" s="17"/>
      <c r="UZV39" s="17"/>
      <c r="UZW39" s="17"/>
      <c r="UZX39" s="17"/>
      <c r="UZY39" s="17"/>
      <c r="UZZ39" s="17"/>
      <c r="VAA39" s="17"/>
      <c r="VAB39" s="17"/>
      <c r="VAC39" s="17"/>
      <c r="VAD39" s="17"/>
      <c r="VAE39" s="17"/>
      <c r="VAF39" s="17"/>
      <c r="VAG39" s="17"/>
      <c r="VAH39" s="17"/>
      <c r="VAI39" s="17"/>
      <c r="VAJ39" s="17"/>
      <c r="VAK39" s="17"/>
      <c r="VAL39" s="17"/>
      <c r="VAM39" s="17"/>
      <c r="VAN39" s="17"/>
      <c r="VAO39" s="17"/>
      <c r="VAP39" s="17"/>
      <c r="VAQ39" s="17"/>
      <c r="VAR39" s="17"/>
      <c r="VAS39" s="17"/>
      <c r="VAT39" s="17"/>
      <c r="VAU39" s="17"/>
      <c r="VAV39" s="17"/>
      <c r="VAW39" s="17"/>
      <c r="VAX39" s="17"/>
      <c r="VAY39" s="17"/>
      <c r="VAZ39" s="17"/>
      <c r="VBA39" s="17"/>
      <c r="VBB39" s="17"/>
      <c r="VBC39" s="17"/>
      <c r="VBD39" s="17"/>
      <c r="VBE39" s="17"/>
      <c r="VBF39" s="17"/>
      <c r="VBG39" s="17"/>
      <c r="VBH39" s="17"/>
      <c r="VBI39" s="17"/>
      <c r="VBJ39" s="17"/>
      <c r="VBK39" s="17"/>
      <c r="VBL39" s="17"/>
      <c r="VBM39" s="17"/>
      <c r="VBN39" s="17"/>
      <c r="VBO39" s="17"/>
      <c r="VBP39" s="17"/>
      <c r="VBQ39" s="17"/>
      <c r="VBR39" s="17"/>
      <c r="VBS39" s="17"/>
      <c r="VBT39" s="17"/>
      <c r="VBU39" s="17"/>
      <c r="VBV39" s="17"/>
      <c r="VBW39" s="17"/>
      <c r="VBX39" s="17"/>
      <c r="VBY39" s="17"/>
      <c r="VBZ39" s="17"/>
      <c r="VCA39" s="17"/>
      <c r="VCB39" s="17"/>
      <c r="VCC39" s="17"/>
      <c r="VCD39" s="17"/>
      <c r="VCE39" s="17"/>
      <c r="VCF39" s="17"/>
      <c r="VCG39" s="17"/>
      <c r="VCH39" s="17"/>
      <c r="VCI39" s="17"/>
      <c r="VCJ39" s="17"/>
      <c r="VCK39" s="17"/>
      <c r="VCL39" s="17"/>
      <c r="VCM39" s="17"/>
      <c r="VCN39" s="17"/>
      <c r="VCO39" s="17"/>
      <c r="VCP39" s="17"/>
      <c r="VCQ39" s="17"/>
      <c r="VCR39" s="17"/>
      <c r="VCS39" s="17"/>
      <c r="VCT39" s="17"/>
      <c r="VCU39" s="17"/>
      <c r="VCV39" s="17"/>
      <c r="VCW39" s="17"/>
      <c r="VCX39" s="17"/>
      <c r="VCY39" s="17"/>
      <c r="VCZ39" s="17"/>
      <c r="VDA39" s="17"/>
      <c r="VDB39" s="17"/>
      <c r="VDC39" s="17"/>
      <c r="VDD39" s="17"/>
      <c r="VDE39" s="17"/>
      <c r="VDF39" s="17"/>
      <c r="VDG39" s="17"/>
      <c r="VDH39" s="17"/>
      <c r="VDI39" s="17"/>
      <c r="VDJ39" s="17"/>
      <c r="VDK39" s="17"/>
      <c r="VDL39" s="17"/>
      <c r="VDM39" s="17"/>
      <c r="VDN39" s="17"/>
      <c r="VDO39" s="17"/>
      <c r="VDP39" s="17"/>
      <c r="VDQ39" s="17"/>
      <c r="VDR39" s="17"/>
      <c r="VDS39" s="17"/>
      <c r="VDT39" s="17"/>
      <c r="VDU39" s="17"/>
      <c r="VDV39" s="17"/>
      <c r="VDW39" s="17"/>
      <c r="VDX39" s="17"/>
      <c r="VDY39" s="17"/>
      <c r="VDZ39" s="17"/>
      <c r="VEA39" s="17"/>
      <c r="VEB39" s="17"/>
      <c r="VEC39" s="17"/>
      <c r="VED39" s="17"/>
      <c r="VEE39" s="17"/>
      <c r="VEF39" s="17"/>
      <c r="VEG39" s="17"/>
      <c r="VEH39" s="17"/>
      <c r="VEI39" s="17"/>
      <c r="VEJ39" s="17"/>
      <c r="VEK39" s="17"/>
      <c r="VEL39" s="17"/>
      <c r="VEM39" s="17"/>
      <c r="VEN39" s="17"/>
      <c r="VEO39" s="17"/>
      <c r="VEP39" s="17"/>
      <c r="VEQ39" s="17"/>
      <c r="VER39" s="17"/>
      <c r="VES39" s="17"/>
      <c r="VET39" s="17"/>
      <c r="VEU39" s="17"/>
      <c r="VEV39" s="17"/>
      <c r="VEW39" s="17"/>
      <c r="VEX39" s="17"/>
      <c r="VEY39" s="17"/>
      <c r="VEZ39" s="17"/>
      <c r="VFA39" s="17"/>
      <c r="VFB39" s="17"/>
      <c r="VFC39" s="17"/>
      <c r="VFD39" s="17"/>
      <c r="VFE39" s="17"/>
      <c r="VFF39" s="17"/>
      <c r="VFG39" s="17"/>
      <c r="VFH39" s="17"/>
      <c r="VFI39" s="17"/>
      <c r="VFJ39" s="17"/>
      <c r="VFK39" s="17"/>
      <c r="VFL39" s="17"/>
      <c r="VFM39" s="17"/>
      <c r="VFN39" s="17"/>
      <c r="VFO39" s="17"/>
      <c r="VFP39" s="17"/>
      <c r="VFQ39" s="17"/>
      <c r="VFR39" s="17"/>
      <c r="VFS39" s="17"/>
      <c r="VFT39" s="17"/>
      <c r="VFU39" s="17"/>
      <c r="VFV39" s="17"/>
      <c r="VFW39" s="17"/>
      <c r="VFX39" s="17"/>
      <c r="VFY39" s="17"/>
      <c r="VFZ39" s="17"/>
      <c r="VGA39" s="17"/>
      <c r="VGB39" s="17"/>
      <c r="VGC39" s="17"/>
      <c r="VGD39" s="17"/>
      <c r="VGE39" s="17"/>
      <c r="VGF39" s="17"/>
      <c r="VGG39" s="17"/>
      <c r="VGH39" s="17"/>
      <c r="VGI39" s="17"/>
      <c r="VGJ39" s="17"/>
      <c r="VGK39" s="17"/>
      <c r="VGL39" s="17"/>
      <c r="VGM39" s="17"/>
      <c r="VGN39" s="17"/>
      <c r="VGO39" s="17"/>
      <c r="VGP39" s="17"/>
      <c r="VGQ39" s="17"/>
      <c r="VGR39" s="17"/>
      <c r="VGS39" s="17"/>
      <c r="VGT39" s="17"/>
      <c r="VGU39" s="17"/>
      <c r="VGV39" s="17"/>
      <c r="VGW39" s="17"/>
      <c r="VGX39" s="17"/>
      <c r="VGY39" s="17"/>
      <c r="VGZ39" s="17"/>
      <c r="VHA39" s="17"/>
      <c r="VHB39" s="17"/>
      <c r="VHC39" s="17"/>
      <c r="VHD39" s="17"/>
      <c r="VHE39" s="17"/>
      <c r="VHF39" s="17"/>
      <c r="VHG39" s="17"/>
      <c r="VHH39" s="17"/>
      <c r="VHI39" s="17"/>
      <c r="VHJ39" s="17"/>
      <c r="VHK39" s="17"/>
      <c r="VHL39" s="17"/>
      <c r="VHM39" s="17"/>
      <c r="VHN39" s="17"/>
      <c r="VHO39" s="17"/>
      <c r="VHP39" s="17"/>
      <c r="VHQ39" s="17"/>
      <c r="VHR39" s="17"/>
      <c r="VHS39" s="17"/>
      <c r="VHT39" s="17"/>
      <c r="VHU39" s="17"/>
      <c r="VHV39" s="17"/>
      <c r="VHW39" s="17"/>
      <c r="VHX39" s="17"/>
      <c r="VHY39" s="17"/>
      <c r="VHZ39" s="17"/>
      <c r="VIA39" s="17"/>
      <c r="VIB39" s="17"/>
      <c r="VIC39" s="17"/>
      <c r="VID39" s="17"/>
      <c r="VIE39" s="17"/>
      <c r="VIF39" s="17"/>
      <c r="VIG39" s="17"/>
      <c r="VIH39" s="17"/>
      <c r="VII39" s="17"/>
      <c r="VIJ39" s="17"/>
      <c r="VIK39" s="17"/>
      <c r="VIL39" s="17"/>
      <c r="VIM39" s="17"/>
      <c r="VIN39" s="17"/>
      <c r="VIO39" s="17"/>
      <c r="VIP39" s="17"/>
      <c r="VIQ39" s="17"/>
      <c r="VIR39" s="17"/>
      <c r="VIS39" s="17"/>
      <c r="VIT39" s="17"/>
      <c r="VIU39" s="17"/>
      <c r="VIV39" s="17"/>
      <c r="VIW39" s="17"/>
      <c r="VIX39" s="17"/>
      <c r="VIY39" s="17"/>
      <c r="VIZ39" s="17"/>
      <c r="VJA39" s="17"/>
      <c r="VJB39" s="17"/>
      <c r="VJC39" s="17"/>
      <c r="VJD39" s="17"/>
      <c r="VJE39" s="17"/>
      <c r="VJF39" s="17"/>
      <c r="VJG39" s="17"/>
      <c r="VJH39" s="17"/>
      <c r="VJI39" s="17"/>
      <c r="VJJ39" s="17"/>
      <c r="VJK39" s="17"/>
      <c r="VJL39" s="17"/>
      <c r="VJM39" s="17"/>
      <c r="VJN39" s="17"/>
      <c r="VJO39" s="17"/>
      <c r="VJP39" s="17"/>
      <c r="VJQ39" s="17"/>
      <c r="VJR39" s="17"/>
      <c r="VJS39" s="17"/>
      <c r="VJT39" s="17"/>
      <c r="VJU39" s="17"/>
      <c r="VJV39" s="17"/>
      <c r="VJW39" s="17"/>
      <c r="VJX39" s="17"/>
      <c r="VJY39" s="17"/>
      <c r="VJZ39" s="17"/>
      <c r="VKA39" s="17"/>
      <c r="VKB39" s="17"/>
      <c r="VKC39" s="17"/>
      <c r="VKD39" s="17"/>
      <c r="VKE39" s="17"/>
      <c r="VKF39" s="17"/>
      <c r="VKG39" s="17"/>
      <c r="VKH39" s="17"/>
      <c r="VKI39" s="17"/>
      <c r="VKJ39" s="17"/>
      <c r="VKK39" s="17"/>
      <c r="VKL39" s="17"/>
      <c r="VKM39" s="17"/>
      <c r="VKN39" s="17"/>
      <c r="VKO39" s="17"/>
      <c r="VKP39" s="17"/>
      <c r="VKQ39" s="17"/>
      <c r="VKR39" s="17"/>
      <c r="VKS39" s="17"/>
      <c r="VKT39" s="17"/>
      <c r="VKU39" s="17"/>
      <c r="VKV39" s="17"/>
      <c r="VKW39" s="17"/>
      <c r="VKX39" s="17"/>
      <c r="VKY39" s="17"/>
      <c r="VKZ39" s="17"/>
      <c r="VLA39" s="17"/>
      <c r="VLB39" s="17"/>
      <c r="VLC39" s="17"/>
      <c r="VLD39" s="17"/>
      <c r="VLE39" s="17"/>
      <c r="VLF39" s="17"/>
      <c r="VLG39" s="17"/>
      <c r="VLH39" s="17"/>
      <c r="VLI39" s="17"/>
      <c r="VLJ39" s="17"/>
      <c r="VLK39" s="17"/>
      <c r="VLL39" s="17"/>
      <c r="VLM39" s="17"/>
      <c r="VLN39" s="17"/>
      <c r="VLO39" s="17"/>
      <c r="VLP39" s="17"/>
      <c r="VLQ39" s="17"/>
      <c r="VLR39" s="17"/>
      <c r="VLS39" s="17"/>
      <c r="VLT39" s="17"/>
      <c r="VLU39" s="17"/>
      <c r="VLV39" s="17"/>
      <c r="VLW39" s="17"/>
      <c r="VLX39" s="17"/>
      <c r="VLY39" s="17"/>
      <c r="VLZ39" s="17"/>
      <c r="VMA39" s="17"/>
      <c r="VMB39" s="17"/>
      <c r="VMC39" s="17"/>
      <c r="VMD39" s="17"/>
      <c r="VME39" s="17"/>
      <c r="VMF39" s="17"/>
      <c r="VMG39" s="17"/>
      <c r="VMH39" s="17"/>
      <c r="VMI39" s="17"/>
      <c r="VMJ39" s="17"/>
      <c r="VMK39" s="17"/>
      <c r="VML39" s="17"/>
      <c r="VMM39" s="17"/>
      <c r="VMN39" s="17"/>
      <c r="VMO39" s="17"/>
      <c r="VMP39" s="17"/>
      <c r="VMQ39" s="17"/>
      <c r="VMR39" s="17"/>
      <c r="VMS39" s="17"/>
      <c r="VMT39" s="17"/>
      <c r="VMU39" s="17"/>
      <c r="VMV39" s="17"/>
      <c r="VMW39" s="17"/>
      <c r="VMX39" s="17"/>
      <c r="VMY39" s="17"/>
      <c r="VMZ39" s="17"/>
      <c r="VNA39" s="17"/>
      <c r="VNB39" s="17"/>
      <c r="VNC39" s="17"/>
      <c r="VND39" s="17"/>
      <c r="VNE39" s="17"/>
      <c r="VNF39" s="17"/>
      <c r="VNG39" s="17"/>
      <c r="VNH39" s="17"/>
      <c r="VNI39" s="17"/>
      <c r="VNJ39" s="17"/>
      <c r="VNK39" s="17"/>
      <c r="VNL39" s="17"/>
      <c r="VNM39" s="17"/>
      <c r="VNN39" s="17"/>
      <c r="VNO39" s="17"/>
      <c r="VNP39" s="17"/>
      <c r="VNQ39" s="17"/>
      <c r="VNR39" s="17"/>
      <c r="VNS39" s="17"/>
      <c r="VNT39" s="17"/>
      <c r="VNU39" s="17"/>
      <c r="VNV39" s="17"/>
      <c r="VNW39" s="17"/>
      <c r="VNX39" s="17"/>
      <c r="VNY39" s="17"/>
      <c r="VNZ39" s="17"/>
      <c r="VOA39" s="17"/>
      <c r="VOB39" s="17"/>
      <c r="VOC39" s="17"/>
      <c r="VOD39" s="17"/>
      <c r="VOE39" s="17"/>
      <c r="VOF39" s="17"/>
      <c r="VOG39" s="17"/>
      <c r="VOH39" s="17"/>
      <c r="VOI39" s="17"/>
      <c r="VOJ39" s="17"/>
      <c r="VOK39" s="17"/>
      <c r="VOL39" s="17"/>
      <c r="VOM39" s="17"/>
      <c r="VON39" s="17"/>
      <c r="VOO39" s="17"/>
      <c r="VOP39" s="17"/>
      <c r="VOQ39" s="17"/>
      <c r="VOR39" s="17"/>
      <c r="VOS39" s="17"/>
      <c r="VOT39" s="17"/>
      <c r="VOU39" s="17"/>
      <c r="VOV39" s="17"/>
      <c r="VOW39" s="17"/>
      <c r="VOX39" s="17"/>
      <c r="VOY39" s="17"/>
      <c r="VOZ39" s="17"/>
      <c r="VPA39" s="17"/>
      <c r="VPB39" s="17"/>
      <c r="VPC39" s="17"/>
      <c r="VPD39" s="17"/>
      <c r="VPE39" s="17"/>
      <c r="VPF39" s="17"/>
      <c r="VPG39" s="17"/>
      <c r="VPH39" s="17"/>
      <c r="VPI39" s="17"/>
      <c r="VPJ39" s="17"/>
      <c r="VPK39" s="17"/>
      <c r="VPL39" s="17"/>
      <c r="VPM39" s="17"/>
      <c r="VPN39" s="17"/>
      <c r="VPO39" s="17"/>
      <c r="VPP39" s="17"/>
      <c r="VPQ39" s="17"/>
      <c r="VPR39" s="17"/>
      <c r="VPS39" s="17"/>
      <c r="VPT39" s="17"/>
      <c r="VPU39" s="17"/>
      <c r="VPV39" s="17"/>
      <c r="VPW39" s="17"/>
      <c r="VPX39" s="17"/>
      <c r="VPY39" s="17"/>
      <c r="VPZ39" s="17"/>
      <c r="VQA39" s="17"/>
      <c r="VQB39" s="17"/>
      <c r="VQC39" s="17"/>
      <c r="VQD39" s="17"/>
      <c r="VQE39" s="17"/>
      <c r="VQF39" s="17"/>
      <c r="VQG39" s="17"/>
      <c r="VQH39" s="17"/>
      <c r="VQI39" s="17"/>
      <c r="VQJ39" s="17"/>
      <c r="VQK39" s="17"/>
      <c r="VQL39" s="17"/>
      <c r="VQM39" s="17"/>
      <c r="VQN39" s="17"/>
      <c r="VQO39" s="17"/>
      <c r="VQP39" s="17"/>
      <c r="VQQ39" s="17"/>
      <c r="VQR39" s="17"/>
      <c r="VQS39" s="17"/>
      <c r="VQT39" s="17"/>
      <c r="VQU39" s="17"/>
      <c r="VQV39" s="17"/>
      <c r="VQW39" s="17"/>
      <c r="VQX39" s="17"/>
      <c r="VQY39" s="17"/>
      <c r="VQZ39" s="17"/>
      <c r="VRA39" s="17"/>
      <c r="VRB39" s="17"/>
      <c r="VRC39" s="17"/>
      <c r="VRD39" s="17"/>
      <c r="VRE39" s="17"/>
      <c r="VRF39" s="17"/>
      <c r="VRG39" s="17"/>
      <c r="VRH39" s="17"/>
      <c r="VRI39" s="17"/>
      <c r="VRJ39" s="17"/>
      <c r="VRK39" s="17"/>
      <c r="VRL39" s="17"/>
      <c r="VRM39" s="17"/>
      <c r="VRN39" s="17"/>
      <c r="VRO39" s="17"/>
      <c r="VRP39" s="17"/>
      <c r="VRQ39" s="17"/>
      <c r="VRR39" s="17"/>
      <c r="VRS39" s="17"/>
      <c r="VRT39" s="17"/>
      <c r="VRU39" s="17"/>
      <c r="VRV39" s="17"/>
      <c r="VRW39" s="17"/>
      <c r="VRX39" s="17"/>
      <c r="VRY39" s="17"/>
      <c r="VRZ39" s="17"/>
      <c r="VSA39" s="17"/>
      <c r="VSB39" s="17"/>
      <c r="VSC39" s="17"/>
      <c r="VSD39" s="17"/>
      <c r="VSE39" s="17"/>
      <c r="VSF39" s="17"/>
      <c r="VSG39" s="17"/>
      <c r="VSH39" s="17"/>
      <c r="VSI39" s="17"/>
      <c r="VSJ39" s="17"/>
      <c r="VSK39" s="17"/>
      <c r="VSL39" s="17"/>
      <c r="VSM39" s="17"/>
      <c r="VSN39" s="17"/>
      <c r="VSO39" s="17"/>
      <c r="VSP39" s="17"/>
      <c r="VSQ39" s="17"/>
      <c r="VSR39" s="17"/>
      <c r="VSS39" s="17"/>
      <c r="VST39" s="17"/>
      <c r="VSU39" s="17"/>
      <c r="VSV39" s="17"/>
      <c r="VSW39" s="17"/>
      <c r="VSX39" s="17"/>
      <c r="VSY39" s="17"/>
      <c r="VSZ39" s="17"/>
      <c r="VTA39" s="17"/>
      <c r="VTB39" s="17"/>
      <c r="VTC39" s="17"/>
      <c r="VTD39" s="17"/>
      <c r="VTE39" s="17"/>
      <c r="VTF39" s="17"/>
      <c r="VTG39" s="17"/>
      <c r="VTH39" s="17"/>
      <c r="VTI39" s="17"/>
      <c r="VTJ39" s="17"/>
      <c r="VTK39" s="17"/>
      <c r="VTL39" s="17"/>
      <c r="VTM39" s="17"/>
      <c r="VTN39" s="17"/>
      <c r="VTO39" s="17"/>
      <c r="VTP39" s="17"/>
      <c r="VTQ39" s="17"/>
      <c r="VTR39" s="17"/>
      <c r="VTS39" s="17"/>
      <c r="VTT39" s="17"/>
      <c r="VTU39" s="17"/>
      <c r="VTV39" s="17"/>
      <c r="VTW39" s="17"/>
      <c r="VTX39" s="17"/>
      <c r="VTY39" s="17"/>
      <c r="VTZ39" s="17"/>
      <c r="VUA39" s="17"/>
      <c r="VUB39" s="17"/>
      <c r="VUC39" s="17"/>
      <c r="VUD39" s="17"/>
      <c r="VUE39" s="17"/>
      <c r="VUF39" s="17"/>
      <c r="VUG39" s="17"/>
      <c r="VUH39" s="17"/>
      <c r="VUI39" s="17"/>
      <c r="VUJ39" s="17"/>
      <c r="VUK39" s="17"/>
      <c r="VUL39" s="17"/>
      <c r="VUM39" s="17"/>
      <c r="VUN39" s="17"/>
      <c r="VUO39" s="17"/>
      <c r="VUP39" s="17"/>
      <c r="VUQ39" s="17"/>
      <c r="VUR39" s="17"/>
      <c r="VUS39" s="17"/>
      <c r="VUT39" s="17"/>
      <c r="VUU39" s="17"/>
      <c r="VUV39" s="17"/>
      <c r="VUW39" s="17"/>
      <c r="VUX39" s="17"/>
      <c r="VUY39" s="17"/>
      <c r="VUZ39" s="17"/>
      <c r="VVA39" s="17"/>
      <c r="VVB39" s="17"/>
      <c r="VVC39" s="17"/>
      <c r="VVD39" s="17"/>
      <c r="VVE39" s="17"/>
      <c r="VVF39" s="17"/>
      <c r="VVG39" s="17"/>
      <c r="VVH39" s="17"/>
      <c r="VVI39" s="17"/>
      <c r="VVJ39" s="17"/>
      <c r="VVK39" s="17"/>
      <c r="VVL39" s="17"/>
      <c r="VVM39" s="17"/>
      <c r="VVN39" s="17"/>
      <c r="VVO39" s="17"/>
      <c r="VVP39" s="17"/>
      <c r="VVQ39" s="17"/>
      <c r="VVR39" s="17"/>
      <c r="VVS39" s="17"/>
      <c r="VVT39" s="17"/>
      <c r="VVU39" s="17"/>
      <c r="VVV39" s="17"/>
      <c r="VVW39" s="17"/>
      <c r="VVX39" s="17"/>
      <c r="VVY39" s="17"/>
      <c r="VVZ39" s="17"/>
      <c r="VWA39" s="17"/>
      <c r="VWB39" s="17"/>
      <c r="VWC39" s="17"/>
      <c r="VWD39" s="17"/>
      <c r="VWE39" s="17"/>
      <c r="VWF39" s="17"/>
      <c r="VWG39" s="17"/>
      <c r="VWH39" s="17"/>
      <c r="VWI39" s="17"/>
      <c r="VWJ39" s="17"/>
      <c r="VWK39" s="17"/>
      <c r="VWL39" s="17"/>
      <c r="VWM39" s="17"/>
      <c r="VWN39" s="17"/>
      <c r="VWO39" s="17"/>
      <c r="VWP39" s="17"/>
      <c r="VWQ39" s="17"/>
      <c r="VWR39" s="17"/>
      <c r="VWS39" s="17"/>
      <c r="VWT39" s="17"/>
      <c r="VWU39" s="17"/>
      <c r="VWV39" s="17"/>
      <c r="VWW39" s="17"/>
      <c r="VWX39" s="17"/>
      <c r="VWY39" s="17"/>
      <c r="VWZ39" s="17"/>
      <c r="VXA39" s="17"/>
      <c r="VXB39" s="17"/>
      <c r="VXC39" s="17"/>
      <c r="VXD39" s="17"/>
      <c r="VXE39" s="17"/>
      <c r="VXF39" s="17"/>
      <c r="VXG39" s="17"/>
      <c r="VXH39" s="17"/>
      <c r="VXI39" s="17"/>
      <c r="VXJ39" s="17"/>
      <c r="VXK39" s="17"/>
      <c r="VXL39" s="17"/>
      <c r="VXM39" s="17"/>
      <c r="VXN39" s="17"/>
      <c r="VXO39" s="17"/>
      <c r="VXP39" s="17"/>
      <c r="VXQ39" s="17"/>
      <c r="VXR39" s="17"/>
      <c r="VXS39" s="17"/>
      <c r="VXT39" s="17"/>
      <c r="VXU39" s="17"/>
      <c r="VXV39" s="17"/>
      <c r="VXW39" s="17"/>
      <c r="VXX39" s="17"/>
      <c r="VXY39" s="17"/>
      <c r="VXZ39" s="17"/>
      <c r="VYA39" s="17"/>
      <c r="VYB39" s="17"/>
      <c r="VYC39" s="17"/>
      <c r="VYD39" s="17"/>
      <c r="VYE39" s="17"/>
      <c r="VYF39" s="17"/>
      <c r="VYG39" s="17"/>
      <c r="VYH39" s="17"/>
      <c r="VYI39" s="17"/>
      <c r="VYJ39" s="17"/>
      <c r="VYK39" s="17"/>
      <c r="VYL39" s="17"/>
      <c r="VYM39" s="17"/>
      <c r="VYN39" s="17"/>
      <c r="VYO39" s="17"/>
      <c r="VYP39" s="17"/>
      <c r="VYQ39" s="17"/>
      <c r="VYR39" s="17"/>
      <c r="VYS39" s="17"/>
      <c r="VYT39" s="17"/>
      <c r="VYU39" s="17"/>
      <c r="VYV39" s="17"/>
      <c r="VYW39" s="17"/>
      <c r="VYX39" s="17"/>
      <c r="VYY39" s="17"/>
      <c r="VYZ39" s="17"/>
      <c r="VZA39" s="17"/>
      <c r="VZB39" s="17"/>
      <c r="VZC39" s="17"/>
      <c r="VZD39" s="17"/>
      <c r="VZE39" s="17"/>
      <c r="VZF39" s="17"/>
      <c r="VZG39" s="17"/>
      <c r="VZH39" s="17"/>
      <c r="VZI39" s="17"/>
      <c r="VZJ39" s="17"/>
      <c r="VZK39" s="17"/>
      <c r="VZL39" s="17"/>
      <c r="VZM39" s="17"/>
      <c r="VZN39" s="17"/>
      <c r="VZO39" s="17"/>
      <c r="VZP39" s="17"/>
      <c r="VZQ39" s="17"/>
      <c r="VZR39" s="17"/>
      <c r="VZS39" s="17"/>
      <c r="VZT39" s="17"/>
      <c r="VZU39" s="17"/>
      <c r="VZV39" s="17"/>
      <c r="VZW39" s="17"/>
      <c r="VZX39" s="17"/>
      <c r="VZY39" s="17"/>
      <c r="VZZ39" s="17"/>
      <c r="WAA39" s="17"/>
      <c r="WAB39" s="17"/>
      <c r="WAC39" s="17"/>
      <c r="WAD39" s="17"/>
      <c r="WAE39" s="17"/>
      <c r="WAF39" s="17"/>
      <c r="WAG39" s="17"/>
      <c r="WAH39" s="17"/>
      <c r="WAI39" s="17"/>
      <c r="WAJ39" s="17"/>
      <c r="WAK39" s="17"/>
      <c r="WAL39" s="17"/>
      <c r="WAM39" s="17"/>
      <c r="WAN39" s="17"/>
      <c r="WAO39" s="17"/>
      <c r="WAP39" s="17"/>
      <c r="WAQ39" s="17"/>
      <c r="WAR39" s="17"/>
      <c r="WAS39" s="17"/>
      <c r="WAT39" s="17"/>
      <c r="WAU39" s="17"/>
      <c r="WAV39" s="17"/>
      <c r="WAW39" s="17"/>
      <c r="WAX39" s="17"/>
      <c r="WAY39" s="17"/>
      <c r="WAZ39" s="17"/>
      <c r="WBA39" s="17"/>
      <c r="WBB39" s="17"/>
      <c r="WBC39" s="17"/>
      <c r="WBD39" s="17"/>
      <c r="WBE39" s="17"/>
      <c r="WBF39" s="17"/>
      <c r="WBG39" s="17"/>
      <c r="WBH39" s="17"/>
      <c r="WBI39" s="17"/>
      <c r="WBJ39" s="17"/>
      <c r="WBK39" s="17"/>
      <c r="WBL39" s="17"/>
      <c r="WBM39" s="17"/>
      <c r="WBN39" s="17"/>
      <c r="WBO39" s="17"/>
      <c r="WBP39" s="17"/>
      <c r="WBQ39" s="17"/>
      <c r="WBR39" s="17"/>
      <c r="WBS39" s="17"/>
      <c r="WBT39" s="17"/>
      <c r="WBU39" s="17"/>
      <c r="WBV39" s="17"/>
      <c r="WBW39" s="17"/>
      <c r="WBX39" s="17"/>
      <c r="WBY39" s="17"/>
      <c r="WBZ39" s="17"/>
      <c r="WCA39" s="17"/>
      <c r="WCB39" s="17"/>
      <c r="WCC39" s="17"/>
      <c r="WCD39" s="17"/>
      <c r="WCE39" s="17"/>
      <c r="WCF39" s="17"/>
      <c r="WCG39" s="17"/>
      <c r="WCH39" s="17"/>
      <c r="WCI39" s="17"/>
      <c r="WCJ39" s="17"/>
      <c r="WCK39" s="17"/>
      <c r="WCL39" s="17"/>
      <c r="WCM39" s="17"/>
      <c r="WCN39" s="17"/>
      <c r="WCO39" s="17"/>
      <c r="WCP39" s="17"/>
      <c r="WCQ39" s="17"/>
      <c r="WCR39" s="17"/>
      <c r="WCS39" s="17"/>
      <c r="WCT39" s="17"/>
      <c r="WCU39" s="17"/>
      <c r="WCV39" s="17"/>
      <c r="WCW39" s="17"/>
      <c r="WCX39" s="17"/>
      <c r="WCY39" s="17"/>
      <c r="WCZ39" s="17"/>
      <c r="WDA39" s="17"/>
      <c r="WDB39" s="17"/>
      <c r="WDC39" s="17"/>
      <c r="WDD39" s="17"/>
      <c r="WDE39" s="17"/>
      <c r="WDF39" s="17"/>
      <c r="WDG39" s="17"/>
      <c r="WDH39" s="17"/>
      <c r="WDI39" s="17"/>
      <c r="WDJ39" s="17"/>
      <c r="WDK39" s="17"/>
      <c r="WDL39" s="17"/>
      <c r="WDM39" s="17"/>
      <c r="WDN39" s="17"/>
      <c r="WDO39" s="17"/>
      <c r="WDP39" s="17"/>
      <c r="WDQ39" s="17"/>
      <c r="WDR39" s="17"/>
      <c r="WDS39" s="17"/>
      <c r="WDT39" s="17"/>
      <c r="WDU39" s="17"/>
      <c r="WDV39" s="17"/>
      <c r="WDW39" s="17"/>
      <c r="WDX39" s="17"/>
      <c r="WDY39" s="17"/>
      <c r="WDZ39" s="17"/>
      <c r="WEA39" s="17"/>
      <c r="WEB39" s="17"/>
      <c r="WEC39" s="17"/>
      <c r="WED39" s="17"/>
      <c r="WEE39" s="17"/>
      <c r="WEF39" s="17"/>
      <c r="WEG39" s="17"/>
      <c r="WEH39" s="17"/>
      <c r="WEI39" s="17"/>
      <c r="WEJ39" s="17"/>
      <c r="WEK39" s="17"/>
      <c r="WEL39" s="17"/>
      <c r="WEM39" s="17"/>
      <c r="WEN39" s="17"/>
      <c r="WEO39" s="17"/>
      <c r="WEP39" s="17"/>
      <c r="WEQ39" s="17"/>
      <c r="WER39" s="17"/>
      <c r="WES39" s="17"/>
      <c r="WET39" s="17"/>
      <c r="WEU39" s="17"/>
      <c r="WEV39" s="17"/>
      <c r="WEW39" s="17"/>
      <c r="WEX39" s="17"/>
      <c r="WEY39" s="17"/>
      <c r="WEZ39" s="17"/>
      <c r="WFA39" s="17"/>
      <c r="WFB39" s="17"/>
      <c r="WFC39" s="17"/>
      <c r="WFD39" s="17"/>
      <c r="WFE39" s="17"/>
      <c r="WFF39" s="17"/>
      <c r="WFG39" s="17"/>
      <c r="WFH39" s="17"/>
      <c r="WFI39" s="17"/>
      <c r="WFJ39" s="17"/>
      <c r="WFK39" s="17"/>
      <c r="WFL39" s="17"/>
      <c r="WFM39" s="17"/>
      <c r="WFN39" s="17"/>
      <c r="WFO39" s="17"/>
      <c r="WFP39" s="17"/>
      <c r="WFQ39" s="17"/>
      <c r="WFR39" s="17"/>
      <c r="WFS39" s="17"/>
      <c r="WFT39" s="17"/>
      <c r="WFU39" s="17"/>
      <c r="WFV39" s="17"/>
      <c r="WFW39" s="17"/>
      <c r="WFX39" s="17"/>
      <c r="WFY39" s="17"/>
      <c r="WFZ39" s="17"/>
      <c r="WGA39" s="17"/>
      <c r="WGB39" s="17"/>
      <c r="WGC39" s="17"/>
      <c r="WGD39" s="17"/>
      <c r="WGE39" s="17"/>
      <c r="WGF39" s="17"/>
      <c r="WGG39" s="17"/>
      <c r="WGH39" s="17"/>
      <c r="WGI39" s="17"/>
      <c r="WGJ39" s="17"/>
      <c r="WGK39" s="17"/>
      <c r="WGL39" s="17"/>
      <c r="WGM39" s="17"/>
      <c r="WGN39" s="17"/>
      <c r="WGO39" s="17"/>
      <c r="WGP39" s="17"/>
      <c r="WGQ39" s="17"/>
      <c r="WGR39" s="17"/>
      <c r="WGS39" s="17"/>
      <c r="WGT39" s="17"/>
      <c r="WGU39" s="17"/>
      <c r="WGV39" s="17"/>
      <c r="WGW39" s="17"/>
      <c r="WGX39" s="17"/>
      <c r="WGY39" s="17"/>
      <c r="WGZ39" s="17"/>
      <c r="WHA39" s="17"/>
      <c r="WHB39" s="17"/>
      <c r="WHC39" s="17"/>
      <c r="WHD39" s="17"/>
      <c r="WHE39" s="17"/>
      <c r="WHF39" s="17"/>
      <c r="WHG39" s="17"/>
      <c r="WHH39" s="17"/>
      <c r="WHI39" s="17"/>
      <c r="WHJ39" s="17"/>
      <c r="WHK39" s="17"/>
      <c r="WHL39" s="17"/>
      <c r="WHM39" s="17"/>
      <c r="WHN39" s="17"/>
      <c r="WHO39" s="17"/>
      <c r="WHP39" s="17"/>
      <c r="WHQ39" s="17"/>
      <c r="WHR39" s="17"/>
      <c r="WHS39" s="17"/>
      <c r="WHT39" s="17"/>
      <c r="WHU39" s="17"/>
      <c r="WHV39" s="17"/>
      <c r="WHW39" s="17"/>
      <c r="WHX39" s="17"/>
      <c r="WHY39" s="17"/>
      <c r="WHZ39" s="17"/>
      <c r="WIA39" s="17"/>
      <c r="WIB39" s="17"/>
      <c r="WIC39" s="17"/>
      <c r="WID39" s="17"/>
      <c r="WIE39" s="17"/>
      <c r="WIF39" s="17"/>
      <c r="WIG39" s="17"/>
      <c r="WIH39" s="17"/>
      <c r="WII39" s="17"/>
      <c r="WIJ39" s="17"/>
      <c r="WIK39" s="17"/>
      <c r="WIL39" s="17"/>
      <c r="WIM39" s="17"/>
      <c r="WIN39" s="17"/>
      <c r="WIO39" s="17"/>
      <c r="WIP39" s="17"/>
      <c r="WIQ39" s="17"/>
      <c r="WIR39" s="17"/>
      <c r="WIS39" s="17"/>
      <c r="WIT39" s="17"/>
      <c r="WIU39" s="17"/>
      <c r="WIV39" s="17"/>
      <c r="WIW39" s="17"/>
      <c r="WIX39" s="17"/>
      <c r="WIY39" s="17"/>
      <c r="WIZ39" s="17"/>
      <c r="WJA39" s="17"/>
      <c r="WJB39" s="17"/>
      <c r="WJC39" s="17"/>
      <c r="WJD39" s="17"/>
      <c r="WJE39" s="17"/>
      <c r="WJF39" s="17"/>
      <c r="WJG39" s="17"/>
      <c r="WJH39" s="17"/>
      <c r="WJI39" s="17"/>
      <c r="WJJ39" s="17"/>
      <c r="WJK39" s="17"/>
      <c r="WJL39" s="17"/>
      <c r="WJM39" s="17"/>
      <c r="WJN39" s="17"/>
      <c r="WJO39" s="17"/>
      <c r="WJP39" s="17"/>
      <c r="WJQ39" s="17"/>
      <c r="WJR39" s="17"/>
      <c r="WJS39" s="17"/>
      <c r="WJT39" s="17"/>
      <c r="WJU39" s="17"/>
      <c r="WJV39" s="17"/>
      <c r="WJW39" s="17"/>
      <c r="WJX39" s="17"/>
      <c r="WJY39" s="17"/>
      <c r="WJZ39" s="17"/>
      <c r="WKA39" s="17"/>
      <c r="WKB39" s="17"/>
      <c r="WKC39" s="17"/>
      <c r="WKD39" s="17"/>
      <c r="WKE39" s="17"/>
      <c r="WKF39" s="17"/>
      <c r="WKG39" s="17"/>
      <c r="WKH39" s="17"/>
      <c r="WKI39" s="17"/>
      <c r="WKJ39" s="17"/>
      <c r="WKK39" s="17"/>
      <c r="WKL39" s="17"/>
      <c r="WKM39" s="17"/>
      <c r="WKN39" s="17"/>
      <c r="WKO39" s="17"/>
      <c r="WKP39" s="17"/>
      <c r="WKQ39" s="17"/>
      <c r="WKR39" s="17"/>
      <c r="WKS39" s="17"/>
      <c r="WKT39" s="17"/>
      <c r="WKU39" s="17"/>
      <c r="WKV39" s="17"/>
      <c r="WKW39" s="17"/>
      <c r="WKX39" s="17"/>
      <c r="WKY39" s="17"/>
      <c r="WKZ39" s="17"/>
      <c r="WLA39" s="17"/>
      <c r="WLB39" s="17"/>
      <c r="WLC39" s="17"/>
      <c r="WLD39" s="17"/>
      <c r="WLE39" s="17"/>
      <c r="WLF39" s="17"/>
      <c r="WLG39" s="17"/>
      <c r="WLH39" s="17"/>
      <c r="WLI39" s="17"/>
      <c r="WLJ39" s="17"/>
      <c r="WLK39" s="17"/>
      <c r="WLL39" s="17"/>
      <c r="WLM39" s="17"/>
      <c r="WLN39" s="17"/>
      <c r="WLO39" s="17"/>
      <c r="WLP39" s="17"/>
      <c r="WLQ39" s="17"/>
      <c r="WLR39" s="17"/>
      <c r="WLS39" s="17"/>
      <c r="WLT39" s="17"/>
      <c r="WLU39" s="17"/>
      <c r="WLV39" s="17"/>
      <c r="WLW39" s="17"/>
      <c r="WLX39" s="17"/>
      <c r="WLY39" s="17"/>
      <c r="WLZ39" s="17"/>
      <c r="WMA39" s="17"/>
      <c r="WMB39" s="17"/>
      <c r="WMC39" s="17"/>
      <c r="WMD39" s="17"/>
      <c r="WME39" s="17"/>
      <c r="WMF39" s="17"/>
      <c r="WMG39" s="17"/>
      <c r="WMH39" s="17"/>
      <c r="WMI39" s="17"/>
      <c r="WMJ39" s="17"/>
      <c r="WMK39" s="17"/>
      <c r="WML39" s="17"/>
      <c r="WMM39" s="17"/>
      <c r="WMN39" s="17"/>
      <c r="WMO39" s="17"/>
      <c r="WMP39" s="17"/>
      <c r="WMQ39" s="17"/>
      <c r="WMR39" s="17"/>
      <c r="WMS39" s="17"/>
      <c r="WMT39" s="17"/>
      <c r="WMU39" s="17"/>
      <c r="WMV39" s="17"/>
      <c r="WMW39" s="17"/>
      <c r="WMX39" s="17"/>
      <c r="WMY39" s="17"/>
      <c r="WMZ39" s="17"/>
      <c r="WNA39" s="17"/>
      <c r="WNB39" s="17"/>
      <c r="WNC39" s="17"/>
      <c r="WND39" s="17"/>
      <c r="WNE39" s="17"/>
      <c r="WNF39" s="17"/>
      <c r="WNG39" s="17"/>
      <c r="WNH39" s="17"/>
      <c r="WNI39" s="17"/>
      <c r="WNJ39" s="17"/>
      <c r="WNK39" s="17"/>
      <c r="WNL39" s="17"/>
      <c r="WNM39" s="17"/>
      <c r="WNN39" s="17"/>
      <c r="WNO39" s="17"/>
      <c r="WNP39" s="17"/>
      <c r="WNQ39" s="17"/>
      <c r="WNR39" s="17"/>
      <c r="WNS39" s="17"/>
      <c r="WNT39" s="17"/>
      <c r="WNU39" s="17"/>
      <c r="WNV39" s="17"/>
      <c r="WNW39" s="17"/>
      <c r="WNX39" s="17"/>
      <c r="WNY39" s="17"/>
      <c r="WNZ39" s="17"/>
      <c r="WOA39" s="17"/>
      <c r="WOB39" s="17"/>
      <c r="WOC39" s="17"/>
      <c r="WOD39" s="17"/>
      <c r="WOE39" s="17"/>
      <c r="WOF39" s="17"/>
      <c r="WOG39" s="17"/>
      <c r="WOH39" s="17"/>
      <c r="WOI39" s="17"/>
      <c r="WOJ39" s="17"/>
      <c r="WOK39" s="17"/>
      <c r="WOL39" s="17"/>
      <c r="WOM39" s="17"/>
      <c r="WON39" s="17"/>
      <c r="WOO39" s="17"/>
      <c r="WOP39" s="17"/>
      <c r="WOQ39" s="17"/>
      <c r="WOR39" s="17"/>
      <c r="WOS39" s="17"/>
      <c r="WOT39" s="17"/>
      <c r="WOU39" s="17"/>
      <c r="WOV39" s="17"/>
      <c r="WOW39" s="17"/>
      <c r="WOX39" s="17"/>
      <c r="WOY39" s="17"/>
      <c r="WOZ39" s="17"/>
      <c r="WPA39" s="17"/>
      <c r="WPB39" s="17"/>
      <c r="WPC39" s="17"/>
      <c r="WPD39" s="17"/>
      <c r="WPE39" s="17"/>
      <c r="WPF39" s="17"/>
      <c r="WPG39" s="17"/>
      <c r="WPH39" s="17"/>
      <c r="WPI39" s="17"/>
      <c r="WPJ39" s="17"/>
      <c r="WPK39" s="17"/>
      <c r="WPL39" s="17"/>
      <c r="WPM39" s="17"/>
      <c r="WPN39" s="17"/>
      <c r="WPO39" s="17"/>
      <c r="WPP39" s="17"/>
      <c r="WPQ39" s="17"/>
      <c r="WPR39" s="17"/>
      <c r="WPS39" s="17"/>
      <c r="WPT39" s="17"/>
      <c r="WPU39" s="17"/>
      <c r="WPV39" s="17"/>
      <c r="WPW39" s="17"/>
      <c r="WPX39" s="17"/>
      <c r="WPY39" s="17"/>
      <c r="WPZ39" s="17"/>
      <c r="WQA39" s="17"/>
      <c r="WQB39" s="17"/>
      <c r="WQC39" s="17"/>
      <c r="WQD39" s="17"/>
      <c r="WQE39" s="17"/>
      <c r="WQF39" s="17"/>
      <c r="WQG39" s="17"/>
      <c r="WQH39" s="17"/>
      <c r="WQI39" s="17"/>
      <c r="WQJ39" s="17"/>
      <c r="WQK39" s="17"/>
      <c r="WQL39" s="17"/>
      <c r="WQM39" s="17"/>
      <c r="WQN39" s="17"/>
      <c r="WQO39" s="17"/>
      <c r="WQP39" s="17"/>
      <c r="WQQ39" s="17"/>
      <c r="WQR39" s="17"/>
      <c r="WQS39" s="17"/>
      <c r="WQT39" s="17"/>
      <c r="WQU39" s="17"/>
      <c r="WQV39" s="17"/>
      <c r="WQW39" s="17"/>
      <c r="WQX39" s="17"/>
      <c r="WQY39" s="17"/>
      <c r="WQZ39" s="17"/>
      <c r="WRA39" s="17"/>
      <c r="WRB39" s="17"/>
      <c r="WRC39" s="17"/>
      <c r="WRD39" s="17"/>
      <c r="WRE39" s="17"/>
      <c r="WRF39" s="17"/>
      <c r="WRG39" s="17"/>
      <c r="WRH39" s="17"/>
      <c r="WRI39" s="17"/>
      <c r="WRJ39" s="17"/>
      <c r="WRK39" s="17"/>
      <c r="WRL39" s="17"/>
      <c r="WRM39" s="17"/>
      <c r="WRN39" s="17"/>
      <c r="WRO39" s="17"/>
      <c r="WRP39" s="17"/>
      <c r="WRQ39" s="17"/>
      <c r="WRR39" s="17"/>
      <c r="WRS39" s="17"/>
      <c r="WRT39" s="17"/>
      <c r="WRU39" s="17"/>
      <c r="WRV39" s="17"/>
      <c r="WRW39" s="17"/>
      <c r="WRX39" s="17"/>
      <c r="WRY39" s="17"/>
      <c r="WRZ39" s="17"/>
      <c r="WSA39" s="17"/>
      <c r="WSB39" s="17"/>
      <c r="WSC39" s="17"/>
      <c r="WSD39" s="17"/>
      <c r="WSE39" s="17"/>
      <c r="WSF39" s="17"/>
      <c r="WSG39" s="17"/>
      <c r="WSH39" s="17"/>
      <c r="WSI39" s="17"/>
      <c r="WSJ39" s="17"/>
      <c r="WSK39" s="17"/>
      <c r="WSL39" s="17"/>
      <c r="WSM39" s="17"/>
      <c r="WSN39" s="17"/>
      <c r="WSO39" s="17"/>
      <c r="WSP39" s="17"/>
      <c r="WSQ39" s="17"/>
      <c r="WSR39" s="17"/>
      <c r="WSS39" s="17"/>
      <c r="WST39" s="17"/>
      <c r="WSU39" s="17"/>
      <c r="WSV39" s="17"/>
      <c r="WSW39" s="17"/>
      <c r="WSX39" s="17"/>
      <c r="WSY39" s="17"/>
      <c r="WSZ39" s="17"/>
      <c r="WTA39" s="17"/>
      <c r="WTB39" s="17"/>
      <c r="WTC39" s="17"/>
      <c r="WTD39" s="17"/>
      <c r="WTE39" s="17"/>
      <c r="WTF39" s="17"/>
      <c r="WTG39" s="17"/>
      <c r="WTH39" s="17"/>
      <c r="WTI39" s="17"/>
      <c r="WTJ39" s="17"/>
      <c r="WTK39" s="17"/>
      <c r="WTL39" s="17"/>
      <c r="WTM39" s="17"/>
      <c r="WTN39" s="17"/>
      <c r="WTO39" s="17"/>
      <c r="WTP39" s="17"/>
      <c r="WTQ39" s="17"/>
      <c r="WTR39" s="17"/>
      <c r="WTS39" s="17"/>
      <c r="WTT39" s="17"/>
      <c r="WTU39" s="17"/>
      <c r="WTV39" s="17"/>
      <c r="WTW39" s="17"/>
      <c r="WTX39" s="17"/>
      <c r="WTY39" s="17"/>
      <c r="WTZ39" s="17"/>
      <c r="WUA39" s="17"/>
      <c r="WUB39" s="17"/>
      <c r="WUC39" s="17"/>
      <c r="WUD39" s="17"/>
      <c r="WUE39" s="17"/>
      <c r="WUF39" s="17"/>
      <c r="WUG39" s="17"/>
      <c r="WUH39" s="17"/>
      <c r="WUI39" s="17"/>
      <c r="WUJ39" s="17"/>
      <c r="WUK39" s="17"/>
      <c r="WUL39" s="17"/>
      <c r="WUM39" s="17"/>
      <c r="WUN39" s="17"/>
      <c r="WUO39" s="17"/>
      <c r="WUP39" s="17"/>
      <c r="WUQ39" s="17"/>
      <c r="WUR39" s="17"/>
      <c r="WUS39" s="17"/>
      <c r="WUT39" s="17"/>
      <c r="WUU39" s="17"/>
      <c r="WUV39" s="17"/>
      <c r="WUW39" s="17"/>
      <c r="WUX39" s="17"/>
      <c r="WUY39" s="17"/>
      <c r="WUZ39" s="17"/>
      <c r="WVA39" s="17"/>
      <c r="WVB39" s="17"/>
      <c r="WVC39" s="17"/>
      <c r="WVD39" s="17"/>
      <c r="WVE39" s="17"/>
      <c r="WVF39" s="17"/>
      <c r="WVG39" s="17"/>
      <c r="WVH39" s="17"/>
      <c r="WVI39" s="17"/>
      <c r="WVJ39" s="17"/>
      <c r="WVK39" s="17"/>
      <c r="WVL39" s="17"/>
      <c r="WVM39" s="17"/>
      <c r="WVN39" s="17"/>
      <c r="WVO39" s="17"/>
      <c r="WVP39" s="17"/>
      <c r="WVQ39" s="17"/>
      <c r="WVR39" s="17"/>
      <c r="WVS39" s="17"/>
      <c r="WVT39" s="17"/>
      <c r="WVU39" s="17"/>
      <c r="WVV39" s="17"/>
      <c r="WVW39" s="17"/>
      <c r="WVX39" s="17"/>
      <c r="WVY39" s="17"/>
      <c r="WVZ39" s="17"/>
      <c r="WWA39" s="17"/>
      <c r="WWB39" s="17"/>
      <c r="WWC39" s="17"/>
      <c r="WWD39" s="17"/>
      <c r="WWE39" s="17"/>
      <c r="WWF39" s="17"/>
      <c r="WWG39" s="17"/>
      <c r="WWH39" s="17"/>
      <c r="WWI39" s="17"/>
      <c r="WWJ39" s="17"/>
      <c r="WWK39" s="17"/>
      <c r="WWL39" s="17"/>
      <c r="WWM39" s="17"/>
      <c r="WWN39" s="17"/>
      <c r="WWO39" s="17"/>
      <c r="WWP39" s="17"/>
      <c r="WWQ39" s="17"/>
      <c r="WWR39" s="17"/>
      <c r="WWS39" s="17"/>
      <c r="WWT39" s="17"/>
      <c r="WWU39" s="17"/>
      <c r="WWV39" s="17"/>
      <c r="WWW39" s="17"/>
      <c r="WWX39" s="17"/>
      <c r="WWY39" s="17"/>
      <c r="WWZ39" s="17"/>
      <c r="WXA39" s="17"/>
      <c r="WXB39" s="17"/>
      <c r="WXC39" s="17"/>
      <c r="WXD39" s="17"/>
      <c r="WXE39" s="17"/>
      <c r="WXF39" s="17"/>
      <c r="WXG39" s="17"/>
      <c r="WXH39" s="17"/>
      <c r="WXI39" s="17"/>
      <c r="WXJ39" s="17"/>
      <c r="WXK39" s="17"/>
      <c r="WXL39" s="17"/>
      <c r="WXM39" s="17"/>
      <c r="WXN39" s="17"/>
      <c r="WXO39" s="17"/>
      <c r="WXP39" s="17"/>
      <c r="WXQ39" s="17"/>
      <c r="WXR39" s="17"/>
      <c r="WXS39" s="17"/>
      <c r="WXT39" s="17"/>
      <c r="WXU39" s="17"/>
      <c r="WXV39" s="17"/>
      <c r="WXW39" s="17"/>
      <c r="WXX39" s="17"/>
      <c r="WXY39" s="17"/>
      <c r="WXZ39" s="17"/>
      <c r="WYA39" s="17"/>
      <c r="WYB39" s="17"/>
      <c r="WYC39" s="17"/>
      <c r="WYD39" s="17"/>
      <c r="WYE39" s="17"/>
      <c r="WYF39" s="17"/>
      <c r="WYG39" s="17"/>
      <c r="WYH39" s="17"/>
      <c r="WYI39" s="17"/>
      <c r="WYJ39" s="17"/>
      <c r="WYK39" s="17"/>
      <c r="WYL39" s="17"/>
      <c r="WYM39" s="17"/>
      <c r="WYN39" s="17"/>
      <c r="WYO39" s="17"/>
      <c r="WYP39" s="17"/>
      <c r="WYQ39" s="17"/>
      <c r="WYR39" s="17"/>
      <c r="WYS39" s="17"/>
      <c r="WYT39" s="17"/>
      <c r="WYU39" s="17"/>
      <c r="WYV39" s="17"/>
      <c r="WYW39" s="17"/>
      <c r="WYX39" s="17"/>
      <c r="WYY39" s="17"/>
      <c r="WYZ39" s="17"/>
      <c r="WZA39" s="17"/>
      <c r="WZB39" s="17"/>
      <c r="WZC39" s="17"/>
      <c r="WZD39" s="17"/>
      <c r="WZE39" s="17"/>
      <c r="WZF39" s="17"/>
      <c r="WZG39" s="17"/>
      <c r="WZH39" s="17"/>
      <c r="WZI39" s="17"/>
      <c r="WZJ39" s="17"/>
      <c r="WZK39" s="17"/>
      <c r="WZL39" s="17"/>
      <c r="WZM39" s="17"/>
      <c r="WZN39" s="17"/>
      <c r="WZO39" s="17"/>
      <c r="WZP39" s="17"/>
      <c r="WZQ39" s="17"/>
      <c r="WZR39" s="17"/>
      <c r="WZS39" s="17"/>
      <c r="WZT39" s="17"/>
      <c r="WZU39" s="17"/>
      <c r="WZV39" s="17"/>
      <c r="WZW39" s="17"/>
      <c r="WZX39" s="17"/>
      <c r="WZY39" s="17"/>
      <c r="WZZ39" s="17"/>
      <c r="XAA39" s="17"/>
      <c r="XAB39" s="17"/>
      <c r="XAC39" s="17"/>
      <c r="XAD39" s="17"/>
      <c r="XAE39" s="17"/>
      <c r="XAF39" s="17"/>
      <c r="XAG39" s="17"/>
      <c r="XAH39" s="17"/>
      <c r="XAI39" s="17"/>
      <c r="XAJ39" s="17"/>
      <c r="XAK39" s="17"/>
      <c r="XAL39" s="17"/>
      <c r="XAM39" s="17"/>
      <c r="XAN39" s="17"/>
      <c r="XAO39" s="17"/>
      <c r="XAP39" s="17"/>
      <c r="XAQ39" s="17"/>
      <c r="XAR39" s="17"/>
      <c r="XAS39" s="17"/>
      <c r="XAT39" s="17"/>
      <c r="XAU39" s="17"/>
      <c r="XAV39" s="17"/>
      <c r="XAW39" s="17"/>
      <c r="XAX39" s="17"/>
      <c r="XAY39" s="17"/>
      <c r="XAZ39" s="17"/>
      <c r="XBA39" s="17"/>
      <c r="XBB39" s="17"/>
      <c r="XBC39" s="17"/>
      <c r="XBD39" s="17"/>
      <c r="XBE39" s="17"/>
      <c r="XBF39" s="17"/>
      <c r="XBG39" s="17"/>
      <c r="XBH39" s="17"/>
      <c r="XBI39" s="17"/>
      <c r="XBJ39" s="17"/>
      <c r="XBK39" s="17"/>
      <c r="XBL39" s="17"/>
      <c r="XBM39" s="17"/>
      <c r="XBN39" s="17"/>
      <c r="XBO39" s="17"/>
      <c r="XBP39" s="17"/>
      <c r="XBQ39" s="17"/>
      <c r="XBR39" s="17"/>
      <c r="XBS39" s="17"/>
      <c r="XBT39" s="17"/>
      <c r="XBU39" s="17"/>
      <c r="XBV39" s="17"/>
      <c r="XBW39" s="17"/>
      <c r="XBX39" s="17"/>
      <c r="XBY39" s="17"/>
      <c r="XBZ39" s="17"/>
      <c r="XCA39" s="17"/>
      <c r="XCB39" s="17"/>
      <c r="XCC39" s="17"/>
      <c r="XCD39" s="17"/>
      <c r="XCE39" s="17"/>
      <c r="XCF39" s="17"/>
      <c r="XCG39" s="17"/>
      <c r="XCH39" s="17"/>
      <c r="XCI39" s="17"/>
      <c r="XCJ39" s="17"/>
      <c r="XCK39" s="17"/>
      <c r="XCL39" s="17"/>
      <c r="XCM39" s="17"/>
      <c r="XCN39" s="17"/>
      <c r="XCO39" s="17"/>
      <c r="XCP39" s="17"/>
      <c r="XCQ39" s="17"/>
      <c r="XCR39" s="17"/>
      <c r="XCS39" s="17"/>
      <c r="XCT39" s="17"/>
      <c r="XCU39" s="17"/>
      <c r="XCV39" s="17"/>
      <c r="XCW39" s="17"/>
      <c r="XCX39" s="17"/>
      <c r="XCY39" s="17"/>
      <c r="XCZ39" s="17"/>
      <c r="XDA39" s="17"/>
      <c r="XDB39" s="17"/>
      <c r="XDC39" s="17"/>
      <c r="XDD39" s="17"/>
      <c r="XDE39" s="17"/>
      <c r="XDF39" s="17"/>
      <c r="XDG39" s="17"/>
      <c r="XDH39" s="17"/>
      <c r="XDI39" s="17"/>
      <c r="XDJ39" s="17"/>
      <c r="XDK39" s="17"/>
      <c r="XDL39" s="17"/>
      <c r="XDM39" s="17"/>
      <c r="XDN39" s="17"/>
      <c r="XDO39" s="17"/>
      <c r="XDP39" s="17"/>
      <c r="XDQ39" s="17"/>
      <c r="XDR39" s="17"/>
      <c r="XDS39" s="17"/>
      <c r="XDT39" s="17"/>
      <c r="XDU39" s="17"/>
      <c r="XDV39" s="17"/>
      <c r="XDW39" s="17"/>
      <c r="XDX39" s="17"/>
      <c r="XDY39" s="17"/>
      <c r="XDZ39" s="17"/>
      <c r="XEA39" s="17"/>
      <c r="XEB39" s="17"/>
      <c r="XEC39" s="17"/>
      <c r="XED39" s="17"/>
      <c r="XEE39" s="17"/>
      <c r="XEF39" s="17"/>
      <c r="XEG39" s="17"/>
      <c r="XEH39" s="17"/>
      <c r="XEI39" s="17"/>
      <c r="XEJ39" s="17"/>
      <c r="XEK39" s="17"/>
      <c r="XEL39" s="17"/>
      <c r="XEM39" s="17"/>
      <c r="XEN39" s="17"/>
      <c r="XEO39" s="17"/>
      <c r="XEP39" s="17"/>
      <c r="XEQ39" s="17"/>
      <c r="XER39" s="17"/>
      <c r="XES39" s="17"/>
      <c r="XET39" s="17"/>
      <c r="XEU39" s="17"/>
      <c r="XEV39" s="17"/>
      <c r="XEW39" s="17"/>
      <c r="XEX39" s="17"/>
      <c r="XEY39" s="17"/>
      <c r="XEZ39" s="17"/>
    </row>
    <row r="40" spans="1:16380" s="17" customFormat="1" x14ac:dyDescent="0.25">
      <c r="A40" s="17">
        <v>35215</v>
      </c>
      <c r="B40" s="18">
        <v>106.9</v>
      </c>
      <c r="C40" s="18">
        <v>72.55533453887891</v>
      </c>
      <c r="D40" s="18">
        <v>74.900000000000006</v>
      </c>
      <c r="E40" s="18">
        <v>20.581570955022691</v>
      </c>
      <c r="F40" s="19">
        <f t="shared" si="0"/>
        <v>0.28366723254503112</v>
      </c>
      <c r="G40" s="18">
        <v>34.344665461121167</v>
      </c>
      <c r="H40" s="17">
        <v>553</v>
      </c>
      <c r="I40" s="19">
        <f t="shared" si="1"/>
        <v>0.67872155789409638</v>
      </c>
      <c r="J40" s="19" t="str">
        <f t="shared" si="8"/>
        <v>50% - 75%</v>
      </c>
      <c r="K40" s="19">
        <f t="shared" si="2"/>
        <v>0.70065481758652948</v>
      </c>
      <c r="L40" s="19">
        <f t="shared" si="3"/>
        <v>0.70065481758652948</v>
      </c>
      <c r="M40" s="18">
        <f t="shared" si="4"/>
        <v>40123.100000000035</v>
      </c>
      <c r="N40" s="18">
        <f>+D40*H40</f>
        <v>41419.700000000004</v>
      </c>
      <c r="O40" s="18">
        <f t="shared" si="5"/>
        <v>41419.700000000004</v>
      </c>
      <c r="P40" s="19">
        <v>0.5</v>
      </c>
      <c r="Q40" s="18">
        <f t="shared" si="6"/>
        <v>53.45</v>
      </c>
      <c r="R40" s="18">
        <f t="shared" si="9"/>
        <v>774.92422825070162</v>
      </c>
      <c r="S40" s="18">
        <f t="shared" si="7"/>
        <v>-221.92422825070162</v>
      </c>
    </row>
    <row r="41" spans="1:16380" x14ac:dyDescent="0.25">
      <c r="A41" s="17">
        <v>31214</v>
      </c>
      <c r="B41" s="18">
        <v>44.2</v>
      </c>
      <c r="C41" s="18">
        <v>21.842096774193561</v>
      </c>
      <c r="D41" s="18">
        <v>21.2</v>
      </c>
      <c r="E41" s="18">
        <v>6.9016224912422475</v>
      </c>
      <c r="F41" s="19">
        <f t="shared" si="0"/>
        <v>0.31597801999469738</v>
      </c>
      <c r="G41" s="18">
        <v>22.35790322580646</v>
      </c>
      <c r="H41" s="17">
        <v>620</v>
      </c>
      <c r="I41" s="19">
        <f t="shared" si="1"/>
        <v>0.49416508538899456</v>
      </c>
      <c r="J41" s="19" t="str">
        <f t="shared" si="8"/>
        <v>25% - 50%</v>
      </c>
      <c r="K41" s="19">
        <f t="shared" si="2"/>
        <v>0.47963800904977372</v>
      </c>
      <c r="L41" s="19">
        <f t="shared" si="3"/>
        <v>0.47963800904977372</v>
      </c>
      <c r="M41" s="18">
        <f t="shared" si="4"/>
        <v>13542.100000000008</v>
      </c>
      <c r="N41" s="18">
        <f>+D41*H41</f>
        <v>13144</v>
      </c>
      <c r="O41" s="18">
        <f t="shared" si="5"/>
        <v>13144</v>
      </c>
      <c r="P41" s="19">
        <v>0.5</v>
      </c>
      <c r="Q41" s="18">
        <f t="shared" si="6"/>
        <v>22.1</v>
      </c>
      <c r="R41" s="18">
        <f t="shared" si="9"/>
        <v>594.75113122171945</v>
      </c>
      <c r="S41" s="18">
        <f t="shared" si="7"/>
        <v>25.248868778280553</v>
      </c>
    </row>
    <row r="42" spans="1:16380" x14ac:dyDescent="0.25">
      <c r="A42" s="17">
        <v>3132</v>
      </c>
      <c r="B42" s="18">
        <v>52.000999999999998</v>
      </c>
      <c r="C42" s="18">
        <v>25.556141945773504</v>
      </c>
      <c r="D42" s="18">
        <v>24.6</v>
      </c>
      <c r="E42" s="18">
        <v>8.5707557560940337</v>
      </c>
      <c r="F42" s="19">
        <f t="shared" si="0"/>
        <v>0.33536970385748982</v>
      </c>
      <c r="G42" s="18">
        <v>26.44485805422643</v>
      </c>
      <c r="H42" s="17">
        <v>627</v>
      </c>
      <c r="I42" s="19">
        <f t="shared" si="1"/>
        <v>0.49145481713377637</v>
      </c>
      <c r="J42" s="19" t="str">
        <f t="shared" si="8"/>
        <v>25% - 50%</v>
      </c>
      <c r="K42" s="19">
        <f t="shared" si="2"/>
        <v>0.47306782561873817</v>
      </c>
      <c r="L42" s="19">
        <f t="shared" si="3"/>
        <v>0.47306782561873817</v>
      </c>
      <c r="M42" s="18">
        <f t="shared" si="4"/>
        <v>16023.700999999986</v>
      </c>
      <c r="N42" s="18">
        <f>+D42*H42</f>
        <v>15424.2</v>
      </c>
      <c r="O42" s="18">
        <f t="shared" si="5"/>
        <v>15424.2</v>
      </c>
      <c r="P42" s="19">
        <v>0.5</v>
      </c>
      <c r="Q42" s="18">
        <f t="shared" si="6"/>
        <v>26.000499999999999</v>
      </c>
      <c r="R42" s="18">
        <f t="shared" si="9"/>
        <v>593.2270533258976</v>
      </c>
      <c r="S42" s="18">
        <f t="shared" si="7"/>
        <v>33.7729466741024</v>
      </c>
    </row>
    <row r="43" spans="1:16380" x14ac:dyDescent="0.25">
      <c r="A43" s="17">
        <v>35222</v>
      </c>
      <c r="B43" s="18">
        <v>112.8</v>
      </c>
      <c r="C43" s="18">
        <v>65.081260096930549</v>
      </c>
      <c r="D43" s="18">
        <v>62.9</v>
      </c>
      <c r="E43" s="18">
        <v>19.851833147488708</v>
      </c>
      <c r="F43" s="19">
        <f t="shared" si="0"/>
        <v>0.3050314809197277</v>
      </c>
      <c r="G43" s="18">
        <v>47.718739903069455</v>
      </c>
      <c r="H43" s="17">
        <v>619</v>
      </c>
      <c r="I43" s="19">
        <f t="shared" si="1"/>
        <v>0.57696152568200842</v>
      </c>
      <c r="J43" s="19" t="str">
        <f t="shared" si="8"/>
        <v>50% - 75%</v>
      </c>
      <c r="K43" s="19">
        <f t="shared" si="2"/>
        <v>0.55762411347517726</v>
      </c>
      <c r="L43" s="19">
        <f t="shared" si="3"/>
        <v>0.55762411347517726</v>
      </c>
      <c r="M43" s="18">
        <f t="shared" si="4"/>
        <v>40285.30000000001</v>
      </c>
      <c r="N43" s="18">
        <f>+D43*H43</f>
        <v>38935.1</v>
      </c>
      <c r="O43" s="18">
        <f t="shared" si="5"/>
        <v>38935.1</v>
      </c>
      <c r="P43" s="19">
        <v>0.5</v>
      </c>
      <c r="Q43" s="18">
        <f t="shared" si="6"/>
        <v>56.4</v>
      </c>
      <c r="R43" s="18">
        <f t="shared" si="9"/>
        <v>690.33865248226948</v>
      </c>
      <c r="S43" s="18">
        <f t="shared" si="7"/>
        <v>-71.338652482269481</v>
      </c>
    </row>
    <row r="44" spans="1:16380" x14ac:dyDescent="0.25">
      <c r="A44" s="17">
        <v>120139</v>
      </c>
      <c r="B44" s="18">
        <v>93.6</v>
      </c>
      <c r="C44" s="18">
        <v>22.020605863192202</v>
      </c>
      <c r="D44" s="18">
        <v>21.093499999999999</v>
      </c>
      <c r="E44" s="18">
        <v>7.3279077821915939</v>
      </c>
      <c r="F44" s="19">
        <f t="shared" si="0"/>
        <v>0.33277503024747879</v>
      </c>
      <c r="G44" s="18">
        <v>71.579394136807892</v>
      </c>
      <c r="H44" s="17">
        <v>614</v>
      </c>
      <c r="I44" s="19">
        <f t="shared" si="1"/>
        <v>0.23526288315376284</v>
      </c>
      <c r="J44" s="19" t="str">
        <f t="shared" si="8"/>
        <v>&lt; 25%</v>
      </c>
      <c r="K44" s="19">
        <f t="shared" si="2"/>
        <v>0.22535790598290598</v>
      </c>
      <c r="L44" s="19">
        <f t="shared" si="3"/>
        <v>0.22535790598290598</v>
      </c>
      <c r="M44" s="18">
        <f t="shared" si="4"/>
        <v>13520.652000000013</v>
      </c>
      <c r="N44" s="18">
        <f>+D44*H44</f>
        <v>12951.409</v>
      </c>
      <c r="O44" s="18">
        <f t="shared" si="5"/>
        <v>12951.409</v>
      </c>
      <c r="P44" s="19">
        <v>0.5</v>
      </c>
      <c r="Q44" s="18">
        <f t="shared" si="6"/>
        <v>46.8</v>
      </c>
      <c r="R44" s="18">
        <f t="shared" si="9"/>
        <v>276.73950854700854</v>
      </c>
      <c r="S44" s="18">
        <f t="shared" si="7"/>
        <v>337.26049145299146</v>
      </c>
    </row>
    <row r="45" spans="1:16380" x14ac:dyDescent="0.25">
      <c r="A45" s="17">
        <v>120198</v>
      </c>
      <c r="B45" s="18">
        <v>123.78700000000001</v>
      </c>
      <c r="C45" s="18">
        <v>41.025121462264167</v>
      </c>
      <c r="D45" s="18">
        <v>34.936500000000002</v>
      </c>
      <c r="E45" s="18">
        <v>31.329014429436196</v>
      </c>
      <c r="F45" s="19">
        <f t="shared" si="0"/>
        <v>0.7636543979096645</v>
      </c>
      <c r="G45" s="18">
        <v>82.761878537735711</v>
      </c>
      <c r="H45" s="17">
        <v>848</v>
      </c>
      <c r="I45" s="19">
        <f t="shared" si="1"/>
        <v>0.33141704268028277</v>
      </c>
      <c r="J45" s="19" t="str">
        <f t="shared" si="8"/>
        <v>25% - 50%</v>
      </c>
      <c r="K45" s="19">
        <f t="shared" si="2"/>
        <v>0.28223076736652475</v>
      </c>
      <c r="L45" s="19">
        <f t="shared" si="3"/>
        <v>0.28223076736652475</v>
      </c>
      <c r="M45" s="18">
        <f t="shared" si="4"/>
        <v>34789.303000000014</v>
      </c>
      <c r="N45" s="18">
        <f>+D45*H45</f>
        <v>29626.152000000002</v>
      </c>
      <c r="O45" s="18">
        <f t="shared" si="5"/>
        <v>29626.152000000002</v>
      </c>
      <c r="P45" s="19">
        <v>0.5</v>
      </c>
      <c r="Q45" s="18">
        <f t="shared" si="6"/>
        <v>61.893500000000003</v>
      </c>
      <c r="R45" s="18">
        <f t="shared" si="9"/>
        <v>478.66338145362602</v>
      </c>
      <c r="S45" s="18">
        <f t="shared" si="7"/>
        <v>369.33661854637398</v>
      </c>
    </row>
    <row r="46" spans="1:16380" x14ac:dyDescent="0.25">
      <c r="A46" s="17">
        <v>3135</v>
      </c>
      <c r="B46" s="18">
        <v>70.5</v>
      </c>
      <c r="C46" s="18">
        <v>27.810175718849845</v>
      </c>
      <c r="D46" s="18">
        <v>26.25</v>
      </c>
      <c r="E46" s="18">
        <v>10.047693313844386</v>
      </c>
      <c r="F46" s="19">
        <f t="shared" si="0"/>
        <v>0.36129557092420744</v>
      </c>
      <c r="G46" s="18">
        <v>42.689824281150123</v>
      </c>
      <c r="H46" s="17">
        <v>626</v>
      </c>
      <c r="I46" s="19">
        <f t="shared" si="1"/>
        <v>0.39447057757233822</v>
      </c>
      <c r="J46" s="19" t="str">
        <f t="shared" si="8"/>
        <v>25% - 50%</v>
      </c>
      <c r="K46" s="19">
        <f t="shared" si="2"/>
        <v>0.37234042553191488</v>
      </c>
      <c r="L46" s="19">
        <f t="shared" si="3"/>
        <v>0.37234042553191488</v>
      </c>
      <c r="M46" s="18">
        <f t="shared" si="4"/>
        <v>17409.170000000002</v>
      </c>
      <c r="N46" s="18">
        <f>+D46*H46</f>
        <v>16432.5</v>
      </c>
      <c r="O46" s="18">
        <f t="shared" si="5"/>
        <v>16432.5</v>
      </c>
      <c r="P46" s="19">
        <v>0.5</v>
      </c>
      <c r="Q46" s="18">
        <f t="shared" si="6"/>
        <v>35.25</v>
      </c>
      <c r="R46" s="18">
        <f t="shared" si="9"/>
        <v>466.17021276595744</v>
      </c>
      <c r="S46" s="18">
        <f t="shared" si="7"/>
        <v>159.82978723404256</v>
      </c>
    </row>
    <row r="47" spans="1:16380" x14ac:dyDescent="0.25">
      <c r="A47" s="17">
        <v>3136</v>
      </c>
      <c r="B47" s="18">
        <v>60.9</v>
      </c>
      <c r="C47" s="18">
        <v>26.556779935275081</v>
      </c>
      <c r="D47" s="18">
        <v>25.05</v>
      </c>
      <c r="E47" s="18">
        <v>10.037069840137805</v>
      </c>
      <c r="F47" s="19">
        <f t="shared" si="0"/>
        <v>0.37794754727796176</v>
      </c>
      <c r="G47" s="18">
        <v>34.343220064724882</v>
      </c>
      <c r="H47" s="17">
        <v>618</v>
      </c>
      <c r="I47" s="19">
        <f t="shared" si="1"/>
        <v>0.43607192011945944</v>
      </c>
      <c r="J47" s="19" t="str">
        <f t="shared" si="8"/>
        <v>25% - 50%</v>
      </c>
      <c r="K47" s="19">
        <f t="shared" si="2"/>
        <v>0.41133004926108374</v>
      </c>
      <c r="L47" s="19">
        <f t="shared" si="3"/>
        <v>0.41133004926108374</v>
      </c>
      <c r="M47" s="18">
        <f t="shared" si="4"/>
        <v>16412.09</v>
      </c>
      <c r="N47" s="18">
        <f>+D47*H47</f>
        <v>15480.9</v>
      </c>
      <c r="O47" s="18">
        <f t="shared" si="5"/>
        <v>15480.9</v>
      </c>
      <c r="P47" s="19">
        <v>0.5</v>
      </c>
      <c r="Q47" s="18">
        <f t="shared" si="6"/>
        <v>30.45</v>
      </c>
      <c r="R47" s="18">
        <f t="shared" si="9"/>
        <v>508.4039408866995</v>
      </c>
      <c r="S47" s="18">
        <f t="shared" si="7"/>
        <v>109.5960591133005</v>
      </c>
    </row>
    <row r="48" spans="1:16380" x14ac:dyDescent="0.25">
      <c r="A48" s="17">
        <v>31210</v>
      </c>
      <c r="B48" s="18">
        <v>44.6</v>
      </c>
      <c r="C48" s="18">
        <v>23.097744372990338</v>
      </c>
      <c r="D48" s="18">
        <v>21.65</v>
      </c>
      <c r="E48" s="18">
        <v>7.9665686777022691</v>
      </c>
      <c r="F48" s="19">
        <f t="shared" si="0"/>
        <v>0.34490678176428713</v>
      </c>
      <c r="G48" s="18">
        <v>21.502255627009625</v>
      </c>
      <c r="H48" s="17">
        <v>622</v>
      </c>
      <c r="I48" s="19">
        <f t="shared" si="1"/>
        <v>0.51788664513431248</v>
      </c>
      <c r="J48" s="19" t="str">
        <f t="shared" si="8"/>
        <v>50% - 75%</v>
      </c>
      <c r="K48" s="19">
        <f t="shared" si="2"/>
        <v>0.48542600896860982</v>
      </c>
      <c r="L48" s="19">
        <f t="shared" si="3"/>
        <v>0.48542600896860982</v>
      </c>
      <c r="M48" s="18">
        <f t="shared" si="4"/>
        <v>14366.79699999999</v>
      </c>
      <c r="N48" s="18">
        <f>+D48*H48</f>
        <v>13466.3</v>
      </c>
      <c r="O48" s="18">
        <f t="shared" si="5"/>
        <v>13466.3</v>
      </c>
      <c r="P48" s="19">
        <v>0.5</v>
      </c>
      <c r="Q48" s="18">
        <f t="shared" si="6"/>
        <v>22.3</v>
      </c>
      <c r="R48" s="18">
        <f t="shared" si="9"/>
        <v>603.8699551569506</v>
      </c>
      <c r="S48" s="18">
        <f t="shared" si="7"/>
        <v>18.130044843049404</v>
      </c>
    </row>
    <row r="49" spans="1:19" x14ac:dyDescent="0.25">
      <c r="A49" s="17">
        <v>35225</v>
      </c>
      <c r="B49" s="18">
        <v>136.80000000000001</v>
      </c>
      <c r="C49" s="18">
        <v>62.303327495621708</v>
      </c>
      <c r="D49" s="18">
        <v>60.3</v>
      </c>
      <c r="E49" s="18">
        <v>19.639648569307301</v>
      </c>
      <c r="F49" s="19">
        <f t="shared" si="0"/>
        <v>0.31522631870163681</v>
      </c>
      <c r="G49" s="18">
        <v>74.496672504378239</v>
      </c>
      <c r="H49" s="17">
        <v>571</v>
      </c>
      <c r="I49" s="19">
        <f t="shared" si="1"/>
        <v>0.45543368052355049</v>
      </c>
      <c r="J49" s="19" t="str">
        <f t="shared" si="8"/>
        <v>25% - 50%</v>
      </c>
      <c r="K49" s="19">
        <f t="shared" si="2"/>
        <v>0.44078947368421045</v>
      </c>
      <c r="L49" s="19">
        <f t="shared" si="3"/>
        <v>0.44078947368421045</v>
      </c>
      <c r="M49" s="18">
        <f t="shared" si="4"/>
        <v>35575.199999999997</v>
      </c>
      <c r="N49" s="18">
        <f>+D49*H49</f>
        <v>34431.299999999996</v>
      </c>
      <c r="O49" s="18">
        <f t="shared" si="5"/>
        <v>34431.299999999996</v>
      </c>
      <c r="P49" s="19">
        <v>0.5</v>
      </c>
      <c r="Q49" s="18">
        <f t="shared" si="6"/>
        <v>68.400000000000006</v>
      </c>
      <c r="R49" s="18">
        <f t="shared" si="9"/>
        <v>503.38157894736833</v>
      </c>
      <c r="S49" s="18">
        <f t="shared" si="7"/>
        <v>67.618421052631675</v>
      </c>
    </row>
    <row r="50" spans="1:19" x14ac:dyDescent="0.25">
      <c r="A50" s="17">
        <v>31211</v>
      </c>
      <c r="B50" s="18">
        <v>40.299999999999997</v>
      </c>
      <c r="C50" s="18">
        <v>20.804684887459818</v>
      </c>
      <c r="D50" s="18">
        <v>19.399999999999999</v>
      </c>
      <c r="E50" s="18">
        <v>7.3612394531775083</v>
      </c>
      <c r="F50" s="19">
        <f t="shared" si="0"/>
        <v>0.35382604894028225</v>
      </c>
      <c r="G50" s="18">
        <v>19.495315112540208</v>
      </c>
      <c r="H50" s="17">
        <v>622</v>
      </c>
      <c r="I50" s="19">
        <f t="shared" si="1"/>
        <v>0.51624528256724111</v>
      </c>
      <c r="J50" s="19" t="str">
        <f t="shared" si="8"/>
        <v>50% - 75%</v>
      </c>
      <c r="K50" s="19">
        <f t="shared" si="2"/>
        <v>0.4813895781637717</v>
      </c>
      <c r="L50" s="19">
        <f t="shared" si="3"/>
        <v>0.4813895781637717</v>
      </c>
      <c r="M50" s="18">
        <f t="shared" si="4"/>
        <v>12940.514000000006</v>
      </c>
      <c r="N50" s="18">
        <f>+D50*H50</f>
        <v>12066.8</v>
      </c>
      <c r="O50" s="18">
        <f t="shared" si="5"/>
        <v>12066.8</v>
      </c>
      <c r="P50" s="19">
        <v>0.5</v>
      </c>
      <c r="Q50" s="18">
        <f t="shared" si="6"/>
        <v>20.149999999999999</v>
      </c>
      <c r="R50" s="18">
        <f t="shared" si="9"/>
        <v>598.84863523573199</v>
      </c>
      <c r="S50" s="18">
        <f t="shared" si="7"/>
        <v>23.15136476426801</v>
      </c>
    </row>
    <row r="51" spans="1:19" x14ac:dyDescent="0.25">
      <c r="A51" s="17">
        <v>35223</v>
      </c>
      <c r="B51" s="18">
        <v>109</v>
      </c>
      <c r="C51" s="18">
        <v>63.829715302491067</v>
      </c>
      <c r="D51" s="18">
        <v>62.15</v>
      </c>
      <c r="E51" s="18">
        <v>18.970901526591735</v>
      </c>
      <c r="F51" s="19">
        <f t="shared" si="0"/>
        <v>0.29721112551870277</v>
      </c>
      <c r="G51" s="18">
        <v>45.17028469750899</v>
      </c>
      <c r="H51" s="17">
        <v>562</v>
      </c>
      <c r="I51" s="19">
        <f t="shared" si="1"/>
        <v>0.58559371837147767</v>
      </c>
      <c r="J51" s="19" t="str">
        <f t="shared" si="8"/>
        <v>50% - 75%</v>
      </c>
      <c r="K51" s="19">
        <f t="shared" si="2"/>
        <v>0.5701834862385321</v>
      </c>
      <c r="L51" s="19">
        <f t="shared" si="3"/>
        <v>0.5701834862385321</v>
      </c>
      <c r="M51" s="18">
        <f t="shared" si="4"/>
        <v>35872.299999999981</v>
      </c>
      <c r="N51" s="18">
        <f>+D51*H51</f>
        <v>34928.299999999996</v>
      </c>
      <c r="O51" s="18">
        <f t="shared" si="5"/>
        <v>34928.299999999996</v>
      </c>
      <c r="P51" s="19">
        <v>0.5</v>
      </c>
      <c r="Q51" s="18">
        <f t="shared" si="6"/>
        <v>54.5</v>
      </c>
      <c r="R51" s="18">
        <f t="shared" si="9"/>
        <v>640.88623853211004</v>
      </c>
      <c r="S51" s="18">
        <f t="shared" si="7"/>
        <v>-78.886238532110042</v>
      </c>
    </row>
    <row r="52" spans="1:19" x14ac:dyDescent="0.25">
      <c r="A52" s="17">
        <v>3134</v>
      </c>
      <c r="B52" s="18">
        <v>58.5</v>
      </c>
      <c r="C52" s="18">
        <v>25.021259130434803</v>
      </c>
      <c r="D52" s="18">
        <v>23.9</v>
      </c>
      <c r="E52" s="18">
        <v>9.5638355462689901</v>
      </c>
      <c r="F52" s="19">
        <f t="shared" si="0"/>
        <v>0.38222838812439874</v>
      </c>
      <c r="G52" s="18">
        <v>33.4787408695652</v>
      </c>
      <c r="H52" s="17">
        <v>575</v>
      </c>
      <c r="I52" s="19">
        <f t="shared" si="1"/>
        <v>0.42771383128948381</v>
      </c>
      <c r="J52" s="19" t="str">
        <f t="shared" si="8"/>
        <v>25% - 50%</v>
      </c>
      <c r="K52" s="19">
        <f t="shared" si="2"/>
        <v>0.40854700854700854</v>
      </c>
      <c r="L52" s="19">
        <f t="shared" si="3"/>
        <v>0.40854700854700854</v>
      </c>
      <c r="M52" s="18">
        <f t="shared" si="4"/>
        <v>14387.224000000011</v>
      </c>
      <c r="N52" s="18">
        <f>+D52*H52</f>
        <v>13742.5</v>
      </c>
      <c r="O52" s="18">
        <f t="shared" si="5"/>
        <v>13742.5</v>
      </c>
      <c r="P52" s="19">
        <v>0.5</v>
      </c>
      <c r="Q52" s="18">
        <f t="shared" si="6"/>
        <v>29.25</v>
      </c>
      <c r="R52" s="18">
        <f t="shared" si="9"/>
        <v>469.82905982905982</v>
      </c>
      <c r="S52" s="18">
        <f t="shared" si="7"/>
        <v>105.17094017094018</v>
      </c>
    </row>
    <row r="53" spans="1:19" x14ac:dyDescent="0.25">
      <c r="A53" s="17">
        <v>35224</v>
      </c>
      <c r="B53" s="18">
        <v>124.4</v>
      </c>
      <c r="C53" s="18">
        <v>67.380000000000024</v>
      </c>
      <c r="D53" s="18">
        <v>67.25</v>
      </c>
      <c r="E53" s="18">
        <v>18.507292318942866</v>
      </c>
      <c r="F53" s="19">
        <f t="shared" si="0"/>
        <v>0.27467041138235171</v>
      </c>
      <c r="G53" s="18">
        <v>57.020000000000017</v>
      </c>
      <c r="H53" s="17">
        <v>520</v>
      </c>
      <c r="I53" s="19">
        <f t="shared" si="1"/>
        <v>0.54163987138263681</v>
      </c>
      <c r="J53" s="19" t="str">
        <f t="shared" si="8"/>
        <v>50% - 75%</v>
      </c>
      <c r="K53" s="19">
        <f t="shared" si="2"/>
        <v>0.54059485530546625</v>
      </c>
      <c r="L53" s="19">
        <f t="shared" si="3"/>
        <v>0.54059485530546625</v>
      </c>
      <c r="M53" s="18">
        <f t="shared" si="4"/>
        <v>35037.600000000013</v>
      </c>
      <c r="N53" s="18">
        <f>+D53*H53</f>
        <v>34970</v>
      </c>
      <c r="O53" s="18">
        <f t="shared" si="5"/>
        <v>34970</v>
      </c>
      <c r="P53" s="19">
        <v>0.5</v>
      </c>
      <c r="Q53" s="18">
        <f t="shared" si="6"/>
        <v>62.2</v>
      </c>
      <c r="R53" s="18">
        <f t="shared" si="9"/>
        <v>562.21864951768487</v>
      </c>
      <c r="S53" s="18">
        <f t="shared" si="7"/>
        <v>-42.218649517684867</v>
      </c>
    </row>
    <row r="54" spans="1:19" x14ac:dyDescent="0.25">
      <c r="A54" s="17">
        <v>35220</v>
      </c>
      <c r="B54" s="18">
        <v>125.8</v>
      </c>
      <c r="C54" s="18">
        <v>76.021669980119199</v>
      </c>
      <c r="D54" s="18">
        <v>75.8</v>
      </c>
      <c r="E54" s="18">
        <v>19.719070480930949</v>
      </c>
      <c r="F54" s="19">
        <f t="shared" si="0"/>
        <v>0.25938749419853285</v>
      </c>
      <c r="G54" s="18">
        <v>49.778330019880691</v>
      </c>
      <c r="H54" s="17">
        <v>503</v>
      </c>
      <c r="I54" s="19">
        <f t="shared" si="1"/>
        <v>0.6043058027036502</v>
      </c>
      <c r="J54" s="19" t="str">
        <f t="shared" si="8"/>
        <v>50% - 75%</v>
      </c>
      <c r="K54" s="19">
        <f t="shared" si="2"/>
        <v>0.60254372019077895</v>
      </c>
      <c r="L54" s="19">
        <f t="shared" si="3"/>
        <v>0.60254372019077895</v>
      </c>
      <c r="M54" s="18">
        <f t="shared" si="4"/>
        <v>38238.899999999958</v>
      </c>
      <c r="N54" s="18">
        <f>+D54*H54</f>
        <v>38127.4</v>
      </c>
      <c r="O54" s="18">
        <f t="shared" si="5"/>
        <v>38127.4</v>
      </c>
      <c r="P54" s="19">
        <v>0.5</v>
      </c>
      <c r="Q54" s="18">
        <f t="shared" si="6"/>
        <v>62.9</v>
      </c>
      <c r="R54" s="18">
        <f t="shared" si="9"/>
        <v>606.15898251192368</v>
      </c>
      <c r="S54" s="18">
        <f t="shared" si="7"/>
        <v>-103.15898251192368</v>
      </c>
    </row>
    <row r="55" spans="1:19" x14ac:dyDescent="0.25">
      <c r="A55" s="17">
        <v>55014</v>
      </c>
      <c r="B55" s="18">
        <v>15.6</v>
      </c>
      <c r="C55" s="18">
        <v>7.4611976284584927</v>
      </c>
      <c r="D55" s="18">
        <v>7.4005000000000001</v>
      </c>
      <c r="E55" s="18">
        <v>2.4598427625178143</v>
      </c>
      <c r="F55" s="19">
        <f t="shared" si="0"/>
        <v>0.32968470814061868</v>
      </c>
      <c r="G55" s="18">
        <v>8.1388023715415017</v>
      </c>
      <c r="H55" s="17">
        <v>506</v>
      </c>
      <c r="I55" s="19">
        <f t="shared" si="1"/>
        <v>0.47828189926015979</v>
      </c>
      <c r="J55" s="19" t="str">
        <f t="shared" si="8"/>
        <v>25% - 50%</v>
      </c>
      <c r="K55" s="19">
        <f t="shared" si="2"/>
        <v>0.47439102564102564</v>
      </c>
      <c r="L55" s="19">
        <f t="shared" si="3"/>
        <v>0.47439102564102564</v>
      </c>
      <c r="M55" s="18">
        <f t="shared" si="4"/>
        <v>3775.3659999999973</v>
      </c>
      <c r="N55" s="18">
        <f>+D55*H55</f>
        <v>3744.6530000000002</v>
      </c>
      <c r="O55" s="18">
        <f t="shared" si="5"/>
        <v>3744.6530000000002</v>
      </c>
      <c r="P55" s="19">
        <v>0.5</v>
      </c>
      <c r="Q55" s="18">
        <f t="shared" si="6"/>
        <v>7.8</v>
      </c>
      <c r="R55" s="18">
        <f t="shared" si="9"/>
        <v>480.083717948718</v>
      </c>
      <c r="S55" s="18">
        <f t="shared" si="7"/>
        <v>25.916282051281996</v>
      </c>
    </row>
    <row r="56" spans="1:19" x14ac:dyDescent="0.25">
      <c r="A56" s="17">
        <v>120202</v>
      </c>
      <c r="B56" s="18">
        <v>113.244</v>
      </c>
      <c r="C56" s="18">
        <v>37.368900221729533</v>
      </c>
      <c r="D56" s="18">
        <v>30.487500000000004</v>
      </c>
      <c r="E56" s="18">
        <v>28.855333534252182</v>
      </c>
      <c r="F56" s="19">
        <f t="shared" si="0"/>
        <v>0.77217508042886362</v>
      </c>
      <c r="G56" s="18">
        <v>75.87509977827068</v>
      </c>
      <c r="H56" s="17">
        <v>902</v>
      </c>
      <c r="I56" s="19">
        <f t="shared" si="1"/>
        <v>0.32998569656431714</v>
      </c>
      <c r="J56" s="19" t="str">
        <f t="shared" si="8"/>
        <v>25% - 50%</v>
      </c>
      <c r="K56" s="19">
        <f t="shared" si="2"/>
        <v>0.26921956130126101</v>
      </c>
      <c r="L56" s="19">
        <f t="shared" si="3"/>
        <v>0.26921956130126101</v>
      </c>
      <c r="M56" s="18">
        <f t="shared" si="4"/>
        <v>33706.748000000036</v>
      </c>
      <c r="N56" s="18">
        <f>+D56*H56</f>
        <v>27499.725000000002</v>
      </c>
      <c r="O56" s="18">
        <f t="shared" si="5"/>
        <v>27499.725000000002</v>
      </c>
      <c r="P56" s="19">
        <v>0.5</v>
      </c>
      <c r="Q56" s="18">
        <f t="shared" si="6"/>
        <v>56.622</v>
      </c>
      <c r="R56" s="18">
        <f t="shared" si="9"/>
        <v>485.67208858747489</v>
      </c>
      <c r="S56" s="18">
        <f t="shared" si="7"/>
        <v>416.32791141252511</v>
      </c>
    </row>
    <row r="57" spans="1:19" x14ac:dyDescent="0.25">
      <c r="A57" s="17">
        <v>35219</v>
      </c>
      <c r="B57" s="18">
        <v>132.30000000000001</v>
      </c>
      <c r="C57" s="18">
        <v>79.54141414141418</v>
      </c>
      <c r="D57" s="18">
        <v>78.900000000000006</v>
      </c>
      <c r="E57" s="18">
        <v>22.320011582086668</v>
      </c>
      <c r="F57" s="19">
        <f t="shared" si="0"/>
        <v>0.28060868445718884</v>
      </c>
      <c r="G57" s="18">
        <v>52.758585858585882</v>
      </c>
      <c r="H57" s="17">
        <v>495</v>
      </c>
      <c r="I57" s="19">
        <f t="shared" si="1"/>
        <v>0.60122006153752205</v>
      </c>
      <c r="J57" s="19" t="str">
        <f t="shared" si="8"/>
        <v>50% - 75%</v>
      </c>
      <c r="K57" s="19">
        <f t="shared" si="2"/>
        <v>0.59637188208616776</v>
      </c>
      <c r="L57" s="19">
        <f t="shared" si="3"/>
        <v>0.59637188208616776</v>
      </c>
      <c r="M57" s="18">
        <f t="shared" si="4"/>
        <v>39373.000000000022</v>
      </c>
      <c r="N57" s="18">
        <f>+D57*H57</f>
        <v>39055.5</v>
      </c>
      <c r="O57" s="18">
        <f t="shared" si="5"/>
        <v>39055.5</v>
      </c>
      <c r="P57" s="19">
        <v>0.5</v>
      </c>
      <c r="Q57" s="18">
        <f t="shared" si="6"/>
        <v>66.150000000000006</v>
      </c>
      <c r="R57" s="18">
        <f t="shared" si="9"/>
        <v>590.40816326530603</v>
      </c>
      <c r="S57" s="18">
        <f t="shared" si="7"/>
        <v>-95.40816326530603</v>
      </c>
    </row>
    <row r="58" spans="1:19" x14ac:dyDescent="0.25">
      <c r="A58" s="17">
        <v>35218</v>
      </c>
      <c r="B58" s="18">
        <v>110.8</v>
      </c>
      <c r="C58" s="18">
        <v>72.802702702702646</v>
      </c>
      <c r="D58" s="18">
        <v>76.400000000000006</v>
      </c>
      <c r="E58" s="18">
        <v>21.03512684838563</v>
      </c>
      <c r="F58" s="19">
        <f t="shared" si="0"/>
        <v>0.28893332345482753</v>
      </c>
      <c r="G58" s="18">
        <v>37.997297297297273</v>
      </c>
      <c r="H58" s="17">
        <v>444</v>
      </c>
      <c r="I58" s="19">
        <f t="shared" si="1"/>
        <v>0.6570641038150058</v>
      </c>
      <c r="J58" s="19" t="str">
        <f t="shared" si="8"/>
        <v>50% - 75%</v>
      </c>
      <c r="K58" s="19">
        <f t="shared" si="2"/>
        <v>0.68953068592057765</v>
      </c>
      <c r="L58" s="19">
        <f t="shared" si="3"/>
        <v>0.68953068592057765</v>
      </c>
      <c r="M58" s="18">
        <f t="shared" si="4"/>
        <v>32324.399999999976</v>
      </c>
      <c r="N58" s="18">
        <f>+D58*H58</f>
        <v>33921.600000000006</v>
      </c>
      <c r="O58" s="18">
        <f t="shared" si="5"/>
        <v>33921.600000000006</v>
      </c>
      <c r="P58" s="19">
        <v>0.5</v>
      </c>
      <c r="Q58" s="18">
        <f t="shared" si="6"/>
        <v>55.4</v>
      </c>
      <c r="R58" s="18">
        <f t="shared" si="9"/>
        <v>612.3032490974731</v>
      </c>
      <c r="S58" s="18">
        <f t="shared" si="7"/>
        <v>-168.3032490974731</v>
      </c>
    </row>
    <row r="59" spans="1:19" x14ac:dyDescent="0.25">
      <c r="A59" s="17">
        <v>120195</v>
      </c>
      <c r="B59" s="18">
        <v>128.358</v>
      </c>
      <c r="C59" s="18">
        <v>40.962194444444464</v>
      </c>
      <c r="D59" s="18">
        <v>36.097500000000004</v>
      </c>
      <c r="E59" s="18">
        <v>31.172448934899492</v>
      </c>
      <c r="F59" s="19">
        <f t="shared" si="0"/>
        <v>0.76100534548210186</v>
      </c>
      <c r="G59" s="18">
        <v>87.395805555555555</v>
      </c>
      <c r="H59" s="17">
        <v>648</v>
      </c>
      <c r="I59" s="19">
        <f t="shared" si="1"/>
        <v>0.31912459250256675</v>
      </c>
      <c r="J59" s="19" t="str">
        <f t="shared" si="8"/>
        <v>25% - 50%</v>
      </c>
      <c r="K59" s="19">
        <f t="shared" si="2"/>
        <v>0.2812251671107372</v>
      </c>
      <c r="L59" s="19">
        <f t="shared" si="3"/>
        <v>0.2812251671107372</v>
      </c>
      <c r="M59" s="18">
        <f t="shared" si="4"/>
        <v>26543.502000000011</v>
      </c>
      <c r="N59" s="18">
        <f>+D59*H59</f>
        <v>23391.180000000004</v>
      </c>
      <c r="O59" s="18">
        <f t="shared" si="5"/>
        <v>23391.180000000004</v>
      </c>
      <c r="P59" s="19">
        <v>0.5</v>
      </c>
      <c r="Q59" s="18">
        <f t="shared" si="6"/>
        <v>64.179000000000002</v>
      </c>
      <c r="R59" s="18">
        <f t="shared" si="9"/>
        <v>364.46781657551543</v>
      </c>
      <c r="S59" s="18">
        <f t="shared" si="7"/>
        <v>283.53218342448457</v>
      </c>
    </row>
    <row r="60" spans="1:19" x14ac:dyDescent="0.25">
      <c r="A60" s="17">
        <v>120189</v>
      </c>
      <c r="B60" s="18">
        <v>116.002</v>
      </c>
      <c r="C60" s="18">
        <v>40.961150375939816</v>
      </c>
      <c r="D60" s="18">
        <v>34.036000000000001</v>
      </c>
      <c r="E60" s="18">
        <v>31.684158732791328</v>
      </c>
      <c r="F60" s="19">
        <f t="shared" si="0"/>
        <v>0.77351730705791644</v>
      </c>
      <c r="G60" s="18">
        <v>75.040849624060115</v>
      </c>
      <c r="H60" s="17">
        <v>798</v>
      </c>
      <c r="I60" s="19">
        <f t="shared" si="1"/>
        <v>0.35310727725332164</v>
      </c>
      <c r="J60" s="19" t="str">
        <f t="shared" si="8"/>
        <v>25% - 50%</v>
      </c>
      <c r="K60" s="19">
        <f t="shared" si="2"/>
        <v>0.29340873433216669</v>
      </c>
      <c r="L60" s="19">
        <f t="shared" si="3"/>
        <v>0.29340873433216669</v>
      </c>
      <c r="M60" s="18">
        <f t="shared" si="4"/>
        <v>32686.997999999974</v>
      </c>
      <c r="N60" s="18">
        <f>+D60*H60</f>
        <v>27160.728000000003</v>
      </c>
      <c r="O60" s="18">
        <f t="shared" si="5"/>
        <v>27160.728000000003</v>
      </c>
      <c r="P60" s="19">
        <v>0.5</v>
      </c>
      <c r="Q60" s="18">
        <f t="shared" si="6"/>
        <v>58.000999999999998</v>
      </c>
      <c r="R60" s="18">
        <f t="shared" si="9"/>
        <v>468.2803399941381</v>
      </c>
      <c r="S60" s="18">
        <f t="shared" si="7"/>
        <v>329.7196600058619</v>
      </c>
    </row>
    <row r="61" spans="1:19" x14ac:dyDescent="0.25">
      <c r="A61" s="17">
        <v>35214</v>
      </c>
      <c r="B61" s="18">
        <v>114.9</v>
      </c>
      <c r="C61" s="18">
        <v>70.609307359307394</v>
      </c>
      <c r="D61" s="18">
        <v>71.45</v>
      </c>
      <c r="E61" s="18">
        <v>21.974983310418423</v>
      </c>
      <c r="F61" s="19">
        <f t="shared" si="0"/>
        <v>0.31121935807407097</v>
      </c>
      <c r="G61" s="18">
        <v>44.290692640692676</v>
      </c>
      <c r="H61" s="17">
        <v>462</v>
      </c>
      <c r="I61" s="19">
        <f t="shared" si="1"/>
        <v>0.614528349515295</v>
      </c>
      <c r="J61" s="19" t="str">
        <f t="shared" si="8"/>
        <v>50% - 75%</v>
      </c>
      <c r="K61" s="19">
        <f t="shared" si="2"/>
        <v>0.6218450826805918</v>
      </c>
      <c r="L61" s="19">
        <f t="shared" si="3"/>
        <v>0.6218450826805918</v>
      </c>
      <c r="M61" s="18">
        <f t="shared" si="4"/>
        <v>32621.500000000015</v>
      </c>
      <c r="N61" s="18">
        <f>+D61*H61</f>
        <v>33009.9</v>
      </c>
      <c r="O61" s="18">
        <f t="shared" si="5"/>
        <v>33009.9</v>
      </c>
      <c r="P61" s="19">
        <v>0.5</v>
      </c>
      <c r="Q61" s="18">
        <f t="shared" si="6"/>
        <v>57.45</v>
      </c>
      <c r="R61" s="18">
        <f t="shared" si="9"/>
        <v>574.58485639686683</v>
      </c>
      <c r="S61" s="18">
        <f t="shared" si="7"/>
        <v>-112.58485639686683</v>
      </c>
    </row>
    <row r="62" spans="1:19" x14ac:dyDescent="0.25">
      <c r="A62" s="17">
        <v>35114</v>
      </c>
      <c r="B62" s="18">
        <v>33.744999999999997</v>
      </c>
      <c r="C62" s="18">
        <v>16.969580952380941</v>
      </c>
      <c r="D62" s="18">
        <v>16.100000000000001</v>
      </c>
      <c r="E62" s="18">
        <v>6.3523777413738953</v>
      </c>
      <c r="F62" s="19">
        <f t="shared" si="0"/>
        <v>0.37433910473096366</v>
      </c>
      <c r="G62" s="18">
        <v>16.775419047619064</v>
      </c>
      <c r="H62" s="17">
        <v>525</v>
      </c>
      <c r="I62" s="19">
        <f t="shared" si="1"/>
        <v>0.50287689887037912</v>
      </c>
      <c r="J62" s="19" t="str">
        <f t="shared" si="8"/>
        <v>50% - 75%</v>
      </c>
      <c r="K62" s="19">
        <f t="shared" si="2"/>
        <v>0.47710771966217225</v>
      </c>
      <c r="L62" s="19">
        <f t="shared" si="3"/>
        <v>0.47710771966217225</v>
      </c>
      <c r="M62" s="18">
        <f t="shared" si="4"/>
        <v>8909.0299999999934</v>
      </c>
      <c r="N62" s="18">
        <f>+D62*H62</f>
        <v>8452.5</v>
      </c>
      <c r="O62" s="18">
        <f t="shared" si="5"/>
        <v>8452.5</v>
      </c>
      <c r="P62" s="19">
        <v>0.5</v>
      </c>
      <c r="Q62" s="18">
        <f t="shared" si="6"/>
        <v>16.872499999999999</v>
      </c>
      <c r="R62" s="18">
        <f t="shared" si="9"/>
        <v>500.96310564528085</v>
      </c>
      <c r="S62" s="18">
        <f t="shared" si="7"/>
        <v>24.036894354719152</v>
      </c>
    </row>
    <row r="63" spans="1:19" x14ac:dyDescent="0.25">
      <c r="A63" s="17">
        <v>35115</v>
      </c>
      <c r="B63" s="18">
        <v>40.5</v>
      </c>
      <c r="C63" s="18">
        <v>16.371422480620151</v>
      </c>
      <c r="D63" s="18">
        <v>15.399999999999999</v>
      </c>
      <c r="E63" s="18">
        <v>6.0010524413379356</v>
      </c>
      <c r="F63" s="19">
        <f t="shared" si="0"/>
        <v>0.36655656821768218</v>
      </c>
      <c r="G63" s="18">
        <v>24.128577519379856</v>
      </c>
      <c r="H63" s="17">
        <v>516</v>
      </c>
      <c r="I63" s="19">
        <f t="shared" si="1"/>
        <v>0.40423265384247287</v>
      </c>
      <c r="J63" s="19" t="str">
        <f t="shared" si="8"/>
        <v>25% - 50%</v>
      </c>
      <c r="K63" s="19">
        <f t="shared" si="2"/>
        <v>0.38024691358024687</v>
      </c>
      <c r="L63" s="19">
        <f t="shared" si="3"/>
        <v>0.38024691358024687</v>
      </c>
      <c r="M63" s="18">
        <f t="shared" si="4"/>
        <v>8447.6539999999986</v>
      </c>
      <c r="N63" s="18">
        <f>+D63*H63</f>
        <v>7946.4</v>
      </c>
      <c r="O63" s="18">
        <f t="shared" si="5"/>
        <v>7946.4</v>
      </c>
      <c r="P63" s="19">
        <v>0.5</v>
      </c>
      <c r="Q63" s="18">
        <f t="shared" si="6"/>
        <v>20.25</v>
      </c>
      <c r="R63" s="18">
        <f t="shared" si="9"/>
        <v>392.4148148148148</v>
      </c>
      <c r="S63" s="18">
        <f t="shared" si="7"/>
        <v>123.5851851851852</v>
      </c>
    </row>
    <row r="64" spans="1:19" x14ac:dyDescent="0.25">
      <c r="A64" s="17">
        <v>120196</v>
      </c>
      <c r="B64" s="18">
        <v>126.053</v>
      </c>
      <c r="C64" s="18">
        <v>36.308092050209176</v>
      </c>
      <c r="D64" s="18">
        <v>30.384</v>
      </c>
      <c r="E64" s="18">
        <v>29.714050031438767</v>
      </c>
      <c r="F64" s="19">
        <f t="shared" si="0"/>
        <v>0.81838643546315404</v>
      </c>
      <c r="G64" s="18">
        <v>89.744907949790743</v>
      </c>
      <c r="H64" s="17">
        <v>717</v>
      </c>
      <c r="I64" s="19">
        <f t="shared" si="1"/>
        <v>0.28803830174775036</v>
      </c>
      <c r="J64" s="19" t="str">
        <f t="shared" si="8"/>
        <v>25% - 50%</v>
      </c>
      <c r="K64" s="19">
        <f t="shared" si="2"/>
        <v>0.24104146668464854</v>
      </c>
      <c r="L64" s="19">
        <f t="shared" si="3"/>
        <v>0.24104146668464854</v>
      </c>
      <c r="M64" s="18">
        <f t="shared" si="4"/>
        <v>26032.90199999998</v>
      </c>
      <c r="N64" s="18">
        <f>+D64*H64</f>
        <v>21785.328000000001</v>
      </c>
      <c r="O64" s="18">
        <f t="shared" si="5"/>
        <v>21785.328000000001</v>
      </c>
      <c r="P64" s="19">
        <v>0.5</v>
      </c>
      <c r="Q64" s="18">
        <f t="shared" si="6"/>
        <v>63.026499999999999</v>
      </c>
      <c r="R64" s="18">
        <f t="shared" si="9"/>
        <v>345.65346322578603</v>
      </c>
      <c r="S64" s="18">
        <f t="shared" si="7"/>
        <v>371.34653677421397</v>
      </c>
    </row>
    <row r="65" spans="1:19" x14ac:dyDescent="0.25">
      <c r="A65" s="17">
        <v>22557</v>
      </c>
      <c r="B65" s="18">
        <v>21</v>
      </c>
      <c r="C65" s="18">
        <v>8.2271028037383207</v>
      </c>
      <c r="D65" s="18">
        <v>8.1999999999999993</v>
      </c>
      <c r="E65" s="18">
        <v>3.1953514272306456</v>
      </c>
      <c r="F65" s="19">
        <f t="shared" si="0"/>
        <v>0.38839327810255475</v>
      </c>
      <c r="G65" s="18">
        <v>12.772897196261681</v>
      </c>
      <c r="H65" s="17">
        <v>428</v>
      </c>
      <c r="I65" s="19">
        <f t="shared" si="1"/>
        <v>0.3917668001780153</v>
      </c>
      <c r="J65" s="19" t="str">
        <f t="shared" si="8"/>
        <v>25% - 50%</v>
      </c>
      <c r="K65" s="19">
        <f t="shared" si="2"/>
        <v>0.39047619047619042</v>
      </c>
      <c r="L65" s="19">
        <f t="shared" si="3"/>
        <v>0.39047619047619042</v>
      </c>
      <c r="M65" s="18">
        <f t="shared" si="4"/>
        <v>3521.2000000000012</v>
      </c>
      <c r="N65" s="18">
        <f>+D65*H65</f>
        <v>3509.6</v>
      </c>
      <c r="O65" s="18">
        <f t="shared" si="5"/>
        <v>3509.6</v>
      </c>
      <c r="P65" s="19">
        <v>0.5</v>
      </c>
      <c r="Q65" s="18">
        <f t="shared" si="6"/>
        <v>10.5</v>
      </c>
      <c r="R65" s="18">
        <f t="shared" si="9"/>
        <v>334.24761904761903</v>
      </c>
      <c r="S65" s="18">
        <f t="shared" si="7"/>
        <v>93.752380952380975</v>
      </c>
    </row>
    <row r="66" spans="1:19" x14ac:dyDescent="0.25">
      <c r="A66" s="17">
        <v>24524</v>
      </c>
      <c r="B66" s="18">
        <v>61.5</v>
      </c>
      <c r="C66" s="18">
        <v>27.088575178997615</v>
      </c>
      <c r="D66" s="18">
        <v>26.9</v>
      </c>
      <c r="E66" s="18">
        <v>11.561965247262393</v>
      </c>
      <c r="F66" s="19">
        <f t="shared" ref="F66:F129" si="10">+E66/C66</f>
        <v>0.42682072315957931</v>
      </c>
      <c r="G66" s="18">
        <v>34.411424821002392</v>
      </c>
      <c r="H66" s="17">
        <v>419</v>
      </c>
      <c r="I66" s="19">
        <f t="shared" ref="I66:I129" si="11">+C66/B66</f>
        <v>0.44046463705687178</v>
      </c>
      <c r="J66" s="19" t="str">
        <f t="shared" si="8"/>
        <v>25% - 50%</v>
      </c>
      <c r="K66" s="19">
        <f t="shared" ref="K66:K129" si="12">+D66/B66</f>
        <v>0.43739837398373982</v>
      </c>
      <c r="L66" s="19">
        <f t="shared" ref="L66:L129" si="13">+IF(F66&gt;0.1,K66,I66)</f>
        <v>0.43739837398373982</v>
      </c>
      <c r="M66" s="18">
        <f t="shared" ref="M66:M129" si="14">+H66*C66</f>
        <v>11350.113000000001</v>
      </c>
      <c r="N66" s="18">
        <f t="shared" ref="N66:N129" si="15">+D66*H66</f>
        <v>11271.099999999999</v>
      </c>
      <c r="O66" s="18">
        <f t="shared" ref="O66:O129" si="16">+IF(F66&lt;1,N66,M66)</f>
        <v>11271.099999999999</v>
      </c>
      <c r="P66" s="19">
        <v>0.5</v>
      </c>
      <c r="Q66" s="18">
        <f t="shared" ref="Q66:Q129" si="17">+P66*B66</f>
        <v>30.75</v>
      </c>
      <c r="R66" s="18">
        <f t="shared" ref="R66:R129" si="18">+O66/Q66</f>
        <v>366.53983739837395</v>
      </c>
      <c r="S66" s="18">
        <f t="shared" ref="S66:S129" si="19">+H66-R66</f>
        <v>52.460162601626052</v>
      </c>
    </row>
    <row r="67" spans="1:19" x14ac:dyDescent="0.25">
      <c r="A67" s="17">
        <v>120268</v>
      </c>
      <c r="B67" s="18">
        <v>105.3</v>
      </c>
      <c r="C67" s="18">
        <v>34.985639492753627</v>
      </c>
      <c r="D67" s="18">
        <v>30.299999999999997</v>
      </c>
      <c r="E67" s="18">
        <v>24.910739404360857</v>
      </c>
      <c r="F67" s="19">
        <f t="shared" si="10"/>
        <v>0.71202755660706085</v>
      </c>
      <c r="G67" s="18">
        <v>70.314360507246334</v>
      </c>
      <c r="H67" s="17">
        <v>552</v>
      </c>
      <c r="I67" s="19">
        <f t="shared" si="11"/>
        <v>0.33224728863013891</v>
      </c>
      <c r="J67" s="19" t="str">
        <f t="shared" ref="J67:J130" si="20">IF(I67&lt;=0.25,"&lt; 25%",IF(AND(I67&gt;0.25,I67&lt;=0.5),"25% - 50%", IF(AND(I67&gt;0.5,I67&lt;=0.75),"50% - 75%", IF(I67&gt;0.75,"&gt; 75%", "Other"   ))    ))</f>
        <v>25% - 50%</v>
      </c>
      <c r="K67" s="19">
        <f t="shared" si="12"/>
        <v>0.28774928774928771</v>
      </c>
      <c r="L67" s="19">
        <f t="shared" si="13"/>
        <v>0.28774928774928771</v>
      </c>
      <c r="M67" s="18">
        <f t="shared" si="14"/>
        <v>19312.073000000004</v>
      </c>
      <c r="N67" s="18">
        <f t="shared" si="15"/>
        <v>16725.599999999999</v>
      </c>
      <c r="O67" s="18">
        <f t="shared" si="16"/>
        <v>16725.599999999999</v>
      </c>
      <c r="P67" s="19">
        <v>0.5</v>
      </c>
      <c r="Q67" s="18">
        <f t="shared" si="17"/>
        <v>52.65</v>
      </c>
      <c r="R67" s="18">
        <f t="shared" si="18"/>
        <v>317.67521367521368</v>
      </c>
      <c r="S67" s="18">
        <f t="shared" si="19"/>
        <v>234.32478632478632</v>
      </c>
    </row>
    <row r="68" spans="1:19" x14ac:dyDescent="0.25">
      <c r="A68" s="17">
        <v>120140</v>
      </c>
      <c r="B68" s="18">
        <v>75.5</v>
      </c>
      <c r="C68" s="18">
        <v>20.740896640826868</v>
      </c>
      <c r="D68" s="18">
        <v>20.564999999999998</v>
      </c>
      <c r="E68" s="18">
        <v>5.6099140743805016</v>
      </c>
      <c r="F68" s="19">
        <f t="shared" si="10"/>
        <v>0.27047596695206583</v>
      </c>
      <c r="G68" s="18">
        <v>54.759103359173118</v>
      </c>
      <c r="H68" s="17">
        <v>387</v>
      </c>
      <c r="I68" s="19">
        <f t="shared" si="11"/>
        <v>0.27471386279240884</v>
      </c>
      <c r="J68" s="19" t="str">
        <f t="shared" si="20"/>
        <v>25% - 50%</v>
      </c>
      <c r="K68" s="19">
        <f t="shared" si="12"/>
        <v>0.27238410596026486</v>
      </c>
      <c r="L68" s="19">
        <f t="shared" si="13"/>
        <v>0.27238410596026486</v>
      </c>
      <c r="M68" s="18">
        <f t="shared" si="14"/>
        <v>8026.726999999998</v>
      </c>
      <c r="N68" s="18">
        <f t="shared" si="15"/>
        <v>7958.6549999999988</v>
      </c>
      <c r="O68" s="18">
        <f t="shared" si="16"/>
        <v>7958.6549999999988</v>
      </c>
      <c r="P68" s="19">
        <v>0.5</v>
      </c>
      <c r="Q68" s="18">
        <f t="shared" si="17"/>
        <v>37.75</v>
      </c>
      <c r="R68" s="18">
        <f t="shared" si="18"/>
        <v>210.825298013245</v>
      </c>
      <c r="S68" s="18">
        <f t="shared" si="19"/>
        <v>176.174701986755</v>
      </c>
    </row>
    <row r="69" spans="1:19" x14ac:dyDescent="0.25">
      <c r="A69" s="17">
        <v>24540</v>
      </c>
      <c r="B69" s="18">
        <v>86.3</v>
      </c>
      <c r="C69" s="18">
        <v>47.918624641833773</v>
      </c>
      <c r="D69" s="18">
        <v>49.7</v>
      </c>
      <c r="E69" s="18">
        <v>15.741824090275054</v>
      </c>
      <c r="F69" s="19">
        <f t="shared" si="10"/>
        <v>0.32851160082195213</v>
      </c>
      <c r="G69" s="18">
        <v>38.381375358166167</v>
      </c>
      <c r="H69" s="17">
        <v>349</v>
      </c>
      <c r="I69" s="19">
        <f t="shared" si="11"/>
        <v>0.55525636896678765</v>
      </c>
      <c r="J69" s="19" t="str">
        <f t="shared" si="20"/>
        <v>50% - 75%</v>
      </c>
      <c r="K69" s="19">
        <f t="shared" si="12"/>
        <v>0.57589803012746243</v>
      </c>
      <c r="L69" s="19">
        <f t="shared" si="13"/>
        <v>0.57589803012746243</v>
      </c>
      <c r="M69" s="18">
        <f t="shared" si="14"/>
        <v>16723.599999999988</v>
      </c>
      <c r="N69" s="18">
        <f t="shared" si="15"/>
        <v>17345.3</v>
      </c>
      <c r="O69" s="18">
        <f t="shared" si="16"/>
        <v>17345.3</v>
      </c>
      <c r="P69" s="19">
        <v>0.5</v>
      </c>
      <c r="Q69" s="18">
        <f t="shared" si="17"/>
        <v>43.15</v>
      </c>
      <c r="R69" s="18">
        <f t="shared" si="18"/>
        <v>401.97682502896873</v>
      </c>
      <c r="S69" s="18">
        <f t="shared" si="19"/>
        <v>-52.976825028968733</v>
      </c>
    </row>
    <row r="70" spans="1:19" x14ac:dyDescent="0.25">
      <c r="A70" s="17">
        <v>24522</v>
      </c>
      <c r="B70" s="18">
        <v>79.5</v>
      </c>
      <c r="C70" s="18">
        <v>31.13711653116529</v>
      </c>
      <c r="D70" s="18">
        <v>31.299999999999997</v>
      </c>
      <c r="E70" s="18">
        <v>13.623805020192915</v>
      </c>
      <c r="F70" s="19">
        <f t="shared" si="10"/>
        <v>0.43754228194369837</v>
      </c>
      <c r="G70" s="18">
        <v>48.362883468834703</v>
      </c>
      <c r="H70" s="17">
        <v>369</v>
      </c>
      <c r="I70" s="19">
        <f t="shared" si="11"/>
        <v>0.39166184315931185</v>
      </c>
      <c r="J70" s="19" t="str">
        <f t="shared" si="20"/>
        <v>25% - 50%</v>
      </c>
      <c r="K70" s="19">
        <f t="shared" si="12"/>
        <v>0.39371069182389934</v>
      </c>
      <c r="L70" s="19">
        <f t="shared" si="13"/>
        <v>0.39371069182389934</v>
      </c>
      <c r="M70" s="18">
        <f t="shared" si="14"/>
        <v>11489.595999999992</v>
      </c>
      <c r="N70" s="18">
        <f t="shared" si="15"/>
        <v>11549.699999999999</v>
      </c>
      <c r="O70" s="18">
        <f t="shared" si="16"/>
        <v>11549.699999999999</v>
      </c>
      <c r="P70" s="19">
        <v>0.5</v>
      </c>
      <c r="Q70" s="18">
        <f t="shared" si="17"/>
        <v>39.75</v>
      </c>
      <c r="R70" s="18">
        <f t="shared" si="18"/>
        <v>290.55849056603773</v>
      </c>
      <c r="S70" s="18">
        <f t="shared" si="19"/>
        <v>78.441509433962267</v>
      </c>
    </row>
    <row r="71" spans="1:19" x14ac:dyDescent="0.25">
      <c r="A71" s="17">
        <v>235127</v>
      </c>
      <c r="B71" s="18">
        <v>51.6</v>
      </c>
      <c r="C71" s="18">
        <v>30.594886904761911</v>
      </c>
      <c r="D71" s="18">
        <v>31.7</v>
      </c>
      <c r="E71" s="18">
        <v>7.3317080210939292</v>
      </c>
      <c r="F71" s="19">
        <f t="shared" si="10"/>
        <v>0.23963834361985475</v>
      </c>
      <c r="G71" s="18">
        <v>21.00511309523808</v>
      </c>
      <c r="H71" s="17">
        <v>336</v>
      </c>
      <c r="I71" s="19">
        <f t="shared" si="11"/>
        <v>0.59292416482096721</v>
      </c>
      <c r="J71" s="19" t="str">
        <f t="shared" si="20"/>
        <v>50% - 75%</v>
      </c>
      <c r="K71" s="19">
        <f t="shared" si="12"/>
        <v>0.61434108527131781</v>
      </c>
      <c r="L71" s="19">
        <f t="shared" si="13"/>
        <v>0.61434108527131781</v>
      </c>
      <c r="M71" s="18">
        <f t="shared" si="14"/>
        <v>10279.882000000001</v>
      </c>
      <c r="N71" s="18">
        <f t="shared" si="15"/>
        <v>10651.199999999999</v>
      </c>
      <c r="O71" s="18">
        <f t="shared" si="16"/>
        <v>10651.199999999999</v>
      </c>
      <c r="P71" s="19">
        <v>0.5</v>
      </c>
      <c r="Q71" s="18">
        <f t="shared" si="17"/>
        <v>25.8</v>
      </c>
      <c r="R71" s="18">
        <f t="shared" si="18"/>
        <v>412.8372093023255</v>
      </c>
      <c r="S71" s="18">
        <f t="shared" si="19"/>
        <v>-76.837209302325505</v>
      </c>
    </row>
    <row r="72" spans="1:19" x14ac:dyDescent="0.25">
      <c r="A72" s="17">
        <v>3333</v>
      </c>
      <c r="B72" s="18">
        <v>52.715000000000003</v>
      </c>
      <c r="C72" s="18">
        <v>27.849791044776136</v>
      </c>
      <c r="D72" s="18">
        <v>28.835000000000001</v>
      </c>
      <c r="E72" s="18">
        <v>7.1784673737815075</v>
      </c>
      <c r="F72" s="19">
        <f t="shared" si="10"/>
        <v>0.25775659724843764</v>
      </c>
      <c r="G72" s="18">
        <v>24.865208955223874</v>
      </c>
      <c r="H72" s="17">
        <v>335</v>
      </c>
      <c r="I72" s="19">
        <f t="shared" si="11"/>
        <v>0.52830866062365811</v>
      </c>
      <c r="J72" s="19" t="str">
        <f t="shared" si="20"/>
        <v>50% - 75%</v>
      </c>
      <c r="K72" s="19">
        <f t="shared" si="12"/>
        <v>0.546998008157071</v>
      </c>
      <c r="L72" s="19">
        <f t="shared" si="13"/>
        <v>0.546998008157071</v>
      </c>
      <c r="M72" s="18">
        <f t="shared" si="14"/>
        <v>9329.6800000000057</v>
      </c>
      <c r="N72" s="18">
        <f t="shared" si="15"/>
        <v>9659.7250000000004</v>
      </c>
      <c r="O72" s="18">
        <f t="shared" si="16"/>
        <v>9659.7250000000004</v>
      </c>
      <c r="P72" s="19">
        <v>0.5</v>
      </c>
      <c r="Q72" s="18">
        <f t="shared" si="17"/>
        <v>26.357500000000002</v>
      </c>
      <c r="R72" s="18">
        <f t="shared" si="18"/>
        <v>366.4886654652376</v>
      </c>
      <c r="S72" s="18">
        <f t="shared" si="19"/>
        <v>-31.488665465237602</v>
      </c>
    </row>
    <row r="73" spans="1:19" x14ac:dyDescent="0.25">
      <c r="A73" s="17">
        <v>235101</v>
      </c>
      <c r="B73" s="18">
        <v>60.1</v>
      </c>
      <c r="C73" s="18">
        <v>30.968864705882371</v>
      </c>
      <c r="D73" s="18">
        <v>31.75</v>
      </c>
      <c r="E73" s="18">
        <v>8.3129938374879497</v>
      </c>
      <c r="F73" s="19">
        <f t="shared" si="10"/>
        <v>0.26843069374477074</v>
      </c>
      <c r="G73" s="18">
        <v>29.131135294117641</v>
      </c>
      <c r="H73" s="17">
        <v>340</v>
      </c>
      <c r="I73" s="19">
        <f t="shared" si="11"/>
        <v>0.51528893021434896</v>
      </c>
      <c r="J73" s="19" t="str">
        <f t="shared" si="20"/>
        <v>50% - 75%</v>
      </c>
      <c r="K73" s="19">
        <f t="shared" si="12"/>
        <v>0.52828618968386021</v>
      </c>
      <c r="L73" s="19">
        <f t="shared" si="13"/>
        <v>0.52828618968386021</v>
      </c>
      <c r="M73" s="18">
        <f t="shared" si="14"/>
        <v>10529.414000000006</v>
      </c>
      <c r="N73" s="18">
        <f t="shared" si="15"/>
        <v>10795</v>
      </c>
      <c r="O73" s="18">
        <f t="shared" si="16"/>
        <v>10795</v>
      </c>
      <c r="P73" s="19">
        <v>0.5</v>
      </c>
      <c r="Q73" s="18">
        <f t="shared" si="17"/>
        <v>30.05</v>
      </c>
      <c r="R73" s="18">
        <f t="shared" si="18"/>
        <v>359.23460898502498</v>
      </c>
      <c r="S73" s="18">
        <f t="shared" si="19"/>
        <v>-19.234608985024977</v>
      </c>
    </row>
    <row r="74" spans="1:19" x14ac:dyDescent="0.25">
      <c r="A74" s="17">
        <v>24523</v>
      </c>
      <c r="B74" s="18">
        <v>94.236000000000004</v>
      </c>
      <c r="C74" s="18">
        <v>27.885849462365581</v>
      </c>
      <c r="D74" s="18">
        <v>27.150000000000006</v>
      </c>
      <c r="E74" s="18">
        <v>11.558755378344824</v>
      </c>
      <c r="F74" s="19">
        <f t="shared" si="10"/>
        <v>0.41450253806843451</v>
      </c>
      <c r="G74" s="18">
        <v>66.350150537634491</v>
      </c>
      <c r="H74" s="17">
        <v>372</v>
      </c>
      <c r="I74" s="19">
        <f t="shared" si="11"/>
        <v>0.2959150373781313</v>
      </c>
      <c r="J74" s="19" t="str">
        <f t="shared" si="20"/>
        <v>25% - 50%</v>
      </c>
      <c r="K74" s="19">
        <f t="shared" si="12"/>
        <v>0.28810645613141478</v>
      </c>
      <c r="L74" s="19">
        <f t="shared" si="13"/>
        <v>0.28810645613141478</v>
      </c>
      <c r="M74" s="18">
        <f t="shared" si="14"/>
        <v>10373.535999999996</v>
      </c>
      <c r="N74" s="18">
        <f t="shared" si="15"/>
        <v>10099.800000000003</v>
      </c>
      <c r="O74" s="18">
        <f t="shared" si="16"/>
        <v>10099.800000000003</v>
      </c>
      <c r="P74" s="19">
        <v>0.5</v>
      </c>
      <c r="Q74" s="18">
        <f t="shared" si="17"/>
        <v>47.118000000000002</v>
      </c>
      <c r="R74" s="18">
        <f t="shared" si="18"/>
        <v>214.35120336177263</v>
      </c>
      <c r="S74" s="18">
        <f t="shared" si="19"/>
        <v>157.64879663822737</v>
      </c>
    </row>
    <row r="75" spans="1:19" x14ac:dyDescent="0.25">
      <c r="A75" s="17">
        <v>31212</v>
      </c>
      <c r="B75" s="18">
        <v>45.4</v>
      </c>
      <c r="C75" s="18">
        <v>21.620939546599491</v>
      </c>
      <c r="D75" s="18">
        <v>20.399999999999999</v>
      </c>
      <c r="E75" s="18">
        <v>7.5208919385862831</v>
      </c>
      <c r="F75" s="19">
        <f t="shared" si="10"/>
        <v>0.34785222549540673</v>
      </c>
      <c r="G75" s="18">
        <v>23.779060453400515</v>
      </c>
      <c r="H75" s="17">
        <v>397</v>
      </c>
      <c r="I75" s="19">
        <f t="shared" si="11"/>
        <v>0.47623214860351304</v>
      </c>
      <c r="J75" s="19" t="str">
        <f t="shared" si="20"/>
        <v>25% - 50%</v>
      </c>
      <c r="K75" s="19">
        <f t="shared" si="12"/>
        <v>0.44933920704845814</v>
      </c>
      <c r="L75" s="19">
        <f t="shared" si="13"/>
        <v>0.44933920704845814</v>
      </c>
      <c r="M75" s="18">
        <f t="shared" si="14"/>
        <v>8583.5129999999972</v>
      </c>
      <c r="N75" s="18">
        <f t="shared" si="15"/>
        <v>8098.7999999999993</v>
      </c>
      <c r="O75" s="18">
        <f t="shared" si="16"/>
        <v>8098.7999999999993</v>
      </c>
      <c r="P75" s="19">
        <v>0.5</v>
      </c>
      <c r="Q75" s="18">
        <f t="shared" si="17"/>
        <v>22.7</v>
      </c>
      <c r="R75" s="18">
        <f t="shared" si="18"/>
        <v>356.77533039647574</v>
      </c>
      <c r="S75" s="18">
        <f t="shared" si="19"/>
        <v>40.224669603524262</v>
      </c>
    </row>
    <row r="76" spans="1:19" x14ac:dyDescent="0.25">
      <c r="A76" s="17">
        <v>31213</v>
      </c>
      <c r="B76" s="18">
        <v>41.8</v>
      </c>
      <c r="C76" s="18">
        <v>23.643229166666668</v>
      </c>
      <c r="D76" s="18">
        <v>22.6</v>
      </c>
      <c r="E76" s="18">
        <v>7.8306791711542729</v>
      </c>
      <c r="F76" s="19">
        <f t="shared" si="10"/>
        <v>0.33120176249842942</v>
      </c>
      <c r="G76" s="18">
        <v>18.156770833333329</v>
      </c>
      <c r="H76" s="17">
        <v>384</v>
      </c>
      <c r="I76" s="19">
        <f t="shared" si="11"/>
        <v>0.56562749202551843</v>
      </c>
      <c r="J76" s="19" t="str">
        <f t="shared" si="20"/>
        <v>50% - 75%</v>
      </c>
      <c r="K76" s="19">
        <f t="shared" si="12"/>
        <v>0.54066985645933019</v>
      </c>
      <c r="L76" s="19">
        <f t="shared" si="13"/>
        <v>0.54066985645933019</v>
      </c>
      <c r="M76" s="18">
        <f t="shared" si="14"/>
        <v>9079</v>
      </c>
      <c r="N76" s="18">
        <f t="shared" si="15"/>
        <v>8678.4000000000015</v>
      </c>
      <c r="O76" s="18">
        <f t="shared" si="16"/>
        <v>8678.4000000000015</v>
      </c>
      <c r="P76" s="19">
        <v>0.5</v>
      </c>
      <c r="Q76" s="18">
        <f t="shared" si="17"/>
        <v>20.9</v>
      </c>
      <c r="R76" s="18">
        <f t="shared" si="18"/>
        <v>415.23444976076564</v>
      </c>
      <c r="S76" s="18">
        <f t="shared" si="19"/>
        <v>-31.234449760765642</v>
      </c>
    </row>
    <row r="77" spans="1:19" x14ac:dyDescent="0.25">
      <c r="A77" s="17">
        <v>33412</v>
      </c>
      <c r="B77" s="18">
        <v>55.5</v>
      </c>
      <c r="C77" s="18">
        <v>24.728184415584412</v>
      </c>
      <c r="D77" s="18">
        <v>23.6</v>
      </c>
      <c r="E77" s="18">
        <v>9.8229959040511883</v>
      </c>
      <c r="F77" s="19">
        <f t="shared" si="10"/>
        <v>0.39723886472880127</v>
      </c>
      <c r="G77" s="18">
        <v>30.771815584415602</v>
      </c>
      <c r="H77" s="17">
        <v>385</v>
      </c>
      <c r="I77" s="19">
        <f t="shared" si="11"/>
        <v>0.44555287235287228</v>
      </c>
      <c r="J77" s="19" t="str">
        <f t="shared" si="20"/>
        <v>25% - 50%</v>
      </c>
      <c r="K77" s="19">
        <f t="shared" si="12"/>
        <v>0.42522522522522527</v>
      </c>
      <c r="L77" s="19">
        <f t="shared" si="13"/>
        <v>0.42522522522522527</v>
      </c>
      <c r="M77" s="18">
        <f t="shared" si="14"/>
        <v>9520.3509999999987</v>
      </c>
      <c r="N77" s="18">
        <f t="shared" si="15"/>
        <v>9086</v>
      </c>
      <c r="O77" s="18">
        <f t="shared" si="16"/>
        <v>9086</v>
      </c>
      <c r="P77" s="19">
        <v>0.5</v>
      </c>
      <c r="Q77" s="18">
        <f t="shared" si="17"/>
        <v>27.75</v>
      </c>
      <c r="R77" s="18">
        <f t="shared" si="18"/>
        <v>327.4234234234234</v>
      </c>
      <c r="S77" s="18">
        <f t="shared" si="19"/>
        <v>57.576576576576599</v>
      </c>
    </row>
    <row r="78" spans="1:19" x14ac:dyDescent="0.25">
      <c r="A78" s="17">
        <v>235113</v>
      </c>
      <c r="B78" s="18">
        <v>59.063000000000002</v>
      </c>
      <c r="C78" s="18">
        <v>33.052418397626113</v>
      </c>
      <c r="D78" s="18">
        <v>33.6</v>
      </c>
      <c r="E78" s="18">
        <v>8.0754494202677982</v>
      </c>
      <c r="F78" s="19">
        <f t="shared" si="10"/>
        <v>0.24432249777062584</v>
      </c>
      <c r="G78" s="18">
        <v>26.010581602373868</v>
      </c>
      <c r="H78" s="17">
        <v>337</v>
      </c>
      <c r="I78" s="19">
        <f t="shared" si="11"/>
        <v>0.55961292852760802</v>
      </c>
      <c r="J78" s="19" t="str">
        <f t="shared" si="20"/>
        <v>50% - 75%</v>
      </c>
      <c r="K78" s="19">
        <f t="shared" si="12"/>
        <v>0.56888407293906507</v>
      </c>
      <c r="L78" s="19">
        <f t="shared" si="13"/>
        <v>0.56888407293906507</v>
      </c>
      <c r="M78" s="18">
        <f t="shared" si="14"/>
        <v>11138.665000000001</v>
      </c>
      <c r="N78" s="18">
        <f t="shared" si="15"/>
        <v>11323.2</v>
      </c>
      <c r="O78" s="18">
        <f t="shared" si="16"/>
        <v>11323.2</v>
      </c>
      <c r="P78" s="19">
        <v>0.5</v>
      </c>
      <c r="Q78" s="18">
        <f t="shared" si="17"/>
        <v>29.531500000000001</v>
      </c>
      <c r="R78" s="18">
        <f t="shared" si="18"/>
        <v>383.42786516092985</v>
      </c>
      <c r="S78" s="18">
        <f t="shared" si="19"/>
        <v>-46.427865160929855</v>
      </c>
    </row>
    <row r="79" spans="1:19" x14ac:dyDescent="0.25">
      <c r="A79" s="17">
        <v>57057</v>
      </c>
      <c r="B79" s="18">
        <v>17.600000000000001</v>
      </c>
      <c r="C79" s="18">
        <v>8.9729706744868079</v>
      </c>
      <c r="D79" s="18">
        <v>9</v>
      </c>
      <c r="E79" s="18">
        <v>2.7422992680610148</v>
      </c>
      <c r="F79" s="19">
        <f t="shared" si="10"/>
        <v>0.30561776779882938</v>
      </c>
      <c r="G79" s="18">
        <v>8.6270293255131865</v>
      </c>
      <c r="H79" s="17">
        <v>341</v>
      </c>
      <c r="I79" s="19">
        <f t="shared" si="11"/>
        <v>0.50982787923220496</v>
      </c>
      <c r="J79" s="19" t="str">
        <f t="shared" si="20"/>
        <v>50% - 75%</v>
      </c>
      <c r="K79" s="19">
        <f t="shared" si="12"/>
        <v>0.51136363636363635</v>
      </c>
      <c r="L79" s="19">
        <f t="shared" si="13"/>
        <v>0.51136363636363635</v>
      </c>
      <c r="M79" s="18">
        <f t="shared" si="14"/>
        <v>3059.7830000000013</v>
      </c>
      <c r="N79" s="18">
        <f t="shared" si="15"/>
        <v>3069</v>
      </c>
      <c r="O79" s="18">
        <f t="shared" si="16"/>
        <v>3069</v>
      </c>
      <c r="P79" s="19">
        <v>0.5</v>
      </c>
      <c r="Q79" s="18">
        <f t="shared" si="17"/>
        <v>8.8000000000000007</v>
      </c>
      <c r="R79" s="18">
        <f t="shared" si="18"/>
        <v>348.75</v>
      </c>
      <c r="S79" s="18">
        <f t="shared" si="19"/>
        <v>-7.75</v>
      </c>
    </row>
    <row r="80" spans="1:19" x14ac:dyDescent="0.25">
      <c r="A80" s="17">
        <v>510237</v>
      </c>
      <c r="B80" s="18">
        <v>17</v>
      </c>
      <c r="C80" s="18">
        <v>9.1793277310924353</v>
      </c>
      <c r="D80" s="18">
        <v>9</v>
      </c>
      <c r="E80" s="18">
        <v>2.7985732594230988</v>
      </c>
      <c r="F80" s="19">
        <f t="shared" si="10"/>
        <v>0.30487780166555178</v>
      </c>
      <c r="G80" s="18">
        <v>7.8206722689075656</v>
      </c>
      <c r="H80" s="17">
        <v>357</v>
      </c>
      <c r="I80" s="19">
        <f t="shared" si="11"/>
        <v>0.53996045477014321</v>
      </c>
      <c r="J80" s="19" t="str">
        <f t="shared" si="20"/>
        <v>50% - 75%</v>
      </c>
      <c r="K80" s="19">
        <f t="shared" si="12"/>
        <v>0.52941176470588236</v>
      </c>
      <c r="L80" s="19">
        <f t="shared" si="13"/>
        <v>0.52941176470588236</v>
      </c>
      <c r="M80" s="18">
        <f t="shared" si="14"/>
        <v>3277.0199999999995</v>
      </c>
      <c r="N80" s="18">
        <f t="shared" si="15"/>
        <v>3213</v>
      </c>
      <c r="O80" s="18">
        <f t="shared" si="16"/>
        <v>3213</v>
      </c>
      <c r="P80" s="19">
        <v>0.5</v>
      </c>
      <c r="Q80" s="18">
        <f t="shared" si="17"/>
        <v>8.5</v>
      </c>
      <c r="R80" s="18">
        <f t="shared" si="18"/>
        <v>378</v>
      </c>
      <c r="S80" s="18">
        <f t="shared" si="19"/>
        <v>-21</v>
      </c>
    </row>
    <row r="81" spans="1:19" x14ac:dyDescent="0.25">
      <c r="A81" s="17">
        <v>235114</v>
      </c>
      <c r="B81" s="18">
        <v>59.7</v>
      </c>
      <c r="C81" s="18">
        <v>30.445047761194026</v>
      </c>
      <c r="D81" s="18">
        <v>30.7</v>
      </c>
      <c r="E81" s="18">
        <v>8.6362045100280778</v>
      </c>
      <c r="F81" s="19">
        <f t="shared" si="10"/>
        <v>0.28366532967098795</v>
      </c>
      <c r="G81" s="18">
        <v>29.25495223880597</v>
      </c>
      <c r="H81" s="17">
        <v>335</v>
      </c>
      <c r="I81" s="19">
        <f t="shared" si="11"/>
        <v>0.50996729918247952</v>
      </c>
      <c r="J81" s="19" t="str">
        <f t="shared" si="20"/>
        <v>50% - 75%</v>
      </c>
      <c r="K81" s="19">
        <f t="shared" si="12"/>
        <v>0.51423785594639859</v>
      </c>
      <c r="L81" s="19">
        <f t="shared" si="13"/>
        <v>0.51423785594639859</v>
      </c>
      <c r="M81" s="18">
        <f t="shared" si="14"/>
        <v>10199.090999999999</v>
      </c>
      <c r="N81" s="18">
        <f t="shared" si="15"/>
        <v>10284.5</v>
      </c>
      <c r="O81" s="18">
        <f t="shared" si="16"/>
        <v>10284.5</v>
      </c>
      <c r="P81" s="19">
        <v>0.5</v>
      </c>
      <c r="Q81" s="18">
        <f t="shared" si="17"/>
        <v>29.85</v>
      </c>
      <c r="R81" s="18">
        <f t="shared" si="18"/>
        <v>344.53936348408706</v>
      </c>
      <c r="S81" s="18">
        <f t="shared" si="19"/>
        <v>-9.5393634840870618</v>
      </c>
    </row>
    <row r="82" spans="1:19" x14ac:dyDescent="0.25">
      <c r="A82" s="17">
        <v>235102</v>
      </c>
      <c r="B82" s="18">
        <v>55.1</v>
      </c>
      <c r="C82" s="18">
        <v>32.829916167664678</v>
      </c>
      <c r="D82" s="18">
        <v>33.049999999999997</v>
      </c>
      <c r="E82" s="18">
        <v>8.6398265507929395</v>
      </c>
      <c r="F82" s="19">
        <f t="shared" si="10"/>
        <v>0.26316931504389901</v>
      </c>
      <c r="G82" s="18">
        <v>22.270083832335324</v>
      </c>
      <c r="H82" s="17">
        <v>334</v>
      </c>
      <c r="I82" s="19">
        <f t="shared" si="11"/>
        <v>0.59582424986687255</v>
      </c>
      <c r="J82" s="19" t="str">
        <f t="shared" si="20"/>
        <v>50% - 75%</v>
      </c>
      <c r="K82" s="19">
        <f t="shared" si="12"/>
        <v>0.59981851179673318</v>
      </c>
      <c r="L82" s="19">
        <f t="shared" si="13"/>
        <v>0.59981851179673318</v>
      </c>
      <c r="M82" s="18">
        <f t="shared" si="14"/>
        <v>10965.192000000003</v>
      </c>
      <c r="N82" s="18">
        <f t="shared" si="15"/>
        <v>11038.699999999999</v>
      </c>
      <c r="O82" s="18">
        <f t="shared" si="16"/>
        <v>11038.699999999999</v>
      </c>
      <c r="P82" s="19">
        <v>0.5</v>
      </c>
      <c r="Q82" s="18">
        <f t="shared" si="17"/>
        <v>27.55</v>
      </c>
      <c r="R82" s="18">
        <f t="shared" si="18"/>
        <v>400.67876588021772</v>
      </c>
      <c r="S82" s="18">
        <f t="shared" si="19"/>
        <v>-66.678765880217725</v>
      </c>
    </row>
    <row r="83" spans="1:19" x14ac:dyDescent="0.25">
      <c r="A83" s="17">
        <v>35213</v>
      </c>
      <c r="B83" s="18">
        <v>107.8</v>
      </c>
      <c r="C83" s="18">
        <v>67.482622950819675</v>
      </c>
      <c r="D83" s="18">
        <v>71.2</v>
      </c>
      <c r="E83" s="18">
        <v>20.58736981085908</v>
      </c>
      <c r="F83" s="19">
        <f t="shared" si="10"/>
        <v>0.30507660951268667</v>
      </c>
      <c r="G83" s="18">
        <v>40.317377049180323</v>
      </c>
      <c r="H83" s="17">
        <v>305</v>
      </c>
      <c r="I83" s="19">
        <f t="shared" si="11"/>
        <v>0.62599835761428269</v>
      </c>
      <c r="J83" s="19" t="str">
        <f t="shared" si="20"/>
        <v>50% - 75%</v>
      </c>
      <c r="K83" s="19">
        <f t="shared" si="12"/>
        <v>0.66048237476808913</v>
      </c>
      <c r="L83" s="19">
        <f t="shared" si="13"/>
        <v>0.66048237476808913</v>
      </c>
      <c r="M83" s="18">
        <f t="shared" si="14"/>
        <v>20582.2</v>
      </c>
      <c r="N83" s="18">
        <f t="shared" si="15"/>
        <v>21716</v>
      </c>
      <c r="O83" s="18">
        <f t="shared" si="16"/>
        <v>21716</v>
      </c>
      <c r="P83" s="19">
        <v>0.5</v>
      </c>
      <c r="Q83" s="18">
        <f t="shared" si="17"/>
        <v>53.9</v>
      </c>
      <c r="R83" s="18">
        <f t="shared" si="18"/>
        <v>402.89424860853433</v>
      </c>
      <c r="S83" s="18">
        <f t="shared" si="19"/>
        <v>-97.894248608534326</v>
      </c>
    </row>
    <row r="84" spans="1:19" x14ac:dyDescent="0.25">
      <c r="A84" s="17">
        <v>235129</v>
      </c>
      <c r="B84" s="18">
        <v>53.8</v>
      </c>
      <c r="C84" s="18">
        <v>29.775073846153852</v>
      </c>
      <c r="D84" s="18">
        <v>30.2</v>
      </c>
      <c r="E84" s="18">
        <v>8.2675908373473064</v>
      </c>
      <c r="F84" s="19">
        <f t="shared" si="10"/>
        <v>0.2776681891727788</v>
      </c>
      <c r="G84" s="18">
        <v>24.024926153846174</v>
      </c>
      <c r="H84" s="17">
        <v>325</v>
      </c>
      <c r="I84" s="19">
        <f t="shared" si="11"/>
        <v>0.55344003431512734</v>
      </c>
      <c r="J84" s="19" t="str">
        <f t="shared" si="20"/>
        <v>50% - 75%</v>
      </c>
      <c r="K84" s="19">
        <f t="shared" si="12"/>
        <v>0.56133828996282531</v>
      </c>
      <c r="L84" s="19">
        <f t="shared" si="13"/>
        <v>0.56133828996282531</v>
      </c>
      <c r="M84" s="18">
        <f t="shared" si="14"/>
        <v>9676.8990000000013</v>
      </c>
      <c r="N84" s="18">
        <f t="shared" si="15"/>
        <v>9815</v>
      </c>
      <c r="O84" s="18">
        <f t="shared" si="16"/>
        <v>9815</v>
      </c>
      <c r="P84" s="19">
        <v>0.5</v>
      </c>
      <c r="Q84" s="18">
        <f t="shared" si="17"/>
        <v>26.9</v>
      </c>
      <c r="R84" s="18">
        <f t="shared" si="18"/>
        <v>364.86988847583643</v>
      </c>
      <c r="S84" s="18">
        <f t="shared" si="19"/>
        <v>-39.869888475836433</v>
      </c>
    </row>
    <row r="85" spans="1:19" x14ac:dyDescent="0.25">
      <c r="A85" s="17">
        <v>235100</v>
      </c>
      <c r="B85" s="18">
        <v>58.7</v>
      </c>
      <c r="C85" s="18">
        <v>32.135258358662632</v>
      </c>
      <c r="D85" s="18">
        <v>32.200000000000003</v>
      </c>
      <c r="E85" s="18">
        <v>9.3345168207871456</v>
      </c>
      <c r="F85" s="19">
        <f t="shared" si="10"/>
        <v>0.2904758603962137</v>
      </c>
      <c r="G85" s="18">
        <v>26.564741641337388</v>
      </c>
      <c r="H85" s="17">
        <v>329</v>
      </c>
      <c r="I85" s="19">
        <f t="shared" si="11"/>
        <v>0.54744903507091369</v>
      </c>
      <c r="J85" s="19" t="str">
        <f t="shared" si="20"/>
        <v>50% - 75%</v>
      </c>
      <c r="K85" s="19">
        <f t="shared" si="12"/>
        <v>0.54855195911413968</v>
      </c>
      <c r="L85" s="19">
        <f t="shared" si="13"/>
        <v>0.54855195911413968</v>
      </c>
      <c r="M85" s="18">
        <f t="shared" si="14"/>
        <v>10572.500000000005</v>
      </c>
      <c r="N85" s="18">
        <f t="shared" si="15"/>
        <v>10593.800000000001</v>
      </c>
      <c r="O85" s="18">
        <f t="shared" si="16"/>
        <v>10593.800000000001</v>
      </c>
      <c r="P85" s="19">
        <v>0.5</v>
      </c>
      <c r="Q85" s="18">
        <f t="shared" si="17"/>
        <v>29.35</v>
      </c>
      <c r="R85" s="18">
        <f t="shared" si="18"/>
        <v>360.94718909710394</v>
      </c>
      <c r="S85" s="18">
        <f t="shared" si="19"/>
        <v>-31.947189097103944</v>
      </c>
    </row>
    <row r="86" spans="1:19" x14ac:dyDescent="0.25">
      <c r="A86" s="17">
        <v>33411</v>
      </c>
      <c r="B86" s="18">
        <v>58.9</v>
      </c>
      <c r="C86" s="18">
        <v>27.784224274406331</v>
      </c>
      <c r="D86" s="18">
        <v>26.1</v>
      </c>
      <c r="E86" s="18">
        <v>10.351404370629011</v>
      </c>
      <c r="F86" s="19">
        <f t="shared" si="10"/>
        <v>0.37256409494809228</v>
      </c>
      <c r="G86" s="18">
        <v>31.115775725593675</v>
      </c>
      <c r="H86" s="17">
        <v>379</v>
      </c>
      <c r="I86" s="19">
        <f t="shared" si="11"/>
        <v>0.47171857851284094</v>
      </c>
      <c r="J86" s="19" t="str">
        <f t="shared" si="20"/>
        <v>25% - 50%</v>
      </c>
      <c r="K86" s="19">
        <f t="shared" si="12"/>
        <v>0.44312393887945672</v>
      </c>
      <c r="L86" s="19">
        <f t="shared" si="13"/>
        <v>0.44312393887945672</v>
      </c>
      <c r="M86" s="18">
        <f t="shared" si="14"/>
        <v>10530.221</v>
      </c>
      <c r="N86" s="18">
        <f t="shared" si="15"/>
        <v>9891.9</v>
      </c>
      <c r="O86" s="18">
        <f t="shared" si="16"/>
        <v>9891.9</v>
      </c>
      <c r="P86" s="19">
        <v>0.5</v>
      </c>
      <c r="Q86" s="18">
        <f t="shared" si="17"/>
        <v>29.45</v>
      </c>
      <c r="R86" s="18">
        <f t="shared" si="18"/>
        <v>335.8879456706282</v>
      </c>
      <c r="S86" s="18">
        <f t="shared" si="19"/>
        <v>43.112054329371801</v>
      </c>
    </row>
    <row r="87" spans="1:19" x14ac:dyDescent="0.25">
      <c r="A87" s="17">
        <v>23561</v>
      </c>
      <c r="B87" s="18">
        <v>50.792999999999999</v>
      </c>
      <c r="C87" s="18">
        <v>26.48705538461536</v>
      </c>
      <c r="D87" s="18">
        <v>26.6</v>
      </c>
      <c r="E87" s="18">
        <v>8.1588483723106364</v>
      </c>
      <c r="F87" s="19">
        <f t="shared" si="10"/>
        <v>0.30803153668223876</v>
      </c>
      <c r="G87" s="18">
        <v>24.30594461538465</v>
      </c>
      <c r="H87" s="17">
        <v>325</v>
      </c>
      <c r="I87" s="19">
        <f t="shared" si="11"/>
        <v>0.5214705842264753</v>
      </c>
      <c r="J87" s="19" t="str">
        <f t="shared" si="20"/>
        <v>50% - 75%</v>
      </c>
      <c r="K87" s="19">
        <f t="shared" si="12"/>
        <v>0.5236942098320635</v>
      </c>
      <c r="L87" s="19">
        <f t="shared" si="13"/>
        <v>0.5236942098320635</v>
      </c>
      <c r="M87" s="18">
        <f t="shared" si="14"/>
        <v>8608.2929999999924</v>
      </c>
      <c r="N87" s="18">
        <f t="shared" si="15"/>
        <v>8645</v>
      </c>
      <c r="O87" s="18">
        <f t="shared" si="16"/>
        <v>8645</v>
      </c>
      <c r="P87" s="19">
        <v>0.5</v>
      </c>
      <c r="Q87" s="18">
        <f t="shared" si="17"/>
        <v>25.3965</v>
      </c>
      <c r="R87" s="18">
        <f t="shared" si="18"/>
        <v>340.40123639084129</v>
      </c>
      <c r="S87" s="18">
        <f t="shared" si="19"/>
        <v>-15.401236390841291</v>
      </c>
    </row>
    <row r="88" spans="1:19" x14ac:dyDescent="0.25">
      <c r="A88" s="17">
        <v>3574</v>
      </c>
      <c r="B88" s="18">
        <v>12.3</v>
      </c>
      <c r="C88" s="18">
        <v>7.0617852941176471</v>
      </c>
      <c r="D88" s="18">
        <v>6.9</v>
      </c>
      <c r="E88" s="18">
        <v>2.0961741799534361</v>
      </c>
      <c r="F88" s="19">
        <f t="shared" si="10"/>
        <v>0.29683346245311582</v>
      </c>
      <c r="G88" s="18">
        <v>5.2382147058823554</v>
      </c>
      <c r="H88" s="17">
        <v>340</v>
      </c>
      <c r="I88" s="19">
        <f t="shared" si="11"/>
        <v>0.57412888570062171</v>
      </c>
      <c r="J88" s="19" t="str">
        <f t="shared" si="20"/>
        <v>50% - 75%</v>
      </c>
      <c r="K88" s="19">
        <f t="shared" si="12"/>
        <v>0.5609756097560975</v>
      </c>
      <c r="L88" s="19">
        <f t="shared" si="13"/>
        <v>0.5609756097560975</v>
      </c>
      <c r="M88" s="18">
        <f t="shared" si="14"/>
        <v>2401.0070000000001</v>
      </c>
      <c r="N88" s="18">
        <f t="shared" si="15"/>
        <v>2346</v>
      </c>
      <c r="O88" s="18">
        <f t="shared" si="16"/>
        <v>2346</v>
      </c>
      <c r="P88" s="19">
        <v>0.5</v>
      </c>
      <c r="Q88" s="18">
        <f t="shared" si="17"/>
        <v>6.15</v>
      </c>
      <c r="R88" s="18">
        <f t="shared" si="18"/>
        <v>381.46341463414632</v>
      </c>
      <c r="S88" s="18">
        <f t="shared" si="19"/>
        <v>-41.463414634146318</v>
      </c>
    </row>
    <row r="89" spans="1:19" x14ac:dyDescent="0.25">
      <c r="A89" s="17">
        <v>23589</v>
      </c>
      <c r="B89" s="18">
        <v>57.1</v>
      </c>
      <c r="C89" s="18">
        <v>31.845425867507874</v>
      </c>
      <c r="D89" s="18">
        <v>32.200000000000003</v>
      </c>
      <c r="E89" s="18">
        <v>7.9695952813056579</v>
      </c>
      <c r="F89" s="19">
        <f t="shared" si="10"/>
        <v>0.25025871264724064</v>
      </c>
      <c r="G89" s="18">
        <v>25.25457413249211</v>
      </c>
      <c r="H89" s="17">
        <v>317</v>
      </c>
      <c r="I89" s="19">
        <f t="shared" si="11"/>
        <v>0.55771323760959501</v>
      </c>
      <c r="J89" s="19" t="str">
        <f t="shared" si="20"/>
        <v>50% - 75%</v>
      </c>
      <c r="K89" s="19">
        <f t="shared" si="12"/>
        <v>0.56392294220665506</v>
      </c>
      <c r="L89" s="19">
        <f t="shared" si="13"/>
        <v>0.56392294220665506</v>
      </c>
      <c r="M89" s="18">
        <f t="shared" si="14"/>
        <v>10094.999999999996</v>
      </c>
      <c r="N89" s="18">
        <f t="shared" si="15"/>
        <v>10207.400000000001</v>
      </c>
      <c r="O89" s="18">
        <f t="shared" si="16"/>
        <v>10207.400000000001</v>
      </c>
      <c r="P89" s="19">
        <v>0.5</v>
      </c>
      <c r="Q89" s="18">
        <f t="shared" si="17"/>
        <v>28.55</v>
      </c>
      <c r="R89" s="18">
        <f t="shared" si="18"/>
        <v>357.5271453590193</v>
      </c>
      <c r="S89" s="18">
        <f t="shared" si="19"/>
        <v>-40.5271453590193</v>
      </c>
    </row>
    <row r="90" spans="1:19" x14ac:dyDescent="0.25">
      <c r="A90" s="17">
        <v>3348</v>
      </c>
      <c r="B90" s="18">
        <v>60.4</v>
      </c>
      <c r="C90" s="18">
        <v>25.277918994413412</v>
      </c>
      <c r="D90" s="18">
        <v>24.051000000000002</v>
      </c>
      <c r="E90" s="18">
        <v>10.229733767513375</v>
      </c>
      <c r="F90" s="19">
        <f t="shared" si="10"/>
        <v>0.40469050358829833</v>
      </c>
      <c r="G90" s="18">
        <v>35.122081005586594</v>
      </c>
      <c r="H90" s="17">
        <v>358</v>
      </c>
      <c r="I90" s="19">
        <f t="shared" si="11"/>
        <v>0.4185085926227386</v>
      </c>
      <c r="J90" s="19" t="str">
        <f t="shared" si="20"/>
        <v>25% - 50%</v>
      </c>
      <c r="K90" s="19">
        <f t="shared" si="12"/>
        <v>0.39819536423841062</v>
      </c>
      <c r="L90" s="19">
        <f t="shared" si="13"/>
        <v>0.39819536423841062</v>
      </c>
      <c r="M90" s="18">
        <f t="shared" si="14"/>
        <v>9049.4950000000008</v>
      </c>
      <c r="N90" s="18">
        <f t="shared" si="15"/>
        <v>8610.2579999999998</v>
      </c>
      <c r="O90" s="18">
        <f t="shared" si="16"/>
        <v>8610.2579999999998</v>
      </c>
      <c r="P90" s="19">
        <v>0.5</v>
      </c>
      <c r="Q90" s="18">
        <f t="shared" si="17"/>
        <v>30.2</v>
      </c>
      <c r="R90" s="18">
        <f t="shared" si="18"/>
        <v>285.107880794702</v>
      </c>
      <c r="S90" s="18">
        <f t="shared" si="19"/>
        <v>72.892119205298002</v>
      </c>
    </row>
    <row r="91" spans="1:19" x14ac:dyDescent="0.25">
      <c r="A91" s="17">
        <v>24525</v>
      </c>
      <c r="B91" s="18">
        <v>114.2</v>
      </c>
      <c r="C91" s="18">
        <v>28.303017804154308</v>
      </c>
      <c r="D91" s="18">
        <v>27.600000000000009</v>
      </c>
      <c r="E91" s="18">
        <v>13.420764631840203</v>
      </c>
      <c r="F91" s="19">
        <f t="shared" si="10"/>
        <v>0.47418140089182675</v>
      </c>
      <c r="G91" s="18">
        <v>85.896982195845638</v>
      </c>
      <c r="H91" s="17">
        <v>337</v>
      </c>
      <c r="I91" s="19">
        <f t="shared" si="11"/>
        <v>0.24783728374916206</v>
      </c>
      <c r="J91" s="19" t="str">
        <f t="shared" si="20"/>
        <v>&lt; 25%</v>
      </c>
      <c r="K91" s="19">
        <f t="shared" si="12"/>
        <v>0.24168126094570935</v>
      </c>
      <c r="L91" s="19">
        <f t="shared" si="13"/>
        <v>0.24168126094570935</v>
      </c>
      <c r="M91" s="18">
        <f t="shared" si="14"/>
        <v>9538.117000000002</v>
      </c>
      <c r="N91" s="18">
        <f t="shared" si="15"/>
        <v>9301.2000000000025</v>
      </c>
      <c r="O91" s="18">
        <f t="shared" si="16"/>
        <v>9301.2000000000025</v>
      </c>
      <c r="P91" s="19">
        <v>0.5</v>
      </c>
      <c r="Q91" s="18">
        <f t="shared" si="17"/>
        <v>57.1</v>
      </c>
      <c r="R91" s="18">
        <f t="shared" si="18"/>
        <v>162.8931698774081</v>
      </c>
      <c r="S91" s="18">
        <f t="shared" si="19"/>
        <v>174.1068301225919</v>
      </c>
    </row>
    <row r="92" spans="1:19" x14ac:dyDescent="0.25">
      <c r="A92" s="17">
        <v>23531</v>
      </c>
      <c r="B92" s="18">
        <v>44.6</v>
      </c>
      <c r="C92" s="18">
        <v>25.702697674418612</v>
      </c>
      <c r="D92" s="18">
        <v>26.4</v>
      </c>
      <c r="E92" s="18">
        <v>7.4811251278329705</v>
      </c>
      <c r="F92" s="19">
        <f t="shared" si="10"/>
        <v>0.29106381060065872</v>
      </c>
      <c r="G92" s="18">
        <v>18.897302325581393</v>
      </c>
      <c r="H92" s="17">
        <v>301</v>
      </c>
      <c r="I92" s="19">
        <f t="shared" si="11"/>
        <v>0.57629366983001373</v>
      </c>
      <c r="J92" s="19" t="str">
        <f t="shared" si="20"/>
        <v>50% - 75%</v>
      </c>
      <c r="K92" s="19">
        <f t="shared" si="12"/>
        <v>0.59192825112107617</v>
      </c>
      <c r="L92" s="19">
        <f t="shared" si="13"/>
        <v>0.59192825112107617</v>
      </c>
      <c r="M92" s="18">
        <f t="shared" si="14"/>
        <v>7736.5120000000024</v>
      </c>
      <c r="N92" s="18">
        <f t="shared" si="15"/>
        <v>7946.4</v>
      </c>
      <c r="O92" s="18">
        <f t="shared" si="16"/>
        <v>7946.4</v>
      </c>
      <c r="P92" s="19">
        <v>0.5</v>
      </c>
      <c r="Q92" s="18">
        <f t="shared" si="17"/>
        <v>22.3</v>
      </c>
      <c r="R92" s="18">
        <f t="shared" si="18"/>
        <v>356.34080717488786</v>
      </c>
      <c r="S92" s="18">
        <f t="shared" si="19"/>
        <v>-55.340807174887857</v>
      </c>
    </row>
    <row r="93" spans="1:19" x14ac:dyDescent="0.25">
      <c r="A93" s="17">
        <v>23560</v>
      </c>
      <c r="B93" s="18">
        <v>53.3</v>
      </c>
      <c r="C93" s="18">
        <v>25.876874999999984</v>
      </c>
      <c r="D93" s="18">
        <v>25.75</v>
      </c>
      <c r="E93" s="18">
        <v>7.8300620100676701</v>
      </c>
      <c r="F93" s="19">
        <f t="shared" si="10"/>
        <v>0.3025891654254107</v>
      </c>
      <c r="G93" s="18">
        <v>27.423125000000006</v>
      </c>
      <c r="H93" s="17">
        <v>320</v>
      </c>
      <c r="I93" s="19">
        <f t="shared" si="11"/>
        <v>0.48549484052532804</v>
      </c>
      <c r="J93" s="19" t="str">
        <f t="shared" si="20"/>
        <v>25% - 50%</v>
      </c>
      <c r="K93" s="19">
        <f t="shared" si="12"/>
        <v>0.4831144465290807</v>
      </c>
      <c r="L93" s="19">
        <f t="shared" si="13"/>
        <v>0.4831144465290807</v>
      </c>
      <c r="M93" s="18">
        <f t="shared" si="14"/>
        <v>8280.5999999999949</v>
      </c>
      <c r="N93" s="18">
        <f t="shared" si="15"/>
        <v>8240</v>
      </c>
      <c r="O93" s="18">
        <f t="shared" si="16"/>
        <v>8240</v>
      </c>
      <c r="P93" s="19">
        <v>0.5</v>
      </c>
      <c r="Q93" s="18">
        <f t="shared" si="17"/>
        <v>26.65</v>
      </c>
      <c r="R93" s="18">
        <f t="shared" si="18"/>
        <v>309.19324577861164</v>
      </c>
      <c r="S93" s="18">
        <f t="shared" si="19"/>
        <v>10.80675422138836</v>
      </c>
    </row>
    <row r="94" spans="1:19" x14ac:dyDescent="0.25">
      <c r="A94" s="17">
        <v>24520</v>
      </c>
      <c r="B94" s="18">
        <v>87.465999999999994</v>
      </c>
      <c r="C94" s="18">
        <v>28.04247949526815</v>
      </c>
      <c r="D94" s="18">
        <v>27.9</v>
      </c>
      <c r="E94" s="18">
        <v>12.294808661484772</v>
      </c>
      <c r="F94" s="19">
        <f t="shared" si="10"/>
        <v>0.43843514848818493</v>
      </c>
      <c r="G94" s="18">
        <v>59.423520504731897</v>
      </c>
      <c r="H94" s="17">
        <v>317</v>
      </c>
      <c r="I94" s="19">
        <f t="shared" si="11"/>
        <v>0.32061005985489394</v>
      </c>
      <c r="J94" s="19" t="str">
        <f t="shared" si="20"/>
        <v>25% - 50%</v>
      </c>
      <c r="K94" s="19">
        <f t="shared" si="12"/>
        <v>0.31898108979489176</v>
      </c>
      <c r="L94" s="19">
        <f t="shared" si="13"/>
        <v>0.31898108979489176</v>
      </c>
      <c r="M94" s="18">
        <f t="shared" si="14"/>
        <v>8889.466000000004</v>
      </c>
      <c r="N94" s="18">
        <f t="shared" si="15"/>
        <v>8844.2999999999993</v>
      </c>
      <c r="O94" s="18">
        <f t="shared" si="16"/>
        <v>8844.2999999999993</v>
      </c>
      <c r="P94" s="19">
        <v>0.5</v>
      </c>
      <c r="Q94" s="18">
        <f t="shared" si="17"/>
        <v>43.732999999999997</v>
      </c>
      <c r="R94" s="18">
        <f t="shared" si="18"/>
        <v>202.23401092996136</v>
      </c>
      <c r="S94" s="18">
        <f t="shared" si="19"/>
        <v>114.76598907003864</v>
      </c>
    </row>
    <row r="95" spans="1:19" x14ac:dyDescent="0.25">
      <c r="A95" s="17">
        <v>235105</v>
      </c>
      <c r="B95" s="18">
        <v>61.3</v>
      </c>
      <c r="C95" s="18">
        <v>31.86347457627118</v>
      </c>
      <c r="D95" s="18">
        <v>32.9</v>
      </c>
      <c r="E95" s="18">
        <v>9.0261936975209771</v>
      </c>
      <c r="F95" s="19">
        <f t="shared" si="10"/>
        <v>0.2832771321255344</v>
      </c>
      <c r="G95" s="18">
        <v>29.436525423728792</v>
      </c>
      <c r="H95" s="17">
        <v>295</v>
      </c>
      <c r="I95" s="19">
        <f t="shared" si="11"/>
        <v>0.51979567008598992</v>
      </c>
      <c r="J95" s="19" t="str">
        <f t="shared" si="20"/>
        <v>50% - 75%</v>
      </c>
      <c r="K95" s="19">
        <f t="shared" si="12"/>
        <v>0.5367047308319739</v>
      </c>
      <c r="L95" s="19">
        <f t="shared" si="13"/>
        <v>0.5367047308319739</v>
      </c>
      <c r="M95" s="18">
        <f t="shared" si="14"/>
        <v>9399.7249999999985</v>
      </c>
      <c r="N95" s="18">
        <f t="shared" si="15"/>
        <v>9705.5</v>
      </c>
      <c r="O95" s="18">
        <f t="shared" si="16"/>
        <v>9705.5</v>
      </c>
      <c r="P95" s="19">
        <v>0.5</v>
      </c>
      <c r="Q95" s="18">
        <f t="shared" si="17"/>
        <v>30.65</v>
      </c>
      <c r="R95" s="18">
        <f t="shared" si="18"/>
        <v>316.65579119086459</v>
      </c>
      <c r="S95" s="18">
        <f t="shared" si="19"/>
        <v>-21.655791190864591</v>
      </c>
    </row>
    <row r="96" spans="1:19" x14ac:dyDescent="0.25">
      <c r="A96" s="17">
        <v>24534</v>
      </c>
      <c r="B96" s="18">
        <v>99.4</v>
      </c>
      <c r="C96" s="18">
        <v>54.186407766990285</v>
      </c>
      <c r="D96" s="18">
        <v>53.8</v>
      </c>
      <c r="E96" s="18">
        <v>19.367559142000847</v>
      </c>
      <c r="F96" s="19">
        <f t="shared" si="10"/>
        <v>0.35742467419660423</v>
      </c>
      <c r="G96" s="18">
        <v>45.213592233009734</v>
      </c>
      <c r="H96" s="17">
        <v>309</v>
      </c>
      <c r="I96" s="19">
        <f t="shared" si="11"/>
        <v>0.54513488699185397</v>
      </c>
      <c r="J96" s="19" t="str">
        <f t="shared" si="20"/>
        <v>50% - 75%</v>
      </c>
      <c r="K96" s="19">
        <f t="shared" si="12"/>
        <v>0.54124748490945673</v>
      </c>
      <c r="L96" s="19">
        <f t="shared" si="13"/>
        <v>0.54124748490945673</v>
      </c>
      <c r="M96" s="18">
        <f t="shared" si="14"/>
        <v>16743.599999999999</v>
      </c>
      <c r="N96" s="18">
        <f t="shared" si="15"/>
        <v>16624.2</v>
      </c>
      <c r="O96" s="18">
        <f t="shared" si="16"/>
        <v>16624.2</v>
      </c>
      <c r="P96" s="19">
        <v>0.5</v>
      </c>
      <c r="Q96" s="18">
        <f t="shared" si="17"/>
        <v>49.7</v>
      </c>
      <c r="R96" s="18">
        <f t="shared" si="18"/>
        <v>334.49094567404427</v>
      </c>
      <c r="S96" s="18">
        <f t="shared" si="19"/>
        <v>-25.490945674044269</v>
      </c>
    </row>
    <row r="97" spans="1:19" x14ac:dyDescent="0.25">
      <c r="A97" s="17">
        <v>23562</v>
      </c>
      <c r="B97" s="18">
        <v>48.9</v>
      </c>
      <c r="C97" s="18">
        <v>26.855459283387617</v>
      </c>
      <c r="D97" s="18">
        <v>26.5</v>
      </c>
      <c r="E97" s="18">
        <v>6.9376446569717469</v>
      </c>
      <c r="F97" s="19">
        <f t="shared" si="10"/>
        <v>0.25833275028974351</v>
      </c>
      <c r="G97" s="18">
        <v>22.044540716612385</v>
      </c>
      <c r="H97" s="17">
        <v>307</v>
      </c>
      <c r="I97" s="19">
        <f t="shared" si="11"/>
        <v>0.54919139638829484</v>
      </c>
      <c r="J97" s="19" t="str">
        <f t="shared" si="20"/>
        <v>50% - 75%</v>
      </c>
      <c r="K97" s="19">
        <f t="shared" si="12"/>
        <v>0.54192229038854811</v>
      </c>
      <c r="L97" s="19">
        <f t="shared" si="13"/>
        <v>0.54192229038854811</v>
      </c>
      <c r="M97" s="18">
        <f t="shared" si="14"/>
        <v>8244.6259999999984</v>
      </c>
      <c r="N97" s="18">
        <f t="shared" si="15"/>
        <v>8135.5</v>
      </c>
      <c r="O97" s="18">
        <f t="shared" si="16"/>
        <v>8135.5</v>
      </c>
      <c r="P97" s="19">
        <v>0.5</v>
      </c>
      <c r="Q97" s="18">
        <f t="shared" si="17"/>
        <v>24.45</v>
      </c>
      <c r="R97" s="18">
        <f t="shared" si="18"/>
        <v>332.74028629856849</v>
      </c>
      <c r="S97" s="18">
        <f t="shared" si="19"/>
        <v>-25.740286298568492</v>
      </c>
    </row>
    <row r="98" spans="1:19" x14ac:dyDescent="0.25">
      <c r="A98" s="17">
        <v>510232</v>
      </c>
      <c r="B98" s="18">
        <v>14.7</v>
      </c>
      <c r="C98" s="18">
        <v>8.821153583617745</v>
      </c>
      <c r="D98" s="18">
        <v>8.9</v>
      </c>
      <c r="E98" s="18">
        <v>2.7853433398509146</v>
      </c>
      <c r="F98" s="19">
        <f t="shared" si="10"/>
        <v>0.31575726614982996</v>
      </c>
      <c r="G98" s="18">
        <v>5.8788464163822534</v>
      </c>
      <c r="H98" s="17">
        <v>293</v>
      </c>
      <c r="I98" s="19">
        <f t="shared" si="11"/>
        <v>0.60007847507603707</v>
      </c>
      <c r="J98" s="19" t="str">
        <f t="shared" si="20"/>
        <v>50% - 75%</v>
      </c>
      <c r="K98" s="19">
        <f t="shared" si="12"/>
        <v>0.60544217687074831</v>
      </c>
      <c r="L98" s="19">
        <f t="shared" si="13"/>
        <v>0.60544217687074831</v>
      </c>
      <c r="M98" s="18">
        <f t="shared" si="14"/>
        <v>2584.5979999999995</v>
      </c>
      <c r="N98" s="18">
        <f t="shared" si="15"/>
        <v>2607.7000000000003</v>
      </c>
      <c r="O98" s="18">
        <f t="shared" si="16"/>
        <v>2607.7000000000003</v>
      </c>
      <c r="P98" s="19">
        <v>0.5</v>
      </c>
      <c r="Q98" s="18">
        <f t="shared" si="17"/>
        <v>7.35</v>
      </c>
      <c r="R98" s="18">
        <f t="shared" si="18"/>
        <v>354.78911564625855</v>
      </c>
      <c r="S98" s="18">
        <f t="shared" si="19"/>
        <v>-61.789115646258551</v>
      </c>
    </row>
    <row r="99" spans="1:19" x14ac:dyDescent="0.25">
      <c r="A99" s="17">
        <v>24521</v>
      </c>
      <c r="B99" s="18">
        <v>82.6</v>
      </c>
      <c r="C99" s="18">
        <v>33.331528662420375</v>
      </c>
      <c r="D99" s="18">
        <v>32.5</v>
      </c>
      <c r="E99" s="18">
        <v>13.653327353267011</v>
      </c>
      <c r="F99" s="19">
        <f t="shared" si="10"/>
        <v>0.40962199758514084</v>
      </c>
      <c r="G99" s="18">
        <v>49.268471337579605</v>
      </c>
      <c r="H99" s="17">
        <v>314</v>
      </c>
      <c r="I99" s="19">
        <f t="shared" si="11"/>
        <v>0.40352940269274062</v>
      </c>
      <c r="J99" s="19" t="str">
        <f t="shared" si="20"/>
        <v>25% - 50%</v>
      </c>
      <c r="K99" s="19">
        <f t="shared" si="12"/>
        <v>0.39346246973365623</v>
      </c>
      <c r="L99" s="19">
        <f t="shared" si="13"/>
        <v>0.39346246973365623</v>
      </c>
      <c r="M99" s="18">
        <f t="shared" si="14"/>
        <v>10466.099999999999</v>
      </c>
      <c r="N99" s="18">
        <f t="shared" si="15"/>
        <v>10205</v>
      </c>
      <c r="O99" s="18">
        <f t="shared" si="16"/>
        <v>10205</v>
      </c>
      <c r="P99" s="19">
        <v>0.5</v>
      </c>
      <c r="Q99" s="18">
        <f t="shared" si="17"/>
        <v>41.3</v>
      </c>
      <c r="R99" s="18">
        <f t="shared" si="18"/>
        <v>247.09443099273611</v>
      </c>
      <c r="S99" s="18">
        <f t="shared" si="19"/>
        <v>66.905569007263892</v>
      </c>
    </row>
    <row r="100" spans="1:19" x14ac:dyDescent="0.25">
      <c r="A100" s="17">
        <v>22559</v>
      </c>
      <c r="B100" s="18">
        <v>22.2</v>
      </c>
      <c r="C100" s="18">
        <v>11.268543046357623</v>
      </c>
      <c r="D100" s="18">
        <v>11.149999999999999</v>
      </c>
      <c r="E100" s="18">
        <v>3.7236119886914589</v>
      </c>
      <c r="F100" s="19">
        <f t="shared" si="10"/>
        <v>0.3304430726645764</v>
      </c>
      <c r="G100" s="18">
        <v>10.931456953642385</v>
      </c>
      <c r="H100" s="17">
        <v>302</v>
      </c>
      <c r="I100" s="19">
        <f t="shared" si="11"/>
        <v>0.50759202911520829</v>
      </c>
      <c r="J100" s="19" t="str">
        <f t="shared" si="20"/>
        <v>50% - 75%</v>
      </c>
      <c r="K100" s="19">
        <f t="shared" si="12"/>
        <v>0.50225225225225223</v>
      </c>
      <c r="L100" s="19">
        <f t="shared" si="13"/>
        <v>0.50225225225225223</v>
      </c>
      <c r="M100" s="18">
        <f t="shared" si="14"/>
        <v>3403.1000000000022</v>
      </c>
      <c r="N100" s="18">
        <f t="shared" si="15"/>
        <v>3367.2999999999997</v>
      </c>
      <c r="O100" s="18">
        <f t="shared" si="16"/>
        <v>3367.2999999999997</v>
      </c>
      <c r="P100" s="19">
        <v>0.5</v>
      </c>
      <c r="Q100" s="18">
        <f t="shared" si="17"/>
        <v>11.1</v>
      </c>
      <c r="R100" s="18">
        <f t="shared" si="18"/>
        <v>303.36036036036035</v>
      </c>
      <c r="S100" s="18">
        <f t="shared" si="19"/>
        <v>-1.360360360360346</v>
      </c>
    </row>
    <row r="101" spans="1:19" x14ac:dyDescent="0.25">
      <c r="A101" s="17">
        <v>560118</v>
      </c>
      <c r="B101" s="18">
        <v>20</v>
      </c>
      <c r="C101" s="18">
        <v>10.1183593220339</v>
      </c>
      <c r="D101" s="18">
        <v>10</v>
      </c>
      <c r="E101" s="18">
        <v>3.2697947385659138</v>
      </c>
      <c r="F101" s="19">
        <f t="shared" si="10"/>
        <v>0.32315463747621187</v>
      </c>
      <c r="G101" s="18">
        <v>9.8816406779660966</v>
      </c>
      <c r="H101" s="17">
        <v>295</v>
      </c>
      <c r="I101" s="19">
        <f t="shared" si="11"/>
        <v>0.50591796610169504</v>
      </c>
      <c r="J101" s="19" t="str">
        <f t="shared" si="20"/>
        <v>50% - 75%</v>
      </c>
      <c r="K101" s="19">
        <f t="shared" si="12"/>
        <v>0.5</v>
      </c>
      <c r="L101" s="19">
        <f t="shared" si="13"/>
        <v>0.5</v>
      </c>
      <c r="M101" s="18">
        <f t="shared" si="14"/>
        <v>2984.9160000000006</v>
      </c>
      <c r="N101" s="18">
        <f t="shared" si="15"/>
        <v>2950</v>
      </c>
      <c r="O101" s="18">
        <f t="shared" si="16"/>
        <v>2950</v>
      </c>
      <c r="P101" s="19">
        <v>0.5</v>
      </c>
      <c r="Q101" s="18">
        <f t="shared" si="17"/>
        <v>10</v>
      </c>
      <c r="R101" s="18">
        <f t="shared" si="18"/>
        <v>295</v>
      </c>
      <c r="S101" s="18">
        <f t="shared" si="19"/>
        <v>0</v>
      </c>
    </row>
    <row r="102" spans="1:19" x14ac:dyDescent="0.25">
      <c r="A102" s="17">
        <v>3575</v>
      </c>
      <c r="B102" s="18">
        <v>16.2</v>
      </c>
      <c r="C102" s="18">
        <v>7.200752380952383</v>
      </c>
      <c r="D102" s="18">
        <v>6.9</v>
      </c>
      <c r="E102" s="18">
        <v>2.2149387165579406</v>
      </c>
      <c r="F102" s="19">
        <f t="shared" si="10"/>
        <v>0.30759823409800258</v>
      </c>
      <c r="G102" s="18">
        <v>8.999247619047626</v>
      </c>
      <c r="H102" s="17">
        <v>315</v>
      </c>
      <c r="I102" s="19">
        <f t="shared" si="11"/>
        <v>0.44449088771311007</v>
      </c>
      <c r="J102" s="19" t="str">
        <f t="shared" si="20"/>
        <v>25% - 50%</v>
      </c>
      <c r="K102" s="19">
        <f t="shared" si="12"/>
        <v>0.42592592592592599</v>
      </c>
      <c r="L102" s="19">
        <f t="shared" si="13"/>
        <v>0.42592592592592599</v>
      </c>
      <c r="M102" s="18">
        <f t="shared" si="14"/>
        <v>2268.2370000000005</v>
      </c>
      <c r="N102" s="18">
        <f t="shared" si="15"/>
        <v>2173.5</v>
      </c>
      <c r="O102" s="18">
        <f t="shared" si="16"/>
        <v>2173.5</v>
      </c>
      <c r="P102" s="19">
        <v>0.5</v>
      </c>
      <c r="Q102" s="18">
        <f t="shared" si="17"/>
        <v>8.1</v>
      </c>
      <c r="R102" s="18">
        <f t="shared" si="18"/>
        <v>268.33333333333337</v>
      </c>
      <c r="S102" s="18">
        <f t="shared" si="19"/>
        <v>46.666666666666629</v>
      </c>
    </row>
    <row r="103" spans="1:19" x14ac:dyDescent="0.25">
      <c r="A103" s="17">
        <v>560136</v>
      </c>
      <c r="B103" s="18">
        <v>43.3</v>
      </c>
      <c r="C103" s="18">
        <v>23.061044520547959</v>
      </c>
      <c r="D103" s="18">
        <v>22.700000000000003</v>
      </c>
      <c r="E103" s="18">
        <v>7.3487101176464638</v>
      </c>
      <c r="F103" s="19">
        <f t="shared" si="10"/>
        <v>0.318663368049031</v>
      </c>
      <c r="G103" s="18">
        <v>20.238955479452052</v>
      </c>
      <c r="H103" s="17">
        <v>292</v>
      </c>
      <c r="I103" s="19">
        <f t="shared" si="11"/>
        <v>0.53258763326900604</v>
      </c>
      <c r="J103" s="19" t="str">
        <f t="shared" si="20"/>
        <v>50% - 75%</v>
      </c>
      <c r="K103" s="19">
        <f t="shared" si="12"/>
        <v>0.5242494226327945</v>
      </c>
      <c r="L103" s="19">
        <f t="shared" si="13"/>
        <v>0.5242494226327945</v>
      </c>
      <c r="M103" s="18">
        <f t="shared" si="14"/>
        <v>6733.8250000000044</v>
      </c>
      <c r="N103" s="18">
        <f t="shared" si="15"/>
        <v>6628.4000000000005</v>
      </c>
      <c r="O103" s="18">
        <f t="shared" si="16"/>
        <v>6628.4000000000005</v>
      </c>
      <c r="P103" s="19">
        <v>0.5</v>
      </c>
      <c r="Q103" s="18">
        <f t="shared" si="17"/>
        <v>21.65</v>
      </c>
      <c r="R103" s="18">
        <f t="shared" si="18"/>
        <v>306.16166281755198</v>
      </c>
      <c r="S103" s="18">
        <f t="shared" si="19"/>
        <v>-14.161662817551985</v>
      </c>
    </row>
    <row r="104" spans="1:19" x14ac:dyDescent="0.25">
      <c r="A104" s="17">
        <v>551060</v>
      </c>
      <c r="B104" s="18">
        <v>18.501000000000001</v>
      </c>
      <c r="C104" s="18">
        <v>11.998644688644687</v>
      </c>
      <c r="D104" s="18">
        <v>12.2</v>
      </c>
      <c r="E104" s="18">
        <v>2.4880615819930458</v>
      </c>
      <c r="F104" s="19">
        <f t="shared" si="10"/>
        <v>0.20736188515922177</v>
      </c>
      <c r="G104" s="18">
        <v>6.5023553113553163</v>
      </c>
      <c r="H104" s="17">
        <v>273</v>
      </c>
      <c r="I104" s="19">
        <f t="shared" si="11"/>
        <v>0.64854033234120778</v>
      </c>
      <c r="J104" s="19" t="str">
        <f t="shared" si="20"/>
        <v>50% - 75%</v>
      </c>
      <c r="K104" s="19">
        <f t="shared" si="12"/>
        <v>0.65942381492892266</v>
      </c>
      <c r="L104" s="19">
        <f t="shared" si="13"/>
        <v>0.65942381492892266</v>
      </c>
      <c r="M104" s="18">
        <f t="shared" si="14"/>
        <v>3275.6299999999997</v>
      </c>
      <c r="N104" s="18">
        <f t="shared" si="15"/>
        <v>3330.6</v>
      </c>
      <c r="O104" s="18">
        <f t="shared" si="16"/>
        <v>3330.6</v>
      </c>
      <c r="P104" s="19">
        <v>0.5</v>
      </c>
      <c r="Q104" s="18">
        <f t="shared" si="17"/>
        <v>9.2505000000000006</v>
      </c>
      <c r="R104" s="18">
        <f t="shared" si="18"/>
        <v>360.04540295119182</v>
      </c>
      <c r="S104" s="18">
        <f t="shared" si="19"/>
        <v>-87.045402951191818</v>
      </c>
    </row>
    <row r="105" spans="1:19" x14ac:dyDescent="0.25">
      <c r="A105" s="17">
        <v>120136</v>
      </c>
      <c r="B105" s="18">
        <v>77.132000000000005</v>
      </c>
      <c r="C105" s="18">
        <v>19.785608391608388</v>
      </c>
      <c r="D105" s="18">
        <v>19.600000000000001</v>
      </c>
      <c r="E105" s="18">
        <v>8.2343796170497008</v>
      </c>
      <c r="F105" s="19">
        <f t="shared" si="10"/>
        <v>0.41618025860362851</v>
      </c>
      <c r="G105" s="18">
        <v>57.346391608391606</v>
      </c>
      <c r="H105" s="17">
        <v>286</v>
      </c>
      <c r="I105" s="19">
        <f t="shared" si="11"/>
        <v>0.25651621106166556</v>
      </c>
      <c r="J105" s="19" t="str">
        <f t="shared" si="20"/>
        <v>25% - 50%</v>
      </c>
      <c r="K105" s="19">
        <f t="shared" si="12"/>
        <v>0.25410983768085876</v>
      </c>
      <c r="L105" s="19">
        <f t="shared" si="13"/>
        <v>0.25410983768085876</v>
      </c>
      <c r="M105" s="18">
        <f t="shared" si="14"/>
        <v>5658.6839999999993</v>
      </c>
      <c r="N105" s="18">
        <f t="shared" si="15"/>
        <v>5605.6</v>
      </c>
      <c r="O105" s="18">
        <f t="shared" si="16"/>
        <v>5605.6</v>
      </c>
      <c r="P105" s="19">
        <v>0.5</v>
      </c>
      <c r="Q105" s="18">
        <f t="shared" si="17"/>
        <v>38.566000000000003</v>
      </c>
      <c r="R105" s="18">
        <f t="shared" si="18"/>
        <v>145.35082715345123</v>
      </c>
      <c r="S105" s="18">
        <f t="shared" si="19"/>
        <v>140.64917284654877</v>
      </c>
    </row>
    <row r="106" spans="1:19" x14ac:dyDescent="0.25">
      <c r="A106" s="17">
        <v>34317</v>
      </c>
      <c r="B106" s="18">
        <v>91.9</v>
      </c>
      <c r="C106" s="18">
        <v>50.239971530249107</v>
      </c>
      <c r="D106" s="18">
        <v>50.1</v>
      </c>
      <c r="E106" s="18">
        <v>14.074231716125293</v>
      </c>
      <c r="F106" s="19">
        <f t="shared" si="10"/>
        <v>0.28014012125089094</v>
      </c>
      <c r="G106" s="18">
        <v>41.660028469750891</v>
      </c>
      <c r="H106" s="17">
        <v>281</v>
      </c>
      <c r="I106" s="19">
        <f t="shared" si="11"/>
        <v>0.54668086539988148</v>
      </c>
      <c r="J106" s="19" t="str">
        <f t="shared" si="20"/>
        <v>50% - 75%</v>
      </c>
      <c r="K106" s="19">
        <f t="shared" si="12"/>
        <v>0.54515778019586503</v>
      </c>
      <c r="L106" s="19">
        <f t="shared" si="13"/>
        <v>0.54515778019586503</v>
      </c>
      <c r="M106" s="18">
        <f t="shared" si="14"/>
        <v>14117.431999999999</v>
      </c>
      <c r="N106" s="18">
        <f t="shared" si="15"/>
        <v>14078.1</v>
      </c>
      <c r="O106" s="18">
        <f t="shared" si="16"/>
        <v>14078.1</v>
      </c>
      <c r="P106" s="19">
        <v>0.5</v>
      </c>
      <c r="Q106" s="18">
        <f t="shared" si="17"/>
        <v>45.95</v>
      </c>
      <c r="R106" s="18">
        <f t="shared" si="18"/>
        <v>306.37867247007614</v>
      </c>
      <c r="S106" s="18">
        <f t="shared" si="19"/>
        <v>-25.37867247007614</v>
      </c>
    </row>
    <row r="107" spans="1:19" x14ac:dyDescent="0.25">
      <c r="A107" s="17">
        <v>24532</v>
      </c>
      <c r="B107" s="18">
        <v>76</v>
      </c>
      <c r="C107" s="18">
        <v>34.047012698412694</v>
      </c>
      <c r="D107" s="18">
        <v>32.200000000000003</v>
      </c>
      <c r="E107" s="18">
        <v>9.49371999434622</v>
      </c>
      <c r="F107" s="19">
        <f t="shared" si="10"/>
        <v>0.27884149715105039</v>
      </c>
      <c r="G107" s="18">
        <v>41.952987301587285</v>
      </c>
      <c r="H107" s="17">
        <v>315</v>
      </c>
      <c r="I107" s="19">
        <f t="shared" si="11"/>
        <v>0.44798700918964068</v>
      </c>
      <c r="J107" s="19" t="str">
        <f t="shared" si="20"/>
        <v>25% - 50%</v>
      </c>
      <c r="K107" s="19">
        <f t="shared" si="12"/>
        <v>0.42368421052631583</v>
      </c>
      <c r="L107" s="19">
        <f t="shared" si="13"/>
        <v>0.42368421052631583</v>
      </c>
      <c r="M107" s="18">
        <f t="shared" si="14"/>
        <v>10724.808999999999</v>
      </c>
      <c r="N107" s="18">
        <f t="shared" si="15"/>
        <v>10143</v>
      </c>
      <c r="O107" s="18">
        <f t="shared" si="16"/>
        <v>10143</v>
      </c>
      <c r="P107" s="19">
        <v>0.5</v>
      </c>
      <c r="Q107" s="18">
        <f t="shared" si="17"/>
        <v>38</v>
      </c>
      <c r="R107" s="18">
        <f t="shared" si="18"/>
        <v>266.92105263157896</v>
      </c>
      <c r="S107" s="18">
        <f t="shared" si="19"/>
        <v>48.078947368421041</v>
      </c>
    </row>
    <row r="108" spans="1:19" x14ac:dyDescent="0.25">
      <c r="A108" s="17">
        <v>34319</v>
      </c>
      <c r="B108" s="18">
        <v>73.099999999999994</v>
      </c>
      <c r="C108" s="18">
        <v>52.028622641509443</v>
      </c>
      <c r="D108" s="18">
        <v>53.4</v>
      </c>
      <c r="E108" s="18">
        <v>12.616350100447439</v>
      </c>
      <c r="F108" s="19">
        <f t="shared" si="10"/>
        <v>0.24248864297979456</v>
      </c>
      <c r="G108" s="18">
        <v>21.071377358490572</v>
      </c>
      <c r="H108" s="17">
        <v>265</v>
      </c>
      <c r="I108" s="19">
        <f t="shared" si="11"/>
        <v>0.71174586376893911</v>
      </c>
      <c r="J108" s="19" t="str">
        <f t="shared" si="20"/>
        <v>50% - 75%</v>
      </c>
      <c r="K108" s="19">
        <f t="shared" si="12"/>
        <v>0.73050615595075241</v>
      </c>
      <c r="L108" s="19">
        <f t="shared" si="13"/>
        <v>0.73050615595075241</v>
      </c>
      <c r="M108" s="18">
        <f t="shared" si="14"/>
        <v>13787.585000000003</v>
      </c>
      <c r="N108" s="18">
        <f t="shared" si="15"/>
        <v>14151</v>
      </c>
      <c r="O108" s="18">
        <f t="shared" si="16"/>
        <v>14151</v>
      </c>
      <c r="P108" s="19">
        <v>0.5</v>
      </c>
      <c r="Q108" s="18">
        <f t="shared" si="17"/>
        <v>36.549999999999997</v>
      </c>
      <c r="R108" s="18">
        <f t="shared" si="18"/>
        <v>387.16826265389881</v>
      </c>
      <c r="S108" s="18">
        <f t="shared" si="19"/>
        <v>-122.16826265389881</v>
      </c>
    </row>
    <row r="109" spans="1:19" x14ac:dyDescent="0.25">
      <c r="A109" s="17">
        <v>551068</v>
      </c>
      <c r="B109" s="18">
        <v>21</v>
      </c>
      <c r="C109" s="18">
        <v>11.352916083916076</v>
      </c>
      <c r="D109" s="18">
        <v>11.2</v>
      </c>
      <c r="E109" s="18">
        <v>3.2257608747400504</v>
      </c>
      <c r="F109" s="19">
        <f t="shared" si="10"/>
        <v>0.28413500557007165</v>
      </c>
      <c r="G109" s="18">
        <v>9.6470839160839184</v>
      </c>
      <c r="H109" s="17">
        <v>286</v>
      </c>
      <c r="I109" s="19">
        <f t="shared" si="11"/>
        <v>0.5406150516150513</v>
      </c>
      <c r="J109" s="19" t="str">
        <f t="shared" si="20"/>
        <v>50% - 75%</v>
      </c>
      <c r="K109" s="19">
        <f t="shared" si="12"/>
        <v>0.53333333333333333</v>
      </c>
      <c r="L109" s="19">
        <f t="shared" si="13"/>
        <v>0.53333333333333333</v>
      </c>
      <c r="M109" s="18">
        <f t="shared" si="14"/>
        <v>3246.9339999999979</v>
      </c>
      <c r="N109" s="18">
        <f t="shared" si="15"/>
        <v>3203.2</v>
      </c>
      <c r="O109" s="18">
        <f t="shared" si="16"/>
        <v>3203.2</v>
      </c>
      <c r="P109" s="19">
        <v>0.5</v>
      </c>
      <c r="Q109" s="18">
        <f t="shared" si="17"/>
        <v>10.5</v>
      </c>
      <c r="R109" s="18">
        <f t="shared" si="18"/>
        <v>305.06666666666666</v>
      </c>
      <c r="S109" s="18">
        <f t="shared" si="19"/>
        <v>-19.066666666666663</v>
      </c>
    </row>
    <row r="110" spans="1:19" x14ac:dyDescent="0.25">
      <c r="A110" s="17">
        <v>23559</v>
      </c>
      <c r="B110" s="18">
        <v>66.2</v>
      </c>
      <c r="C110" s="18">
        <v>26.535163265306124</v>
      </c>
      <c r="D110" s="18">
        <v>25.799999999999997</v>
      </c>
      <c r="E110" s="18">
        <v>7.5414532973913664</v>
      </c>
      <c r="F110" s="19">
        <f t="shared" si="10"/>
        <v>0.28420602586800642</v>
      </c>
      <c r="G110" s="18">
        <v>39.664836734693885</v>
      </c>
      <c r="H110" s="17">
        <v>294</v>
      </c>
      <c r="I110" s="19">
        <f t="shared" si="11"/>
        <v>0.40083328195326468</v>
      </c>
      <c r="J110" s="19" t="str">
        <f t="shared" si="20"/>
        <v>25% - 50%</v>
      </c>
      <c r="K110" s="19">
        <f t="shared" si="12"/>
        <v>0.38972809667673708</v>
      </c>
      <c r="L110" s="19">
        <f t="shared" si="13"/>
        <v>0.38972809667673708</v>
      </c>
      <c r="M110" s="18">
        <f t="shared" si="14"/>
        <v>7801.3380000000006</v>
      </c>
      <c r="N110" s="18">
        <f t="shared" si="15"/>
        <v>7585.1999999999989</v>
      </c>
      <c r="O110" s="18">
        <f t="shared" si="16"/>
        <v>7585.1999999999989</v>
      </c>
      <c r="P110" s="19">
        <v>0.5</v>
      </c>
      <c r="Q110" s="18">
        <f t="shared" si="17"/>
        <v>33.1</v>
      </c>
      <c r="R110" s="18">
        <f t="shared" si="18"/>
        <v>229.1601208459214</v>
      </c>
      <c r="S110" s="18">
        <f t="shared" si="19"/>
        <v>64.839879154078602</v>
      </c>
    </row>
    <row r="111" spans="1:19" x14ac:dyDescent="0.25">
      <c r="A111" s="17">
        <v>35111</v>
      </c>
      <c r="B111" s="18">
        <v>38.700000000000003</v>
      </c>
      <c r="C111" s="18">
        <v>14.898138364779877</v>
      </c>
      <c r="D111" s="18">
        <v>14</v>
      </c>
      <c r="E111" s="18">
        <v>6.4928949563772154</v>
      </c>
      <c r="F111" s="19">
        <f t="shared" si="10"/>
        <v>0.43581921428027692</v>
      </c>
      <c r="G111" s="18">
        <v>23.801861635220114</v>
      </c>
      <c r="H111" s="17">
        <v>318</v>
      </c>
      <c r="I111" s="19">
        <f t="shared" si="11"/>
        <v>0.38496481562738699</v>
      </c>
      <c r="J111" s="19" t="str">
        <f t="shared" si="20"/>
        <v>25% - 50%</v>
      </c>
      <c r="K111" s="19">
        <f t="shared" si="12"/>
        <v>0.36175710594315241</v>
      </c>
      <c r="L111" s="19">
        <f t="shared" si="13"/>
        <v>0.36175710594315241</v>
      </c>
      <c r="M111" s="18">
        <f t="shared" si="14"/>
        <v>4737.6080000000011</v>
      </c>
      <c r="N111" s="18">
        <f t="shared" si="15"/>
        <v>4452</v>
      </c>
      <c r="O111" s="18">
        <f t="shared" si="16"/>
        <v>4452</v>
      </c>
      <c r="P111" s="19">
        <v>0.5</v>
      </c>
      <c r="Q111" s="18">
        <f t="shared" si="17"/>
        <v>19.350000000000001</v>
      </c>
      <c r="R111" s="18">
        <f t="shared" si="18"/>
        <v>230.07751937984494</v>
      </c>
      <c r="S111" s="18">
        <f t="shared" si="19"/>
        <v>87.922480620155056</v>
      </c>
    </row>
    <row r="112" spans="1:19" x14ac:dyDescent="0.25">
      <c r="A112" s="17">
        <v>24538</v>
      </c>
      <c r="B112" s="18">
        <v>100.1</v>
      </c>
      <c r="C112" s="18">
        <v>53.528586466165436</v>
      </c>
      <c r="D112" s="18">
        <v>54.65</v>
      </c>
      <c r="E112" s="18">
        <v>20.944623000206864</v>
      </c>
      <c r="F112" s="19">
        <f t="shared" si="10"/>
        <v>0.39127920953873169</v>
      </c>
      <c r="G112" s="18">
        <v>46.571413533834587</v>
      </c>
      <c r="H112" s="17">
        <v>266</v>
      </c>
      <c r="I112" s="19">
        <f t="shared" si="11"/>
        <v>0.53475111354810623</v>
      </c>
      <c r="J112" s="19" t="str">
        <f t="shared" si="20"/>
        <v>50% - 75%</v>
      </c>
      <c r="K112" s="19">
        <f t="shared" si="12"/>
        <v>0.54595404595404595</v>
      </c>
      <c r="L112" s="19">
        <f t="shared" si="13"/>
        <v>0.54595404595404595</v>
      </c>
      <c r="M112" s="18">
        <f t="shared" si="14"/>
        <v>14238.604000000007</v>
      </c>
      <c r="N112" s="18">
        <f t="shared" si="15"/>
        <v>14536.9</v>
      </c>
      <c r="O112" s="18">
        <f t="shared" si="16"/>
        <v>14536.9</v>
      </c>
      <c r="P112" s="19">
        <v>0.5</v>
      </c>
      <c r="Q112" s="18">
        <f t="shared" si="17"/>
        <v>50.05</v>
      </c>
      <c r="R112" s="18">
        <f t="shared" si="18"/>
        <v>290.44755244755248</v>
      </c>
      <c r="S112" s="18">
        <f t="shared" si="19"/>
        <v>-24.447552447552482</v>
      </c>
    </row>
    <row r="113" spans="1:19" x14ac:dyDescent="0.25">
      <c r="A113" s="17">
        <v>120267</v>
      </c>
      <c r="B113" s="18">
        <v>109.003</v>
      </c>
      <c r="C113" s="18">
        <v>38.122272517321058</v>
      </c>
      <c r="D113" s="18">
        <v>32.290000000000006</v>
      </c>
      <c r="E113" s="18">
        <v>27.330687031867544</v>
      </c>
      <c r="F113" s="19">
        <f t="shared" si="10"/>
        <v>0.71692176848716715</v>
      </c>
      <c r="G113" s="18">
        <v>70.880727482678864</v>
      </c>
      <c r="H113" s="17">
        <v>433</v>
      </c>
      <c r="I113" s="19">
        <f t="shared" si="11"/>
        <v>0.34973599366367036</v>
      </c>
      <c r="J113" s="19" t="str">
        <f t="shared" si="20"/>
        <v>25% - 50%</v>
      </c>
      <c r="K113" s="19">
        <f t="shared" si="12"/>
        <v>0.29623037898039511</v>
      </c>
      <c r="L113" s="19">
        <f t="shared" si="13"/>
        <v>0.29623037898039511</v>
      </c>
      <c r="M113" s="18">
        <f t="shared" si="14"/>
        <v>16506.944000000018</v>
      </c>
      <c r="N113" s="18">
        <f t="shared" si="15"/>
        <v>13981.570000000003</v>
      </c>
      <c r="O113" s="18">
        <f t="shared" si="16"/>
        <v>13981.570000000003</v>
      </c>
      <c r="P113" s="19">
        <v>0.5</v>
      </c>
      <c r="Q113" s="18">
        <f t="shared" si="17"/>
        <v>54.5015</v>
      </c>
      <c r="R113" s="18">
        <f t="shared" si="18"/>
        <v>256.53550819702218</v>
      </c>
      <c r="S113" s="18">
        <f t="shared" si="19"/>
        <v>176.46449180297782</v>
      </c>
    </row>
    <row r="114" spans="1:19" x14ac:dyDescent="0.25">
      <c r="A114" s="17">
        <v>35116</v>
      </c>
      <c r="B114" s="18">
        <v>34.4</v>
      </c>
      <c r="C114" s="18">
        <v>15.105888524590162</v>
      </c>
      <c r="D114" s="18">
        <v>14.399999999999999</v>
      </c>
      <c r="E114" s="18">
        <v>5.2781694893765074</v>
      </c>
      <c r="F114" s="19">
        <f t="shared" si="10"/>
        <v>0.34941138886232509</v>
      </c>
      <c r="G114" s="18">
        <v>19.294111475409839</v>
      </c>
      <c r="H114" s="17">
        <v>305</v>
      </c>
      <c r="I114" s="19">
        <f t="shared" si="11"/>
        <v>0.43912466641250469</v>
      </c>
      <c r="J114" s="19" t="str">
        <f t="shared" si="20"/>
        <v>25% - 50%</v>
      </c>
      <c r="K114" s="19">
        <f t="shared" si="12"/>
        <v>0.41860465116279066</v>
      </c>
      <c r="L114" s="19">
        <f t="shared" si="13"/>
        <v>0.41860465116279066</v>
      </c>
      <c r="M114" s="18">
        <f t="shared" si="14"/>
        <v>4607.2959999999994</v>
      </c>
      <c r="N114" s="18">
        <f t="shared" si="15"/>
        <v>4392</v>
      </c>
      <c r="O114" s="18">
        <f t="shared" si="16"/>
        <v>4392</v>
      </c>
      <c r="P114" s="19">
        <v>0.5</v>
      </c>
      <c r="Q114" s="18">
        <f t="shared" si="17"/>
        <v>17.2</v>
      </c>
      <c r="R114" s="18">
        <f t="shared" si="18"/>
        <v>255.34883720930233</v>
      </c>
      <c r="S114" s="18">
        <f t="shared" si="19"/>
        <v>49.651162790697668</v>
      </c>
    </row>
    <row r="115" spans="1:19" x14ac:dyDescent="0.25">
      <c r="A115" s="17">
        <v>24517</v>
      </c>
      <c r="B115" s="18">
        <v>71.019000000000005</v>
      </c>
      <c r="C115" s="18">
        <v>29.630207272727279</v>
      </c>
      <c r="D115" s="18">
        <v>29.5</v>
      </c>
      <c r="E115" s="18">
        <v>11.4739788078573</v>
      </c>
      <c r="F115" s="19">
        <f t="shared" si="10"/>
        <v>0.3872392353602726</v>
      </c>
      <c r="G115" s="18">
        <v>41.388792727272701</v>
      </c>
      <c r="H115" s="17">
        <v>275</v>
      </c>
      <c r="I115" s="19">
        <f t="shared" si="11"/>
        <v>0.41721521385442312</v>
      </c>
      <c r="J115" s="19" t="str">
        <f t="shared" si="20"/>
        <v>25% - 50%</v>
      </c>
      <c r="K115" s="19">
        <f t="shared" si="12"/>
        <v>0.41538179923682389</v>
      </c>
      <c r="L115" s="19">
        <f t="shared" si="13"/>
        <v>0.41538179923682389</v>
      </c>
      <c r="M115" s="18">
        <f t="shared" si="14"/>
        <v>8148.3070000000016</v>
      </c>
      <c r="N115" s="18">
        <f t="shared" si="15"/>
        <v>8112.5</v>
      </c>
      <c r="O115" s="18">
        <f t="shared" si="16"/>
        <v>8112.5</v>
      </c>
      <c r="P115" s="19">
        <v>0.5</v>
      </c>
      <c r="Q115" s="18">
        <f t="shared" si="17"/>
        <v>35.509500000000003</v>
      </c>
      <c r="R115" s="18">
        <f t="shared" si="18"/>
        <v>228.45998958025316</v>
      </c>
      <c r="S115" s="18">
        <f t="shared" si="19"/>
        <v>46.540010419746835</v>
      </c>
    </row>
    <row r="116" spans="1:19" x14ac:dyDescent="0.25">
      <c r="A116" s="17">
        <v>24537</v>
      </c>
      <c r="B116" s="18">
        <v>62.2</v>
      </c>
      <c r="C116" s="18">
        <v>32.218749999999993</v>
      </c>
      <c r="D116" s="18">
        <v>31.25</v>
      </c>
      <c r="E116" s="18">
        <v>8.3288965831425301</v>
      </c>
      <c r="F116" s="19">
        <f t="shared" si="10"/>
        <v>0.25851085418095154</v>
      </c>
      <c r="G116" s="18">
        <v>29.981249999999982</v>
      </c>
      <c r="H116" s="17">
        <v>288</v>
      </c>
      <c r="I116" s="19">
        <f t="shared" si="11"/>
        <v>0.51798633440514452</v>
      </c>
      <c r="J116" s="19" t="str">
        <f t="shared" si="20"/>
        <v>50% - 75%</v>
      </c>
      <c r="K116" s="19">
        <f t="shared" si="12"/>
        <v>0.502411575562701</v>
      </c>
      <c r="L116" s="19">
        <f t="shared" si="13"/>
        <v>0.502411575562701</v>
      </c>
      <c r="M116" s="18">
        <f t="shared" si="14"/>
        <v>9278.9999999999982</v>
      </c>
      <c r="N116" s="18">
        <f t="shared" si="15"/>
        <v>9000</v>
      </c>
      <c r="O116" s="18">
        <f t="shared" si="16"/>
        <v>9000</v>
      </c>
      <c r="P116" s="19">
        <v>0.5</v>
      </c>
      <c r="Q116" s="18">
        <f t="shared" si="17"/>
        <v>31.1</v>
      </c>
      <c r="R116" s="18">
        <f t="shared" si="18"/>
        <v>289.38906752411572</v>
      </c>
      <c r="S116" s="18">
        <f t="shared" si="19"/>
        <v>-1.3890675241157169</v>
      </c>
    </row>
    <row r="117" spans="1:19" x14ac:dyDescent="0.25">
      <c r="A117" s="17">
        <v>33413</v>
      </c>
      <c r="B117" s="18">
        <v>56</v>
      </c>
      <c r="C117" s="18">
        <v>26.415440273037554</v>
      </c>
      <c r="D117" s="18">
        <v>25.4</v>
      </c>
      <c r="E117" s="18">
        <v>8.4570382304231106</v>
      </c>
      <c r="F117" s="19">
        <f t="shared" si="10"/>
        <v>0.32015511166986965</v>
      </c>
      <c r="G117" s="18">
        <v>29.58455972696245</v>
      </c>
      <c r="H117" s="17">
        <v>293</v>
      </c>
      <c r="I117" s="19">
        <f t="shared" si="11"/>
        <v>0.47170429058995633</v>
      </c>
      <c r="J117" s="19" t="str">
        <f t="shared" si="20"/>
        <v>25% - 50%</v>
      </c>
      <c r="K117" s="19">
        <f t="shared" si="12"/>
        <v>0.45357142857142857</v>
      </c>
      <c r="L117" s="19">
        <f t="shared" si="13"/>
        <v>0.45357142857142857</v>
      </c>
      <c r="M117" s="18">
        <f t="shared" si="14"/>
        <v>7739.7240000000029</v>
      </c>
      <c r="N117" s="18">
        <f t="shared" si="15"/>
        <v>7442.2</v>
      </c>
      <c r="O117" s="18">
        <f t="shared" si="16"/>
        <v>7442.2</v>
      </c>
      <c r="P117" s="19">
        <v>0.5</v>
      </c>
      <c r="Q117" s="18">
        <f t="shared" si="17"/>
        <v>28</v>
      </c>
      <c r="R117" s="18">
        <f t="shared" si="18"/>
        <v>265.79285714285714</v>
      </c>
      <c r="S117" s="18">
        <f t="shared" si="19"/>
        <v>27.207142857142856</v>
      </c>
    </row>
    <row r="118" spans="1:19" x14ac:dyDescent="0.25">
      <c r="A118" s="17">
        <v>34213</v>
      </c>
      <c r="B118" s="18">
        <v>31.2</v>
      </c>
      <c r="C118" s="18">
        <v>22.901079245283015</v>
      </c>
      <c r="D118" s="18">
        <v>23.1</v>
      </c>
      <c r="E118" s="18">
        <v>4.0195167927854847</v>
      </c>
      <c r="F118" s="19">
        <f t="shared" si="10"/>
        <v>0.17551647892810088</v>
      </c>
      <c r="G118" s="18">
        <v>8.2989207547169741</v>
      </c>
      <c r="H118" s="17">
        <v>265</v>
      </c>
      <c r="I118" s="19">
        <f t="shared" si="11"/>
        <v>0.73400895016932743</v>
      </c>
      <c r="J118" s="19" t="str">
        <f t="shared" si="20"/>
        <v>50% - 75%</v>
      </c>
      <c r="K118" s="19">
        <f t="shared" si="12"/>
        <v>0.74038461538461542</v>
      </c>
      <c r="L118" s="19">
        <f t="shared" si="13"/>
        <v>0.74038461538461542</v>
      </c>
      <c r="M118" s="18">
        <f t="shared" si="14"/>
        <v>6068.7859999999991</v>
      </c>
      <c r="N118" s="18">
        <f t="shared" si="15"/>
        <v>6121.5</v>
      </c>
      <c r="O118" s="18">
        <f t="shared" si="16"/>
        <v>6121.5</v>
      </c>
      <c r="P118" s="19">
        <v>0.5</v>
      </c>
      <c r="Q118" s="18">
        <f t="shared" si="17"/>
        <v>15.6</v>
      </c>
      <c r="R118" s="18">
        <f t="shared" si="18"/>
        <v>392.40384615384619</v>
      </c>
      <c r="S118" s="18">
        <f t="shared" si="19"/>
        <v>-127.40384615384619</v>
      </c>
    </row>
    <row r="119" spans="1:19" x14ac:dyDescent="0.25">
      <c r="A119" s="17">
        <v>24535</v>
      </c>
      <c r="B119" s="18">
        <v>101.2</v>
      </c>
      <c r="C119" s="18">
        <v>53.618493150684905</v>
      </c>
      <c r="D119" s="18">
        <v>50.8</v>
      </c>
      <c r="E119" s="18">
        <v>20.330406538581808</v>
      </c>
      <c r="F119" s="19">
        <f t="shared" si="10"/>
        <v>0.37916780841727393</v>
      </c>
      <c r="G119" s="18">
        <v>47.58150684931509</v>
      </c>
      <c r="H119" s="17">
        <v>292</v>
      </c>
      <c r="I119" s="19">
        <f t="shared" si="11"/>
        <v>0.52982700741783506</v>
      </c>
      <c r="J119" s="19" t="str">
        <f t="shared" si="20"/>
        <v>50% - 75%</v>
      </c>
      <c r="K119" s="19">
        <f t="shared" si="12"/>
        <v>0.50197628458498023</v>
      </c>
      <c r="L119" s="19">
        <f t="shared" si="13"/>
        <v>0.50197628458498023</v>
      </c>
      <c r="M119" s="18">
        <f t="shared" si="14"/>
        <v>15656.599999999993</v>
      </c>
      <c r="N119" s="18">
        <f t="shared" si="15"/>
        <v>14833.599999999999</v>
      </c>
      <c r="O119" s="18">
        <f t="shared" si="16"/>
        <v>14833.599999999999</v>
      </c>
      <c r="P119" s="19">
        <v>0.5</v>
      </c>
      <c r="Q119" s="18">
        <f t="shared" si="17"/>
        <v>50.6</v>
      </c>
      <c r="R119" s="18">
        <f t="shared" si="18"/>
        <v>293.15415019762844</v>
      </c>
      <c r="S119" s="18">
        <f t="shared" si="19"/>
        <v>-1.1541501976284394</v>
      </c>
    </row>
    <row r="120" spans="1:19" x14ac:dyDescent="0.25">
      <c r="A120" s="17">
        <v>23563</v>
      </c>
      <c r="B120" s="18">
        <v>49.4</v>
      </c>
      <c r="C120" s="18">
        <v>25.107398496240616</v>
      </c>
      <c r="D120" s="18">
        <v>24.8</v>
      </c>
      <c r="E120" s="18">
        <v>8.8490189529280414</v>
      </c>
      <c r="F120" s="19">
        <f t="shared" si="10"/>
        <v>0.35244666842934858</v>
      </c>
      <c r="G120" s="18">
        <v>24.292601503759421</v>
      </c>
      <c r="H120" s="17">
        <v>266</v>
      </c>
      <c r="I120" s="19">
        <f t="shared" si="11"/>
        <v>0.50824693312227975</v>
      </c>
      <c r="J120" s="19" t="str">
        <f t="shared" si="20"/>
        <v>50% - 75%</v>
      </c>
      <c r="K120" s="19">
        <f t="shared" si="12"/>
        <v>0.50202429149797578</v>
      </c>
      <c r="L120" s="19">
        <f t="shared" si="13"/>
        <v>0.50202429149797578</v>
      </c>
      <c r="M120" s="18">
        <f t="shared" si="14"/>
        <v>6678.5680000000038</v>
      </c>
      <c r="N120" s="18">
        <f t="shared" si="15"/>
        <v>6596.8</v>
      </c>
      <c r="O120" s="18">
        <f t="shared" si="16"/>
        <v>6596.8</v>
      </c>
      <c r="P120" s="19">
        <v>0.5</v>
      </c>
      <c r="Q120" s="18">
        <f t="shared" si="17"/>
        <v>24.7</v>
      </c>
      <c r="R120" s="18">
        <f t="shared" si="18"/>
        <v>267.07692307692309</v>
      </c>
      <c r="S120" s="18">
        <f t="shared" si="19"/>
        <v>-1.0769230769230944</v>
      </c>
    </row>
    <row r="121" spans="1:19" x14ac:dyDescent="0.25">
      <c r="A121" s="17">
        <v>24536</v>
      </c>
      <c r="B121" s="18">
        <v>78.5</v>
      </c>
      <c r="C121" s="18">
        <v>31.460071942446042</v>
      </c>
      <c r="D121" s="18">
        <v>30.349999999999998</v>
      </c>
      <c r="E121" s="18">
        <v>9.1231816443664311</v>
      </c>
      <c r="F121" s="19">
        <f t="shared" si="10"/>
        <v>0.28999239610947619</v>
      </c>
      <c r="G121" s="18">
        <v>47.039928057553922</v>
      </c>
      <c r="H121" s="17">
        <v>278</v>
      </c>
      <c r="I121" s="19">
        <f t="shared" si="11"/>
        <v>0.40076524767447186</v>
      </c>
      <c r="J121" s="19" t="str">
        <f t="shared" si="20"/>
        <v>25% - 50%</v>
      </c>
      <c r="K121" s="19">
        <f t="shared" si="12"/>
        <v>0.38662420382165602</v>
      </c>
      <c r="L121" s="19">
        <f t="shared" si="13"/>
        <v>0.38662420382165602</v>
      </c>
      <c r="M121" s="18">
        <f t="shared" si="14"/>
        <v>8745.9</v>
      </c>
      <c r="N121" s="18">
        <f t="shared" si="15"/>
        <v>8437.2999999999993</v>
      </c>
      <c r="O121" s="18">
        <f t="shared" si="16"/>
        <v>8437.2999999999993</v>
      </c>
      <c r="P121" s="19">
        <v>0.5</v>
      </c>
      <c r="Q121" s="18">
        <f t="shared" si="17"/>
        <v>39.25</v>
      </c>
      <c r="R121" s="18">
        <f t="shared" si="18"/>
        <v>214.96305732484075</v>
      </c>
      <c r="S121" s="18">
        <f t="shared" si="19"/>
        <v>63.036942675159253</v>
      </c>
    </row>
    <row r="122" spans="1:19" x14ac:dyDescent="0.25">
      <c r="A122" s="17">
        <v>34211</v>
      </c>
      <c r="B122" s="18">
        <v>32.200000000000003</v>
      </c>
      <c r="C122" s="18">
        <v>15.909191176470582</v>
      </c>
      <c r="D122" s="18">
        <v>15.5</v>
      </c>
      <c r="E122" s="18">
        <v>5.4147356080435181</v>
      </c>
      <c r="F122" s="19">
        <f t="shared" si="10"/>
        <v>0.34035266456863111</v>
      </c>
      <c r="G122" s="18">
        <v>16.290808823529421</v>
      </c>
      <c r="H122" s="17">
        <v>272</v>
      </c>
      <c r="I122" s="19">
        <f t="shared" si="11"/>
        <v>0.49407426013883793</v>
      </c>
      <c r="J122" s="19" t="str">
        <f t="shared" si="20"/>
        <v>25% - 50%</v>
      </c>
      <c r="K122" s="19">
        <f t="shared" si="12"/>
        <v>0.48136645962732916</v>
      </c>
      <c r="L122" s="19">
        <f t="shared" si="13"/>
        <v>0.48136645962732916</v>
      </c>
      <c r="M122" s="18">
        <f t="shared" si="14"/>
        <v>4327.2999999999984</v>
      </c>
      <c r="N122" s="18">
        <f t="shared" si="15"/>
        <v>4216</v>
      </c>
      <c r="O122" s="18">
        <f t="shared" si="16"/>
        <v>4216</v>
      </c>
      <c r="P122" s="19">
        <v>0.5</v>
      </c>
      <c r="Q122" s="18">
        <f t="shared" si="17"/>
        <v>16.100000000000001</v>
      </c>
      <c r="R122" s="18">
        <f t="shared" si="18"/>
        <v>261.86335403726707</v>
      </c>
      <c r="S122" s="18">
        <f t="shared" si="19"/>
        <v>10.136645962732928</v>
      </c>
    </row>
    <row r="123" spans="1:19" x14ac:dyDescent="0.25">
      <c r="A123" s="17">
        <v>23588</v>
      </c>
      <c r="B123" s="18">
        <v>61.4</v>
      </c>
      <c r="C123" s="18">
        <v>31.006323420074331</v>
      </c>
      <c r="D123" s="18">
        <v>30.3</v>
      </c>
      <c r="E123" s="18">
        <v>8.7253542982554713</v>
      </c>
      <c r="F123" s="19">
        <f t="shared" si="10"/>
        <v>0.28140564039290261</v>
      </c>
      <c r="G123" s="18">
        <v>30.393676579925653</v>
      </c>
      <c r="H123" s="17">
        <v>269</v>
      </c>
      <c r="I123" s="19">
        <f t="shared" si="11"/>
        <v>0.50498898078296961</v>
      </c>
      <c r="J123" s="19" t="str">
        <f t="shared" si="20"/>
        <v>50% - 75%</v>
      </c>
      <c r="K123" s="19">
        <f t="shared" si="12"/>
        <v>0.49348534201954397</v>
      </c>
      <c r="L123" s="19">
        <f t="shared" si="13"/>
        <v>0.49348534201954397</v>
      </c>
      <c r="M123" s="18">
        <f t="shared" si="14"/>
        <v>8340.7009999999955</v>
      </c>
      <c r="N123" s="18">
        <f t="shared" si="15"/>
        <v>8150.7</v>
      </c>
      <c r="O123" s="18">
        <f t="shared" si="16"/>
        <v>8150.7</v>
      </c>
      <c r="P123" s="19">
        <v>0.5</v>
      </c>
      <c r="Q123" s="18">
        <f t="shared" si="17"/>
        <v>30.7</v>
      </c>
      <c r="R123" s="18">
        <f t="shared" si="18"/>
        <v>265.49511400651465</v>
      </c>
      <c r="S123" s="18">
        <f t="shared" si="19"/>
        <v>3.5048859934853454</v>
      </c>
    </row>
    <row r="124" spans="1:19" x14ac:dyDescent="0.25">
      <c r="A124" s="17">
        <v>560163</v>
      </c>
      <c r="B124" s="18">
        <v>54.7</v>
      </c>
      <c r="C124" s="18">
        <v>25.630461847389565</v>
      </c>
      <c r="D124" s="18">
        <v>26</v>
      </c>
      <c r="E124" s="18">
        <v>8.7961709012353779</v>
      </c>
      <c r="F124" s="19">
        <f t="shared" si="10"/>
        <v>0.3431920561404655</v>
      </c>
      <c r="G124" s="18">
        <v>29.069538152610427</v>
      </c>
      <c r="H124" s="17">
        <v>249</v>
      </c>
      <c r="I124" s="19">
        <f t="shared" si="11"/>
        <v>0.46856420196324616</v>
      </c>
      <c r="J124" s="19" t="str">
        <f t="shared" si="20"/>
        <v>25% - 50%</v>
      </c>
      <c r="K124" s="19">
        <f t="shared" si="12"/>
        <v>0.47531992687385738</v>
      </c>
      <c r="L124" s="19">
        <f t="shared" si="13"/>
        <v>0.47531992687385738</v>
      </c>
      <c r="M124" s="18">
        <f t="shared" si="14"/>
        <v>6381.9850000000015</v>
      </c>
      <c r="N124" s="18">
        <f t="shared" si="15"/>
        <v>6474</v>
      </c>
      <c r="O124" s="18">
        <f t="shared" si="16"/>
        <v>6474</v>
      </c>
      <c r="P124" s="19">
        <v>0.5</v>
      </c>
      <c r="Q124" s="18">
        <f t="shared" si="17"/>
        <v>27.35</v>
      </c>
      <c r="R124" s="18">
        <f t="shared" si="18"/>
        <v>236.70932358318097</v>
      </c>
      <c r="S124" s="18">
        <f t="shared" si="19"/>
        <v>12.290676416819025</v>
      </c>
    </row>
    <row r="125" spans="1:19" x14ac:dyDescent="0.25">
      <c r="A125" s="17">
        <v>235119</v>
      </c>
      <c r="B125" s="18">
        <v>61.1</v>
      </c>
      <c r="C125" s="18">
        <v>25.353149606299212</v>
      </c>
      <c r="D125" s="18">
        <v>25.45</v>
      </c>
      <c r="E125" s="18">
        <v>8.6156610046298496</v>
      </c>
      <c r="F125" s="19">
        <f t="shared" si="10"/>
        <v>0.33982606257682529</v>
      </c>
      <c r="G125" s="18">
        <v>35.746850393700775</v>
      </c>
      <c r="H125" s="17">
        <v>254</v>
      </c>
      <c r="I125" s="19">
        <f t="shared" si="11"/>
        <v>0.41494516540587906</v>
      </c>
      <c r="J125" s="19" t="str">
        <f t="shared" si="20"/>
        <v>25% - 50%</v>
      </c>
      <c r="K125" s="19">
        <f t="shared" si="12"/>
        <v>0.41653027823240585</v>
      </c>
      <c r="L125" s="19">
        <f t="shared" si="13"/>
        <v>0.41653027823240585</v>
      </c>
      <c r="M125" s="18">
        <f t="shared" si="14"/>
        <v>6439.7</v>
      </c>
      <c r="N125" s="18">
        <f t="shared" si="15"/>
        <v>6464.3</v>
      </c>
      <c r="O125" s="18">
        <f t="shared" si="16"/>
        <v>6464.3</v>
      </c>
      <c r="P125" s="19">
        <v>0.5</v>
      </c>
      <c r="Q125" s="18">
        <f t="shared" si="17"/>
        <v>30.55</v>
      </c>
      <c r="R125" s="18">
        <f t="shared" si="18"/>
        <v>211.59738134206219</v>
      </c>
      <c r="S125" s="18">
        <f t="shared" si="19"/>
        <v>42.402618657937808</v>
      </c>
    </row>
    <row r="126" spans="1:19" x14ac:dyDescent="0.25">
      <c r="A126" s="17">
        <v>23577</v>
      </c>
      <c r="B126" s="18">
        <v>65.2</v>
      </c>
      <c r="C126" s="18">
        <v>25.806421052631581</v>
      </c>
      <c r="D126" s="18">
        <v>24.5</v>
      </c>
      <c r="E126" s="18">
        <v>12.042620782663889</v>
      </c>
      <c r="F126" s="19">
        <f t="shared" si="10"/>
        <v>0.46665210794256401</v>
      </c>
      <c r="G126" s="18">
        <v>39.393578947368454</v>
      </c>
      <c r="H126" s="17">
        <v>285</v>
      </c>
      <c r="I126" s="19">
        <f t="shared" si="11"/>
        <v>0.39580400387471748</v>
      </c>
      <c r="J126" s="19" t="str">
        <f t="shared" si="20"/>
        <v>25% - 50%</v>
      </c>
      <c r="K126" s="19">
        <f t="shared" si="12"/>
        <v>0.37576687116564417</v>
      </c>
      <c r="L126" s="19">
        <f t="shared" si="13"/>
        <v>0.37576687116564417</v>
      </c>
      <c r="M126" s="18">
        <f t="shared" si="14"/>
        <v>7354.8300000000008</v>
      </c>
      <c r="N126" s="18">
        <f t="shared" si="15"/>
        <v>6982.5</v>
      </c>
      <c r="O126" s="18">
        <f t="shared" si="16"/>
        <v>6982.5</v>
      </c>
      <c r="P126" s="19">
        <v>0.5</v>
      </c>
      <c r="Q126" s="18">
        <f t="shared" si="17"/>
        <v>32.6</v>
      </c>
      <c r="R126" s="18">
        <f t="shared" si="18"/>
        <v>214.18711656441718</v>
      </c>
      <c r="S126" s="18">
        <f t="shared" si="19"/>
        <v>70.812883435582819</v>
      </c>
    </row>
    <row r="127" spans="1:19" x14ac:dyDescent="0.25">
      <c r="A127" s="17">
        <v>3349</v>
      </c>
      <c r="B127" s="18">
        <v>58.356999999999999</v>
      </c>
      <c r="C127" s="18">
        <v>30.180413114754085</v>
      </c>
      <c r="D127" s="18">
        <v>27.8</v>
      </c>
      <c r="E127" s="18">
        <v>12.268791714135014</v>
      </c>
      <c r="F127" s="19">
        <f t="shared" si="10"/>
        <v>0.40651503567846314</v>
      </c>
      <c r="G127" s="18">
        <v>28.176586885245872</v>
      </c>
      <c r="H127" s="17">
        <v>305</v>
      </c>
      <c r="I127" s="19">
        <f t="shared" si="11"/>
        <v>0.51716868781387126</v>
      </c>
      <c r="J127" s="19" t="str">
        <f t="shared" si="20"/>
        <v>50% - 75%</v>
      </c>
      <c r="K127" s="19">
        <f t="shared" si="12"/>
        <v>0.47637815514848264</v>
      </c>
      <c r="L127" s="19">
        <f t="shared" si="13"/>
        <v>0.47637815514848264</v>
      </c>
      <c r="M127" s="18">
        <f t="shared" si="14"/>
        <v>9205.0259999999962</v>
      </c>
      <c r="N127" s="18">
        <f t="shared" si="15"/>
        <v>8479</v>
      </c>
      <c r="O127" s="18">
        <f t="shared" si="16"/>
        <v>8479</v>
      </c>
      <c r="P127" s="19">
        <v>0.5</v>
      </c>
      <c r="Q127" s="18">
        <f t="shared" si="17"/>
        <v>29.1785</v>
      </c>
      <c r="R127" s="18">
        <f t="shared" si="18"/>
        <v>290.59067464057438</v>
      </c>
      <c r="S127" s="18">
        <f t="shared" si="19"/>
        <v>14.409325359425623</v>
      </c>
    </row>
    <row r="128" spans="1:19" x14ac:dyDescent="0.25">
      <c r="A128" s="17">
        <v>23597</v>
      </c>
      <c r="B128" s="18">
        <v>52.7</v>
      </c>
      <c r="C128" s="18">
        <v>30.956470588235312</v>
      </c>
      <c r="D128" s="18">
        <v>30.8</v>
      </c>
      <c r="E128" s="18">
        <v>8.3723360608766999</v>
      </c>
      <c r="F128" s="19">
        <f t="shared" si="10"/>
        <v>0.27045512300935626</v>
      </c>
      <c r="G128" s="18">
        <v>21.743529411764701</v>
      </c>
      <c r="H128" s="17">
        <v>255</v>
      </c>
      <c r="I128" s="19">
        <f t="shared" si="11"/>
        <v>0.58740930907467381</v>
      </c>
      <c r="J128" s="19" t="str">
        <f t="shared" si="20"/>
        <v>50% - 75%</v>
      </c>
      <c r="K128" s="19">
        <f t="shared" si="12"/>
        <v>0.58444022770398485</v>
      </c>
      <c r="L128" s="19">
        <f t="shared" si="13"/>
        <v>0.58444022770398485</v>
      </c>
      <c r="M128" s="18">
        <f t="shared" si="14"/>
        <v>7893.9000000000051</v>
      </c>
      <c r="N128" s="18">
        <f t="shared" si="15"/>
        <v>7854</v>
      </c>
      <c r="O128" s="18">
        <f t="shared" si="16"/>
        <v>7854</v>
      </c>
      <c r="P128" s="19">
        <v>0.5</v>
      </c>
      <c r="Q128" s="18">
        <f t="shared" si="17"/>
        <v>26.35</v>
      </c>
      <c r="R128" s="18">
        <f t="shared" si="18"/>
        <v>298.06451612903226</v>
      </c>
      <c r="S128" s="18">
        <f t="shared" si="19"/>
        <v>-43.064516129032256</v>
      </c>
    </row>
    <row r="129" spans="1:19" x14ac:dyDescent="0.25">
      <c r="A129" s="17">
        <v>235120</v>
      </c>
      <c r="B129" s="18">
        <v>68.7</v>
      </c>
      <c r="C129" s="18">
        <v>29.152490421455965</v>
      </c>
      <c r="D129" s="18">
        <v>28.6</v>
      </c>
      <c r="E129" s="18">
        <v>10.265200901257359</v>
      </c>
      <c r="F129" s="19">
        <f t="shared" si="10"/>
        <v>0.35212089097205446</v>
      </c>
      <c r="G129" s="18">
        <v>39.547509578544059</v>
      </c>
      <c r="H129" s="17">
        <v>261</v>
      </c>
      <c r="I129" s="19">
        <f t="shared" si="11"/>
        <v>0.42434483874026147</v>
      </c>
      <c r="J129" s="19" t="str">
        <f t="shared" si="20"/>
        <v>25% - 50%</v>
      </c>
      <c r="K129" s="19">
        <f t="shared" si="12"/>
        <v>0.41630276564774382</v>
      </c>
      <c r="L129" s="19">
        <f t="shared" si="13"/>
        <v>0.41630276564774382</v>
      </c>
      <c r="M129" s="18">
        <f t="shared" si="14"/>
        <v>7608.8000000000065</v>
      </c>
      <c r="N129" s="18">
        <f t="shared" si="15"/>
        <v>7464.6</v>
      </c>
      <c r="O129" s="18">
        <f t="shared" si="16"/>
        <v>7464.6</v>
      </c>
      <c r="P129" s="19">
        <v>0.5</v>
      </c>
      <c r="Q129" s="18">
        <f t="shared" si="17"/>
        <v>34.35</v>
      </c>
      <c r="R129" s="18">
        <f t="shared" si="18"/>
        <v>217.31004366812226</v>
      </c>
      <c r="S129" s="18">
        <f t="shared" si="19"/>
        <v>43.689956331877738</v>
      </c>
    </row>
    <row r="130" spans="1:19" x14ac:dyDescent="0.25">
      <c r="A130" s="17">
        <v>23550</v>
      </c>
      <c r="B130" s="18">
        <v>60.9</v>
      </c>
      <c r="C130" s="18">
        <v>26.301640816326518</v>
      </c>
      <c r="D130" s="18">
        <v>26.6</v>
      </c>
      <c r="E130" s="18">
        <v>9.4918597877926079</v>
      </c>
      <c r="F130" s="19">
        <f t="shared" ref="F130:F193" si="21">+E130/C130</f>
        <v>0.36088470122748451</v>
      </c>
      <c r="G130" s="18">
        <v>34.598359183673452</v>
      </c>
      <c r="H130" s="17">
        <v>245</v>
      </c>
      <c r="I130" s="19">
        <f t="shared" ref="I130:I193" si="22">+C130/B130</f>
        <v>0.43188244361784101</v>
      </c>
      <c r="J130" s="19" t="str">
        <f t="shared" si="20"/>
        <v>25% - 50%</v>
      </c>
      <c r="K130" s="19">
        <f t="shared" ref="K130:K193" si="23">+D130/B130</f>
        <v>0.43678160919540232</v>
      </c>
      <c r="L130" s="19">
        <f t="shared" ref="L130:L193" si="24">+IF(F130&gt;0.1,K130,I130)</f>
        <v>0.43678160919540232</v>
      </c>
      <c r="M130" s="18">
        <f t="shared" ref="M130:M193" si="25">+H130*C130</f>
        <v>6443.9019999999973</v>
      </c>
      <c r="N130" s="18">
        <f t="shared" ref="N130:N193" si="26">+D130*H130</f>
        <v>6517</v>
      </c>
      <c r="O130" s="18">
        <f t="shared" ref="O130:O193" si="27">+IF(F130&lt;1,N130,M130)</f>
        <v>6517</v>
      </c>
      <c r="P130" s="19">
        <v>0.5</v>
      </c>
      <c r="Q130" s="18">
        <f t="shared" ref="Q130:Q193" si="28">+P130*B130</f>
        <v>30.45</v>
      </c>
      <c r="R130" s="18">
        <f t="shared" ref="R130:R193" si="29">+O130/Q130</f>
        <v>214.02298850574712</v>
      </c>
      <c r="S130" s="18">
        <f t="shared" ref="S130:S193" si="30">+H130-R130</f>
        <v>30.977011494252878</v>
      </c>
    </row>
    <row r="131" spans="1:19" x14ac:dyDescent="0.25">
      <c r="A131" s="17">
        <v>13060</v>
      </c>
      <c r="B131" s="18">
        <v>84.966999999999999</v>
      </c>
      <c r="C131" s="18">
        <v>25.617874524714853</v>
      </c>
      <c r="D131" s="18">
        <v>25.006</v>
      </c>
      <c r="E131" s="18">
        <v>11.387525354436544</v>
      </c>
      <c r="F131" s="19">
        <f t="shared" si="21"/>
        <v>0.44451483839732392</v>
      </c>
      <c r="G131" s="18">
        <v>59.349125475285206</v>
      </c>
      <c r="H131" s="17">
        <v>263</v>
      </c>
      <c r="I131" s="19">
        <f t="shared" si="22"/>
        <v>0.30150381353601813</v>
      </c>
      <c r="J131" s="19" t="str">
        <f t="shared" ref="J131:J194" si="31">IF(I131&lt;=0.25,"&lt; 25%",IF(AND(I131&gt;0.25,I131&lt;=0.5),"25% - 50%", IF(AND(I131&gt;0.5,I131&lt;=0.75),"50% - 75%", IF(I131&gt;0.75,"&gt; 75%", "Other"   ))    ))</f>
        <v>25% - 50%</v>
      </c>
      <c r="K131" s="19">
        <f t="shared" si="23"/>
        <v>0.29430249390940011</v>
      </c>
      <c r="L131" s="19">
        <f t="shared" si="24"/>
        <v>0.29430249390940011</v>
      </c>
      <c r="M131" s="18">
        <f t="shared" si="25"/>
        <v>6737.5010000000066</v>
      </c>
      <c r="N131" s="18">
        <f t="shared" si="26"/>
        <v>6576.5780000000004</v>
      </c>
      <c r="O131" s="18">
        <f t="shared" si="27"/>
        <v>6576.5780000000004</v>
      </c>
      <c r="P131" s="19">
        <v>0.5</v>
      </c>
      <c r="Q131" s="18">
        <f t="shared" si="28"/>
        <v>42.483499999999999</v>
      </c>
      <c r="R131" s="18">
        <f t="shared" si="29"/>
        <v>154.80311179634447</v>
      </c>
      <c r="S131" s="18">
        <f t="shared" si="30"/>
        <v>108.19688820365553</v>
      </c>
    </row>
    <row r="132" spans="1:19" x14ac:dyDescent="0.25">
      <c r="A132" s="17">
        <v>3332</v>
      </c>
      <c r="B132" s="18">
        <v>69.8</v>
      </c>
      <c r="C132" s="18">
        <v>35.041608695652201</v>
      </c>
      <c r="D132" s="18">
        <v>33.4</v>
      </c>
      <c r="E132" s="18">
        <v>10.120895928314715</v>
      </c>
      <c r="F132" s="19">
        <f t="shared" si="21"/>
        <v>0.28882509408223794</v>
      </c>
      <c r="G132" s="18">
        <v>34.758391304347846</v>
      </c>
      <c r="H132" s="17">
        <v>276</v>
      </c>
      <c r="I132" s="19">
        <f t="shared" si="22"/>
        <v>0.50202877787467337</v>
      </c>
      <c r="J132" s="19" t="str">
        <f t="shared" si="31"/>
        <v>50% - 75%</v>
      </c>
      <c r="K132" s="19">
        <f t="shared" si="23"/>
        <v>0.47851002865329512</v>
      </c>
      <c r="L132" s="19">
        <f t="shared" si="24"/>
        <v>0.47851002865329512</v>
      </c>
      <c r="M132" s="18">
        <f t="shared" si="25"/>
        <v>9671.4840000000077</v>
      </c>
      <c r="N132" s="18">
        <f t="shared" si="26"/>
        <v>9218.4</v>
      </c>
      <c r="O132" s="18">
        <f t="shared" si="27"/>
        <v>9218.4</v>
      </c>
      <c r="P132" s="19">
        <v>0.5</v>
      </c>
      <c r="Q132" s="18">
        <f t="shared" si="28"/>
        <v>34.9</v>
      </c>
      <c r="R132" s="18">
        <f t="shared" si="29"/>
        <v>264.13753581661894</v>
      </c>
      <c r="S132" s="18">
        <f t="shared" si="30"/>
        <v>11.862464183381064</v>
      </c>
    </row>
    <row r="133" spans="1:19" x14ac:dyDescent="0.25">
      <c r="A133" s="17">
        <v>24539</v>
      </c>
      <c r="B133" s="18">
        <v>98.9</v>
      </c>
      <c r="C133" s="18">
        <v>52.023665354330696</v>
      </c>
      <c r="D133" s="18">
        <v>51.25</v>
      </c>
      <c r="E133" s="18">
        <v>20.987997287039352</v>
      </c>
      <c r="F133" s="19">
        <f t="shared" si="21"/>
        <v>0.40343172946564043</v>
      </c>
      <c r="G133" s="18">
        <v>46.876334645669331</v>
      </c>
      <c r="H133" s="17">
        <v>254</v>
      </c>
      <c r="I133" s="19">
        <f t="shared" si="22"/>
        <v>0.52602290550384923</v>
      </c>
      <c r="J133" s="19" t="str">
        <f t="shared" si="31"/>
        <v>50% - 75%</v>
      </c>
      <c r="K133" s="19">
        <f t="shared" si="23"/>
        <v>0.51820020222446916</v>
      </c>
      <c r="L133" s="19">
        <f t="shared" si="24"/>
        <v>0.51820020222446916</v>
      </c>
      <c r="M133" s="18">
        <f t="shared" si="25"/>
        <v>13214.010999999997</v>
      </c>
      <c r="N133" s="18">
        <f t="shared" si="26"/>
        <v>13017.5</v>
      </c>
      <c r="O133" s="18">
        <f t="shared" si="27"/>
        <v>13017.5</v>
      </c>
      <c r="P133" s="19">
        <v>0.5</v>
      </c>
      <c r="Q133" s="18">
        <f t="shared" si="28"/>
        <v>49.45</v>
      </c>
      <c r="R133" s="18">
        <f t="shared" si="29"/>
        <v>263.2457027300303</v>
      </c>
      <c r="S133" s="18">
        <f t="shared" si="30"/>
        <v>-9.2457027300303025</v>
      </c>
    </row>
    <row r="134" spans="1:19" x14ac:dyDescent="0.25">
      <c r="A134" s="17">
        <v>57065</v>
      </c>
      <c r="B134" s="18">
        <v>20.001000000000001</v>
      </c>
      <c r="C134" s="18">
        <v>7.6547851239669384</v>
      </c>
      <c r="D134" s="18">
        <v>7.6999999999999993</v>
      </c>
      <c r="E134" s="18">
        <v>2.5306175495029879</v>
      </c>
      <c r="F134" s="19">
        <f t="shared" si="21"/>
        <v>0.33059289170373812</v>
      </c>
      <c r="G134" s="18">
        <v>12.346214876033072</v>
      </c>
      <c r="H134" s="17">
        <v>242</v>
      </c>
      <c r="I134" s="19">
        <f t="shared" si="22"/>
        <v>0.38272012019233725</v>
      </c>
      <c r="J134" s="19" t="str">
        <f t="shared" si="31"/>
        <v>25% - 50%</v>
      </c>
      <c r="K134" s="19">
        <f t="shared" si="23"/>
        <v>0.38498075096245182</v>
      </c>
      <c r="L134" s="19">
        <f t="shared" si="24"/>
        <v>0.38498075096245182</v>
      </c>
      <c r="M134" s="18">
        <f t="shared" si="25"/>
        <v>1852.4579999999992</v>
      </c>
      <c r="N134" s="18">
        <f t="shared" si="26"/>
        <v>1863.3999999999999</v>
      </c>
      <c r="O134" s="18">
        <f t="shared" si="27"/>
        <v>1863.3999999999999</v>
      </c>
      <c r="P134" s="19">
        <v>0.5</v>
      </c>
      <c r="Q134" s="18">
        <f t="shared" si="28"/>
        <v>10.000500000000001</v>
      </c>
      <c r="R134" s="18">
        <f t="shared" si="29"/>
        <v>186.3306834658267</v>
      </c>
      <c r="S134" s="18">
        <f t="shared" si="30"/>
        <v>55.669316534173305</v>
      </c>
    </row>
    <row r="135" spans="1:19" x14ac:dyDescent="0.25">
      <c r="A135" s="17">
        <v>22545</v>
      </c>
      <c r="B135" s="18">
        <v>16.3</v>
      </c>
      <c r="C135" s="18">
        <v>6.2380566801619404</v>
      </c>
      <c r="D135" s="18">
        <v>6.1999999999999993</v>
      </c>
      <c r="E135" s="18">
        <v>2.3115671198604444</v>
      </c>
      <c r="F135" s="19">
        <f t="shared" si="21"/>
        <v>0.37055885163910307</v>
      </c>
      <c r="G135" s="18">
        <v>10.061943319838058</v>
      </c>
      <c r="H135" s="17">
        <v>247</v>
      </c>
      <c r="I135" s="19">
        <f t="shared" si="22"/>
        <v>0.38270286381361596</v>
      </c>
      <c r="J135" s="19" t="str">
        <f t="shared" si="31"/>
        <v>25% - 50%</v>
      </c>
      <c r="K135" s="19">
        <f t="shared" si="23"/>
        <v>0.38036809815950912</v>
      </c>
      <c r="L135" s="19">
        <f t="shared" si="24"/>
        <v>0.38036809815950912</v>
      </c>
      <c r="M135" s="18">
        <f t="shared" si="25"/>
        <v>1540.7999999999993</v>
      </c>
      <c r="N135" s="18">
        <f t="shared" si="26"/>
        <v>1531.3999999999999</v>
      </c>
      <c r="O135" s="18">
        <f t="shared" si="27"/>
        <v>1531.3999999999999</v>
      </c>
      <c r="P135" s="19">
        <v>0.5</v>
      </c>
      <c r="Q135" s="18">
        <f t="shared" si="28"/>
        <v>8.15</v>
      </c>
      <c r="R135" s="18">
        <f t="shared" si="29"/>
        <v>187.90184049079753</v>
      </c>
      <c r="S135" s="18">
        <f t="shared" si="30"/>
        <v>59.098159509202475</v>
      </c>
    </row>
    <row r="136" spans="1:19" x14ac:dyDescent="0.25">
      <c r="A136" s="17">
        <v>57042</v>
      </c>
      <c r="B136" s="18">
        <v>20.001000000000001</v>
      </c>
      <c r="C136" s="18">
        <v>6.3992599277978304</v>
      </c>
      <c r="D136" s="18">
        <v>6.0079999999999991</v>
      </c>
      <c r="E136" s="18">
        <v>2.0593563889090674</v>
      </c>
      <c r="F136" s="19">
        <f t="shared" si="21"/>
        <v>0.32181164886948904</v>
      </c>
      <c r="G136" s="18">
        <v>13.601740072202185</v>
      </c>
      <c r="H136" s="17">
        <v>277</v>
      </c>
      <c r="I136" s="19">
        <f t="shared" si="22"/>
        <v>0.31994699903993951</v>
      </c>
      <c r="J136" s="19" t="str">
        <f t="shared" si="31"/>
        <v>25% - 50%</v>
      </c>
      <c r="K136" s="19">
        <f t="shared" si="23"/>
        <v>0.30038498075096237</v>
      </c>
      <c r="L136" s="19">
        <f t="shared" si="24"/>
        <v>0.30038498075096237</v>
      </c>
      <c r="M136" s="18">
        <f t="shared" si="25"/>
        <v>1772.5949999999991</v>
      </c>
      <c r="N136" s="18">
        <f t="shared" si="26"/>
        <v>1664.2159999999997</v>
      </c>
      <c r="O136" s="18">
        <f t="shared" si="27"/>
        <v>1664.2159999999997</v>
      </c>
      <c r="P136" s="19">
        <v>0.5</v>
      </c>
      <c r="Q136" s="18">
        <f t="shared" si="28"/>
        <v>10.000500000000001</v>
      </c>
      <c r="R136" s="18">
        <f t="shared" si="29"/>
        <v>166.41327933603316</v>
      </c>
      <c r="S136" s="18">
        <f t="shared" si="30"/>
        <v>110.58672066396684</v>
      </c>
    </row>
    <row r="137" spans="1:19" x14ac:dyDescent="0.25">
      <c r="A137" s="17">
        <v>23590</v>
      </c>
      <c r="B137" s="18">
        <v>71.5</v>
      </c>
      <c r="C137" s="18">
        <v>23.729687499999994</v>
      </c>
      <c r="D137" s="18">
        <v>23</v>
      </c>
      <c r="E137" s="18">
        <v>9.9475318399029433</v>
      </c>
      <c r="F137" s="19">
        <f t="shared" si="21"/>
        <v>0.4192019738946392</v>
      </c>
      <c r="G137" s="18">
        <v>47.770312499999982</v>
      </c>
      <c r="H137" s="17">
        <v>256</v>
      </c>
      <c r="I137" s="19">
        <f t="shared" si="22"/>
        <v>0.33188374125874115</v>
      </c>
      <c r="J137" s="19" t="str">
        <f t="shared" si="31"/>
        <v>25% - 50%</v>
      </c>
      <c r="K137" s="19">
        <f t="shared" si="23"/>
        <v>0.32167832167832167</v>
      </c>
      <c r="L137" s="19">
        <f t="shared" si="24"/>
        <v>0.32167832167832167</v>
      </c>
      <c r="M137" s="18">
        <f t="shared" si="25"/>
        <v>6074.7999999999984</v>
      </c>
      <c r="N137" s="18">
        <f t="shared" si="26"/>
        <v>5888</v>
      </c>
      <c r="O137" s="18">
        <f t="shared" si="27"/>
        <v>5888</v>
      </c>
      <c r="P137" s="19">
        <v>0.5</v>
      </c>
      <c r="Q137" s="18">
        <f t="shared" si="28"/>
        <v>35.75</v>
      </c>
      <c r="R137" s="18">
        <f t="shared" si="29"/>
        <v>164.69930069930069</v>
      </c>
      <c r="S137" s="18">
        <f t="shared" si="30"/>
        <v>91.300699300699307</v>
      </c>
    </row>
    <row r="138" spans="1:19" x14ac:dyDescent="0.25">
      <c r="A138" s="17">
        <v>24543</v>
      </c>
      <c r="B138" s="18">
        <v>73.980999999999995</v>
      </c>
      <c r="C138" s="18">
        <v>21.681153256704984</v>
      </c>
      <c r="D138" s="18">
        <v>20.799999999999997</v>
      </c>
      <c r="E138" s="18">
        <v>9.1902059602495711</v>
      </c>
      <c r="F138" s="19">
        <f t="shared" si="21"/>
        <v>0.42387994086096242</v>
      </c>
      <c r="G138" s="18">
        <v>52.299846743295092</v>
      </c>
      <c r="H138" s="17">
        <v>261</v>
      </c>
      <c r="I138" s="19">
        <f t="shared" si="22"/>
        <v>0.2930638036347844</v>
      </c>
      <c r="J138" s="19" t="str">
        <f t="shared" si="31"/>
        <v>25% - 50%</v>
      </c>
      <c r="K138" s="19">
        <f t="shared" si="23"/>
        <v>0.2811532690826023</v>
      </c>
      <c r="L138" s="19">
        <f t="shared" si="24"/>
        <v>0.2811532690826023</v>
      </c>
      <c r="M138" s="18">
        <f t="shared" si="25"/>
        <v>5658.7810000000009</v>
      </c>
      <c r="N138" s="18">
        <f t="shared" si="26"/>
        <v>5428.7999999999993</v>
      </c>
      <c r="O138" s="18">
        <f t="shared" si="27"/>
        <v>5428.7999999999993</v>
      </c>
      <c r="P138" s="19">
        <v>0.5</v>
      </c>
      <c r="Q138" s="18">
        <f t="shared" si="28"/>
        <v>36.990499999999997</v>
      </c>
      <c r="R138" s="18">
        <f t="shared" si="29"/>
        <v>146.76200646111838</v>
      </c>
      <c r="S138" s="18">
        <f t="shared" si="30"/>
        <v>114.23799353888162</v>
      </c>
    </row>
    <row r="139" spans="1:19" x14ac:dyDescent="0.25">
      <c r="A139" s="17">
        <v>235108</v>
      </c>
      <c r="B139" s="18">
        <v>74.7</v>
      </c>
      <c r="C139" s="18">
        <v>41.4375</v>
      </c>
      <c r="D139" s="18">
        <v>42.05</v>
      </c>
      <c r="E139" s="18">
        <v>14.396146031586779</v>
      </c>
      <c r="F139" s="19">
        <f t="shared" si="21"/>
        <v>0.34741830543799168</v>
      </c>
      <c r="G139" s="18">
        <v>33.262499999999996</v>
      </c>
      <c r="H139" s="17">
        <v>232</v>
      </c>
      <c r="I139" s="19">
        <f t="shared" si="22"/>
        <v>0.55471887550200805</v>
      </c>
      <c r="J139" s="19" t="str">
        <f t="shared" si="31"/>
        <v>50% - 75%</v>
      </c>
      <c r="K139" s="19">
        <f t="shared" si="23"/>
        <v>0.56291834002677366</v>
      </c>
      <c r="L139" s="19">
        <f t="shared" si="24"/>
        <v>0.56291834002677366</v>
      </c>
      <c r="M139" s="18">
        <f t="shared" si="25"/>
        <v>9613.5</v>
      </c>
      <c r="N139" s="18">
        <f t="shared" si="26"/>
        <v>9755.5999999999985</v>
      </c>
      <c r="O139" s="18">
        <f t="shared" si="27"/>
        <v>9755.5999999999985</v>
      </c>
      <c r="P139" s="19">
        <v>0.5</v>
      </c>
      <c r="Q139" s="18">
        <f t="shared" si="28"/>
        <v>37.35</v>
      </c>
      <c r="R139" s="18">
        <f t="shared" si="29"/>
        <v>261.19410977242296</v>
      </c>
      <c r="S139" s="18">
        <f t="shared" si="30"/>
        <v>-29.194109772422962</v>
      </c>
    </row>
    <row r="140" spans="1:19" x14ac:dyDescent="0.25">
      <c r="A140" s="17">
        <v>23582</v>
      </c>
      <c r="B140" s="18">
        <v>61</v>
      </c>
      <c r="C140" s="18">
        <v>29.437295081967232</v>
      </c>
      <c r="D140" s="18">
        <v>29.1</v>
      </c>
      <c r="E140" s="18">
        <v>10.418314558987745</v>
      </c>
      <c r="F140" s="19">
        <f t="shared" si="21"/>
        <v>0.35391548476102419</v>
      </c>
      <c r="G140" s="18">
        <v>31.562704918032768</v>
      </c>
      <c r="H140" s="17">
        <v>244</v>
      </c>
      <c r="I140" s="19">
        <f t="shared" si="22"/>
        <v>0.48257860790110219</v>
      </c>
      <c r="J140" s="19" t="str">
        <f t="shared" si="31"/>
        <v>25% - 50%</v>
      </c>
      <c r="K140" s="19">
        <f t="shared" si="23"/>
        <v>0.47704918032786886</v>
      </c>
      <c r="L140" s="19">
        <f t="shared" si="24"/>
        <v>0.47704918032786886</v>
      </c>
      <c r="M140" s="18">
        <f t="shared" si="25"/>
        <v>7182.7000000000044</v>
      </c>
      <c r="N140" s="18">
        <f t="shared" si="26"/>
        <v>7100.4000000000005</v>
      </c>
      <c r="O140" s="18">
        <f t="shared" si="27"/>
        <v>7100.4000000000005</v>
      </c>
      <c r="P140" s="19">
        <v>0.5</v>
      </c>
      <c r="Q140" s="18">
        <f t="shared" si="28"/>
        <v>30.5</v>
      </c>
      <c r="R140" s="18">
        <f t="shared" si="29"/>
        <v>232.8</v>
      </c>
      <c r="S140" s="18">
        <f t="shared" si="30"/>
        <v>11.199999999999989</v>
      </c>
    </row>
    <row r="141" spans="1:19" x14ac:dyDescent="0.25">
      <c r="A141" s="17">
        <v>120188</v>
      </c>
      <c r="B141" s="18">
        <v>119.3</v>
      </c>
      <c r="C141" s="18">
        <v>40.745840637450208</v>
      </c>
      <c r="D141" s="18">
        <v>39.584999999999994</v>
      </c>
      <c r="E141" s="18">
        <v>27.395222995524271</v>
      </c>
      <c r="F141" s="19">
        <f t="shared" si="21"/>
        <v>0.67234403725480751</v>
      </c>
      <c r="G141" s="18">
        <v>78.554159362549839</v>
      </c>
      <c r="H141" s="17">
        <v>251</v>
      </c>
      <c r="I141" s="19">
        <f t="shared" si="22"/>
        <v>0.34154099444635549</v>
      </c>
      <c r="J141" s="19" t="str">
        <f t="shared" si="31"/>
        <v>25% - 50%</v>
      </c>
      <c r="K141" s="19">
        <f t="shared" si="23"/>
        <v>0.33181056160938804</v>
      </c>
      <c r="L141" s="19">
        <f t="shared" si="24"/>
        <v>0.33181056160938804</v>
      </c>
      <c r="M141" s="18">
        <f t="shared" si="25"/>
        <v>10227.206000000002</v>
      </c>
      <c r="N141" s="18">
        <f t="shared" si="26"/>
        <v>9935.8349999999991</v>
      </c>
      <c r="O141" s="18">
        <f t="shared" si="27"/>
        <v>9935.8349999999991</v>
      </c>
      <c r="P141" s="19">
        <v>0.5</v>
      </c>
      <c r="Q141" s="18">
        <f t="shared" si="28"/>
        <v>59.65</v>
      </c>
      <c r="R141" s="18">
        <f t="shared" si="29"/>
        <v>166.5689019279128</v>
      </c>
      <c r="S141" s="18">
        <f t="shared" si="30"/>
        <v>84.431098072087195</v>
      </c>
    </row>
    <row r="142" spans="1:19" x14ac:dyDescent="0.25">
      <c r="A142" s="17">
        <v>235109</v>
      </c>
      <c r="B142" s="18">
        <v>88.2</v>
      </c>
      <c r="C142" s="18">
        <v>33.497106109324761</v>
      </c>
      <c r="D142" s="18">
        <v>29.9</v>
      </c>
      <c r="E142" s="18">
        <v>14.554997744428466</v>
      </c>
      <c r="F142" s="19">
        <f t="shared" si="21"/>
        <v>0.43451508010647871</v>
      </c>
      <c r="G142" s="18">
        <v>54.702893890675227</v>
      </c>
      <c r="H142" s="17">
        <v>311</v>
      </c>
      <c r="I142" s="19">
        <f t="shared" si="22"/>
        <v>0.37978578355243492</v>
      </c>
      <c r="J142" s="19" t="str">
        <f t="shared" si="31"/>
        <v>25% - 50%</v>
      </c>
      <c r="K142" s="19">
        <f t="shared" si="23"/>
        <v>0.33900226757369611</v>
      </c>
      <c r="L142" s="19">
        <f t="shared" si="24"/>
        <v>0.33900226757369611</v>
      </c>
      <c r="M142" s="18">
        <f t="shared" si="25"/>
        <v>10417.6</v>
      </c>
      <c r="N142" s="18">
        <f t="shared" si="26"/>
        <v>9298.9</v>
      </c>
      <c r="O142" s="18">
        <f t="shared" si="27"/>
        <v>9298.9</v>
      </c>
      <c r="P142" s="19">
        <v>0.5</v>
      </c>
      <c r="Q142" s="18">
        <f t="shared" si="28"/>
        <v>44.1</v>
      </c>
      <c r="R142" s="18">
        <f t="shared" si="29"/>
        <v>210.85941043083898</v>
      </c>
      <c r="S142" s="18">
        <f t="shared" si="30"/>
        <v>100.14058956916102</v>
      </c>
    </row>
    <row r="143" spans="1:19" x14ac:dyDescent="0.25">
      <c r="A143" s="17">
        <v>29439</v>
      </c>
      <c r="B143" s="18">
        <v>87.1</v>
      </c>
      <c r="C143" s="18">
        <v>56.265137614678906</v>
      </c>
      <c r="D143" s="18">
        <v>58.35</v>
      </c>
      <c r="E143" s="18">
        <v>16.204123479007091</v>
      </c>
      <c r="F143" s="19">
        <f t="shared" si="21"/>
        <v>0.2879958028358155</v>
      </c>
      <c r="G143" s="18">
        <v>30.834862385321092</v>
      </c>
      <c r="H143" s="17">
        <v>218</v>
      </c>
      <c r="I143" s="19">
        <f t="shared" si="22"/>
        <v>0.6459832102718589</v>
      </c>
      <c r="J143" s="19" t="str">
        <f t="shared" si="31"/>
        <v>50% - 75%</v>
      </c>
      <c r="K143" s="19">
        <f t="shared" si="23"/>
        <v>0.6699196326061998</v>
      </c>
      <c r="L143" s="19">
        <f t="shared" si="24"/>
        <v>0.6699196326061998</v>
      </c>
      <c r="M143" s="18">
        <f t="shared" si="25"/>
        <v>12265.800000000001</v>
      </c>
      <c r="N143" s="18">
        <f t="shared" si="26"/>
        <v>12720.300000000001</v>
      </c>
      <c r="O143" s="18">
        <f t="shared" si="27"/>
        <v>12720.300000000001</v>
      </c>
      <c r="P143" s="19">
        <v>0.5</v>
      </c>
      <c r="Q143" s="18">
        <f t="shared" si="28"/>
        <v>43.55</v>
      </c>
      <c r="R143" s="18">
        <f t="shared" si="29"/>
        <v>292.08495981630313</v>
      </c>
      <c r="S143" s="18">
        <f t="shared" si="30"/>
        <v>-74.084959816303126</v>
      </c>
    </row>
    <row r="144" spans="1:19" x14ac:dyDescent="0.25">
      <c r="A144" s="17">
        <v>24528</v>
      </c>
      <c r="B144" s="18">
        <v>104.5</v>
      </c>
      <c r="C144" s="18">
        <v>61.257098290598293</v>
      </c>
      <c r="D144" s="18">
        <v>61.15</v>
      </c>
      <c r="E144" s="18">
        <v>21.38821765280332</v>
      </c>
      <c r="F144" s="19">
        <f t="shared" si="21"/>
        <v>0.3491549265252411</v>
      </c>
      <c r="G144" s="18">
        <v>43.2429017094017</v>
      </c>
      <c r="H144" s="17">
        <v>234</v>
      </c>
      <c r="I144" s="19">
        <f t="shared" si="22"/>
        <v>0.58619232813969657</v>
      </c>
      <c r="J144" s="19" t="str">
        <f t="shared" si="31"/>
        <v>50% - 75%</v>
      </c>
      <c r="K144" s="19">
        <f t="shared" si="23"/>
        <v>0.58516746411483256</v>
      </c>
      <c r="L144" s="19">
        <f t="shared" si="24"/>
        <v>0.58516746411483256</v>
      </c>
      <c r="M144" s="18">
        <f t="shared" si="25"/>
        <v>14334.161</v>
      </c>
      <c r="N144" s="18">
        <f t="shared" si="26"/>
        <v>14309.1</v>
      </c>
      <c r="O144" s="18">
        <f t="shared" si="27"/>
        <v>14309.1</v>
      </c>
      <c r="P144" s="19">
        <v>0.5</v>
      </c>
      <c r="Q144" s="18">
        <f t="shared" si="28"/>
        <v>52.25</v>
      </c>
      <c r="R144" s="18">
        <f t="shared" si="29"/>
        <v>273.85837320574166</v>
      </c>
      <c r="S144" s="18">
        <f t="shared" si="30"/>
        <v>-39.858373205741657</v>
      </c>
    </row>
    <row r="145" spans="1:19" x14ac:dyDescent="0.25">
      <c r="A145" s="17">
        <v>120183</v>
      </c>
      <c r="B145" s="18">
        <v>70.7</v>
      </c>
      <c r="C145" s="18">
        <v>33.547815384615411</v>
      </c>
      <c r="D145" s="18">
        <v>31.849999999999998</v>
      </c>
      <c r="E145" s="18">
        <v>13.679871334706473</v>
      </c>
      <c r="F145" s="19">
        <f t="shared" si="21"/>
        <v>0.4077723445735868</v>
      </c>
      <c r="G145" s="18">
        <v>37.152184615384627</v>
      </c>
      <c r="H145" s="17">
        <v>260</v>
      </c>
      <c r="I145" s="19">
        <f t="shared" si="22"/>
        <v>0.47450941138069885</v>
      </c>
      <c r="J145" s="19" t="str">
        <f t="shared" si="31"/>
        <v>25% - 50%</v>
      </c>
      <c r="K145" s="19">
        <f t="shared" si="23"/>
        <v>0.45049504950495045</v>
      </c>
      <c r="L145" s="19">
        <f t="shared" si="24"/>
        <v>0.45049504950495045</v>
      </c>
      <c r="M145" s="18">
        <f t="shared" si="25"/>
        <v>8722.4320000000062</v>
      </c>
      <c r="N145" s="18">
        <f t="shared" si="26"/>
        <v>8281</v>
      </c>
      <c r="O145" s="18">
        <f t="shared" si="27"/>
        <v>8281</v>
      </c>
      <c r="P145" s="19">
        <v>0.5</v>
      </c>
      <c r="Q145" s="18">
        <f t="shared" si="28"/>
        <v>35.35</v>
      </c>
      <c r="R145" s="18">
        <f t="shared" si="29"/>
        <v>234.25742574257424</v>
      </c>
      <c r="S145" s="18">
        <f t="shared" si="30"/>
        <v>25.742574257425758</v>
      </c>
    </row>
    <row r="146" spans="1:19" x14ac:dyDescent="0.25">
      <c r="A146" s="17">
        <v>23552</v>
      </c>
      <c r="B146" s="18">
        <v>82.2</v>
      </c>
      <c r="C146" s="18">
        <v>30.926306976744172</v>
      </c>
      <c r="D146" s="18">
        <v>32.200000000000003</v>
      </c>
      <c r="E146" s="18">
        <v>10.518737518801286</v>
      </c>
      <c r="F146" s="19">
        <f t="shared" si="21"/>
        <v>0.34012265113681761</v>
      </c>
      <c r="G146" s="18">
        <v>51.273693023255802</v>
      </c>
      <c r="H146" s="17">
        <v>215</v>
      </c>
      <c r="I146" s="19">
        <f t="shared" si="22"/>
        <v>0.37623244497255681</v>
      </c>
      <c r="J146" s="19" t="str">
        <f t="shared" si="31"/>
        <v>25% - 50%</v>
      </c>
      <c r="K146" s="19">
        <f t="shared" si="23"/>
        <v>0.39172749391727496</v>
      </c>
      <c r="L146" s="19">
        <f t="shared" si="24"/>
        <v>0.39172749391727496</v>
      </c>
      <c r="M146" s="18">
        <f t="shared" si="25"/>
        <v>6649.1559999999972</v>
      </c>
      <c r="N146" s="18">
        <f t="shared" si="26"/>
        <v>6923.0000000000009</v>
      </c>
      <c r="O146" s="18">
        <f t="shared" si="27"/>
        <v>6923.0000000000009</v>
      </c>
      <c r="P146" s="19">
        <v>0.5</v>
      </c>
      <c r="Q146" s="18">
        <f t="shared" si="28"/>
        <v>41.1</v>
      </c>
      <c r="R146" s="18">
        <f t="shared" si="29"/>
        <v>168.44282238442824</v>
      </c>
      <c r="S146" s="18">
        <f t="shared" si="30"/>
        <v>46.55717761557176</v>
      </c>
    </row>
    <row r="147" spans="1:19" x14ac:dyDescent="0.25">
      <c r="A147" s="17">
        <v>57060</v>
      </c>
      <c r="B147" s="18">
        <v>19.504000000000001</v>
      </c>
      <c r="C147" s="18">
        <v>7.6635123966942116</v>
      </c>
      <c r="D147" s="18">
        <v>7.5</v>
      </c>
      <c r="E147" s="18">
        <v>2.4535850241636403</v>
      </c>
      <c r="F147" s="19">
        <f t="shared" si="21"/>
        <v>0.32016455342618572</v>
      </c>
      <c r="G147" s="18">
        <v>11.840487603305778</v>
      </c>
      <c r="H147" s="17">
        <v>242</v>
      </c>
      <c r="I147" s="19">
        <f t="shared" si="22"/>
        <v>0.39292003674601161</v>
      </c>
      <c r="J147" s="19" t="str">
        <f t="shared" si="31"/>
        <v>25% - 50%</v>
      </c>
      <c r="K147" s="19">
        <f t="shared" si="23"/>
        <v>0.38453650533223949</v>
      </c>
      <c r="L147" s="19">
        <f t="shared" si="24"/>
        <v>0.38453650533223949</v>
      </c>
      <c r="M147" s="18">
        <f t="shared" si="25"/>
        <v>1854.5699999999993</v>
      </c>
      <c r="N147" s="18">
        <f t="shared" si="26"/>
        <v>1815</v>
      </c>
      <c r="O147" s="18">
        <f t="shared" si="27"/>
        <v>1815</v>
      </c>
      <c r="P147" s="19">
        <v>0.5</v>
      </c>
      <c r="Q147" s="18">
        <f t="shared" si="28"/>
        <v>9.7520000000000007</v>
      </c>
      <c r="R147" s="18">
        <f t="shared" si="29"/>
        <v>186.11566858080391</v>
      </c>
      <c r="S147" s="18">
        <f t="shared" si="30"/>
        <v>55.884331419196087</v>
      </c>
    </row>
    <row r="148" spans="1:19" x14ac:dyDescent="0.25">
      <c r="A148" s="17">
        <v>23536</v>
      </c>
      <c r="B148" s="18">
        <v>65.400000000000006</v>
      </c>
      <c r="C148" s="18">
        <v>26.678808943089411</v>
      </c>
      <c r="D148" s="18">
        <v>25.9</v>
      </c>
      <c r="E148" s="18">
        <v>8.0987970505124895</v>
      </c>
      <c r="F148" s="19">
        <f t="shared" si="21"/>
        <v>0.30356666475586097</v>
      </c>
      <c r="G148" s="18">
        <v>38.721191056910577</v>
      </c>
      <c r="H148" s="17">
        <v>246</v>
      </c>
      <c r="I148" s="19">
        <f t="shared" si="22"/>
        <v>0.40793285845702459</v>
      </c>
      <c r="J148" s="19" t="str">
        <f t="shared" si="31"/>
        <v>25% - 50%</v>
      </c>
      <c r="K148" s="19">
        <f t="shared" si="23"/>
        <v>0.3960244648318042</v>
      </c>
      <c r="L148" s="19">
        <f t="shared" si="24"/>
        <v>0.3960244648318042</v>
      </c>
      <c r="M148" s="18">
        <f t="shared" si="25"/>
        <v>6562.9869999999955</v>
      </c>
      <c r="N148" s="18">
        <f t="shared" si="26"/>
        <v>6371.4</v>
      </c>
      <c r="O148" s="18">
        <f t="shared" si="27"/>
        <v>6371.4</v>
      </c>
      <c r="P148" s="19">
        <v>0.5</v>
      </c>
      <c r="Q148" s="18">
        <f t="shared" si="28"/>
        <v>32.700000000000003</v>
      </c>
      <c r="R148" s="18">
        <f t="shared" si="29"/>
        <v>194.84403669724767</v>
      </c>
      <c r="S148" s="18">
        <f t="shared" si="30"/>
        <v>51.155963302752326</v>
      </c>
    </row>
    <row r="149" spans="1:19" x14ac:dyDescent="0.25">
      <c r="A149" s="17">
        <v>24533</v>
      </c>
      <c r="B149" s="18">
        <v>69.400000000000006</v>
      </c>
      <c r="C149" s="18">
        <v>34.527652671755732</v>
      </c>
      <c r="D149" s="18">
        <v>32.6</v>
      </c>
      <c r="E149" s="18">
        <v>9.6502301168427582</v>
      </c>
      <c r="F149" s="19">
        <f t="shared" si="21"/>
        <v>0.27949279403916233</v>
      </c>
      <c r="G149" s="18">
        <v>34.872347328244281</v>
      </c>
      <c r="H149" s="17">
        <v>262</v>
      </c>
      <c r="I149" s="19">
        <f t="shared" si="22"/>
        <v>0.49751660910310846</v>
      </c>
      <c r="J149" s="19" t="str">
        <f t="shared" si="31"/>
        <v>25% - 50%</v>
      </c>
      <c r="K149" s="19">
        <f t="shared" si="23"/>
        <v>0.46974063400576366</v>
      </c>
      <c r="L149" s="19">
        <f t="shared" si="24"/>
        <v>0.46974063400576366</v>
      </c>
      <c r="M149" s="18">
        <f t="shared" si="25"/>
        <v>9046.2450000000026</v>
      </c>
      <c r="N149" s="18">
        <f t="shared" si="26"/>
        <v>8541.2000000000007</v>
      </c>
      <c r="O149" s="18">
        <f t="shared" si="27"/>
        <v>8541.2000000000007</v>
      </c>
      <c r="P149" s="19">
        <v>0.5</v>
      </c>
      <c r="Q149" s="18">
        <f t="shared" si="28"/>
        <v>34.700000000000003</v>
      </c>
      <c r="R149" s="18">
        <f t="shared" si="29"/>
        <v>246.14409221902017</v>
      </c>
      <c r="S149" s="18">
        <f t="shared" si="30"/>
        <v>15.855907780979834</v>
      </c>
    </row>
    <row r="150" spans="1:19" x14ac:dyDescent="0.25">
      <c r="A150" s="17">
        <v>23535</v>
      </c>
      <c r="B150" s="18">
        <v>69.3</v>
      </c>
      <c r="C150" s="18">
        <v>24.940727999999996</v>
      </c>
      <c r="D150" s="18">
        <v>24</v>
      </c>
      <c r="E150" s="18">
        <v>9.2062436185598067</v>
      </c>
      <c r="F150" s="19">
        <f t="shared" si="21"/>
        <v>0.36912489557481271</v>
      </c>
      <c r="G150" s="18">
        <v>44.35927199999999</v>
      </c>
      <c r="H150" s="17">
        <v>250</v>
      </c>
      <c r="I150" s="19">
        <f t="shared" si="22"/>
        <v>0.3598950649350649</v>
      </c>
      <c r="J150" s="19" t="str">
        <f t="shared" si="31"/>
        <v>25% - 50%</v>
      </c>
      <c r="K150" s="19">
        <f t="shared" si="23"/>
        <v>0.34632034632034636</v>
      </c>
      <c r="L150" s="19">
        <f t="shared" si="24"/>
        <v>0.34632034632034636</v>
      </c>
      <c r="M150" s="18">
        <f t="shared" si="25"/>
        <v>6235.1819999999989</v>
      </c>
      <c r="N150" s="18">
        <f t="shared" si="26"/>
        <v>6000</v>
      </c>
      <c r="O150" s="18">
        <f t="shared" si="27"/>
        <v>6000</v>
      </c>
      <c r="P150" s="19">
        <v>0.5</v>
      </c>
      <c r="Q150" s="18">
        <f t="shared" si="28"/>
        <v>34.65</v>
      </c>
      <c r="R150" s="18">
        <f t="shared" si="29"/>
        <v>173.16017316017317</v>
      </c>
      <c r="S150" s="18">
        <f t="shared" si="30"/>
        <v>76.839826839826827</v>
      </c>
    </row>
    <row r="151" spans="1:19" x14ac:dyDescent="0.25">
      <c r="A151" s="17">
        <v>57059</v>
      </c>
      <c r="B151" s="18">
        <v>21.004000000000001</v>
      </c>
      <c r="C151" s="18">
        <v>8.0461255411255426</v>
      </c>
      <c r="D151" s="18">
        <v>8.0280000000000005</v>
      </c>
      <c r="E151" s="18">
        <v>2.6242015442874109</v>
      </c>
      <c r="F151" s="19">
        <f t="shared" si="21"/>
        <v>0.32614474269317967</v>
      </c>
      <c r="G151" s="18">
        <v>12.957874458874452</v>
      </c>
      <c r="H151" s="17">
        <v>231</v>
      </c>
      <c r="I151" s="19">
        <f t="shared" si="22"/>
        <v>0.38307586845960495</v>
      </c>
      <c r="J151" s="19" t="str">
        <f t="shared" si="31"/>
        <v>25% - 50%</v>
      </c>
      <c r="K151" s="19">
        <f t="shared" si="23"/>
        <v>0.38221291182631878</v>
      </c>
      <c r="L151" s="19">
        <f t="shared" si="24"/>
        <v>0.38221291182631878</v>
      </c>
      <c r="M151" s="18">
        <f t="shared" si="25"/>
        <v>1858.6550000000004</v>
      </c>
      <c r="N151" s="18">
        <f t="shared" si="26"/>
        <v>1854.4680000000001</v>
      </c>
      <c r="O151" s="18">
        <f t="shared" si="27"/>
        <v>1854.4680000000001</v>
      </c>
      <c r="P151" s="19">
        <v>0.5</v>
      </c>
      <c r="Q151" s="18">
        <f t="shared" si="28"/>
        <v>10.502000000000001</v>
      </c>
      <c r="R151" s="18">
        <f t="shared" si="29"/>
        <v>176.58236526375927</v>
      </c>
      <c r="S151" s="18">
        <f t="shared" si="30"/>
        <v>54.417634736240728</v>
      </c>
    </row>
    <row r="152" spans="1:19" x14ac:dyDescent="0.25">
      <c r="A152" s="17">
        <v>22549</v>
      </c>
      <c r="B152" s="18">
        <v>22.7</v>
      </c>
      <c r="C152" s="18">
        <v>7.5961089494163438</v>
      </c>
      <c r="D152" s="18">
        <v>7.1999999999999993</v>
      </c>
      <c r="E152" s="18">
        <v>4.2180212837992759</v>
      </c>
      <c r="F152" s="19">
        <f t="shared" si="21"/>
        <v>0.55528709657638242</v>
      </c>
      <c r="G152" s="18">
        <v>15.103891050583655</v>
      </c>
      <c r="H152" s="17">
        <v>257</v>
      </c>
      <c r="I152" s="19">
        <f t="shared" si="22"/>
        <v>0.33463035019455262</v>
      </c>
      <c r="J152" s="19" t="str">
        <f t="shared" si="31"/>
        <v>25% - 50%</v>
      </c>
      <c r="K152" s="19">
        <f t="shared" si="23"/>
        <v>0.31718061674008807</v>
      </c>
      <c r="L152" s="19">
        <f t="shared" si="24"/>
        <v>0.31718061674008807</v>
      </c>
      <c r="M152" s="18">
        <f t="shared" si="25"/>
        <v>1952.2000000000003</v>
      </c>
      <c r="N152" s="18">
        <f t="shared" si="26"/>
        <v>1850.3999999999999</v>
      </c>
      <c r="O152" s="18">
        <f t="shared" si="27"/>
        <v>1850.3999999999999</v>
      </c>
      <c r="P152" s="19">
        <v>0.5</v>
      </c>
      <c r="Q152" s="18">
        <f t="shared" si="28"/>
        <v>11.35</v>
      </c>
      <c r="R152" s="18">
        <f t="shared" si="29"/>
        <v>163.03083700440527</v>
      </c>
      <c r="S152" s="18">
        <f t="shared" si="30"/>
        <v>93.969162995594729</v>
      </c>
    </row>
    <row r="153" spans="1:19" x14ac:dyDescent="0.25">
      <c r="A153" s="17">
        <v>35226</v>
      </c>
      <c r="B153" s="18">
        <v>129.9</v>
      </c>
      <c r="C153" s="18">
        <v>69.070512820512832</v>
      </c>
      <c r="D153" s="18">
        <v>68.3</v>
      </c>
      <c r="E153" s="18">
        <v>20.279132230638769</v>
      </c>
      <c r="F153" s="19">
        <f t="shared" si="21"/>
        <v>0.29360042951087217</v>
      </c>
      <c r="G153" s="18">
        <v>60.829487179487117</v>
      </c>
      <c r="H153" s="17">
        <v>234</v>
      </c>
      <c r="I153" s="19">
        <f t="shared" si="22"/>
        <v>0.53172065296776616</v>
      </c>
      <c r="J153" s="19" t="str">
        <f t="shared" si="31"/>
        <v>50% - 75%</v>
      </c>
      <c r="K153" s="19">
        <f t="shared" si="23"/>
        <v>0.52578906851424168</v>
      </c>
      <c r="L153" s="19">
        <f t="shared" si="24"/>
        <v>0.52578906851424168</v>
      </c>
      <c r="M153" s="18">
        <f t="shared" si="25"/>
        <v>16162.500000000002</v>
      </c>
      <c r="N153" s="18">
        <f t="shared" si="26"/>
        <v>15982.199999999999</v>
      </c>
      <c r="O153" s="18">
        <f t="shared" si="27"/>
        <v>15982.199999999999</v>
      </c>
      <c r="P153" s="19">
        <v>0.5</v>
      </c>
      <c r="Q153" s="18">
        <f t="shared" si="28"/>
        <v>64.95</v>
      </c>
      <c r="R153" s="18">
        <f t="shared" si="29"/>
        <v>246.06928406466511</v>
      </c>
      <c r="S153" s="18">
        <f t="shared" si="30"/>
        <v>-12.069284064665112</v>
      </c>
    </row>
    <row r="154" spans="1:19" x14ac:dyDescent="0.25">
      <c r="A154" s="17">
        <v>34321</v>
      </c>
      <c r="B154" s="18">
        <v>76.900000000000006</v>
      </c>
      <c r="C154" s="18">
        <v>50.642129629629622</v>
      </c>
      <c r="D154" s="18">
        <v>52.1</v>
      </c>
      <c r="E154" s="18">
        <v>13.914440653486503</v>
      </c>
      <c r="F154" s="19">
        <f t="shared" si="21"/>
        <v>0.27476018001710306</v>
      </c>
      <c r="G154" s="18">
        <v>26.257870370370366</v>
      </c>
      <c r="H154" s="17">
        <v>216</v>
      </c>
      <c r="I154" s="19">
        <f t="shared" si="22"/>
        <v>0.65854524875981302</v>
      </c>
      <c r="J154" s="19" t="str">
        <f t="shared" si="31"/>
        <v>50% - 75%</v>
      </c>
      <c r="K154" s="19">
        <f t="shared" si="23"/>
        <v>0.67750325097529251</v>
      </c>
      <c r="L154" s="19">
        <f t="shared" si="24"/>
        <v>0.67750325097529251</v>
      </c>
      <c r="M154" s="18">
        <f t="shared" si="25"/>
        <v>10938.699999999999</v>
      </c>
      <c r="N154" s="18">
        <f t="shared" si="26"/>
        <v>11253.6</v>
      </c>
      <c r="O154" s="18">
        <f t="shared" si="27"/>
        <v>11253.6</v>
      </c>
      <c r="P154" s="19">
        <v>0.5</v>
      </c>
      <c r="Q154" s="18">
        <f t="shared" si="28"/>
        <v>38.450000000000003</v>
      </c>
      <c r="R154" s="18">
        <f t="shared" si="29"/>
        <v>292.68140442132636</v>
      </c>
      <c r="S154" s="18">
        <f t="shared" si="30"/>
        <v>-76.681404421326363</v>
      </c>
    </row>
    <row r="155" spans="1:19" x14ac:dyDescent="0.25">
      <c r="A155" s="17">
        <v>34315</v>
      </c>
      <c r="B155" s="18">
        <v>79.8</v>
      </c>
      <c r="C155" s="18">
        <v>56.697968888888951</v>
      </c>
      <c r="D155" s="18">
        <v>57</v>
      </c>
      <c r="E155" s="18">
        <v>12.17063186541624</v>
      </c>
      <c r="F155" s="19">
        <f t="shared" si="21"/>
        <v>0.21465728144983529</v>
      </c>
      <c r="G155" s="18">
        <v>23.102031111111121</v>
      </c>
      <c r="H155" s="17">
        <v>225</v>
      </c>
      <c r="I155" s="19">
        <f t="shared" si="22"/>
        <v>0.71050086326928508</v>
      </c>
      <c r="J155" s="19" t="str">
        <f t="shared" si="31"/>
        <v>50% - 75%</v>
      </c>
      <c r="K155" s="19">
        <f t="shared" si="23"/>
        <v>0.7142857142857143</v>
      </c>
      <c r="L155" s="19">
        <f t="shared" si="24"/>
        <v>0.7142857142857143</v>
      </c>
      <c r="M155" s="18">
        <f t="shared" si="25"/>
        <v>12757.043000000014</v>
      </c>
      <c r="N155" s="18">
        <f t="shared" si="26"/>
        <v>12825</v>
      </c>
      <c r="O155" s="18">
        <f t="shared" si="27"/>
        <v>12825</v>
      </c>
      <c r="P155" s="19">
        <v>0.5</v>
      </c>
      <c r="Q155" s="18">
        <f t="shared" si="28"/>
        <v>39.9</v>
      </c>
      <c r="R155" s="18">
        <f t="shared" si="29"/>
        <v>321.42857142857144</v>
      </c>
      <c r="S155" s="18">
        <f t="shared" si="30"/>
        <v>-96.428571428571445</v>
      </c>
    </row>
    <row r="156" spans="1:19" x14ac:dyDescent="0.25">
      <c r="A156" s="17">
        <v>57068</v>
      </c>
      <c r="B156" s="18">
        <v>20.3</v>
      </c>
      <c r="C156" s="18">
        <v>16.531886363636371</v>
      </c>
      <c r="D156" s="18">
        <v>16.8</v>
      </c>
      <c r="E156" s="18">
        <v>2.1486955097035381</v>
      </c>
      <c r="F156" s="19">
        <f t="shared" si="21"/>
        <v>0.12997279695980857</v>
      </c>
      <c r="G156" s="18">
        <v>3.7681136363636369</v>
      </c>
      <c r="H156" s="17">
        <v>220</v>
      </c>
      <c r="I156" s="19">
        <f t="shared" si="22"/>
        <v>0.81437863860277682</v>
      </c>
      <c r="J156" s="19" t="str">
        <f t="shared" si="31"/>
        <v>&gt; 75%</v>
      </c>
      <c r="K156" s="19">
        <f t="shared" si="23"/>
        <v>0.82758620689655171</v>
      </c>
      <c r="L156" s="19">
        <f t="shared" si="24"/>
        <v>0.82758620689655171</v>
      </c>
      <c r="M156" s="18">
        <f t="shared" si="25"/>
        <v>3637.0150000000017</v>
      </c>
      <c r="N156" s="18">
        <f t="shared" si="26"/>
        <v>3696</v>
      </c>
      <c r="O156" s="18">
        <f t="shared" si="27"/>
        <v>3696</v>
      </c>
      <c r="P156" s="19">
        <v>0.5</v>
      </c>
      <c r="Q156" s="18">
        <f t="shared" si="28"/>
        <v>10.15</v>
      </c>
      <c r="R156" s="18">
        <f t="shared" si="29"/>
        <v>364.13793103448273</v>
      </c>
      <c r="S156" s="18">
        <f t="shared" si="30"/>
        <v>-144.13793103448273</v>
      </c>
    </row>
    <row r="157" spans="1:19" x14ac:dyDescent="0.25">
      <c r="A157" s="17">
        <v>235123</v>
      </c>
      <c r="B157" s="18">
        <v>90.5</v>
      </c>
      <c r="C157" s="18">
        <v>29.328676470588231</v>
      </c>
      <c r="D157" s="18">
        <v>27.05</v>
      </c>
      <c r="E157" s="18">
        <v>11.49459624742221</v>
      </c>
      <c r="F157" s="19">
        <f t="shared" si="21"/>
        <v>0.39192345617605256</v>
      </c>
      <c r="G157" s="18">
        <v>61.171323529411772</v>
      </c>
      <c r="H157" s="17">
        <v>272</v>
      </c>
      <c r="I157" s="19">
        <f t="shared" si="22"/>
        <v>0.32407377315567104</v>
      </c>
      <c r="J157" s="19" t="str">
        <f t="shared" si="31"/>
        <v>25% - 50%</v>
      </c>
      <c r="K157" s="19">
        <f t="shared" si="23"/>
        <v>0.29889502762430942</v>
      </c>
      <c r="L157" s="19">
        <f t="shared" si="24"/>
        <v>0.29889502762430942</v>
      </c>
      <c r="M157" s="18">
        <f t="shared" si="25"/>
        <v>7977.3999999999987</v>
      </c>
      <c r="N157" s="18">
        <f t="shared" si="26"/>
        <v>7357.6</v>
      </c>
      <c r="O157" s="18">
        <f t="shared" si="27"/>
        <v>7357.6</v>
      </c>
      <c r="P157" s="19">
        <v>0.5</v>
      </c>
      <c r="Q157" s="18">
        <f t="shared" si="28"/>
        <v>45.25</v>
      </c>
      <c r="R157" s="18">
        <f t="shared" si="29"/>
        <v>162.59889502762431</v>
      </c>
      <c r="S157" s="18">
        <f t="shared" si="30"/>
        <v>109.40110497237569</v>
      </c>
    </row>
    <row r="158" spans="1:19" x14ac:dyDescent="0.25">
      <c r="A158" s="17">
        <v>235130</v>
      </c>
      <c r="B158" s="18">
        <v>59.408000000000001</v>
      </c>
      <c r="C158" s="18">
        <v>30.769266968325784</v>
      </c>
      <c r="D158" s="18">
        <v>31</v>
      </c>
      <c r="E158" s="18">
        <v>7.3596099591712001</v>
      </c>
      <c r="F158" s="19">
        <f t="shared" si="21"/>
        <v>0.23918704227654375</v>
      </c>
      <c r="G158" s="18">
        <v>28.638733031674175</v>
      </c>
      <c r="H158" s="17">
        <v>221</v>
      </c>
      <c r="I158" s="19">
        <f t="shared" si="22"/>
        <v>0.51793137234590936</v>
      </c>
      <c r="J158" s="19" t="str">
        <f t="shared" si="31"/>
        <v>50% - 75%</v>
      </c>
      <c r="K158" s="19">
        <f t="shared" si="23"/>
        <v>0.52181524373821708</v>
      </c>
      <c r="L158" s="19">
        <f t="shared" si="24"/>
        <v>0.52181524373821708</v>
      </c>
      <c r="M158" s="18">
        <f t="shared" si="25"/>
        <v>6800.007999999998</v>
      </c>
      <c r="N158" s="18">
        <f t="shared" si="26"/>
        <v>6851</v>
      </c>
      <c r="O158" s="18">
        <f t="shared" si="27"/>
        <v>6851</v>
      </c>
      <c r="P158" s="19">
        <v>0.5</v>
      </c>
      <c r="Q158" s="18">
        <f t="shared" si="28"/>
        <v>29.704000000000001</v>
      </c>
      <c r="R158" s="18">
        <f t="shared" si="29"/>
        <v>230.64233773229194</v>
      </c>
      <c r="S158" s="18">
        <f t="shared" si="30"/>
        <v>-9.642337732291935</v>
      </c>
    </row>
    <row r="159" spans="1:19" x14ac:dyDescent="0.25">
      <c r="A159" s="17">
        <v>57067</v>
      </c>
      <c r="B159" s="18">
        <v>20.22</v>
      </c>
      <c r="C159" s="18">
        <v>12.71270560747663</v>
      </c>
      <c r="D159" s="18">
        <v>13.0015</v>
      </c>
      <c r="E159" s="18">
        <v>3.042533232622405</v>
      </c>
      <c r="F159" s="19">
        <f t="shared" si="21"/>
        <v>0.2393301100934031</v>
      </c>
      <c r="G159" s="18">
        <v>7.5072943925233586</v>
      </c>
      <c r="H159" s="17">
        <v>214</v>
      </c>
      <c r="I159" s="19">
        <f t="shared" si="22"/>
        <v>0.62871936733316669</v>
      </c>
      <c r="J159" s="19" t="str">
        <f t="shared" si="31"/>
        <v>50% - 75%</v>
      </c>
      <c r="K159" s="19">
        <f t="shared" si="23"/>
        <v>0.643001978239367</v>
      </c>
      <c r="L159" s="19">
        <f t="shared" si="24"/>
        <v>0.643001978239367</v>
      </c>
      <c r="M159" s="18">
        <f t="shared" si="25"/>
        <v>2720.5189999999989</v>
      </c>
      <c r="N159" s="18">
        <f t="shared" si="26"/>
        <v>2782.3209999999999</v>
      </c>
      <c r="O159" s="18">
        <f t="shared" si="27"/>
        <v>2782.3209999999999</v>
      </c>
      <c r="P159" s="19">
        <v>0.5</v>
      </c>
      <c r="Q159" s="18">
        <f t="shared" si="28"/>
        <v>10.11</v>
      </c>
      <c r="R159" s="18">
        <f t="shared" si="29"/>
        <v>275.20484668644906</v>
      </c>
      <c r="S159" s="18">
        <f t="shared" si="30"/>
        <v>-61.204846686449059</v>
      </c>
    </row>
    <row r="160" spans="1:19" x14ac:dyDescent="0.25">
      <c r="A160" s="17">
        <v>23554</v>
      </c>
      <c r="B160" s="18">
        <v>76.3</v>
      </c>
      <c r="C160" s="18">
        <v>27.778806818181828</v>
      </c>
      <c r="D160" s="18">
        <v>25.799999999999997</v>
      </c>
      <c r="E160" s="18">
        <v>12.017513115434859</v>
      </c>
      <c r="F160" s="19">
        <f t="shared" si="21"/>
        <v>0.4326144457568688</v>
      </c>
      <c r="G160" s="18">
        <v>48.521193181818177</v>
      </c>
      <c r="H160" s="17">
        <v>264</v>
      </c>
      <c r="I160" s="19">
        <f t="shared" si="22"/>
        <v>0.36407348385559407</v>
      </c>
      <c r="J160" s="19" t="str">
        <f t="shared" si="31"/>
        <v>25% - 50%</v>
      </c>
      <c r="K160" s="19">
        <f t="shared" si="23"/>
        <v>0.33813892529488859</v>
      </c>
      <c r="L160" s="19">
        <f t="shared" si="24"/>
        <v>0.33813892529488859</v>
      </c>
      <c r="M160" s="18">
        <f t="shared" si="25"/>
        <v>7333.6050000000023</v>
      </c>
      <c r="N160" s="18">
        <f t="shared" si="26"/>
        <v>6811.1999999999989</v>
      </c>
      <c r="O160" s="18">
        <f t="shared" si="27"/>
        <v>6811.1999999999989</v>
      </c>
      <c r="P160" s="19">
        <v>0.5</v>
      </c>
      <c r="Q160" s="18">
        <f t="shared" si="28"/>
        <v>38.15</v>
      </c>
      <c r="R160" s="18">
        <f t="shared" si="29"/>
        <v>178.53735255570115</v>
      </c>
      <c r="S160" s="18">
        <f t="shared" si="30"/>
        <v>85.462647444298852</v>
      </c>
    </row>
    <row r="161" spans="1:19" x14ac:dyDescent="0.25">
      <c r="A161" s="17">
        <v>2411</v>
      </c>
      <c r="B161" s="18">
        <v>26.3</v>
      </c>
      <c r="C161" s="18">
        <v>11.77449392712551</v>
      </c>
      <c r="D161" s="18">
        <v>11.2</v>
      </c>
      <c r="E161" s="18">
        <v>4.2841688684335839</v>
      </c>
      <c r="F161" s="19">
        <f t="shared" si="21"/>
        <v>0.36385163514874491</v>
      </c>
      <c r="G161" s="18">
        <v>14.525506072874494</v>
      </c>
      <c r="H161" s="17">
        <v>247</v>
      </c>
      <c r="I161" s="19">
        <f t="shared" si="22"/>
        <v>0.44769938886408783</v>
      </c>
      <c r="J161" s="19" t="str">
        <f t="shared" si="31"/>
        <v>25% - 50%</v>
      </c>
      <c r="K161" s="19">
        <f t="shared" si="23"/>
        <v>0.42585551330798477</v>
      </c>
      <c r="L161" s="19">
        <f t="shared" si="24"/>
        <v>0.42585551330798477</v>
      </c>
      <c r="M161" s="18">
        <f t="shared" si="25"/>
        <v>2908.3000000000011</v>
      </c>
      <c r="N161" s="18">
        <f t="shared" si="26"/>
        <v>2766.3999999999996</v>
      </c>
      <c r="O161" s="18">
        <f t="shared" si="27"/>
        <v>2766.3999999999996</v>
      </c>
      <c r="P161" s="19">
        <v>0.5</v>
      </c>
      <c r="Q161" s="18">
        <f t="shared" si="28"/>
        <v>13.15</v>
      </c>
      <c r="R161" s="18">
        <f t="shared" si="29"/>
        <v>210.37262357414446</v>
      </c>
      <c r="S161" s="18">
        <f t="shared" si="30"/>
        <v>36.627376425855545</v>
      </c>
    </row>
    <row r="162" spans="1:19" x14ac:dyDescent="0.25">
      <c r="A162" s="17">
        <v>57062</v>
      </c>
      <c r="B162" s="18">
        <v>19.032</v>
      </c>
      <c r="C162" s="18">
        <v>9.7118127659574434</v>
      </c>
      <c r="D162" s="18">
        <v>9.4309999999999992</v>
      </c>
      <c r="E162" s="18">
        <v>3.1244213821667302</v>
      </c>
      <c r="F162" s="19">
        <f t="shared" si="21"/>
        <v>0.3217135109027926</v>
      </c>
      <c r="G162" s="18">
        <v>9.3201872340425531</v>
      </c>
      <c r="H162" s="17">
        <v>235</v>
      </c>
      <c r="I162" s="19">
        <f t="shared" si="22"/>
        <v>0.51028860687039945</v>
      </c>
      <c r="J162" s="19" t="str">
        <f t="shared" si="31"/>
        <v>50% - 75%</v>
      </c>
      <c r="K162" s="19">
        <f t="shared" si="23"/>
        <v>0.49553383774695248</v>
      </c>
      <c r="L162" s="19">
        <f t="shared" si="24"/>
        <v>0.49553383774695248</v>
      </c>
      <c r="M162" s="18">
        <f t="shared" si="25"/>
        <v>2282.2759999999994</v>
      </c>
      <c r="N162" s="18">
        <f t="shared" si="26"/>
        <v>2216.2849999999999</v>
      </c>
      <c r="O162" s="18">
        <f t="shared" si="27"/>
        <v>2216.2849999999999</v>
      </c>
      <c r="P162" s="19">
        <v>0.5</v>
      </c>
      <c r="Q162" s="18">
        <f t="shared" si="28"/>
        <v>9.516</v>
      </c>
      <c r="R162" s="18">
        <f t="shared" si="29"/>
        <v>232.90090374106765</v>
      </c>
      <c r="S162" s="18">
        <f t="shared" si="30"/>
        <v>2.0990962589323487</v>
      </c>
    </row>
    <row r="163" spans="1:19" x14ac:dyDescent="0.25">
      <c r="A163" s="17">
        <v>30716</v>
      </c>
      <c r="B163" s="18">
        <v>230.5</v>
      </c>
      <c r="C163" s="18">
        <v>120.21527777777781</v>
      </c>
      <c r="D163" s="18">
        <v>121.45</v>
      </c>
      <c r="E163" s="18">
        <v>27.710446320319413</v>
      </c>
      <c r="F163" s="19">
        <f t="shared" si="21"/>
        <v>0.23050686096274012</v>
      </c>
      <c r="G163" s="18">
        <v>110.28472222222216</v>
      </c>
      <c r="H163" s="17">
        <v>216</v>
      </c>
      <c r="I163" s="19">
        <f t="shared" si="22"/>
        <v>0.52154133526150892</v>
      </c>
      <c r="J163" s="19" t="str">
        <f t="shared" si="31"/>
        <v>50% - 75%</v>
      </c>
      <c r="K163" s="19">
        <f t="shared" si="23"/>
        <v>0.52689804772234272</v>
      </c>
      <c r="L163" s="19">
        <f t="shared" si="24"/>
        <v>0.52689804772234272</v>
      </c>
      <c r="M163" s="18">
        <f t="shared" si="25"/>
        <v>25966.500000000007</v>
      </c>
      <c r="N163" s="18">
        <f t="shared" si="26"/>
        <v>26233.200000000001</v>
      </c>
      <c r="O163" s="18">
        <f t="shared" si="27"/>
        <v>26233.200000000001</v>
      </c>
      <c r="P163" s="19">
        <v>0.5</v>
      </c>
      <c r="Q163" s="18">
        <f t="shared" si="28"/>
        <v>115.25</v>
      </c>
      <c r="R163" s="18">
        <f t="shared" si="29"/>
        <v>227.61995661605206</v>
      </c>
      <c r="S163" s="18">
        <f t="shared" si="30"/>
        <v>-11.619956616052065</v>
      </c>
    </row>
    <row r="164" spans="1:19" x14ac:dyDescent="0.25">
      <c r="A164" s="17">
        <v>57064</v>
      </c>
      <c r="B164" s="18">
        <v>21.7</v>
      </c>
      <c r="C164" s="18">
        <v>8.6675756457564574</v>
      </c>
      <c r="D164" s="18">
        <v>7.9139999999999997</v>
      </c>
      <c r="E164" s="18">
        <v>3.6502530547485401</v>
      </c>
      <c r="F164" s="19">
        <f t="shared" si="21"/>
        <v>0.42113887480585888</v>
      </c>
      <c r="G164" s="18">
        <v>13.032424354243538</v>
      </c>
      <c r="H164" s="17">
        <v>271</v>
      </c>
      <c r="I164" s="19">
        <f t="shared" si="22"/>
        <v>0.39942744911320083</v>
      </c>
      <c r="J164" s="19" t="str">
        <f t="shared" si="31"/>
        <v>25% - 50%</v>
      </c>
      <c r="K164" s="19">
        <f t="shared" si="23"/>
        <v>0.36470046082949309</v>
      </c>
      <c r="L164" s="19">
        <f t="shared" si="24"/>
        <v>0.36470046082949309</v>
      </c>
      <c r="M164" s="18">
        <f t="shared" si="25"/>
        <v>2348.913</v>
      </c>
      <c r="N164" s="18">
        <f t="shared" si="26"/>
        <v>2144.694</v>
      </c>
      <c r="O164" s="18">
        <f t="shared" si="27"/>
        <v>2144.694</v>
      </c>
      <c r="P164" s="19">
        <v>0.5</v>
      </c>
      <c r="Q164" s="18">
        <f t="shared" si="28"/>
        <v>10.85</v>
      </c>
      <c r="R164" s="18">
        <f t="shared" si="29"/>
        <v>197.66764976958527</v>
      </c>
      <c r="S164" s="18">
        <f t="shared" si="30"/>
        <v>73.332350230414733</v>
      </c>
    </row>
    <row r="165" spans="1:19" x14ac:dyDescent="0.25">
      <c r="A165" s="17">
        <v>120131</v>
      </c>
      <c r="B165" s="18">
        <v>114.5</v>
      </c>
      <c r="C165" s="18">
        <v>26.231757042253506</v>
      </c>
      <c r="D165" s="18">
        <v>23.543000000000006</v>
      </c>
      <c r="E165" s="18">
        <v>14.106062941052972</v>
      </c>
      <c r="F165" s="19">
        <f t="shared" si="21"/>
        <v>0.5377475446395471</v>
      </c>
      <c r="G165" s="18">
        <v>88.268242957746423</v>
      </c>
      <c r="H165" s="17">
        <v>284</v>
      </c>
      <c r="I165" s="19">
        <f t="shared" si="22"/>
        <v>0.2290983147795066</v>
      </c>
      <c r="J165" s="19" t="str">
        <f t="shared" si="31"/>
        <v>&lt; 25%</v>
      </c>
      <c r="K165" s="19">
        <f t="shared" si="23"/>
        <v>0.20561572052401753</v>
      </c>
      <c r="L165" s="19">
        <f t="shared" si="24"/>
        <v>0.20561572052401753</v>
      </c>
      <c r="M165" s="18">
        <f t="shared" si="25"/>
        <v>7449.8189999999959</v>
      </c>
      <c r="N165" s="18">
        <f t="shared" si="26"/>
        <v>6686.2120000000014</v>
      </c>
      <c r="O165" s="18">
        <f t="shared" si="27"/>
        <v>6686.2120000000014</v>
      </c>
      <c r="P165" s="19">
        <v>0.5</v>
      </c>
      <c r="Q165" s="18">
        <f t="shared" si="28"/>
        <v>57.25</v>
      </c>
      <c r="R165" s="18">
        <f t="shared" si="29"/>
        <v>116.78972925764195</v>
      </c>
      <c r="S165" s="18">
        <f t="shared" si="30"/>
        <v>167.21027074235803</v>
      </c>
    </row>
    <row r="166" spans="1:19" x14ac:dyDescent="0.25">
      <c r="A166" s="17">
        <v>57058</v>
      </c>
      <c r="B166" s="18">
        <v>19.363</v>
      </c>
      <c r="C166" s="18">
        <v>10.645928229665078</v>
      </c>
      <c r="D166" s="18">
        <v>10.9</v>
      </c>
      <c r="E166" s="18">
        <v>3.1856677750055398</v>
      </c>
      <c r="F166" s="19">
        <f t="shared" si="21"/>
        <v>0.29923814121990949</v>
      </c>
      <c r="G166" s="18">
        <v>8.7170717703349307</v>
      </c>
      <c r="H166" s="17">
        <v>209</v>
      </c>
      <c r="I166" s="19">
        <f t="shared" si="22"/>
        <v>0.54980778958142218</v>
      </c>
      <c r="J166" s="19" t="str">
        <f t="shared" si="31"/>
        <v>50% - 75%</v>
      </c>
      <c r="K166" s="19">
        <f t="shared" si="23"/>
        <v>0.5629292981459485</v>
      </c>
      <c r="L166" s="19">
        <f t="shared" si="24"/>
        <v>0.5629292981459485</v>
      </c>
      <c r="M166" s="18">
        <f t="shared" si="25"/>
        <v>2224.9990000000012</v>
      </c>
      <c r="N166" s="18">
        <f t="shared" si="26"/>
        <v>2278.1</v>
      </c>
      <c r="O166" s="18">
        <f t="shared" si="27"/>
        <v>2278.1</v>
      </c>
      <c r="P166" s="19">
        <v>0.5</v>
      </c>
      <c r="Q166" s="18">
        <f t="shared" si="28"/>
        <v>9.6814999999999998</v>
      </c>
      <c r="R166" s="18">
        <f t="shared" si="29"/>
        <v>235.30444662500645</v>
      </c>
      <c r="S166" s="18">
        <f t="shared" si="30"/>
        <v>-26.304446625006449</v>
      </c>
    </row>
    <row r="167" spans="1:19" x14ac:dyDescent="0.25">
      <c r="A167" s="17">
        <v>23592</v>
      </c>
      <c r="B167" s="18">
        <v>64.599999999999994</v>
      </c>
      <c r="C167" s="18">
        <v>30.574561403508778</v>
      </c>
      <c r="D167" s="18">
        <v>29.900000000000002</v>
      </c>
      <c r="E167" s="18">
        <v>11.440397634901995</v>
      </c>
      <c r="F167" s="19">
        <f t="shared" si="21"/>
        <v>0.37418026979739699</v>
      </c>
      <c r="G167" s="18">
        <v>34.025438596491234</v>
      </c>
      <c r="H167" s="17">
        <v>228</v>
      </c>
      <c r="I167" s="19">
        <f t="shared" si="22"/>
        <v>0.47329042420292228</v>
      </c>
      <c r="J167" s="19" t="str">
        <f t="shared" si="31"/>
        <v>25% - 50%</v>
      </c>
      <c r="K167" s="19">
        <f t="shared" si="23"/>
        <v>0.46284829721362236</v>
      </c>
      <c r="L167" s="19">
        <f t="shared" si="24"/>
        <v>0.46284829721362236</v>
      </c>
      <c r="M167" s="18">
        <f t="shared" si="25"/>
        <v>6971.0000000000009</v>
      </c>
      <c r="N167" s="18">
        <f t="shared" si="26"/>
        <v>6817.2000000000007</v>
      </c>
      <c r="O167" s="18">
        <f t="shared" si="27"/>
        <v>6817.2000000000007</v>
      </c>
      <c r="P167" s="19">
        <v>0.5</v>
      </c>
      <c r="Q167" s="18">
        <f t="shared" si="28"/>
        <v>32.299999999999997</v>
      </c>
      <c r="R167" s="18">
        <f t="shared" si="29"/>
        <v>211.0588235294118</v>
      </c>
      <c r="S167" s="18">
        <f t="shared" si="30"/>
        <v>16.941176470588204</v>
      </c>
    </row>
    <row r="168" spans="1:19" x14ac:dyDescent="0.25">
      <c r="A168" s="17">
        <v>34116</v>
      </c>
      <c r="B168" s="18">
        <v>66</v>
      </c>
      <c r="C168" s="18">
        <v>44.097834123222732</v>
      </c>
      <c r="D168" s="18">
        <v>44.8</v>
      </c>
      <c r="E168" s="18">
        <v>10.364564438323812</v>
      </c>
      <c r="F168" s="19">
        <f t="shared" si="21"/>
        <v>0.23503568019604032</v>
      </c>
      <c r="G168" s="18">
        <v>21.902165876777246</v>
      </c>
      <c r="H168" s="17">
        <v>211</v>
      </c>
      <c r="I168" s="19">
        <f t="shared" si="22"/>
        <v>0.66814900186701109</v>
      </c>
      <c r="J168" s="19" t="str">
        <f t="shared" si="31"/>
        <v>50% - 75%</v>
      </c>
      <c r="K168" s="19">
        <f t="shared" si="23"/>
        <v>0.67878787878787872</v>
      </c>
      <c r="L168" s="19">
        <f t="shared" si="24"/>
        <v>0.67878787878787872</v>
      </c>
      <c r="M168" s="18">
        <f t="shared" si="25"/>
        <v>9304.6429999999964</v>
      </c>
      <c r="N168" s="18">
        <f t="shared" si="26"/>
        <v>9452.7999999999993</v>
      </c>
      <c r="O168" s="18">
        <f t="shared" si="27"/>
        <v>9452.7999999999993</v>
      </c>
      <c r="P168" s="19">
        <v>0.5</v>
      </c>
      <c r="Q168" s="18">
        <f t="shared" si="28"/>
        <v>33</v>
      </c>
      <c r="R168" s="18">
        <f t="shared" si="29"/>
        <v>286.44848484848484</v>
      </c>
      <c r="S168" s="18">
        <f t="shared" si="30"/>
        <v>-75.448484848484838</v>
      </c>
    </row>
    <row r="169" spans="1:19" x14ac:dyDescent="0.25">
      <c r="A169" s="17">
        <v>23526</v>
      </c>
      <c r="B169" s="18">
        <v>47.7</v>
      </c>
      <c r="C169" s="18">
        <v>19.910873983739837</v>
      </c>
      <c r="D169" s="18">
        <v>18.8</v>
      </c>
      <c r="E169" s="18">
        <v>8.1510463795769397</v>
      </c>
      <c r="F169" s="19">
        <f t="shared" si="21"/>
        <v>0.40937662436282157</v>
      </c>
      <c r="G169" s="18">
        <v>27.789126016260163</v>
      </c>
      <c r="H169" s="17">
        <v>246</v>
      </c>
      <c r="I169" s="19">
        <f t="shared" si="22"/>
        <v>0.41741874179748084</v>
      </c>
      <c r="J169" s="19" t="str">
        <f t="shared" si="31"/>
        <v>25% - 50%</v>
      </c>
      <c r="K169" s="19">
        <f t="shared" si="23"/>
        <v>0.3941299790356394</v>
      </c>
      <c r="L169" s="19">
        <f t="shared" si="24"/>
        <v>0.3941299790356394</v>
      </c>
      <c r="M169" s="18">
        <f t="shared" si="25"/>
        <v>4898.0749999999998</v>
      </c>
      <c r="N169" s="18">
        <f t="shared" si="26"/>
        <v>4624.8</v>
      </c>
      <c r="O169" s="18">
        <f t="shared" si="27"/>
        <v>4624.8</v>
      </c>
      <c r="P169" s="19">
        <v>0.5</v>
      </c>
      <c r="Q169" s="18">
        <f t="shared" si="28"/>
        <v>23.85</v>
      </c>
      <c r="R169" s="18">
        <f t="shared" si="29"/>
        <v>193.91194968553458</v>
      </c>
      <c r="S169" s="18">
        <f t="shared" si="30"/>
        <v>52.08805031446542</v>
      </c>
    </row>
    <row r="170" spans="1:19" x14ac:dyDescent="0.25">
      <c r="A170" s="17">
        <v>235131</v>
      </c>
      <c r="B170" s="18">
        <v>57.283000000000001</v>
      </c>
      <c r="C170" s="18">
        <v>27.549244343891406</v>
      </c>
      <c r="D170" s="18">
        <v>27.2</v>
      </c>
      <c r="E170" s="18">
        <v>6.6726583099873036</v>
      </c>
      <c r="F170" s="19">
        <f t="shared" si="21"/>
        <v>0.24220839695978291</v>
      </c>
      <c r="G170" s="18">
        <v>29.733755656108624</v>
      </c>
      <c r="H170" s="17">
        <v>221</v>
      </c>
      <c r="I170" s="19">
        <f t="shared" si="22"/>
        <v>0.48093228957790979</v>
      </c>
      <c r="J170" s="19" t="str">
        <f t="shared" si="31"/>
        <v>25% - 50%</v>
      </c>
      <c r="K170" s="19">
        <f t="shared" si="23"/>
        <v>0.47483546601958693</v>
      </c>
      <c r="L170" s="19">
        <f t="shared" si="24"/>
        <v>0.47483546601958693</v>
      </c>
      <c r="M170" s="18">
        <f t="shared" si="25"/>
        <v>6088.3830000000007</v>
      </c>
      <c r="N170" s="18">
        <f t="shared" si="26"/>
        <v>6011.2</v>
      </c>
      <c r="O170" s="18">
        <f t="shared" si="27"/>
        <v>6011.2</v>
      </c>
      <c r="P170" s="19">
        <v>0.5</v>
      </c>
      <c r="Q170" s="18">
        <f t="shared" si="28"/>
        <v>28.641500000000001</v>
      </c>
      <c r="R170" s="18">
        <f t="shared" si="29"/>
        <v>209.87727598065743</v>
      </c>
      <c r="S170" s="18">
        <f t="shared" si="30"/>
        <v>11.12272401934257</v>
      </c>
    </row>
    <row r="171" spans="1:19" x14ac:dyDescent="0.25">
      <c r="A171" s="17">
        <v>551061</v>
      </c>
      <c r="B171" s="18">
        <v>22.663</v>
      </c>
      <c r="C171" s="18">
        <v>11.777743961352655</v>
      </c>
      <c r="D171" s="18">
        <v>12.000999999999999</v>
      </c>
      <c r="E171" s="18">
        <v>3.8024068472724344</v>
      </c>
      <c r="F171" s="19">
        <f t="shared" si="21"/>
        <v>0.32284679135067001</v>
      </c>
      <c r="G171" s="18">
        <v>10.885256038647352</v>
      </c>
      <c r="H171" s="17">
        <v>207</v>
      </c>
      <c r="I171" s="19">
        <f t="shared" si="22"/>
        <v>0.51969041880389422</v>
      </c>
      <c r="J171" s="19" t="str">
        <f t="shared" si="31"/>
        <v>50% - 75%</v>
      </c>
      <c r="K171" s="19">
        <f t="shared" si="23"/>
        <v>0.52954154348497551</v>
      </c>
      <c r="L171" s="19">
        <f t="shared" si="24"/>
        <v>0.52954154348497551</v>
      </c>
      <c r="M171" s="18">
        <f t="shared" si="25"/>
        <v>2437.9929999999995</v>
      </c>
      <c r="N171" s="18">
        <f t="shared" si="26"/>
        <v>2484.2069999999999</v>
      </c>
      <c r="O171" s="18">
        <f t="shared" si="27"/>
        <v>2484.2069999999999</v>
      </c>
      <c r="P171" s="19">
        <v>0.5</v>
      </c>
      <c r="Q171" s="18">
        <f t="shared" si="28"/>
        <v>11.3315</v>
      </c>
      <c r="R171" s="18">
        <f t="shared" si="29"/>
        <v>219.23019900277984</v>
      </c>
      <c r="S171" s="18">
        <f t="shared" si="30"/>
        <v>-12.230199002779841</v>
      </c>
    </row>
    <row r="172" spans="1:19" x14ac:dyDescent="0.25">
      <c r="A172" s="17">
        <v>22565</v>
      </c>
      <c r="B172" s="18">
        <v>27</v>
      </c>
      <c r="C172" s="18">
        <v>13.752112676056342</v>
      </c>
      <c r="D172" s="18">
        <v>13.8</v>
      </c>
      <c r="E172" s="18">
        <v>5.0431868618060474</v>
      </c>
      <c r="F172" s="19">
        <f t="shared" si="21"/>
        <v>0.36672087995517133</v>
      </c>
      <c r="G172" s="18">
        <v>13.247887323943656</v>
      </c>
      <c r="H172" s="17">
        <v>213</v>
      </c>
      <c r="I172" s="19">
        <f t="shared" si="22"/>
        <v>0.50933750652060528</v>
      </c>
      <c r="J172" s="19" t="str">
        <f t="shared" si="31"/>
        <v>50% - 75%</v>
      </c>
      <c r="K172" s="19">
        <f t="shared" si="23"/>
        <v>0.51111111111111118</v>
      </c>
      <c r="L172" s="19">
        <f t="shared" si="24"/>
        <v>0.51111111111111118</v>
      </c>
      <c r="M172" s="18">
        <f t="shared" si="25"/>
        <v>2929.2000000000007</v>
      </c>
      <c r="N172" s="18">
        <f t="shared" si="26"/>
        <v>2939.4</v>
      </c>
      <c r="O172" s="18">
        <f t="shared" si="27"/>
        <v>2939.4</v>
      </c>
      <c r="P172" s="19">
        <v>0.5</v>
      </c>
      <c r="Q172" s="18">
        <f t="shared" si="28"/>
        <v>13.5</v>
      </c>
      <c r="R172" s="18">
        <f t="shared" si="29"/>
        <v>217.73333333333335</v>
      </c>
      <c r="S172" s="18">
        <f t="shared" si="30"/>
        <v>-4.7333333333333485</v>
      </c>
    </row>
    <row r="173" spans="1:19" x14ac:dyDescent="0.25">
      <c r="A173" s="17">
        <v>235121</v>
      </c>
      <c r="B173" s="18">
        <v>70.3</v>
      </c>
      <c r="C173" s="18">
        <v>31.945136186770419</v>
      </c>
      <c r="D173" s="18">
        <v>29.5</v>
      </c>
      <c r="E173" s="18">
        <v>12.817620382369634</v>
      </c>
      <c r="F173" s="19">
        <f t="shared" si="21"/>
        <v>0.40123855811508019</v>
      </c>
      <c r="G173" s="18">
        <v>38.354863813229535</v>
      </c>
      <c r="H173" s="17">
        <v>257</v>
      </c>
      <c r="I173" s="19">
        <f t="shared" si="22"/>
        <v>0.45441161005363329</v>
      </c>
      <c r="J173" s="19" t="str">
        <f t="shared" si="31"/>
        <v>25% - 50%</v>
      </c>
      <c r="K173" s="19">
        <f t="shared" si="23"/>
        <v>0.41963015647226176</v>
      </c>
      <c r="L173" s="19">
        <f t="shared" si="24"/>
        <v>0.41963015647226176</v>
      </c>
      <c r="M173" s="18">
        <f t="shared" si="25"/>
        <v>8209.8999999999978</v>
      </c>
      <c r="N173" s="18">
        <f t="shared" si="26"/>
        <v>7581.5</v>
      </c>
      <c r="O173" s="18">
        <f t="shared" si="27"/>
        <v>7581.5</v>
      </c>
      <c r="P173" s="19">
        <v>0.5</v>
      </c>
      <c r="Q173" s="18">
        <f t="shared" si="28"/>
        <v>35.15</v>
      </c>
      <c r="R173" s="18">
        <f t="shared" si="29"/>
        <v>215.68990042674255</v>
      </c>
      <c r="S173" s="18">
        <f t="shared" si="30"/>
        <v>41.310099573257446</v>
      </c>
    </row>
    <row r="174" spans="1:19" x14ac:dyDescent="0.25">
      <c r="A174" s="17">
        <v>22546</v>
      </c>
      <c r="B174" s="18">
        <v>21.2</v>
      </c>
      <c r="C174" s="18">
        <v>7.4606060606060582</v>
      </c>
      <c r="D174" s="18">
        <v>7.1999999999999993</v>
      </c>
      <c r="E174" s="18">
        <v>2.8136403119458318</v>
      </c>
      <c r="F174" s="19">
        <f t="shared" si="21"/>
        <v>0.37713294189363311</v>
      </c>
      <c r="G174" s="18">
        <v>13.739393939393938</v>
      </c>
      <c r="H174" s="17">
        <v>231</v>
      </c>
      <c r="I174" s="19">
        <f t="shared" si="22"/>
        <v>0.35191538021726693</v>
      </c>
      <c r="J174" s="19" t="str">
        <f t="shared" si="31"/>
        <v>25% - 50%</v>
      </c>
      <c r="K174" s="19">
        <f t="shared" si="23"/>
        <v>0.33962264150943394</v>
      </c>
      <c r="L174" s="19">
        <f t="shared" si="24"/>
        <v>0.33962264150943394</v>
      </c>
      <c r="M174" s="18">
        <f t="shared" si="25"/>
        <v>1723.3999999999994</v>
      </c>
      <c r="N174" s="18">
        <f t="shared" si="26"/>
        <v>1663.1999999999998</v>
      </c>
      <c r="O174" s="18">
        <f t="shared" si="27"/>
        <v>1663.1999999999998</v>
      </c>
      <c r="P174" s="19">
        <v>0.5</v>
      </c>
      <c r="Q174" s="18">
        <f t="shared" si="28"/>
        <v>10.6</v>
      </c>
      <c r="R174" s="18">
        <f t="shared" si="29"/>
        <v>156.90566037735849</v>
      </c>
      <c r="S174" s="18">
        <f t="shared" si="30"/>
        <v>74.094339622641513</v>
      </c>
    </row>
    <row r="175" spans="1:19" x14ac:dyDescent="0.25">
      <c r="A175" s="17">
        <v>560138</v>
      </c>
      <c r="B175" s="18">
        <v>60.1</v>
      </c>
      <c r="C175" s="18">
        <v>30.655441964285739</v>
      </c>
      <c r="D175" s="18">
        <v>30.004000000000001</v>
      </c>
      <c r="E175" s="18">
        <v>10.339134046895062</v>
      </c>
      <c r="F175" s="19">
        <f t="shared" si="21"/>
        <v>0.33726912366621165</v>
      </c>
      <c r="G175" s="18">
        <v>29.444558035714294</v>
      </c>
      <c r="H175" s="17">
        <v>224</v>
      </c>
      <c r="I175" s="19">
        <f t="shared" si="22"/>
        <v>0.51007390955550314</v>
      </c>
      <c r="J175" s="19" t="str">
        <f t="shared" si="31"/>
        <v>50% - 75%</v>
      </c>
      <c r="K175" s="19">
        <f t="shared" si="23"/>
        <v>0.49923460898502497</v>
      </c>
      <c r="L175" s="19">
        <f t="shared" si="24"/>
        <v>0.49923460898502497</v>
      </c>
      <c r="M175" s="18">
        <f t="shared" si="25"/>
        <v>6866.8190000000059</v>
      </c>
      <c r="N175" s="18">
        <f t="shared" si="26"/>
        <v>6720.8960000000006</v>
      </c>
      <c r="O175" s="18">
        <f t="shared" si="27"/>
        <v>6720.8960000000006</v>
      </c>
      <c r="P175" s="19">
        <v>0.5</v>
      </c>
      <c r="Q175" s="18">
        <f t="shared" si="28"/>
        <v>30.05</v>
      </c>
      <c r="R175" s="18">
        <f t="shared" si="29"/>
        <v>223.65710482529119</v>
      </c>
      <c r="S175" s="18">
        <f t="shared" si="30"/>
        <v>0.34289517470881492</v>
      </c>
    </row>
    <row r="176" spans="1:19" x14ac:dyDescent="0.25">
      <c r="A176" s="17">
        <v>120182</v>
      </c>
      <c r="B176" s="18">
        <v>70.262</v>
      </c>
      <c r="C176" s="18">
        <v>31.539841880341896</v>
      </c>
      <c r="D176" s="18">
        <v>30.25</v>
      </c>
      <c r="E176" s="18">
        <v>13.007901998392466</v>
      </c>
      <c r="F176" s="19">
        <f t="shared" si="21"/>
        <v>0.41242762242571707</v>
      </c>
      <c r="G176" s="18">
        <v>38.722158119658147</v>
      </c>
      <c r="H176" s="17">
        <v>234</v>
      </c>
      <c r="I176" s="19">
        <f t="shared" si="22"/>
        <v>0.44888904216136599</v>
      </c>
      <c r="J176" s="19" t="str">
        <f t="shared" si="31"/>
        <v>25% - 50%</v>
      </c>
      <c r="K176" s="19">
        <f t="shared" si="23"/>
        <v>0.43053143946941447</v>
      </c>
      <c r="L176" s="19">
        <f t="shared" si="24"/>
        <v>0.43053143946941447</v>
      </c>
      <c r="M176" s="18">
        <f t="shared" si="25"/>
        <v>7380.323000000004</v>
      </c>
      <c r="N176" s="18">
        <f t="shared" si="26"/>
        <v>7078.5</v>
      </c>
      <c r="O176" s="18">
        <f t="shared" si="27"/>
        <v>7078.5</v>
      </c>
      <c r="P176" s="19">
        <v>0.5</v>
      </c>
      <c r="Q176" s="18">
        <f t="shared" si="28"/>
        <v>35.131</v>
      </c>
      <c r="R176" s="18">
        <f t="shared" si="29"/>
        <v>201.48871367168599</v>
      </c>
      <c r="S176" s="18">
        <f t="shared" si="30"/>
        <v>32.511286328314014</v>
      </c>
    </row>
    <row r="177" spans="1:19" x14ac:dyDescent="0.25">
      <c r="A177" s="17">
        <v>22535</v>
      </c>
      <c r="B177" s="18">
        <v>15.4</v>
      </c>
      <c r="C177" s="18">
        <v>6.6958646616541335</v>
      </c>
      <c r="D177" s="18">
        <v>6.1</v>
      </c>
      <c r="E177" s="18">
        <v>2.481969281375167</v>
      </c>
      <c r="F177" s="19">
        <f t="shared" si="21"/>
        <v>0.3706719604995759</v>
      </c>
      <c r="G177" s="18">
        <v>8.7041353383458642</v>
      </c>
      <c r="H177" s="17">
        <v>266</v>
      </c>
      <c r="I177" s="19">
        <f t="shared" si="22"/>
        <v>0.43479640660091773</v>
      </c>
      <c r="J177" s="19" t="str">
        <f t="shared" si="31"/>
        <v>25% - 50%</v>
      </c>
      <c r="K177" s="19">
        <f t="shared" si="23"/>
        <v>0.39610389610389607</v>
      </c>
      <c r="L177" s="19">
        <f t="shared" si="24"/>
        <v>0.39610389610389607</v>
      </c>
      <c r="M177" s="18">
        <f t="shared" si="25"/>
        <v>1781.0999999999995</v>
      </c>
      <c r="N177" s="18">
        <f t="shared" si="26"/>
        <v>1622.6</v>
      </c>
      <c r="O177" s="18">
        <f t="shared" si="27"/>
        <v>1622.6</v>
      </c>
      <c r="P177" s="19">
        <v>0.5</v>
      </c>
      <c r="Q177" s="18">
        <f t="shared" si="28"/>
        <v>7.7</v>
      </c>
      <c r="R177" s="18">
        <f t="shared" si="29"/>
        <v>210.72727272727272</v>
      </c>
      <c r="S177" s="18">
        <f t="shared" si="30"/>
        <v>55.27272727272728</v>
      </c>
    </row>
    <row r="178" spans="1:19" x14ac:dyDescent="0.25">
      <c r="A178" s="17">
        <v>510233</v>
      </c>
      <c r="B178" s="18">
        <v>16.234999999999999</v>
      </c>
      <c r="C178" s="18">
        <v>10.38896568627451</v>
      </c>
      <c r="D178" s="18">
        <v>10.649999999999999</v>
      </c>
      <c r="E178" s="18">
        <v>2.7541841011189128</v>
      </c>
      <c r="F178" s="19">
        <f t="shared" si="21"/>
        <v>0.26510667031633683</v>
      </c>
      <c r="G178" s="18">
        <v>5.8460343137254851</v>
      </c>
      <c r="H178" s="17">
        <v>204</v>
      </c>
      <c r="I178" s="19">
        <f t="shared" si="22"/>
        <v>0.63991165298888264</v>
      </c>
      <c r="J178" s="19" t="str">
        <f t="shared" si="31"/>
        <v>50% - 75%</v>
      </c>
      <c r="K178" s="19">
        <f t="shared" si="23"/>
        <v>0.65599014474899897</v>
      </c>
      <c r="L178" s="19">
        <f t="shared" si="24"/>
        <v>0.65599014474899897</v>
      </c>
      <c r="M178" s="18">
        <f t="shared" si="25"/>
        <v>2119.3490000000002</v>
      </c>
      <c r="N178" s="18">
        <f t="shared" si="26"/>
        <v>2172.6</v>
      </c>
      <c r="O178" s="18">
        <f t="shared" si="27"/>
        <v>2172.6</v>
      </c>
      <c r="P178" s="19">
        <v>0.5</v>
      </c>
      <c r="Q178" s="18">
        <f t="shared" si="28"/>
        <v>8.1174999999999997</v>
      </c>
      <c r="R178" s="18">
        <f t="shared" si="29"/>
        <v>267.64397905759159</v>
      </c>
      <c r="S178" s="18">
        <f t="shared" si="30"/>
        <v>-63.643979057591594</v>
      </c>
    </row>
    <row r="179" spans="1:19" x14ac:dyDescent="0.25">
      <c r="A179" s="17">
        <v>560157</v>
      </c>
      <c r="B179" s="18">
        <v>47.006999999999998</v>
      </c>
      <c r="C179" s="18">
        <v>26.159833333333328</v>
      </c>
      <c r="D179" s="18">
        <v>26.302500000000002</v>
      </c>
      <c r="E179" s="18">
        <v>8.7044033808244698</v>
      </c>
      <c r="F179" s="19">
        <f t="shared" si="21"/>
        <v>0.33273925219290917</v>
      </c>
      <c r="G179" s="18">
        <v>20.847166666666645</v>
      </c>
      <c r="H179" s="17">
        <v>210</v>
      </c>
      <c r="I179" s="19">
        <f t="shared" si="22"/>
        <v>0.55650931421561323</v>
      </c>
      <c r="J179" s="19" t="str">
        <f t="shared" si="31"/>
        <v>50% - 75%</v>
      </c>
      <c r="K179" s="19">
        <f t="shared" si="23"/>
        <v>0.55954432318590852</v>
      </c>
      <c r="L179" s="19">
        <f t="shared" si="24"/>
        <v>0.55954432318590852</v>
      </c>
      <c r="M179" s="18">
        <f t="shared" si="25"/>
        <v>5493.5649999999987</v>
      </c>
      <c r="N179" s="18">
        <f t="shared" si="26"/>
        <v>5523.5250000000005</v>
      </c>
      <c r="O179" s="18">
        <f t="shared" si="27"/>
        <v>5523.5250000000005</v>
      </c>
      <c r="P179" s="19">
        <v>0.5</v>
      </c>
      <c r="Q179" s="18">
        <f t="shared" si="28"/>
        <v>23.503499999999999</v>
      </c>
      <c r="R179" s="18">
        <f t="shared" si="29"/>
        <v>235.0086157380816</v>
      </c>
      <c r="S179" s="18">
        <f t="shared" si="30"/>
        <v>-25.008615738081602</v>
      </c>
    </row>
    <row r="180" spans="1:19" x14ac:dyDescent="0.25">
      <c r="A180" s="17">
        <v>510173</v>
      </c>
      <c r="B180" s="18">
        <v>23</v>
      </c>
      <c r="C180" s="18">
        <v>11.168872146118723</v>
      </c>
      <c r="D180" s="18">
        <v>11</v>
      </c>
      <c r="E180" s="18">
        <v>3.9602152536368558</v>
      </c>
      <c r="F180" s="19">
        <f t="shared" si="21"/>
        <v>0.35457611134111372</v>
      </c>
      <c r="G180" s="18">
        <v>11.831127853881277</v>
      </c>
      <c r="H180" s="17">
        <v>219</v>
      </c>
      <c r="I180" s="19">
        <f t="shared" si="22"/>
        <v>0.48560313678777056</v>
      </c>
      <c r="J180" s="19" t="str">
        <f t="shared" si="31"/>
        <v>25% - 50%</v>
      </c>
      <c r="K180" s="19">
        <f t="shared" si="23"/>
        <v>0.47826086956521741</v>
      </c>
      <c r="L180" s="19">
        <f t="shared" si="24"/>
        <v>0.47826086956521741</v>
      </c>
      <c r="M180" s="18">
        <f t="shared" si="25"/>
        <v>2445.9830000000002</v>
      </c>
      <c r="N180" s="18">
        <f t="shared" si="26"/>
        <v>2409</v>
      </c>
      <c r="O180" s="18">
        <f t="shared" si="27"/>
        <v>2409</v>
      </c>
      <c r="P180" s="19">
        <v>0.5</v>
      </c>
      <c r="Q180" s="18">
        <f t="shared" si="28"/>
        <v>11.5</v>
      </c>
      <c r="R180" s="18">
        <f t="shared" si="29"/>
        <v>209.47826086956522</v>
      </c>
      <c r="S180" s="18">
        <f t="shared" si="30"/>
        <v>9.5217391304347814</v>
      </c>
    </row>
    <row r="181" spans="1:19" x14ac:dyDescent="0.25">
      <c r="A181" s="17">
        <v>560168</v>
      </c>
      <c r="B181" s="18">
        <v>39.134</v>
      </c>
      <c r="C181" s="18">
        <v>31.969170854271347</v>
      </c>
      <c r="D181" s="18">
        <v>33.029000000000003</v>
      </c>
      <c r="E181" s="18">
        <v>4.7688139082872683</v>
      </c>
      <c r="F181" s="19">
        <f t="shared" si="21"/>
        <v>0.14916914580066798</v>
      </c>
      <c r="G181" s="18">
        <v>7.1648291457286497</v>
      </c>
      <c r="H181" s="17">
        <v>199</v>
      </c>
      <c r="I181" s="19">
        <f t="shared" si="22"/>
        <v>0.8169154917532413</v>
      </c>
      <c r="J181" s="19" t="str">
        <f t="shared" si="31"/>
        <v>&gt; 75%</v>
      </c>
      <c r="K181" s="19">
        <f t="shared" si="23"/>
        <v>0.84399754689017226</v>
      </c>
      <c r="L181" s="19">
        <f t="shared" si="24"/>
        <v>0.84399754689017226</v>
      </c>
      <c r="M181" s="18">
        <f t="shared" si="25"/>
        <v>6361.864999999998</v>
      </c>
      <c r="N181" s="18">
        <f t="shared" si="26"/>
        <v>6572.7710000000006</v>
      </c>
      <c r="O181" s="18">
        <f t="shared" si="27"/>
        <v>6572.7710000000006</v>
      </c>
      <c r="P181" s="19">
        <v>0.5</v>
      </c>
      <c r="Q181" s="18">
        <f t="shared" si="28"/>
        <v>19.567</v>
      </c>
      <c r="R181" s="18">
        <f t="shared" si="29"/>
        <v>335.91102366228859</v>
      </c>
      <c r="S181" s="18">
        <f t="shared" si="30"/>
        <v>-136.91102366228859</v>
      </c>
    </row>
    <row r="182" spans="1:19" x14ac:dyDescent="0.25">
      <c r="A182" s="17">
        <v>34316</v>
      </c>
      <c r="B182" s="18">
        <v>74.3</v>
      </c>
      <c r="C182" s="18">
        <v>53.554489898989878</v>
      </c>
      <c r="D182" s="18">
        <v>55.349999999999994</v>
      </c>
      <c r="E182" s="18">
        <v>12.514346088296699</v>
      </c>
      <c r="F182" s="19">
        <f t="shared" si="21"/>
        <v>0.23367501234537461</v>
      </c>
      <c r="G182" s="18">
        <v>20.74551010101009</v>
      </c>
      <c r="H182" s="17">
        <v>198</v>
      </c>
      <c r="I182" s="19">
        <f t="shared" si="22"/>
        <v>0.72078721263781809</v>
      </c>
      <c r="J182" s="19" t="str">
        <f t="shared" si="31"/>
        <v>50% - 75%</v>
      </c>
      <c r="K182" s="19">
        <f t="shared" si="23"/>
        <v>0.7449528936742934</v>
      </c>
      <c r="L182" s="19">
        <f t="shared" si="24"/>
        <v>0.7449528936742934</v>
      </c>
      <c r="M182" s="18">
        <f t="shared" si="25"/>
        <v>10603.788999999995</v>
      </c>
      <c r="N182" s="18">
        <f t="shared" si="26"/>
        <v>10959.3</v>
      </c>
      <c r="O182" s="18">
        <f t="shared" si="27"/>
        <v>10959.3</v>
      </c>
      <c r="P182" s="19">
        <v>0.5</v>
      </c>
      <c r="Q182" s="18">
        <f t="shared" si="28"/>
        <v>37.15</v>
      </c>
      <c r="R182" s="18">
        <f t="shared" si="29"/>
        <v>295.00134589502017</v>
      </c>
      <c r="S182" s="18">
        <f t="shared" si="30"/>
        <v>-97.001345895020165</v>
      </c>
    </row>
    <row r="183" spans="1:19" x14ac:dyDescent="0.25">
      <c r="A183" s="17">
        <v>23594</v>
      </c>
      <c r="B183" s="18">
        <v>59.4</v>
      </c>
      <c r="C183" s="18">
        <v>27.146296296296274</v>
      </c>
      <c r="D183" s="18">
        <v>26.800000000000004</v>
      </c>
      <c r="E183" s="18">
        <v>9.7886163207366685</v>
      </c>
      <c r="F183" s="19">
        <f t="shared" si="21"/>
        <v>0.36058754438896279</v>
      </c>
      <c r="G183" s="18">
        <v>32.253703703703664</v>
      </c>
      <c r="H183" s="17">
        <v>216</v>
      </c>
      <c r="I183" s="19">
        <f t="shared" si="22"/>
        <v>0.45700835515650295</v>
      </c>
      <c r="J183" s="19" t="str">
        <f t="shared" si="31"/>
        <v>25% - 50%</v>
      </c>
      <c r="K183" s="19">
        <f t="shared" si="23"/>
        <v>0.45117845117845123</v>
      </c>
      <c r="L183" s="19">
        <f t="shared" si="24"/>
        <v>0.45117845117845123</v>
      </c>
      <c r="M183" s="18">
        <f t="shared" si="25"/>
        <v>5863.5999999999949</v>
      </c>
      <c r="N183" s="18">
        <f t="shared" si="26"/>
        <v>5788.8000000000011</v>
      </c>
      <c r="O183" s="18">
        <f t="shared" si="27"/>
        <v>5788.8000000000011</v>
      </c>
      <c r="P183" s="19">
        <v>0.5</v>
      </c>
      <c r="Q183" s="18">
        <f t="shared" si="28"/>
        <v>29.7</v>
      </c>
      <c r="R183" s="18">
        <f t="shared" si="29"/>
        <v>194.90909090909096</v>
      </c>
      <c r="S183" s="18">
        <f t="shared" si="30"/>
        <v>21.090909090909037</v>
      </c>
    </row>
    <row r="184" spans="1:19" x14ac:dyDescent="0.25">
      <c r="A184" s="17">
        <v>510227</v>
      </c>
      <c r="B184" s="18">
        <v>17.003</v>
      </c>
      <c r="C184" s="18">
        <v>11.085222826086955</v>
      </c>
      <c r="D184" s="18">
        <v>11.923999999999999</v>
      </c>
      <c r="E184" s="18">
        <v>3.1552798390389345</v>
      </c>
      <c r="F184" s="19">
        <f t="shared" si="21"/>
        <v>0.28463837746351711</v>
      </c>
      <c r="G184" s="18">
        <v>5.9177771739130414</v>
      </c>
      <c r="H184" s="17">
        <v>184</v>
      </c>
      <c r="I184" s="19">
        <f t="shared" si="22"/>
        <v>0.65195687973222105</v>
      </c>
      <c r="J184" s="19" t="str">
        <f t="shared" si="31"/>
        <v>50% - 75%</v>
      </c>
      <c r="K184" s="19">
        <f t="shared" si="23"/>
        <v>0.70128800799858848</v>
      </c>
      <c r="L184" s="19">
        <f t="shared" si="24"/>
        <v>0.70128800799858848</v>
      </c>
      <c r="M184" s="18">
        <f t="shared" si="25"/>
        <v>2039.6809999999998</v>
      </c>
      <c r="N184" s="18">
        <f t="shared" si="26"/>
        <v>2194.0160000000001</v>
      </c>
      <c r="O184" s="18">
        <f t="shared" si="27"/>
        <v>2194.0160000000001</v>
      </c>
      <c r="P184" s="19">
        <v>0.5</v>
      </c>
      <c r="Q184" s="18">
        <f t="shared" si="28"/>
        <v>8.5015000000000001</v>
      </c>
      <c r="R184" s="18">
        <f t="shared" si="29"/>
        <v>258.07398694348058</v>
      </c>
      <c r="S184" s="18">
        <f t="shared" si="30"/>
        <v>-74.073986943480577</v>
      </c>
    </row>
    <row r="185" spans="1:19" x14ac:dyDescent="0.25">
      <c r="A185" s="17">
        <v>34119</v>
      </c>
      <c r="B185" s="18">
        <v>80.2</v>
      </c>
      <c r="C185" s="18">
        <v>42.46003809523814</v>
      </c>
      <c r="D185" s="18">
        <v>42.423999999999999</v>
      </c>
      <c r="E185" s="18">
        <v>13.484710909202267</v>
      </c>
      <c r="F185" s="19">
        <f t="shared" si="21"/>
        <v>0.31758593524942141</v>
      </c>
      <c r="G185" s="18">
        <v>37.739961904761905</v>
      </c>
      <c r="H185" s="17">
        <v>210</v>
      </c>
      <c r="I185" s="19">
        <f t="shared" si="22"/>
        <v>0.52942690891818123</v>
      </c>
      <c r="J185" s="19" t="str">
        <f t="shared" si="31"/>
        <v>50% - 75%</v>
      </c>
      <c r="K185" s="19">
        <f t="shared" si="23"/>
        <v>0.52897755610972563</v>
      </c>
      <c r="L185" s="19">
        <f t="shared" si="24"/>
        <v>0.52897755610972563</v>
      </c>
      <c r="M185" s="18">
        <f t="shared" si="25"/>
        <v>8916.6080000000093</v>
      </c>
      <c r="N185" s="18">
        <f t="shared" si="26"/>
        <v>8909.0399999999991</v>
      </c>
      <c r="O185" s="18">
        <f t="shared" si="27"/>
        <v>8909.0399999999991</v>
      </c>
      <c r="P185" s="19">
        <v>0.5</v>
      </c>
      <c r="Q185" s="18">
        <f t="shared" si="28"/>
        <v>40.1</v>
      </c>
      <c r="R185" s="18">
        <f t="shared" si="29"/>
        <v>222.17057356608476</v>
      </c>
      <c r="S185" s="18">
        <f t="shared" si="30"/>
        <v>-12.170573566084755</v>
      </c>
    </row>
    <row r="186" spans="1:19" x14ac:dyDescent="0.25">
      <c r="A186" s="17">
        <v>35227</v>
      </c>
      <c r="B186" s="18">
        <v>123.1</v>
      </c>
      <c r="C186" s="18">
        <v>71.947368421052616</v>
      </c>
      <c r="D186" s="18">
        <v>69.05</v>
      </c>
      <c r="E186" s="18">
        <v>19.907553789707592</v>
      </c>
      <c r="F186" s="19">
        <f t="shared" si="21"/>
        <v>0.27669606584085171</v>
      </c>
      <c r="G186" s="18">
        <v>51.152631578947371</v>
      </c>
      <c r="H186" s="17">
        <v>228</v>
      </c>
      <c r="I186" s="19">
        <f t="shared" si="22"/>
        <v>0.58446278164949328</v>
      </c>
      <c r="J186" s="19" t="str">
        <f t="shared" si="31"/>
        <v>50% - 75%</v>
      </c>
      <c r="K186" s="19">
        <f t="shared" si="23"/>
        <v>0.56092607636068237</v>
      </c>
      <c r="L186" s="19">
        <f t="shared" si="24"/>
        <v>0.56092607636068237</v>
      </c>
      <c r="M186" s="18">
        <f t="shared" si="25"/>
        <v>16403.999999999996</v>
      </c>
      <c r="N186" s="18">
        <f t="shared" si="26"/>
        <v>15743.4</v>
      </c>
      <c r="O186" s="18">
        <f t="shared" si="27"/>
        <v>15743.4</v>
      </c>
      <c r="P186" s="19">
        <v>0.5</v>
      </c>
      <c r="Q186" s="18">
        <f t="shared" si="28"/>
        <v>61.55</v>
      </c>
      <c r="R186" s="18">
        <f t="shared" si="29"/>
        <v>255.78229082047116</v>
      </c>
      <c r="S186" s="18">
        <f t="shared" si="30"/>
        <v>-27.782290820471161</v>
      </c>
    </row>
    <row r="187" spans="1:19" x14ac:dyDescent="0.25">
      <c r="A187" s="17">
        <v>57046</v>
      </c>
      <c r="B187" s="18">
        <v>18.725000000000001</v>
      </c>
      <c r="C187" s="18">
        <v>9.7626120689655203</v>
      </c>
      <c r="D187" s="18">
        <v>9.2729999999999997</v>
      </c>
      <c r="E187" s="18">
        <v>3.1009448714240624</v>
      </c>
      <c r="F187" s="19">
        <f t="shared" si="21"/>
        <v>0.31763475282211528</v>
      </c>
      <c r="G187" s="18">
        <v>8.9623879310344776</v>
      </c>
      <c r="H187" s="17">
        <v>232</v>
      </c>
      <c r="I187" s="19">
        <f t="shared" si="22"/>
        <v>0.52136780074582212</v>
      </c>
      <c r="J187" s="19" t="str">
        <f t="shared" si="31"/>
        <v>50% - 75%</v>
      </c>
      <c r="K187" s="19">
        <f t="shared" si="23"/>
        <v>0.49522029372496656</v>
      </c>
      <c r="L187" s="19">
        <f t="shared" si="24"/>
        <v>0.49522029372496656</v>
      </c>
      <c r="M187" s="18">
        <f t="shared" si="25"/>
        <v>2264.9260000000008</v>
      </c>
      <c r="N187" s="18">
        <f t="shared" si="26"/>
        <v>2151.3359999999998</v>
      </c>
      <c r="O187" s="18">
        <f t="shared" si="27"/>
        <v>2151.3359999999998</v>
      </c>
      <c r="P187" s="19">
        <v>0.5</v>
      </c>
      <c r="Q187" s="18">
        <f t="shared" si="28"/>
        <v>9.3625000000000007</v>
      </c>
      <c r="R187" s="18">
        <f t="shared" si="29"/>
        <v>229.78221628838446</v>
      </c>
      <c r="S187" s="18">
        <f t="shared" si="30"/>
        <v>2.2177837116155388</v>
      </c>
    </row>
    <row r="188" spans="1:19" x14ac:dyDescent="0.25">
      <c r="A188" s="17">
        <v>23586</v>
      </c>
      <c r="B188" s="18">
        <v>48.9</v>
      </c>
      <c r="C188" s="18">
        <v>19.491304347826095</v>
      </c>
      <c r="D188" s="18">
        <v>19.5</v>
      </c>
      <c r="E188" s="18">
        <v>7.8158863450269633</v>
      </c>
      <c r="F188" s="19">
        <f t="shared" si="21"/>
        <v>0.40099349974485854</v>
      </c>
      <c r="G188" s="18">
        <v>29.408695652173918</v>
      </c>
      <c r="H188" s="17">
        <v>207</v>
      </c>
      <c r="I188" s="19">
        <f t="shared" si="22"/>
        <v>0.39859518093713897</v>
      </c>
      <c r="J188" s="19" t="str">
        <f t="shared" si="31"/>
        <v>25% - 50%</v>
      </c>
      <c r="K188" s="19">
        <f t="shared" si="23"/>
        <v>0.39877300613496935</v>
      </c>
      <c r="L188" s="19">
        <f t="shared" si="24"/>
        <v>0.39877300613496935</v>
      </c>
      <c r="M188" s="18">
        <f t="shared" si="25"/>
        <v>4034.7000000000016</v>
      </c>
      <c r="N188" s="18">
        <f t="shared" si="26"/>
        <v>4036.5</v>
      </c>
      <c r="O188" s="18">
        <f t="shared" si="27"/>
        <v>4036.5</v>
      </c>
      <c r="P188" s="19">
        <v>0.5</v>
      </c>
      <c r="Q188" s="18">
        <f t="shared" si="28"/>
        <v>24.45</v>
      </c>
      <c r="R188" s="18">
        <f t="shared" si="29"/>
        <v>165.09202453987731</v>
      </c>
      <c r="S188" s="18">
        <f t="shared" si="30"/>
        <v>41.907975460122685</v>
      </c>
    </row>
    <row r="189" spans="1:19" x14ac:dyDescent="0.25">
      <c r="A189" s="17">
        <v>23599</v>
      </c>
      <c r="B189" s="18">
        <v>72.099999999999994</v>
      </c>
      <c r="C189" s="18">
        <v>26.016915422885575</v>
      </c>
      <c r="D189" s="18">
        <v>26.4</v>
      </c>
      <c r="E189" s="18">
        <v>12.511263422924575</v>
      </c>
      <c r="F189" s="19">
        <f t="shared" si="21"/>
        <v>0.48088957586106235</v>
      </c>
      <c r="G189" s="18">
        <v>46.083084577114441</v>
      </c>
      <c r="H189" s="17">
        <v>201</v>
      </c>
      <c r="I189" s="19">
        <f t="shared" si="22"/>
        <v>0.36084487410382216</v>
      </c>
      <c r="J189" s="19" t="str">
        <f t="shared" si="31"/>
        <v>25% - 50%</v>
      </c>
      <c r="K189" s="19">
        <f t="shared" si="23"/>
        <v>0.36615811373092927</v>
      </c>
      <c r="L189" s="19">
        <f t="shared" si="24"/>
        <v>0.36615811373092927</v>
      </c>
      <c r="M189" s="18">
        <f t="shared" si="25"/>
        <v>5229.4000000000005</v>
      </c>
      <c r="N189" s="18">
        <f t="shared" si="26"/>
        <v>5306.4</v>
      </c>
      <c r="O189" s="18">
        <f t="shared" si="27"/>
        <v>5306.4</v>
      </c>
      <c r="P189" s="19">
        <v>0.5</v>
      </c>
      <c r="Q189" s="18">
        <f t="shared" si="28"/>
        <v>36.049999999999997</v>
      </c>
      <c r="R189" s="18">
        <f t="shared" si="29"/>
        <v>147.19556171983356</v>
      </c>
      <c r="S189" s="18">
        <f t="shared" si="30"/>
        <v>53.804438280166437</v>
      </c>
    </row>
    <row r="190" spans="1:19" x14ac:dyDescent="0.25">
      <c r="A190" s="17">
        <v>23576</v>
      </c>
      <c r="B190" s="18">
        <v>63.1</v>
      </c>
      <c r="C190" s="18">
        <v>24.620600858369116</v>
      </c>
      <c r="D190" s="18">
        <v>23.300000000000004</v>
      </c>
      <c r="E190" s="18">
        <v>9.698991485938576</v>
      </c>
      <c r="F190" s="19">
        <f t="shared" si="21"/>
        <v>0.39393804975485247</v>
      </c>
      <c r="G190" s="18">
        <v>38.479399141630886</v>
      </c>
      <c r="H190" s="17">
        <v>233</v>
      </c>
      <c r="I190" s="19">
        <f t="shared" si="22"/>
        <v>0.39018384878556445</v>
      </c>
      <c r="J190" s="19" t="str">
        <f t="shared" si="31"/>
        <v>25% - 50%</v>
      </c>
      <c r="K190" s="19">
        <f t="shared" si="23"/>
        <v>0.36925515055467517</v>
      </c>
      <c r="L190" s="19">
        <f t="shared" si="24"/>
        <v>0.36925515055467517</v>
      </c>
      <c r="M190" s="18">
        <f t="shared" si="25"/>
        <v>5736.600000000004</v>
      </c>
      <c r="N190" s="18">
        <f t="shared" si="26"/>
        <v>5428.9000000000005</v>
      </c>
      <c r="O190" s="18">
        <f t="shared" si="27"/>
        <v>5428.9000000000005</v>
      </c>
      <c r="P190" s="19">
        <v>0.5</v>
      </c>
      <c r="Q190" s="18">
        <f t="shared" si="28"/>
        <v>31.55</v>
      </c>
      <c r="R190" s="18">
        <f t="shared" si="29"/>
        <v>172.07290015847863</v>
      </c>
      <c r="S190" s="18">
        <f t="shared" si="30"/>
        <v>60.927099841521368</v>
      </c>
    </row>
    <row r="191" spans="1:19" x14ac:dyDescent="0.25">
      <c r="A191" s="17">
        <v>560135</v>
      </c>
      <c r="B191" s="18">
        <v>51.002000000000002</v>
      </c>
      <c r="C191" s="18">
        <v>24.966746724890843</v>
      </c>
      <c r="D191" s="18">
        <v>23.8</v>
      </c>
      <c r="E191" s="18">
        <v>7.4097796938241309</v>
      </c>
      <c r="F191" s="19">
        <f t="shared" si="21"/>
        <v>0.2967859519493134</v>
      </c>
      <c r="G191" s="18">
        <v>26.035253275109188</v>
      </c>
      <c r="H191" s="17">
        <v>229</v>
      </c>
      <c r="I191" s="19">
        <f t="shared" si="22"/>
        <v>0.48952485637604098</v>
      </c>
      <c r="J191" s="19" t="str">
        <f t="shared" si="31"/>
        <v>25% - 50%</v>
      </c>
      <c r="K191" s="19">
        <f t="shared" si="23"/>
        <v>0.46664836673071641</v>
      </c>
      <c r="L191" s="19">
        <f t="shared" si="24"/>
        <v>0.46664836673071641</v>
      </c>
      <c r="M191" s="18">
        <f t="shared" si="25"/>
        <v>5717.3850000000029</v>
      </c>
      <c r="N191" s="18">
        <f t="shared" si="26"/>
        <v>5450.2</v>
      </c>
      <c r="O191" s="18">
        <f t="shared" si="27"/>
        <v>5450.2</v>
      </c>
      <c r="P191" s="19">
        <v>0.5</v>
      </c>
      <c r="Q191" s="18">
        <f t="shared" si="28"/>
        <v>25.501000000000001</v>
      </c>
      <c r="R191" s="18">
        <f t="shared" si="29"/>
        <v>213.72495196266811</v>
      </c>
      <c r="S191" s="18">
        <f t="shared" si="30"/>
        <v>15.275048037331885</v>
      </c>
    </row>
    <row r="192" spans="1:19" x14ac:dyDescent="0.25">
      <c r="A192" s="17">
        <v>57061</v>
      </c>
      <c r="B192" s="18">
        <v>20.2</v>
      </c>
      <c r="C192" s="18">
        <v>11.439551886792453</v>
      </c>
      <c r="D192" s="18">
        <v>11.2</v>
      </c>
      <c r="E192" s="18">
        <v>3.1806872624874636</v>
      </c>
      <c r="F192" s="19">
        <f t="shared" si="21"/>
        <v>0.27804299451272474</v>
      </c>
      <c r="G192" s="18">
        <v>8.7604481132075502</v>
      </c>
      <c r="H192" s="17">
        <v>212</v>
      </c>
      <c r="I192" s="19">
        <f t="shared" si="22"/>
        <v>0.5663144498412106</v>
      </c>
      <c r="J192" s="19" t="str">
        <f t="shared" si="31"/>
        <v>50% - 75%</v>
      </c>
      <c r="K192" s="19">
        <f t="shared" si="23"/>
        <v>0.55445544554455439</v>
      </c>
      <c r="L192" s="19">
        <f t="shared" si="24"/>
        <v>0.55445544554455439</v>
      </c>
      <c r="M192" s="18">
        <f t="shared" si="25"/>
        <v>2425.1849999999999</v>
      </c>
      <c r="N192" s="18">
        <f t="shared" si="26"/>
        <v>2374.3999999999996</v>
      </c>
      <c r="O192" s="18">
        <f t="shared" si="27"/>
        <v>2374.3999999999996</v>
      </c>
      <c r="P192" s="19">
        <v>0.5</v>
      </c>
      <c r="Q192" s="18">
        <f t="shared" si="28"/>
        <v>10.1</v>
      </c>
      <c r="R192" s="18">
        <f t="shared" si="29"/>
        <v>235.08910891089107</v>
      </c>
      <c r="S192" s="18">
        <f t="shared" si="30"/>
        <v>-23.089108910891071</v>
      </c>
    </row>
    <row r="193" spans="1:19" x14ac:dyDescent="0.25">
      <c r="A193" s="17">
        <v>560162</v>
      </c>
      <c r="B193" s="18">
        <v>54.9</v>
      </c>
      <c r="C193" s="18">
        <v>24.879202247191014</v>
      </c>
      <c r="D193" s="18">
        <v>26.700000000000003</v>
      </c>
      <c r="E193" s="18">
        <v>11.689192182998282</v>
      </c>
      <c r="F193" s="19">
        <f t="shared" si="21"/>
        <v>0.4698379018289483</v>
      </c>
      <c r="G193" s="18">
        <v>30.020797752808996</v>
      </c>
      <c r="H193" s="17">
        <v>178</v>
      </c>
      <c r="I193" s="19">
        <f t="shared" si="22"/>
        <v>0.45317308282679442</v>
      </c>
      <c r="J193" s="19" t="str">
        <f t="shared" si="31"/>
        <v>25% - 50%</v>
      </c>
      <c r="K193" s="19">
        <f t="shared" si="23"/>
        <v>0.48633879781420769</v>
      </c>
      <c r="L193" s="19">
        <f t="shared" si="24"/>
        <v>0.48633879781420769</v>
      </c>
      <c r="M193" s="18">
        <f t="shared" si="25"/>
        <v>4428.4980000000005</v>
      </c>
      <c r="N193" s="18">
        <f t="shared" si="26"/>
        <v>4752.6000000000004</v>
      </c>
      <c r="O193" s="18">
        <f t="shared" si="27"/>
        <v>4752.6000000000004</v>
      </c>
      <c r="P193" s="19">
        <v>0.5</v>
      </c>
      <c r="Q193" s="18">
        <f t="shared" si="28"/>
        <v>27.45</v>
      </c>
      <c r="R193" s="18">
        <f t="shared" si="29"/>
        <v>173.13661202185793</v>
      </c>
      <c r="S193" s="18">
        <f t="shared" si="30"/>
        <v>4.8633879781420717</v>
      </c>
    </row>
    <row r="194" spans="1:19" x14ac:dyDescent="0.25">
      <c r="A194" s="17">
        <v>510225</v>
      </c>
      <c r="B194" s="18">
        <v>18.3</v>
      </c>
      <c r="C194" s="18">
        <v>11.62436842105263</v>
      </c>
      <c r="D194" s="18">
        <v>11.999500000000001</v>
      </c>
      <c r="E194" s="18">
        <v>3.6056522663263362</v>
      </c>
      <c r="F194" s="19">
        <f t="shared" ref="F194:F257" si="32">+E194/C194</f>
        <v>0.31018048772406603</v>
      </c>
      <c r="G194" s="18">
        <v>6.6756315789473621</v>
      </c>
      <c r="H194" s="17">
        <v>190</v>
      </c>
      <c r="I194" s="19">
        <f t="shared" ref="I194:I257" si="33">+C194/B194</f>
        <v>0.63521138912855901</v>
      </c>
      <c r="J194" s="19" t="str">
        <f t="shared" si="31"/>
        <v>50% - 75%</v>
      </c>
      <c r="K194" s="19">
        <f t="shared" ref="K194:K257" si="34">+D194/B194</f>
        <v>0.65571038251366121</v>
      </c>
      <c r="L194" s="19">
        <f t="shared" ref="L194:L257" si="35">+IF(F194&gt;0.1,K194,I194)</f>
        <v>0.65571038251366121</v>
      </c>
      <c r="M194" s="18">
        <f t="shared" ref="M194:M257" si="36">+H194*C194</f>
        <v>2208.6299999999997</v>
      </c>
      <c r="N194" s="18">
        <f t="shared" ref="N194:N257" si="37">+D194*H194</f>
        <v>2279.9050000000002</v>
      </c>
      <c r="O194" s="18">
        <f t="shared" ref="O194:O257" si="38">+IF(F194&lt;1,N194,M194)</f>
        <v>2279.9050000000002</v>
      </c>
      <c r="P194" s="19">
        <v>0.5</v>
      </c>
      <c r="Q194" s="18">
        <f t="shared" ref="Q194:Q257" si="39">+P194*B194</f>
        <v>9.15</v>
      </c>
      <c r="R194" s="18">
        <f t="shared" ref="R194:R257" si="40">+O194/Q194</f>
        <v>249.16994535519126</v>
      </c>
      <c r="S194" s="18">
        <f t="shared" ref="S194:S257" si="41">+H194-R194</f>
        <v>-59.16994535519126</v>
      </c>
    </row>
    <row r="195" spans="1:19" x14ac:dyDescent="0.25">
      <c r="A195" s="17">
        <v>57069</v>
      </c>
      <c r="B195" s="18">
        <v>21</v>
      </c>
      <c r="C195" s="18">
        <v>8.5600678733031685</v>
      </c>
      <c r="D195" s="18">
        <v>8.1999999999999993</v>
      </c>
      <c r="E195" s="18">
        <v>2.8923854451912261</v>
      </c>
      <c r="F195" s="19">
        <f t="shared" si="32"/>
        <v>0.3378928167394436</v>
      </c>
      <c r="G195" s="18">
        <v>12.43993212669683</v>
      </c>
      <c r="H195" s="17">
        <v>221</v>
      </c>
      <c r="I195" s="19">
        <f t="shared" si="33"/>
        <v>0.40762227968110326</v>
      </c>
      <c r="J195" s="19" t="str">
        <f t="shared" ref="J195:J258" si="42">IF(I195&lt;=0.25,"&lt; 25%",IF(AND(I195&gt;0.25,I195&lt;=0.5),"25% - 50%", IF(AND(I195&gt;0.5,I195&lt;=0.75),"50% - 75%", IF(I195&gt;0.75,"&gt; 75%", "Other"   ))    ))</f>
        <v>25% - 50%</v>
      </c>
      <c r="K195" s="19">
        <f t="shared" si="34"/>
        <v>0.39047619047619042</v>
      </c>
      <c r="L195" s="19">
        <f t="shared" si="35"/>
        <v>0.39047619047619042</v>
      </c>
      <c r="M195" s="18">
        <f t="shared" si="36"/>
        <v>1891.7750000000003</v>
      </c>
      <c r="N195" s="18">
        <f t="shared" si="37"/>
        <v>1812.1999999999998</v>
      </c>
      <c r="O195" s="18">
        <f t="shared" si="38"/>
        <v>1812.1999999999998</v>
      </c>
      <c r="P195" s="19">
        <v>0.5</v>
      </c>
      <c r="Q195" s="18">
        <f t="shared" si="39"/>
        <v>10.5</v>
      </c>
      <c r="R195" s="18">
        <f t="shared" si="40"/>
        <v>172.59047619047618</v>
      </c>
      <c r="S195" s="18">
        <f t="shared" si="41"/>
        <v>48.409523809523819</v>
      </c>
    </row>
    <row r="196" spans="1:19" x14ac:dyDescent="0.25">
      <c r="A196" s="17">
        <v>57066</v>
      </c>
      <c r="B196" s="18">
        <v>23.7</v>
      </c>
      <c r="C196" s="18">
        <v>14.991673575129536</v>
      </c>
      <c r="D196" s="18">
        <v>15.3</v>
      </c>
      <c r="E196" s="18">
        <v>3.9316803596151484</v>
      </c>
      <c r="F196" s="19">
        <f t="shared" si="32"/>
        <v>0.26225760185558045</v>
      </c>
      <c r="G196" s="18">
        <v>8.7083264248704673</v>
      </c>
      <c r="H196" s="17">
        <v>193</v>
      </c>
      <c r="I196" s="19">
        <f t="shared" si="33"/>
        <v>0.63256006646116181</v>
      </c>
      <c r="J196" s="19" t="str">
        <f t="shared" si="42"/>
        <v>50% - 75%</v>
      </c>
      <c r="K196" s="19">
        <f t="shared" si="34"/>
        <v>0.64556962025316456</v>
      </c>
      <c r="L196" s="19">
        <f t="shared" si="35"/>
        <v>0.64556962025316456</v>
      </c>
      <c r="M196" s="18">
        <f t="shared" si="36"/>
        <v>2893.3930000000005</v>
      </c>
      <c r="N196" s="18">
        <f t="shared" si="37"/>
        <v>2952.9</v>
      </c>
      <c r="O196" s="18">
        <f t="shared" si="38"/>
        <v>2952.9</v>
      </c>
      <c r="P196" s="19">
        <v>0.5</v>
      </c>
      <c r="Q196" s="18">
        <f t="shared" si="39"/>
        <v>11.85</v>
      </c>
      <c r="R196" s="18">
        <f t="shared" si="40"/>
        <v>249.18987341772154</v>
      </c>
      <c r="S196" s="18">
        <f t="shared" si="41"/>
        <v>-56.189873417721543</v>
      </c>
    </row>
    <row r="197" spans="1:19" x14ac:dyDescent="0.25">
      <c r="A197" s="17">
        <v>235122</v>
      </c>
      <c r="B197" s="18">
        <v>79.2</v>
      </c>
      <c r="C197" s="18">
        <v>32.233187772925746</v>
      </c>
      <c r="D197" s="18">
        <v>30.299999999999997</v>
      </c>
      <c r="E197" s="18">
        <v>12.157509370417133</v>
      </c>
      <c r="F197" s="19">
        <f t="shared" si="32"/>
        <v>0.37717365890285381</v>
      </c>
      <c r="G197" s="18">
        <v>46.966812227074193</v>
      </c>
      <c r="H197" s="17">
        <v>229</v>
      </c>
      <c r="I197" s="19">
        <f t="shared" si="33"/>
        <v>0.4069846941025978</v>
      </c>
      <c r="J197" s="19" t="str">
        <f t="shared" si="42"/>
        <v>25% - 50%</v>
      </c>
      <c r="K197" s="19">
        <f t="shared" si="34"/>
        <v>0.38257575757575751</v>
      </c>
      <c r="L197" s="19">
        <f t="shared" si="35"/>
        <v>0.38257575757575751</v>
      </c>
      <c r="M197" s="18">
        <f t="shared" si="36"/>
        <v>7381.399999999996</v>
      </c>
      <c r="N197" s="18">
        <f t="shared" si="37"/>
        <v>6938.6999999999989</v>
      </c>
      <c r="O197" s="18">
        <f t="shared" si="38"/>
        <v>6938.6999999999989</v>
      </c>
      <c r="P197" s="19">
        <v>0.5</v>
      </c>
      <c r="Q197" s="18">
        <f t="shared" si="39"/>
        <v>39.6</v>
      </c>
      <c r="R197" s="18">
        <f t="shared" si="40"/>
        <v>175.21969696969694</v>
      </c>
      <c r="S197" s="18">
        <f t="shared" si="41"/>
        <v>53.78030303030306</v>
      </c>
    </row>
    <row r="198" spans="1:19" x14ac:dyDescent="0.25">
      <c r="A198" s="17">
        <v>24529</v>
      </c>
      <c r="B198" s="18">
        <v>97.8</v>
      </c>
      <c r="C198" s="18">
        <v>51.19278846153842</v>
      </c>
      <c r="D198" s="18">
        <v>50.15</v>
      </c>
      <c r="E198" s="18">
        <v>20.146384480741457</v>
      </c>
      <c r="F198" s="19">
        <f t="shared" si="32"/>
        <v>0.39353950207024974</v>
      </c>
      <c r="G198" s="18">
        <v>46.607211538461527</v>
      </c>
      <c r="H198" s="17">
        <v>208</v>
      </c>
      <c r="I198" s="19">
        <f t="shared" si="33"/>
        <v>0.52344364480100636</v>
      </c>
      <c r="J198" s="19" t="str">
        <f t="shared" si="42"/>
        <v>50% - 75%</v>
      </c>
      <c r="K198" s="19">
        <f t="shared" si="34"/>
        <v>0.51278118609406953</v>
      </c>
      <c r="L198" s="19">
        <f t="shared" si="35"/>
        <v>0.51278118609406953</v>
      </c>
      <c r="M198" s="18">
        <f t="shared" si="36"/>
        <v>10648.099999999991</v>
      </c>
      <c r="N198" s="18">
        <f t="shared" si="37"/>
        <v>10431.199999999999</v>
      </c>
      <c r="O198" s="18">
        <f t="shared" si="38"/>
        <v>10431.199999999999</v>
      </c>
      <c r="P198" s="19">
        <v>0.5</v>
      </c>
      <c r="Q198" s="18">
        <f t="shared" si="39"/>
        <v>48.9</v>
      </c>
      <c r="R198" s="18">
        <f t="shared" si="40"/>
        <v>213.31697341513291</v>
      </c>
      <c r="S198" s="18">
        <f t="shared" si="41"/>
        <v>-5.3169734151329067</v>
      </c>
    </row>
    <row r="199" spans="1:19" x14ac:dyDescent="0.25">
      <c r="A199" s="17">
        <v>23553</v>
      </c>
      <c r="B199" s="18">
        <v>70.900000000000006</v>
      </c>
      <c r="C199" s="18">
        <v>26.548717948717943</v>
      </c>
      <c r="D199" s="18">
        <v>26.799999999999997</v>
      </c>
      <c r="E199" s="18">
        <v>10.664467251107023</v>
      </c>
      <c r="F199" s="19">
        <f t="shared" si="32"/>
        <v>0.40169424646819973</v>
      </c>
      <c r="G199" s="18">
        <v>44.35128205128207</v>
      </c>
      <c r="H199" s="17">
        <v>195</v>
      </c>
      <c r="I199" s="19">
        <f t="shared" si="33"/>
        <v>0.37445300350801047</v>
      </c>
      <c r="J199" s="19" t="str">
        <f t="shared" si="42"/>
        <v>25% - 50%</v>
      </c>
      <c r="K199" s="19">
        <f t="shared" si="34"/>
        <v>0.37799717912552883</v>
      </c>
      <c r="L199" s="19">
        <f t="shared" si="35"/>
        <v>0.37799717912552883</v>
      </c>
      <c r="M199" s="18">
        <f t="shared" si="36"/>
        <v>5176.9999999999991</v>
      </c>
      <c r="N199" s="18">
        <f t="shared" si="37"/>
        <v>5225.9999999999991</v>
      </c>
      <c r="O199" s="18">
        <f t="shared" si="38"/>
        <v>5225.9999999999991</v>
      </c>
      <c r="P199" s="19">
        <v>0.5</v>
      </c>
      <c r="Q199" s="18">
        <f t="shared" si="39"/>
        <v>35.450000000000003</v>
      </c>
      <c r="R199" s="18">
        <f t="shared" si="40"/>
        <v>147.41889985895625</v>
      </c>
      <c r="S199" s="18">
        <f t="shared" si="41"/>
        <v>47.581100141043748</v>
      </c>
    </row>
    <row r="200" spans="1:19" x14ac:dyDescent="0.25">
      <c r="A200" s="17">
        <v>510239</v>
      </c>
      <c r="B200" s="18">
        <v>14.843999999999999</v>
      </c>
      <c r="C200" s="18">
        <v>5.9852995780590712</v>
      </c>
      <c r="D200" s="18">
        <v>5.5350000000000001</v>
      </c>
      <c r="E200" s="18">
        <v>2.0608219354673079</v>
      </c>
      <c r="F200" s="19">
        <f t="shared" si="32"/>
        <v>0.34431391588515886</v>
      </c>
      <c r="G200" s="18">
        <v>8.8587004219409344</v>
      </c>
      <c r="H200" s="17">
        <v>237</v>
      </c>
      <c r="I200" s="19">
        <f t="shared" si="33"/>
        <v>0.40321339113844457</v>
      </c>
      <c r="J200" s="19" t="str">
        <f t="shared" si="42"/>
        <v>25% - 50%</v>
      </c>
      <c r="K200" s="19">
        <f t="shared" si="34"/>
        <v>0.37287793047696044</v>
      </c>
      <c r="L200" s="19">
        <f t="shared" si="35"/>
        <v>0.37287793047696044</v>
      </c>
      <c r="M200" s="18">
        <f t="shared" si="36"/>
        <v>1418.5159999999998</v>
      </c>
      <c r="N200" s="18">
        <f t="shared" si="37"/>
        <v>1311.7950000000001</v>
      </c>
      <c r="O200" s="18">
        <f t="shared" si="38"/>
        <v>1311.7950000000001</v>
      </c>
      <c r="P200" s="19">
        <v>0.5</v>
      </c>
      <c r="Q200" s="18">
        <f t="shared" si="39"/>
        <v>7.4219999999999997</v>
      </c>
      <c r="R200" s="18">
        <f t="shared" si="40"/>
        <v>176.74413904607925</v>
      </c>
      <c r="S200" s="18">
        <f t="shared" si="41"/>
        <v>60.255860953920745</v>
      </c>
    </row>
    <row r="201" spans="1:19" x14ac:dyDescent="0.25">
      <c r="A201" s="17">
        <v>34314</v>
      </c>
      <c r="B201" s="18">
        <v>84.7</v>
      </c>
      <c r="C201" s="18">
        <v>55.911787234042549</v>
      </c>
      <c r="D201" s="18">
        <v>57.5</v>
      </c>
      <c r="E201" s="18">
        <v>13.729878838396781</v>
      </c>
      <c r="F201" s="19">
        <f t="shared" si="32"/>
        <v>0.24556322588874752</v>
      </c>
      <c r="G201" s="18">
        <v>28.788212765957454</v>
      </c>
      <c r="H201" s="17">
        <v>188</v>
      </c>
      <c r="I201" s="19">
        <f t="shared" si="33"/>
        <v>0.66011555175965231</v>
      </c>
      <c r="J201" s="19" t="str">
        <f t="shared" si="42"/>
        <v>50% - 75%</v>
      </c>
      <c r="K201" s="19">
        <f t="shared" si="34"/>
        <v>0.67886658795749699</v>
      </c>
      <c r="L201" s="19">
        <f t="shared" si="35"/>
        <v>0.67886658795749699</v>
      </c>
      <c r="M201" s="18">
        <f t="shared" si="36"/>
        <v>10511.415999999999</v>
      </c>
      <c r="N201" s="18">
        <f t="shared" si="37"/>
        <v>10810</v>
      </c>
      <c r="O201" s="18">
        <f t="shared" si="38"/>
        <v>10810</v>
      </c>
      <c r="P201" s="19">
        <v>0.5</v>
      </c>
      <c r="Q201" s="18">
        <f t="shared" si="39"/>
        <v>42.35</v>
      </c>
      <c r="R201" s="18">
        <f t="shared" si="40"/>
        <v>255.25383707201888</v>
      </c>
      <c r="S201" s="18">
        <f t="shared" si="41"/>
        <v>-67.253837072018882</v>
      </c>
    </row>
    <row r="202" spans="1:19" x14ac:dyDescent="0.25">
      <c r="A202" s="17">
        <v>235124</v>
      </c>
      <c r="B202" s="18">
        <v>76.900000000000006</v>
      </c>
      <c r="C202" s="18">
        <v>44.060450261780076</v>
      </c>
      <c r="D202" s="18">
        <v>44.9</v>
      </c>
      <c r="E202" s="18">
        <v>15.437476799433322</v>
      </c>
      <c r="F202" s="19">
        <f t="shared" si="32"/>
        <v>0.35037038222971706</v>
      </c>
      <c r="G202" s="18">
        <v>32.83954973821988</v>
      </c>
      <c r="H202" s="17">
        <v>191</v>
      </c>
      <c r="I202" s="19">
        <f t="shared" si="33"/>
        <v>0.57295774072535854</v>
      </c>
      <c r="J202" s="19" t="str">
        <f t="shared" si="42"/>
        <v>50% - 75%</v>
      </c>
      <c r="K202" s="19">
        <f t="shared" si="34"/>
        <v>0.58387516254876459</v>
      </c>
      <c r="L202" s="19">
        <f t="shared" si="35"/>
        <v>0.58387516254876459</v>
      </c>
      <c r="M202" s="18">
        <f t="shared" si="36"/>
        <v>8415.5459999999948</v>
      </c>
      <c r="N202" s="18">
        <f t="shared" si="37"/>
        <v>8575.9</v>
      </c>
      <c r="O202" s="18">
        <f t="shared" si="38"/>
        <v>8575.9</v>
      </c>
      <c r="P202" s="19">
        <v>0.5</v>
      </c>
      <c r="Q202" s="18">
        <f t="shared" si="39"/>
        <v>38.450000000000003</v>
      </c>
      <c r="R202" s="18">
        <f t="shared" si="40"/>
        <v>223.04031209362807</v>
      </c>
      <c r="S202" s="18">
        <f t="shared" si="41"/>
        <v>-32.040312093628074</v>
      </c>
    </row>
    <row r="203" spans="1:19" x14ac:dyDescent="0.25">
      <c r="A203" s="17">
        <v>57053</v>
      </c>
      <c r="B203" s="18">
        <v>23.6</v>
      </c>
      <c r="C203" s="18">
        <v>14.91480310880829</v>
      </c>
      <c r="D203" s="18">
        <v>15.1</v>
      </c>
      <c r="E203" s="18">
        <v>4.4778037995519595</v>
      </c>
      <c r="F203" s="19">
        <f t="shared" si="32"/>
        <v>0.30022547176016601</v>
      </c>
      <c r="G203" s="18">
        <v>8.6851968911917083</v>
      </c>
      <c r="H203" s="17">
        <v>193</v>
      </c>
      <c r="I203" s="19">
        <f t="shared" si="33"/>
        <v>0.63198318257662245</v>
      </c>
      <c r="J203" s="19" t="str">
        <f t="shared" si="42"/>
        <v>50% - 75%</v>
      </c>
      <c r="K203" s="19">
        <f t="shared" si="34"/>
        <v>0.63983050847457623</v>
      </c>
      <c r="L203" s="19">
        <f t="shared" si="35"/>
        <v>0.63983050847457623</v>
      </c>
      <c r="M203" s="18">
        <f t="shared" si="36"/>
        <v>2878.5569999999998</v>
      </c>
      <c r="N203" s="18">
        <f t="shared" si="37"/>
        <v>2914.2999999999997</v>
      </c>
      <c r="O203" s="18">
        <f t="shared" si="38"/>
        <v>2914.2999999999997</v>
      </c>
      <c r="P203" s="19">
        <v>0.5</v>
      </c>
      <c r="Q203" s="18">
        <f t="shared" si="39"/>
        <v>11.8</v>
      </c>
      <c r="R203" s="18">
        <f t="shared" si="40"/>
        <v>246.97457627118641</v>
      </c>
      <c r="S203" s="18">
        <f t="shared" si="41"/>
        <v>-53.974576271186407</v>
      </c>
    </row>
    <row r="204" spans="1:19" x14ac:dyDescent="0.25">
      <c r="A204" s="17">
        <v>510247</v>
      </c>
      <c r="B204" s="18">
        <v>18.783999999999999</v>
      </c>
      <c r="C204" s="18">
        <v>10.970857868020307</v>
      </c>
      <c r="D204" s="18">
        <v>10.968999999999999</v>
      </c>
      <c r="E204" s="18">
        <v>3.8021678738477438</v>
      </c>
      <c r="F204" s="19">
        <f t="shared" si="32"/>
        <v>0.34656978693807888</v>
      </c>
      <c r="G204" s="18">
        <v>7.8131421319796992</v>
      </c>
      <c r="H204" s="17">
        <v>197</v>
      </c>
      <c r="I204" s="19">
        <f t="shared" si="33"/>
        <v>0.58405333624469269</v>
      </c>
      <c r="J204" s="19" t="str">
        <f t="shared" si="42"/>
        <v>50% - 75%</v>
      </c>
      <c r="K204" s="19">
        <f t="shared" si="34"/>
        <v>0.58395442930153318</v>
      </c>
      <c r="L204" s="19">
        <f t="shared" si="35"/>
        <v>0.58395442930153318</v>
      </c>
      <c r="M204" s="18">
        <f t="shared" si="36"/>
        <v>2161.2590000000005</v>
      </c>
      <c r="N204" s="18">
        <f t="shared" si="37"/>
        <v>2160.893</v>
      </c>
      <c r="O204" s="18">
        <f t="shared" si="38"/>
        <v>2160.893</v>
      </c>
      <c r="P204" s="19">
        <v>0.5</v>
      </c>
      <c r="Q204" s="18">
        <f t="shared" si="39"/>
        <v>9.3919999999999995</v>
      </c>
      <c r="R204" s="18">
        <f t="shared" si="40"/>
        <v>230.07804514480409</v>
      </c>
      <c r="S204" s="18">
        <f t="shared" si="41"/>
        <v>-33.078045144804094</v>
      </c>
    </row>
    <row r="205" spans="1:19" x14ac:dyDescent="0.25">
      <c r="A205" s="17">
        <v>34313</v>
      </c>
      <c r="B205" s="18">
        <v>78.8</v>
      </c>
      <c r="C205" s="18">
        <v>51.944673684210507</v>
      </c>
      <c r="D205" s="18">
        <v>52.85</v>
      </c>
      <c r="E205" s="18">
        <v>13.985047599817017</v>
      </c>
      <c r="F205" s="19">
        <f t="shared" si="32"/>
        <v>0.26922967472732467</v>
      </c>
      <c r="G205" s="18">
        <v>26.855326315789487</v>
      </c>
      <c r="H205" s="17">
        <v>190</v>
      </c>
      <c r="I205" s="19">
        <f t="shared" si="33"/>
        <v>0.65919636655089475</v>
      </c>
      <c r="J205" s="19" t="str">
        <f t="shared" si="42"/>
        <v>50% - 75%</v>
      </c>
      <c r="K205" s="19">
        <f t="shared" si="34"/>
        <v>0.67068527918781728</v>
      </c>
      <c r="L205" s="19">
        <f t="shared" si="35"/>
        <v>0.67068527918781728</v>
      </c>
      <c r="M205" s="18">
        <f t="shared" si="36"/>
        <v>9869.4879999999957</v>
      </c>
      <c r="N205" s="18">
        <f t="shared" si="37"/>
        <v>10041.5</v>
      </c>
      <c r="O205" s="18">
        <f t="shared" si="38"/>
        <v>10041.5</v>
      </c>
      <c r="P205" s="19">
        <v>0.5</v>
      </c>
      <c r="Q205" s="18">
        <f t="shared" si="39"/>
        <v>39.4</v>
      </c>
      <c r="R205" s="18">
        <f t="shared" si="40"/>
        <v>254.86040609137058</v>
      </c>
      <c r="S205" s="18">
        <f t="shared" si="41"/>
        <v>-64.860406091370578</v>
      </c>
    </row>
    <row r="206" spans="1:19" x14ac:dyDescent="0.25">
      <c r="A206" s="17">
        <v>235128</v>
      </c>
      <c r="B206" s="18">
        <v>102.2</v>
      </c>
      <c r="C206" s="18">
        <v>45.724999999999994</v>
      </c>
      <c r="D206" s="18">
        <v>41.9</v>
      </c>
      <c r="E206" s="18">
        <v>21.301962311636064</v>
      </c>
      <c r="F206" s="19">
        <f t="shared" si="32"/>
        <v>0.46587123699586808</v>
      </c>
      <c r="G206" s="18">
        <v>56.47500000000003</v>
      </c>
      <c r="H206" s="17">
        <v>240</v>
      </c>
      <c r="I206" s="19">
        <f t="shared" si="33"/>
        <v>0.44740704500978468</v>
      </c>
      <c r="J206" s="19" t="str">
        <f t="shared" si="42"/>
        <v>25% - 50%</v>
      </c>
      <c r="K206" s="19">
        <f t="shared" si="34"/>
        <v>0.40998043052837568</v>
      </c>
      <c r="L206" s="19">
        <f t="shared" si="35"/>
        <v>0.40998043052837568</v>
      </c>
      <c r="M206" s="18">
        <f t="shared" si="36"/>
        <v>10973.999999999998</v>
      </c>
      <c r="N206" s="18">
        <f t="shared" si="37"/>
        <v>10056</v>
      </c>
      <c r="O206" s="18">
        <f t="shared" si="38"/>
        <v>10056</v>
      </c>
      <c r="P206" s="19">
        <v>0.5</v>
      </c>
      <c r="Q206" s="18">
        <f t="shared" si="39"/>
        <v>51.1</v>
      </c>
      <c r="R206" s="18">
        <f t="shared" si="40"/>
        <v>196.79060665362036</v>
      </c>
      <c r="S206" s="18">
        <f t="shared" si="41"/>
        <v>43.209393346379642</v>
      </c>
    </row>
    <row r="207" spans="1:19" x14ac:dyDescent="0.25">
      <c r="A207" s="17">
        <v>120180</v>
      </c>
      <c r="B207" s="18">
        <v>72.001999999999995</v>
      </c>
      <c r="C207" s="18">
        <v>40.746653061224492</v>
      </c>
      <c r="D207" s="18">
        <v>40.5625</v>
      </c>
      <c r="E207" s="18">
        <v>14.660920467204031</v>
      </c>
      <c r="F207" s="19">
        <f t="shared" si="32"/>
        <v>0.35980674155433195</v>
      </c>
      <c r="G207" s="18">
        <v>31.255346938775499</v>
      </c>
      <c r="H207" s="17">
        <v>196</v>
      </c>
      <c r="I207" s="19">
        <f t="shared" si="33"/>
        <v>0.56591001723875023</v>
      </c>
      <c r="J207" s="19" t="str">
        <f t="shared" si="42"/>
        <v>50% - 75%</v>
      </c>
      <c r="K207" s="19">
        <f t="shared" si="34"/>
        <v>0.56335240687758681</v>
      </c>
      <c r="L207" s="19">
        <f t="shared" si="35"/>
        <v>0.56335240687758681</v>
      </c>
      <c r="M207" s="18">
        <f t="shared" si="36"/>
        <v>7986.344000000001</v>
      </c>
      <c r="N207" s="18">
        <f t="shared" si="37"/>
        <v>7950.25</v>
      </c>
      <c r="O207" s="18">
        <f t="shared" si="38"/>
        <v>7950.25</v>
      </c>
      <c r="P207" s="19">
        <v>0.5</v>
      </c>
      <c r="Q207" s="18">
        <f t="shared" si="39"/>
        <v>36.000999999999998</v>
      </c>
      <c r="R207" s="18">
        <f t="shared" si="40"/>
        <v>220.83414349601401</v>
      </c>
      <c r="S207" s="18">
        <f t="shared" si="41"/>
        <v>-24.834143496014008</v>
      </c>
    </row>
    <row r="208" spans="1:19" x14ac:dyDescent="0.25">
      <c r="A208" s="17">
        <v>235118</v>
      </c>
      <c r="B208" s="18">
        <v>75.599999999999994</v>
      </c>
      <c r="C208" s="18">
        <v>38.480102040816327</v>
      </c>
      <c r="D208" s="18">
        <v>38.200000000000003</v>
      </c>
      <c r="E208" s="18">
        <v>14.222151807684238</v>
      </c>
      <c r="F208" s="19">
        <f t="shared" si="32"/>
        <v>0.36959755960622515</v>
      </c>
      <c r="G208" s="18">
        <v>37.119897959183689</v>
      </c>
      <c r="H208" s="17">
        <v>196</v>
      </c>
      <c r="I208" s="19">
        <f t="shared" si="33"/>
        <v>0.50899605874095677</v>
      </c>
      <c r="J208" s="19" t="str">
        <f t="shared" si="42"/>
        <v>50% - 75%</v>
      </c>
      <c r="K208" s="19">
        <f t="shared" si="34"/>
        <v>0.50529100529100535</v>
      </c>
      <c r="L208" s="19">
        <f t="shared" si="35"/>
        <v>0.50529100529100535</v>
      </c>
      <c r="M208" s="18">
        <f t="shared" si="36"/>
        <v>7542.1</v>
      </c>
      <c r="N208" s="18">
        <f t="shared" si="37"/>
        <v>7487.2000000000007</v>
      </c>
      <c r="O208" s="18">
        <f t="shared" si="38"/>
        <v>7487.2000000000007</v>
      </c>
      <c r="P208" s="19">
        <v>0.5</v>
      </c>
      <c r="Q208" s="18">
        <f t="shared" si="39"/>
        <v>37.799999999999997</v>
      </c>
      <c r="R208" s="18">
        <f t="shared" si="40"/>
        <v>198.0740740740741</v>
      </c>
      <c r="S208" s="18">
        <f t="shared" si="41"/>
        <v>-2.0740740740741046</v>
      </c>
    </row>
    <row r="209" spans="1:19" x14ac:dyDescent="0.25">
      <c r="A209" s="17">
        <v>560140</v>
      </c>
      <c r="B209" s="18">
        <v>56.688000000000002</v>
      </c>
      <c r="C209" s="18">
        <v>28.520193750000004</v>
      </c>
      <c r="D209" s="18">
        <v>31.71</v>
      </c>
      <c r="E209" s="18">
        <v>10.533192059495764</v>
      </c>
      <c r="F209" s="19">
        <f t="shared" si="32"/>
        <v>0.36932400080542099</v>
      </c>
      <c r="G209" s="18">
        <v>28.167806249999991</v>
      </c>
      <c r="H209" s="17">
        <v>160</v>
      </c>
      <c r="I209" s="19">
        <f t="shared" si="33"/>
        <v>0.50310813135055044</v>
      </c>
      <c r="J209" s="19" t="str">
        <f t="shared" si="42"/>
        <v>50% - 75%</v>
      </c>
      <c r="K209" s="19">
        <f t="shared" si="34"/>
        <v>0.55937764606265872</v>
      </c>
      <c r="L209" s="19">
        <f t="shared" si="35"/>
        <v>0.55937764606265872</v>
      </c>
      <c r="M209" s="18">
        <f t="shared" si="36"/>
        <v>4563.2310000000007</v>
      </c>
      <c r="N209" s="18">
        <f t="shared" si="37"/>
        <v>5073.6000000000004</v>
      </c>
      <c r="O209" s="18">
        <f t="shared" si="38"/>
        <v>5073.6000000000004</v>
      </c>
      <c r="P209" s="19">
        <v>0.5</v>
      </c>
      <c r="Q209" s="18">
        <f t="shared" si="39"/>
        <v>28.344000000000001</v>
      </c>
      <c r="R209" s="18">
        <f t="shared" si="40"/>
        <v>179.0008467400508</v>
      </c>
      <c r="S209" s="18">
        <f t="shared" si="41"/>
        <v>-19.000846740050804</v>
      </c>
    </row>
    <row r="210" spans="1:19" x14ac:dyDescent="0.25">
      <c r="A210" s="17">
        <v>23533</v>
      </c>
      <c r="B210" s="18">
        <v>64.599999999999994</v>
      </c>
      <c r="C210" s="18">
        <v>26.632463414634149</v>
      </c>
      <c r="D210" s="18">
        <v>25.799999999999997</v>
      </c>
      <c r="E210" s="18">
        <v>8.8324715583075477</v>
      </c>
      <c r="F210" s="19">
        <f t="shared" si="32"/>
        <v>0.33164305610025674</v>
      </c>
      <c r="G210" s="18">
        <v>37.967536585365821</v>
      </c>
      <c r="H210" s="17">
        <v>205</v>
      </c>
      <c r="I210" s="19">
        <f t="shared" si="33"/>
        <v>0.41226723552065248</v>
      </c>
      <c r="J210" s="19" t="str">
        <f t="shared" si="42"/>
        <v>25% - 50%</v>
      </c>
      <c r="K210" s="19">
        <f t="shared" si="34"/>
        <v>0.39938080495356038</v>
      </c>
      <c r="L210" s="19">
        <f t="shared" si="35"/>
        <v>0.39938080495356038</v>
      </c>
      <c r="M210" s="18">
        <f t="shared" si="36"/>
        <v>5459.6550000000007</v>
      </c>
      <c r="N210" s="18">
        <f t="shared" si="37"/>
        <v>5288.9999999999991</v>
      </c>
      <c r="O210" s="18">
        <f t="shared" si="38"/>
        <v>5288.9999999999991</v>
      </c>
      <c r="P210" s="19">
        <v>0.5</v>
      </c>
      <c r="Q210" s="18">
        <f t="shared" si="39"/>
        <v>32.299999999999997</v>
      </c>
      <c r="R210" s="18">
        <f t="shared" si="40"/>
        <v>163.74613003095973</v>
      </c>
      <c r="S210" s="18">
        <f t="shared" si="41"/>
        <v>41.253869969040267</v>
      </c>
    </row>
    <row r="211" spans="1:19" x14ac:dyDescent="0.25">
      <c r="A211" s="17">
        <v>24542</v>
      </c>
      <c r="B211" s="18">
        <v>93.6</v>
      </c>
      <c r="C211" s="18">
        <v>53.732622549019617</v>
      </c>
      <c r="D211" s="18">
        <v>52.1</v>
      </c>
      <c r="E211" s="18">
        <v>19.828854047004846</v>
      </c>
      <c r="F211" s="19">
        <f t="shared" si="32"/>
        <v>0.36902821984754652</v>
      </c>
      <c r="G211" s="18">
        <v>39.867377450980392</v>
      </c>
      <c r="H211" s="17">
        <v>204</v>
      </c>
      <c r="I211" s="19">
        <f t="shared" si="33"/>
        <v>0.57406648022456863</v>
      </c>
      <c r="J211" s="19" t="str">
        <f t="shared" si="42"/>
        <v>50% - 75%</v>
      </c>
      <c r="K211" s="19">
        <f t="shared" si="34"/>
        <v>0.55662393162393164</v>
      </c>
      <c r="L211" s="19">
        <f t="shared" si="35"/>
        <v>0.55662393162393164</v>
      </c>
      <c r="M211" s="18">
        <f t="shared" si="36"/>
        <v>10961.455000000002</v>
      </c>
      <c r="N211" s="18">
        <f t="shared" si="37"/>
        <v>10628.4</v>
      </c>
      <c r="O211" s="18">
        <f t="shared" si="38"/>
        <v>10628.4</v>
      </c>
      <c r="P211" s="19">
        <v>0.5</v>
      </c>
      <c r="Q211" s="18">
        <f t="shared" si="39"/>
        <v>46.8</v>
      </c>
      <c r="R211" s="18">
        <f t="shared" si="40"/>
        <v>227.10256410256412</v>
      </c>
      <c r="S211" s="18">
        <f t="shared" si="41"/>
        <v>-23.102564102564116</v>
      </c>
    </row>
    <row r="212" spans="1:19" x14ac:dyDescent="0.25">
      <c r="A212" s="17">
        <v>2677</v>
      </c>
      <c r="B212" s="18">
        <v>141.4</v>
      </c>
      <c r="C212" s="18">
        <v>81.187437185929625</v>
      </c>
      <c r="D212" s="18">
        <v>79.5</v>
      </c>
      <c r="E212" s="18">
        <v>29.429049981145432</v>
      </c>
      <c r="F212" s="19">
        <f t="shared" si="32"/>
        <v>0.36248280523683907</v>
      </c>
      <c r="G212" s="18">
        <v>60.212562814070331</v>
      </c>
      <c r="H212" s="17">
        <v>199</v>
      </c>
      <c r="I212" s="19">
        <f t="shared" si="33"/>
        <v>0.57416857981562675</v>
      </c>
      <c r="J212" s="19" t="str">
        <f t="shared" si="42"/>
        <v>50% - 75%</v>
      </c>
      <c r="K212" s="19">
        <f t="shared" si="34"/>
        <v>0.56223479490806216</v>
      </c>
      <c r="L212" s="19">
        <f t="shared" si="35"/>
        <v>0.56223479490806216</v>
      </c>
      <c r="M212" s="18">
        <f t="shared" si="36"/>
        <v>16156.299999999996</v>
      </c>
      <c r="N212" s="18">
        <f t="shared" si="37"/>
        <v>15820.5</v>
      </c>
      <c r="O212" s="18">
        <f t="shared" si="38"/>
        <v>15820.5</v>
      </c>
      <c r="P212" s="19">
        <v>0.5</v>
      </c>
      <c r="Q212" s="18">
        <f t="shared" si="39"/>
        <v>70.7</v>
      </c>
      <c r="R212" s="18">
        <f t="shared" si="40"/>
        <v>223.76944837340875</v>
      </c>
      <c r="S212" s="18">
        <f t="shared" si="41"/>
        <v>-24.76944837340875</v>
      </c>
    </row>
    <row r="213" spans="1:19" x14ac:dyDescent="0.25">
      <c r="A213" s="17">
        <v>34210</v>
      </c>
      <c r="B213" s="18">
        <v>30.6</v>
      </c>
      <c r="C213" s="18">
        <v>19.276324742268056</v>
      </c>
      <c r="D213" s="18">
        <v>19.100000000000001</v>
      </c>
      <c r="E213" s="18">
        <v>4.4965729659416001</v>
      </c>
      <c r="F213" s="19">
        <f t="shared" si="32"/>
        <v>0.23326920593331593</v>
      </c>
      <c r="G213" s="18">
        <v>11.323675257731956</v>
      </c>
      <c r="H213" s="17">
        <v>194</v>
      </c>
      <c r="I213" s="19">
        <f t="shared" si="33"/>
        <v>0.62994525301529591</v>
      </c>
      <c r="J213" s="19" t="str">
        <f t="shared" si="42"/>
        <v>50% - 75%</v>
      </c>
      <c r="K213" s="19">
        <f t="shared" si="34"/>
        <v>0.62418300653594772</v>
      </c>
      <c r="L213" s="19">
        <f t="shared" si="35"/>
        <v>0.62418300653594772</v>
      </c>
      <c r="M213" s="18">
        <f t="shared" si="36"/>
        <v>3739.6070000000027</v>
      </c>
      <c r="N213" s="18">
        <f t="shared" si="37"/>
        <v>3705.4</v>
      </c>
      <c r="O213" s="18">
        <f t="shared" si="38"/>
        <v>3705.4</v>
      </c>
      <c r="P213" s="19">
        <v>0.5</v>
      </c>
      <c r="Q213" s="18">
        <f t="shared" si="39"/>
        <v>15.3</v>
      </c>
      <c r="R213" s="18">
        <f t="shared" si="40"/>
        <v>242.1830065359477</v>
      </c>
      <c r="S213" s="18">
        <f t="shared" si="41"/>
        <v>-48.183006535947698</v>
      </c>
    </row>
    <row r="214" spans="1:19" x14ac:dyDescent="0.25">
      <c r="A214" s="17">
        <v>510211</v>
      </c>
      <c r="B214" s="18">
        <v>19.5</v>
      </c>
      <c r="C214" s="18">
        <v>13.490846153846153</v>
      </c>
      <c r="D214" s="18">
        <v>14.4</v>
      </c>
      <c r="E214" s="18">
        <v>3.9355315699528139</v>
      </c>
      <c r="F214" s="19">
        <f t="shared" si="32"/>
        <v>0.29171866056976858</v>
      </c>
      <c r="G214" s="18">
        <v>6.0091538461538496</v>
      </c>
      <c r="H214" s="17">
        <v>169</v>
      </c>
      <c r="I214" s="19">
        <f t="shared" si="33"/>
        <v>0.69183826429980277</v>
      </c>
      <c r="J214" s="19" t="str">
        <f t="shared" si="42"/>
        <v>50% - 75%</v>
      </c>
      <c r="K214" s="19">
        <f t="shared" si="34"/>
        <v>0.7384615384615385</v>
      </c>
      <c r="L214" s="19">
        <f t="shared" si="35"/>
        <v>0.7384615384615385</v>
      </c>
      <c r="M214" s="18">
        <f t="shared" si="36"/>
        <v>2279.953</v>
      </c>
      <c r="N214" s="18">
        <f t="shared" si="37"/>
        <v>2433.6</v>
      </c>
      <c r="O214" s="18">
        <f t="shared" si="38"/>
        <v>2433.6</v>
      </c>
      <c r="P214" s="19">
        <v>0.5</v>
      </c>
      <c r="Q214" s="18">
        <f t="shared" si="39"/>
        <v>9.75</v>
      </c>
      <c r="R214" s="18">
        <f t="shared" si="40"/>
        <v>249.6</v>
      </c>
      <c r="S214" s="18">
        <f t="shared" si="41"/>
        <v>-80.599999999999994</v>
      </c>
    </row>
    <row r="215" spans="1:19" x14ac:dyDescent="0.25">
      <c r="A215" s="17">
        <v>510231</v>
      </c>
      <c r="B215" s="18">
        <v>14</v>
      </c>
      <c r="C215" s="18">
        <v>7.4056778846153852</v>
      </c>
      <c r="D215" s="18">
        <v>7.1</v>
      </c>
      <c r="E215" s="18">
        <v>2.6041047154771615</v>
      </c>
      <c r="F215" s="19">
        <f t="shared" si="32"/>
        <v>0.35163623857944853</v>
      </c>
      <c r="G215" s="18">
        <v>6.5943221153846139</v>
      </c>
      <c r="H215" s="17">
        <v>208</v>
      </c>
      <c r="I215" s="19">
        <f t="shared" si="33"/>
        <v>0.52897699175824175</v>
      </c>
      <c r="J215" s="19" t="str">
        <f t="shared" si="42"/>
        <v>50% - 75%</v>
      </c>
      <c r="K215" s="19">
        <f t="shared" si="34"/>
        <v>0.50714285714285712</v>
      </c>
      <c r="L215" s="19">
        <f t="shared" si="35"/>
        <v>0.50714285714285712</v>
      </c>
      <c r="M215" s="18">
        <f t="shared" si="36"/>
        <v>1540.3810000000001</v>
      </c>
      <c r="N215" s="18">
        <f t="shared" si="37"/>
        <v>1476.8</v>
      </c>
      <c r="O215" s="18">
        <f t="shared" si="38"/>
        <v>1476.8</v>
      </c>
      <c r="P215" s="19">
        <v>0.5</v>
      </c>
      <c r="Q215" s="18">
        <f t="shared" si="39"/>
        <v>7</v>
      </c>
      <c r="R215" s="18">
        <f t="shared" si="40"/>
        <v>210.97142857142856</v>
      </c>
      <c r="S215" s="18">
        <f t="shared" si="41"/>
        <v>-2.9714285714285609</v>
      </c>
    </row>
    <row r="216" spans="1:19" x14ac:dyDescent="0.25">
      <c r="A216" s="17">
        <v>34212</v>
      </c>
      <c r="B216" s="18">
        <v>32.5</v>
      </c>
      <c r="C216" s="18">
        <v>18.94929213483147</v>
      </c>
      <c r="D216" s="18">
        <v>19.600000000000001</v>
      </c>
      <c r="E216" s="18">
        <v>4.8201930024472439</v>
      </c>
      <c r="F216" s="19">
        <f t="shared" si="32"/>
        <v>0.25437324878152306</v>
      </c>
      <c r="G216" s="18">
        <v>13.550707865168532</v>
      </c>
      <c r="H216" s="17">
        <v>178</v>
      </c>
      <c r="I216" s="19">
        <f t="shared" si="33"/>
        <v>0.58305514261019908</v>
      </c>
      <c r="J216" s="19" t="str">
        <f t="shared" si="42"/>
        <v>50% - 75%</v>
      </c>
      <c r="K216" s="19">
        <f t="shared" si="34"/>
        <v>0.60307692307692307</v>
      </c>
      <c r="L216" s="19">
        <f t="shared" si="35"/>
        <v>0.60307692307692307</v>
      </c>
      <c r="M216" s="18">
        <f t="shared" si="36"/>
        <v>3372.9740000000015</v>
      </c>
      <c r="N216" s="18">
        <f t="shared" si="37"/>
        <v>3488.8</v>
      </c>
      <c r="O216" s="18">
        <f t="shared" si="38"/>
        <v>3488.8</v>
      </c>
      <c r="P216" s="19">
        <v>0.5</v>
      </c>
      <c r="Q216" s="18">
        <f t="shared" si="39"/>
        <v>16.25</v>
      </c>
      <c r="R216" s="18">
        <f t="shared" si="40"/>
        <v>214.69538461538463</v>
      </c>
      <c r="S216" s="18">
        <f t="shared" si="41"/>
        <v>-36.695384615384626</v>
      </c>
    </row>
    <row r="217" spans="1:19" x14ac:dyDescent="0.25">
      <c r="A217" s="17">
        <v>24527</v>
      </c>
      <c r="B217" s="18">
        <v>94.4</v>
      </c>
      <c r="C217" s="18">
        <v>55.291119999999999</v>
      </c>
      <c r="D217" s="18">
        <v>57.7</v>
      </c>
      <c r="E217" s="18">
        <v>16.668021873146202</v>
      </c>
      <c r="F217" s="19">
        <f t="shared" si="32"/>
        <v>0.30145929171169261</v>
      </c>
      <c r="G217" s="18">
        <v>39.108879999999999</v>
      </c>
      <c r="H217" s="17">
        <v>175</v>
      </c>
      <c r="I217" s="19">
        <f t="shared" si="33"/>
        <v>0.58571101694915251</v>
      </c>
      <c r="J217" s="19" t="str">
        <f t="shared" si="42"/>
        <v>50% - 75%</v>
      </c>
      <c r="K217" s="19">
        <f t="shared" si="34"/>
        <v>0.61122881355932202</v>
      </c>
      <c r="L217" s="19">
        <f t="shared" si="35"/>
        <v>0.61122881355932202</v>
      </c>
      <c r="M217" s="18">
        <f t="shared" si="36"/>
        <v>9675.9459999999999</v>
      </c>
      <c r="N217" s="18">
        <f t="shared" si="37"/>
        <v>10097.5</v>
      </c>
      <c r="O217" s="18">
        <f t="shared" si="38"/>
        <v>10097.5</v>
      </c>
      <c r="P217" s="19">
        <v>0.5</v>
      </c>
      <c r="Q217" s="18">
        <f t="shared" si="39"/>
        <v>47.2</v>
      </c>
      <c r="R217" s="18">
        <f t="shared" si="40"/>
        <v>213.93008474576271</v>
      </c>
      <c r="S217" s="18">
        <f t="shared" si="41"/>
        <v>-38.930084745762713</v>
      </c>
    </row>
    <row r="218" spans="1:19" x14ac:dyDescent="0.25">
      <c r="A218" s="17">
        <v>560164</v>
      </c>
      <c r="B218" s="18">
        <v>49.000999999999998</v>
      </c>
      <c r="C218" s="18">
        <v>31.784348571428595</v>
      </c>
      <c r="D218" s="18">
        <v>33.003</v>
      </c>
      <c r="E218" s="18">
        <v>8.0153091714188314</v>
      </c>
      <c r="F218" s="19">
        <f t="shared" si="32"/>
        <v>0.25217786525988162</v>
      </c>
      <c r="G218" s="18">
        <v>17.216651428571435</v>
      </c>
      <c r="H218" s="17">
        <v>175</v>
      </c>
      <c r="I218" s="19">
        <f t="shared" si="33"/>
        <v>0.64864693723451761</v>
      </c>
      <c r="J218" s="19" t="str">
        <f t="shared" si="42"/>
        <v>50% - 75%</v>
      </c>
      <c r="K218" s="19">
        <f t="shared" si="34"/>
        <v>0.67351686700271429</v>
      </c>
      <c r="L218" s="19">
        <f t="shared" si="35"/>
        <v>0.67351686700271429</v>
      </c>
      <c r="M218" s="18">
        <f t="shared" si="36"/>
        <v>5562.2610000000041</v>
      </c>
      <c r="N218" s="18">
        <f t="shared" si="37"/>
        <v>5775.5249999999996</v>
      </c>
      <c r="O218" s="18">
        <f t="shared" si="38"/>
        <v>5775.5249999999996</v>
      </c>
      <c r="P218" s="19">
        <v>0.5</v>
      </c>
      <c r="Q218" s="18">
        <f t="shared" si="39"/>
        <v>24.500499999999999</v>
      </c>
      <c r="R218" s="18">
        <f t="shared" si="40"/>
        <v>235.73090345094997</v>
      </c>
      <c r="S218" s="18">
        <f t="shared" si="41"/>
        <v>-60.730903450949967</v>
      </c>
    </row>
    <row r="219" spans="1:19" x14ac:dyDescent="0.25">
      <c r="A219" s="17">
        <v>22562</v>
      </c>
      <c r="B219" s="18">
        <v>29.8</v>
      </c>
      <c r="C219" s="18">
        <v>15.383574879227044</v>
      </c>
      <c r="D219" s="18">
        <v>14.7</v>
      </c>
      <c r="E219" s="18">
        <v>5.4881090146114504</v>
      </c>
      <c r="F219" s="19">
        <f t="shared" si="32"/>
        <v>0.35675121405117788</v>
      </c>
      <c r="G219" s="18">
        <v>14.416425120772935</v>
      </c>
      <c r="H219" s="17">
        <v>207</v>
      </c>
      <c r="I219" s="19">
        <f t="shared" si="33"/>
        <v>0.51622734494050482</v>
      </c>
      <c r="J219" s="19" t="str">
        <f t="shared" si="42"/>
        <v>50% - 75%</v>
      </c>
      <c r="K219" s="19">
        <f t="shared" si="34"/>
        <v>0.4932885906040268</v>
      </c>
      <c r="L219" s="19">
        <f t="shared" si="35"/>
        <v>0.4932885906040268</v>
      </c>
      <c r="M219" s="18">
        <f t="shared" si="36"/>
        <v>3184.3999999999983</v>
      </c>
      <c r="N219" s="18">
        <f t="shared" si="37"/>
        <v>3042.8999999999996</v>
      </c>
      <c r="O219" s="18">
        <f t="shared" si="38"/>
        <v>3042.8999999999996</v>
      </c>
      <c r="P219" s="19">
        <v>0.5</v>
      </c>
      <c r="Q219" s="18">
        <f t="shared" si="39"/>
        <v>14.9</v>
      </c>
      <c r="R219" s="18">
        <f t="shared" si="40"/>
        <v>204.22147651006708</v>
      </c>
      <c r="S219" s="18">
        <f t="shared" si="41"/>
        <v>2.7785234899329225</v>
      </c>
    </row>
    <row r="220" spans="1:19" x14ac:dyDescent="0.25">
      <c r="A220" s="17">
        <v>120141</v>
      </c>
      <c r="B220" s="18">
        <v>132.1</v>
      </c>
      <c r="C220" s="18">
        <v>29.463394736842126</v>
      </c>
      <c r="D220" s="18">
        <v>24.723499999999994</v>
      </c>
      <c r="E220" s="18">
        <v>23.312149668087187</v>
      </c>
      <c r="F220" s="19">
        <f t="shared" si="32"/>
        <v>0.79122415717211325</v>
      </c>
      <c r="G220" s="18">
        <v>102.63660526315786</v>
      </c>
      <c r="H220" s="17">
        <v>304</v>
      </c>
      <c r="I220" s="19">
        <f t="shared" si="33"/>
        <v>0.22303856727359672</v>
      </c>
      <c r="J220" s="19" t="str">
        <f t="shared" si="42"/>
        <v>&lt; 25%</v>
      </c>
      <c r="K220" s="19">
        <f t="shared" si="34"/>
        <v>0.18715745647236939</v>
      </c>
      <c r="L220" s="19">
        <f t="shared" si="35"/>
        <v>0.18715745647236939</v>
      </c>
      <c r="M220" s="18">
        <f t="shared" si="36"/>
        <v>8956.8720000000067</v>
      </c>
      <c r="N220" s="18">
        <f t="shared" si="37"/>
        <v>7515.9439999999986</v>
      </c>
      <c r="O220" s="18">
        <f t="shared" si="38"/>
        <v>7515.9439999999986</v>
      </c>
      <c r="P220" s="19">
        <v>0.5</v>
      </c>
      <c r="Q220" s="18">
        <f t="shared" si="39"/>
        <v>66.05</v>
      </c>
      <c r="R220" s="18">
        <f t="shared" si="40"/>
        <v>113.79173353520059</v>
      </c>
      <c r="S220" s="18">
        <f t="shared" si="41"/>
        <v>190.20826646479941</v>
      </c>
    </row>
    <row r="221" spans="1:19" x14ac:dyDescent="0.25">
      <c r="A221" s="17">
        <v>560141</v>
      </c>
      <c r="B221" s="18">
        <v>51.564999999999998</v>
      </c>
      <c r="C221" s="18">
        <v>27.846556756756755</v>
      </c>
      <c r="D221" s="18">
        <v>28.004999999999999</v>
      </c>
      <c r="E221" s="18">
        <v>7.0787903641695058</v>
      </c>
      <c r="F221" s="19">
        <f t="shared" si="32"/>
        <v>0.25420702552217311</v>
      </c>
      <c r="G221" s="18">
        <v>23.718443243243225</v>
      </c>
      <c r="H221" s="17">
        <v>185</v>
      </c>
      <c r="I221" s="19">
        <f t="shared" si="33"/>
        <v>0.54002825088251249</v>
      </c>
      <c r="J221" s="19" t="str">
        <f t="shared" si="42"/>
        <v>50% - 75%</v>
      </c>
      <c r="K221" s="19">
        <f t="shared" si="34"/>
        <v>0.54310094056045766</v>
      </c>
      <c r="L221" s="19">
        <f t="shared" si="35"/>
        <v>0.54310094056045766</v>
      </c>
      <c r="M221" s="18">
        <f t="shared" si="36"/>
        <v>5151.6129999999994</v>
      </c>
      <c r="N221" s="18">
        <f t="shared" si="37"/>
        <v>5180.9250000000002</v>
      </c>
      <c r="O221" s="18">
        <f t="shared" si="38"/>
        <v>5180.9250000000002</v>
      </c>
      <c r="P221" s="19">
        <v>0.5</v>
      </c>
      <c r="Q221" s="18">
        <f t="shared" si="39"/>
        <v>25.782499999999999</v>
      </c>
      <c r="R221" s="18">
        <f t="shared" si="40"/>
        <v>200.94734800736936</v>
      </c>
      <c r="S221" s="18">
        <f t="shared" si="41"/>
        <v>-15.947348007369357</v>
      </c>
    </row>
    <row r="222" spans="1:19" x14ac:dyDescent="0.25">
      <c r="A222" s="17">
        <v>235112</v>
      </c>
      <c r="B222" s="18">
        <v>97.2</v>
      </c>
      <c r="C222" s="18">
        <v>38.817368421052628</v>
      </c>
      <c r="D222" s="18">
        <v>38.450000000000003</v>
      </c>
      <c r="E222" s="18">
        <v>17.470054906467137</v>
      </c>
      <c r="F222" s="19">
        <f t="shared" si="32"/>
        <v>0.45005768337949054</v>
      </c>
      <c r="G222" s="18">
        <v>58.382631578947375</v>
      </c>
      <c r="H222" s="17">
        <v>190</v>
      </c>
      <c r="I222" s="19">
        <f t="shared" si="33"/>
        <v>0.39935564219189945</v>
      </c>
      <c r="J222" s="19" t="str">
        <f t="shared" si="42"/>
        <v>25% - 50%</v>
      </c>
      <c r="K222" s="19">
        <f t="shared" si="34"/>
        <v>0.39557613168724282</v>
      </c>
      <c r="L222" s="19">
        <f t="shared" si="35"/>
        <v>0.39557613168724282</v>
      </c>
      <c r="M222" s="18">
        <f t="shared" si="36"/>
        <v>7375.2999999999993</v>
      </c>
      <c r="N222" s="18">
        <f t="shared" si="37"/>
        <v>7305.5000000000009</v>
      </c>
      <c r="O222" s="18">
        <f t="shared" si="38"/>
        <v>7305.5000000000009</v>
      </c>
      <c r="P222" s="19">
        <v>0.5</v>
      </c>
      <c r="Q222" s="18">
        <f t="shared" si="39"/>
        <v>48.6</v>
      </c>
      <c r="R222" s="18">
        <f t="shared" si="40"/>
        <v>150.31893004115227</v>
      </c>
      <c r="S222" s="18">
        <f t="shared" si="41"/>
        <v>39.681069958847729</v>
      </c>
    </row>
    <row r="223" spans="1:19" x14ac:dyDescent="0.25">
      <c r="A223" s="17">
        <v>510230</v>
      </c>
      <c r="B223" s="18">
        <v>17.009</v>
      </c>
      <c r="C223" s="18">
        <v>9.9598749999999949</v>
      </c>
      <c r="D223" s="18">
        <v>10</v>
      </c>
      <c r="E223" s="18">
        <v>2.7615937804705037</v>
      </c>
      <c r="F223" s="19">
        <f t="shared" si="32"/>
        <v>0.27727193167288799</v>
      </c>
      <c r="G223" s="18">
        <v>7.0491250000000027</v>
      </c>
      <c r="H223" s="17">
        <v>184</v>
      </c>
      <c r="I223" s="19">
        <f t="shared" si="33"/>
        <v>0.58556499500264536</v>
      </c>
      <c r="J223" s="19" t="str">
        <f t="shared" si="42"/>
        <v>50% - 75%</v>
      </c>
      <c r="K223" s="19">
        <f t="shared" si="34"/>
        <v>0.58792404021400435</v>
      </c>
      <c r="L223" s="19">
        <f t="shared" si="35"/>
        <v>0.58792404021400435</v>
      </c>
      <c r="M223" s="18">
        <f t="shared" si="36"/>
        <v>1832.6169999999991</v>
      </c>
      <c r="N223" s="18">
        <f t="shared" si="37"/>
        <v>1840</v>
      </c>
      <c r="O223" s="18">
        <f t="shared" si="38"/>
        <v>1840</v>
      </c>
      <c r="P223" s="19">
        <v>0.5</v>
      </c>
      <c r="Q223" s="18">
        <f t="shared" si="39"/>
        <v>8.5045000000000002</v>
      </c>
      <c r="R223" s="18">
        <f t="shared" si="40"/>
        <v>216.3560467987536</v>
      </c>
      <c r="S223" s="18">
        <f t="shared" si="41"/>
        <v>-32.356046798753596</v>
      </c>
    </row>
    <row r="224" spans="1:19" x14ac:dyDescent="0.25">
      <c r="A224" s="17">
        <v>510243</v>
      </c>
      <c r="B224" s="18">
        <v>18.010999999999999</v>
      </c>
      <c r="C224" s="18">
        <v>11.853443820224717</v>
      </c>
      <c r="D224" s="18">
        <v>12</v>
      </c>
      <c r="E224" s="18">
        <v>2.6203346984410891</v>
      </c>
      <c r="F224" s="19">
        <f t="shared" si="32"/>
        <v>0.2210610467457729</v>
      </c>
      <c r="G224" s="18">
        <v>6.1575561797752787</v>
      </c>
      <c r="H224" s="17">
        <v>178</v>
      </c>
      <c r="I224" s="19">
        <f t="shared" si="33"/>
        <v>0.65812247072481911</v>
      </c>
      <c r="J224" s="19" t="str">
        <f t="shared" si="42"/>
        <v>50% - 75%</v>
      </c>
      <c r="K224" s="19">
        <f t="shared" si="34"/>
        <v>0.66625950807839651</v>
      </c>
      <c r="L224" s="19">
        <f t="shared" si="35"/>
        <v>0.66625950807839651</v>
      </c>
      <c r="M224" s="18">
        <f t="shared" si="36"/>
        <v>2109.9129999999996</v>
      </c>
      <c r="N224" s="18">
        <f t="shared" si="37"/>
        <v>2136</v>
      </c>
      <c r="O224" s="18">
        <f t="shared" si="38"/>
        <v>2136</v>
      </c>
      <c r="P224" s="19">
        <v>0.5</v>
      </c>
      <c r="Q224" s="18">
        <f t="shared" si="39"/>
        <v>9.0054999999999996</v>
      </c>
      <c r="R224" s="18">
        <f t="shared" si="40"/>
        <v>237.18838487590918</v>
      </c>
      <c r="S224" s="18">
        <f t="shared" si="41"/>
        <v>-59.188384875909179</v>
      </c>
    </row>
    <row r="225" spans="1:19" x14ac:dyDescent="0.25">
      <c r="A225" s="17">
        <v>22558</v>
      </c>
      <c r="B225" s="18">
        <v>25.5</v>
      </c>
      <c r="C225" s="18">
        <v>10.630434782608697</v>
      </c>
      <c r="D225" s="18">
        <v>10</v>
      </c>
      <c r="E225" s="18">
        <v>4.4019844713236571</v>
      </c>
      <c r="F225" s="19">
        <f t="shared" si="32"/>
        <v>0.41409260875437259</v>
      </c>
      <c r="G225" s="18">
        <v>14.869565217391305</v>
      </c>
      <c r="H225" s="17">
        <v>207</v>
      </c>
      <c r="I225" s="19">
        <f t="shared" si="33"/>
        <v>0.41687979539641951</v>
      </c>
      <c r="J225" s="19" t="str">
        <f t="shared" si="42"/>
        <v>25% - 50%</v>
      </c>
      <c r="K225" s="19">
        <f t="shared" si="34"/>
        <v>0.39215686274509803</v>
      </c>
      <c r="L225" s="19">
        <f t="shared" si="35"/>
        <v>0.39215686274509803</v>
      </c>
      <c r="M225" s="18">
        <f t="shared" si="36"/>
        <v>2200.5000000000005</v>
      </c>
      <c r="N225" s="18">
        <f t="shared" si="37"/>
        <v>2070</v>
      </c>
      <c r="O225" s="18">
        <f t="shared" si="38"/>
        <v>2070</v>
      </c>
      <c r="P225" s="19">
        <v>0.5</v>
      </c>
      <c r="Q225" s="18">
        <f t="shared" si="39"/>
        <v>12.75</v>
      </c>
      <c r="R225" s="18">
        <f t="shared" si="40"/>
        <v>162.35294117647058</v>
      </c>
      <c r="S225" s="18">
        <f t="shared" si="41"/>
        <v>44.64705882352942</v>
      </c>
    </row>
    <row r="226" spans="1:19" x14ac:dyDescent="0.25">
      <c r="A226" s="17">
        <v>22520</v>
      </c>
      <c r="B226" s="18">
        <v>17</v>
      </c>
      <c r="C226" s="18">
        <v>7.9279620853080592</v>
      </c>
      <c r="D226" s="18">
        <v>7.4</v>
      </c>
      <c r="E226" s="18">
        <v>3.015866789795882</v>
      </c>
      <c r="F226" s="19">
        <f t="shared" si="32"/>
        <v>0.38040883108974827</v>
      </c>
      <c r="G226" s="18">
        <v>9.0720379146919399</v>
      </c>
      <c r="H226" s="17">
        <v>211</v>
      </c>
      <c r="I226" s="19">
        <f t="shared" si="33"/>
        <v>0.46635071090047409</v>
      </c>
      <c r="J226" s="19" t="str">
        <f t="shared" si="42"/>
        <v>25% - 50%</v>
      </c>
      <c r="K226" s="19">
        <f t="shared" si="34"/>
        <v>0.43529411764705883</v>
      </c>
      <c r="L226" s="19">
        <f t="shared" si="35"/>
        <v>0.43529411764705883</v>
      </c>
      <c r="M226" s="18">
        <f t="shared" si="36"/>
        <v>1672.8000000000004</v>
      </c>
      <c r="N226" s="18">
        <f t="shared" si="37"/>
        <v>1561.4</v>
      </c>
      <c r="O226" s="18">
        <f t="shared" si="38"/>
        <v>1561.4</v>
      </c>
      <c r="P226" s="19">
        <v>0.5</v>
      </c>
      <c r="Q226" s="18">
        <f t="shared" si="39"/>
        <v>8.5</v>
      </c>
      <c r="R226" s="18">
        <f t="shared" si="40"/>
        <v>183.69411764705885</v>
      </c>
      <c r="S226" s="18">
        <f t="shared" si="41"/>
        <v>27.305882352941154</v>
      </c>
    </row>
    <row r="227" spans="1:19" x14ac:dyDescent="0.25">
      <c r="A227" s="17">
        <v>23585</v>
      </c>
      <c r="B227" s="18">
        <v>67</v>
      </c>
      <c r="C227" s="18">
        <v>33.209157894736833</v>
      </c>
      <c r="D227" s="18">
        <v>32.4</v>
      </c>
      <c r="E227" s="18">
        <v>12.384936073354423</v>
      </c>
      <c r="F227" s="19">
        <f t="shared" si="32"/>
        <v>0.37293737205294369</v>
      </c>
      <c r="G227" s="18">
        <v>33.790842105263167</v>
      </c>
      <c r="H227" s="17">
        <v>190</v>
      </c>
      <c r="I227" s="19">
        <f t="shared" si="33"/>
        <v>0.49565907305577361</v>
      </c>
      <c r="J227" s="19" t="str">
        <f t="shared" si="42"/>
        <v>25% - 50%</v>
      </c>
      <c r="K227" s="19">
        <f t="shared" si="34"/>
        <v>0.4835820895522388</v>
      </c>
      <c r="L227" s="19">
        <f t="shared" si="35"/>
        <v>0.4835820895522388</v>
      </c>
      <c r="M227" s="18">
        <f t="shared" si="36"/>
        <v>6309.739999999998</v>
      </c>
      <c r="N227" s="18">
        <f t="shared" si="37"/>
        <v>6156</v>
      </c>
      <c r="O227" s="18">
        <f t="shared" si="38"/>
        <v>6156</v>
      </c>
      <c r="P227" s="19">
        <v>0.5</v>
      </c>
      <c r="Q227" s="18">
        <f t="shared" si="39"/>
        <v>33.5</v>
      </c>
      <c r="R227" s="18">
        <f t="shared" si="40"/>
        <v>183.76119402985074</v>
      </c>
      <c r="S227" s="18">
        <f t="shared" si="41"/>
        <v>6.238805970149258</v>
      </c>
    </row>
    <row r="228" spans="1:19" x14ac:dyDescent="0.25">
      <c r="A228" s="17">
        <v>24531</v>
      </c>
      <c r="B228" s="18">
        <v>102.3</v>
      </c>
      <c r="C228" s="18">
        <v>51.537230769230767</v>
      </c>
      <c r="D228" s="18">
        <v>53.3</v>
      </c>
      <c r="E228" s="18">
        <v>16.365027862866008</v>
      </c>
      <c r="F228" s="19">
        <f t="shared" si="32"/>
        <v>0.31753797436544473</v>
      </c>
      <c r="G228" s="18">
        <v>50.762769230769237</v>
      </c>
      <c r="H228" s="17">
        <v>169</v>
      </c>
      <c r="I228" s="19">
        <f t="shared" si="33"/>
        <v>0.50378524701105343</v>
      </c>
      <c r="J228" s="19" t="str">
        <f t="shared" si="42"/>
        <v>50% - 75%</v>
      </c>
      <c r="K228" s="19">
        <f t="shared" si="34"/>
        <v>0.52101661779081132</v>
      </c>
      <c r="L228" s="19">
        <f t="shared" si="35"/>
        <v>0.52101661779081132</v>
      </c>
      <c r="M228" s="18">
        <f t="shared" si="36"/>
        <v>8709.7919999999995</v>
      </c>
      <c r="N228" s="18">
        <f t="shared" si="37"/>
        <v>9007.6999999999989</v>
      </c>
      <c r="O228" s="18">
        <f t="shared" si="38"/>
        <v>9007.6999999999989</v>
      </c>
      <c r="P228" s="19">
        <v>0.5</v>
      </c>
      <c r="Q228" s="18">
        <f t="shared" si="39"/>
        <v>51.15</v>
      </c>
      <c r="R228" s="18">
        <f t="shared" si="40"/>
        <v>176.10361681329422</v>
      </c>
      <c r="S228" s="18">
        <f t="shared" si="41"/>
        <v>-7.1036168132942237</v>
      </c>
    </row>
    <row r="229" spans="1:19" x14ac:dyDescent="0.25">
      <c r="A229" s="17">
        <v>34320</v>
      </c>
      <c r="B229" s="18">
        <v>98.5</v>
      </c>
      <c r="C229" s="18">
        <v>58.185549132947997</v>
      </c>
      <c r="D229" s="18">
        <v>59.4</v>
      </c>
      <c r="E229" s="18">
        <v>13.726810015955587</v>
      </c>
      <c r="F229" s="19">
        <f t="shared" si="32"/>
        <v>0.23591441896666193</v>
      </c>
      <c r="G229" s="18">
        <v>40.314450867052024</v>
      </c>
      <c r="H229" s="17">
        <v>173</v>
      </c>
      <c r="I229" s="19">
        <f t="shared" si="33"/>
        <v>0.59071623485226399</v>
      </c>
      <c r="J229" s="19" t="str">
        <f t="shared" si="42"/>
        <v>50% - 75%</v>
      </c>
      <c r="K229" s="19">
        <f t="shared" si="34"/>
        <v>0.60304568527918778</v>
      </c>
      <c r="L229" s="19">
        <f t="shared" si="35"/>
        <v>0.60304568527918778</v>
      </c>
      <c r="M229" s="18">
        <f t="shared" si="36"/>
        <v>10066.100000000004</v>
      </c>
      <c r="N229" s="18">
        <f t="shared" si="37"/>
        <v>10276.199999999999</v>
      </c>
      <c r="O229" s="18">
        <f t="shared" si="38"/>
        <v>10276.199999999999</v>
      </c>
      <c r="P229" s="19">
        <v>0.5</v>
      </c>
      <c r="Q229" s="18">
        <f t="shared" si="39"/>
        <v>49.25</v>
      </c>
      <c r="R229" s="18">
        <f t="shared" si="40"/>
        <v>208.65380710659898</v>
      </c>
      <c r="S229" s="18">
        <f t="shared" si="41"/>
        <v>-35.653807106598975</v>
      </c>
    </row>
    <row r="230" spans="1:19" x14ac:dyDescent="0.25">
      <c r="A230" s="17">
        <v>22547</v>
      </c>
      <c r="B230" s="18">
        <v>18.8</v>
      </c>
      <c r="C230" s="18">
        <v>8.7159999999999993</v>
      </c>
      <c r="D230" s="18">
        <v>8.3000000000000007</v>
      </c>
      <c r="E230" s="18">
        <v>3.349948473315584</v>
      </c>
      <c r="F230" s="19">
        <f t="shared" si="32"/>
        <v>0.38434470781500507</v>
      </c>
      <c r="G230" s="18">
        <v>10.083999999999991</v>
      </c>
      <c r="H230" s="17">
        <v>200</v>
      </c>
      <c r="I230" s="19">
        <f t="shared" si="33"/>
        <v>0.46361702127659571</v>
      </c>
      <c r="J230" s="19" t="str">
        <f t="shared" si="42"/>
        <v>25% - 50%</v>
      </c>
      <c r="K230" s="19">
        <f t="shared" si="34"/>
        <v>0.44148936170212766</v>
      </c>
      <c r="L230" s="19">
        <f t="shared" si="35"/>
        <v>0.44148936170212766</v>
      </c>
      <c r="M230" s="18">
        <f t="shared" si="36"/>
        <v>1743.1999999999998</v>
      </c>
      <c r="N230" s="18">
        <f t="shared" si="37"/>
        <v>1660.0000000000002</v>
      </c>
      <c r="O230" s="18">
        <f t="shared" si="38"/>
        <v>1660.0000000000002</v>
      </c>
      <c r="P230" s="19">
        <v>0.5</v>
      </c>
      <c r="Q230" s="18">
        <f t="shared" si="39"/>
        <v>9.4</v>
      </c>
      <c r="R230" s="18">
        <f t="shared" si="40"/>
        <v>176.59574468085108</v>
      </c>
      <c r="S230" s="18">
        <f t="shared" si="41"/>
        <v>23.404255319148916</v>
      </c>
    </row>
    <row r="231" spans="1:19" x14ac:dyDescent="0.25">
      <c r="A231" s="17">
        <v>23584</v>
      </c>
      <c r="B231" s="18">
        <v>66</v>
      </c>
      <c r="C231" s="18">
        <v>33.758604651162813</v>
      </c>
      <c r="D231" s="18">
        <v>31.200000000000003</v>
      </c>
      <c r="E231" s="18">
        <v>14.332461290442529</v>
      </c>
      <c r="F231" s="19">
        <f t="shared" si="32"/>
        <v>0.42455727772352841</v>
      </c>
      <c r="G231" s="18">
        <v>32.241395348837194</v>
      </c>
      <c r="H231" s="17">
        <v>215</v>
      </c>
      <c r="I231" s="19">
        <f t="shared" si="33"/>
        <v>0.51149400986610327</v>
      </c>
      <c r="J231" s="19" t="str">
        <f t="shared" si="42"/>
        <v>50% - 75%</v>
      </c>
      <c r="K231" s="19">
        <f t="shared" si="34"/>
        <v>0.47272727272727277</v>
      </c>
      <c r="L231" s="19">
        <f t="shared" si="35"/>
        <v>0.47272727272727277</v>
      </c>
      <c r="M231" s="18">
        <f t="shared" si="36"/>
        <v>7258.1000000000049</v>
      </c>
      <c r="N231" s="18">
        <f t="shared" si="37"/>
        <v>6708.0000000000009</v>
      </c>
      <c r="O231" s="18">
        <f t="shared" si="38"/>
        <v>6708.0000000000009</v>
      </c>
      <c r="P231" s="19">
        <v>0.5</v>
      </c>
      <c r="Q231" s="18">
        <f t="shared" si="39"/>
        <v>33</v>
      </c>
      <c r="R231" s="18">
        <f t="shared" si="40"/>
        <v>203.27272727272731</v>
      </c>
      <c r="S231" s="18">
        <f t="shared" si="41"/>
        <v>11.727272727272691</v>
      </c>
    </row>
    <row r="232" spans="1:19" x14ac:dyDescent="0.25">
      <c r="A232" s="17">
        <v>24530</v>
      </c>
      <c r="B232" s="18">
        <v>106.6</v>
      </c>
      <c r="C232" s="18">
        <v>52.557714285714276</v>
      </c>
      <c r="D232" s="18">
        <v>53</v>
      </c>
      <c r="E232" s="18">
        <v>16.076971301826045</v>
      </c>
      <c r="F232" s="19">
        <f t="shared" si="32"/>
        <v>0.30589175195915874</v>
      </c>
      <c r="G232" s="18">
        <v>54.042285714285704</v>
      </c>
      <c r="H232" s="17">
        <v>175</v>
      </c>
      <c r="I232" s="19">
        <f t="shared" si="33"/>
        <v>0.49303671937818272</v>
      </c>
      <c r="J232" s="19" t="str">
        <f t="shared" si="42"/>
        <v>25% - 50%</v>
      </c>
      <c r="K232" s="19">
        <f t="shared" si="34"/>
        <v>0.49718574108818014</v>
      </c>
      <c r="L232" s="19">
        <f t="shared" si="35"/>
        <v>0.49718574108818014</v>
      </c>
      <c r="M232" s="18">
        <f t="shared" si="36"/>
        <v>9197.5999999999985</v>
      </c>
      <c r="N232" s="18">
        <f t="shared" si="37"/>
        <v>9275</v>
      </c>
      <c r="O232" s="18">
        <f t="shared" si="38"/>
        <v>9275</v>
      </c>
      <c r="P232" s="19">
        <v>0.5</v>
      </c>
      <c r="Q232" s="18">
        <f t="shared" si="39"/>
        <v>53.3</v>
      </c>
      <c r="R232" s="18">
        <f t="shared" si="40"/>
        <v>174.01500938086303</v>
      </c>
      <c r="S232" s="18">
        <f t="shared" si="41"/>
        <v>0.98499061913696551</v>
      </c>
    </row>
    <row r="233" spans="1:19" x14ac:dyDescent="0.25">
      <c r="A233" s="17">
        <v>510220</v>
      </c>
      <c r="B233" s="18">
        <v>18.989000000000001</v>
      </c>
      <c r="C233" s="18">
        <v>9.9561521739130452</v>
      </c>
      <c r="D233" s="18">
        <v>9.7899999999999991</v>
      </c>
      <c r="E233" s="18">
        <v>3.404441234445533</v>
      </c>
      <c r="F233" s="19">
        <f t="shared" si="32"/>
        <v>0.34194347123036117</v>
      </c>
      <c r="G233" s="18">
        <v>9.0328478260869591</v>
      </c>
      <c r="H233" s="17">
        <v>184</v>
      </c>
      <c r="I233" s="19">
        <f t="shared" si="33"/>
        <v>0.52431155795002604</v>
      </c>
      <c r="J233" s="19" t="str">
        <f t="shared" si="42"/>
        <v>50% - 75%</v>
      </c>
      <c r="K233" s="19">
        <f t="shared" si="34"/>
        <v>0.51556164095002366</v>
      </c>
      <c r="L233" s="19">
        <f t="shared" si="35"/>
        <v>0.51556164095002366</v>
      </c>
      <c r="M233" s="18">
        <f t="shared" si="36"/>
        <v>1831.9320000000002</v>
      </c>
      <c r="N233" s="18">
        <f t="shared" si="37"/>
        <v>1801.36</v>
      </c>
      <c r="O233" s="18">
        <f t="shared" si="38"/>
        <v>1801.36</v>
      </c>
      <c r="P233" s="19">
        <v>0.5</v>
      </c>
      <c r="Q233" s="18">
        <f t="shared" si="39"/>
        <v>9.4945000000000004</v>
      </c>
      <c r="R233" s="18">
        <f t="shared" si="40"/>
        <v>189.72668386960871</v>
      </c>
      <c r="S233" s="18">
        <f t="shared" si="41"/>
        <v>-5.7266838696087063</v>
      </c>
    </row>
    <row r="234" spans="1:19" x14ac:dyDescent="0.25">
      <c r="A234" s="17">
        <v>510229</v>
      </c>
      <c r="B234" s="18">
        <v>17.7</v>
      </c>
      <c r="C234" s="18">
        <v>12.865094674556211</v>
      </c>
      <c r="D234" s="18">
        <v>13.2</v>
      </c>
      <c r="E234" s="18">
        <v>3.3087012022461888</v>
      </c>
      <c r="F234" s="19">
        <f t="shared" si="32"/>
        <v>0.25718436482165447</v>
      </c>
      <c r="G234" s="18">
        <v>4.8349053254437884</v>
      </c>
      <c r="H234" s="17">
        <v>169</v>
      </c>
      <c r="I234" s="19">
        <f t="shared" si="33"/>
        <v>0.72684150703707406</v>
      </c>
      <c r="J234" s="19" t="str">
        <f t="shared" si="42"/>
        <v>50% - 75%</v>
      </c>
      <c r="K234" s="19">
        <f t="shared" si="34"/>
        <v>0.74576271186440679</v>
      </c>
      <c r="L234" s="19">
        <f t="shared" si="35"/>
        <v>0.74576271186440679</v>
      </c>
      <c r="M234" s="18">
        <f t="shared" si="36"/>
        <v>2174.2009999999996</v>
      </c>
      <c r="N234" s="18">
        <f t="shared" si="37"/>
        <v>2230.7999999999997</v>
      </c>
      <c r="O234" s="18">
        <f t="shared" si="38"/>
        <v>2230.7999999999997</v>
      </c>
      <c r="P234" s="19">
        <v>0.5</v>
      </c>
      <c r="Q234" s="18">
        <f t="shared" si="39"/>
        <v>8.85</v>
      </c>
      <c r="R234" s="18">
        <f t="shared" si="40"/>
        <v>252.06779661016947</v>
      </c>
      <c r="S234" s="18">
        <f t="shared" si="41"/>
        <v>-83.067796610169466</v>
      </c>
    </row>
    <row r="235" spans="1:19" x14ac:dyDescent="0.25">
      <c r="A235" s="17">
        <v>235111</v>
      </c>
      <c r="B235" s="18">
        <v>80.3</v>
      </c>
      <c r="C235" s="18">
        <v>31.550000000000008</v>
      </c>
      <c r="D235" s="18">
        <v>28.849999999999998</v>
      </c>
      <c r="E235" s="18">
        <v>13.617362358536464</v>
      </c>
      <c r="F235" s="19">
        <f t="shared" si="32"/>
        <v>0.43161211912952335</v>
      </c>
      <c r="G235" s="18">
        <v>48.75</v>
      </c>
      <c r="H235" s="17">
        <v>218</v>
      </c>
      <c r="I235" s="19">
        <f t="shared" si="33"/>
        <v>0.39290161892901632</v>
      </c>
      <c r="J235" s="19" t="str">
        <f t="shared" si="42"/>
        <v>25% - 50%</v>
      </c>
      <c r="K235" s="19">
        <f t="shared" si="34"/>
        <v>0.35927770859277708</v>
      </c>
      <c r="L235" s="19">
        <f t="shared" si="35"/>
        <v>0.35927770859277708</v>
      </c>
      <c r="M235" s="18">
        <f t="shared" si="36"/>
        <v>6877.9000000000015</v>
      </c>
      <c r="N235" s="18">
        <f t="shared" si="37"/>
        <v>6289.2999999999993</v>
      </c>
      <c r="O235" s="18">
        <f t="shared" si="38"/>
        <v>6289.2999999999993</v>
      </c>
      <c r="P235" s="19">
        <v>0.5</v>
      </c>
      <c r="Q235" s="18">
        <f t="shared" si="39"/>
        <v>40.15</v>
      </c>
      <c r="R235" s="18">
        <f t="shared" si="40"/>
        <v>156.6450809464508</v>
      </c>
      <c r="S235" s="18">
        <f t="shared" si="41"/>
        <v>61.354919053549196</v>
      </c>
    </row>
    <row r="236" spans="1:19" x14ac:dyDescent="0.25">
      <c r="A236" s="17">
        <v>510216</v>
      </c>
      <c r="B236" s="18">
        <v>20.7</v>
      </c>
      <c r="C236" s="18">
        <v>14.671568965517238</v>
      </c>
      <c r="D236" s="18">
        <v>14.8</v>
      </c>
      <c r="E236" s="18">
        <v>2.9140368506407972</v>
      </c>
      <c r="F236" s="19">
        <f t="shared" si="32"/>
        <v>0.19861794314498282</v>
      </c>
      <c r="G236" s="18">
        <v>6.0284310344827592</v>
      </c>
      <c r="H236" s="17">
        <v>174</v>
      </c>
      <c r="I236" s="19">
        <f t="shared" si="33"/>
        <v>0.70877144760952848</v>
      </c>
      <c r="J236" s="19" t="str">
        <f t="shared" si="42"/>
        <v>50% - 75%</v>
      </c>
      <c r="K236" s="19">
        <f t="shared" si="34"/>
        <v>0.71497584541062809</v>
      </c>
      <c r="L236" s="19">
        <f t="shared" si="35"/>
        <v>0.71497584541062809</v>
      </c>
      <c r="M236" s="18">
        <f t="shared" si="36"/>
        <v>2552.8529999999996</v>
      </c>
      <c r="N236" s="18">
        <f t="shared" si="37"/>
        <v>2575.2000000000003</v>
      </c>
      <c r="O236" s="18">
        <f t="shared" si="38"/>
        <v>2575.2000000000003</v>
      </c>
      <c r="P236" s="19">
        <v>0.5</v>
      </c>
      <c r="Q236" s="18">
        <f t="shared" si="39"/>
        <v>10.35</v>
      </c>
      <c r="R236" s="18">
        <f t="shared" si="40"/>
        <v>248.81159420289859</v>
      </c>
      <c r="S236" s="18">
        <f t="shared" si="41"/>
        <v>-74.81159420289859</v>
      </c>
    </row>
    <row r="237" spans="1:19" x14ac:dyDescent="0.25">
      <c r="A237" s="17">
        <v>24526</v>
      </c>
      <c r="B237" s="18">
        <v>91.8</v>
      </c>
      <c r="C237" s="18">
        <v>47.644339080459766</v>
      </c>
      <c r="D237" s="18">
        <v>48.05</v>
      </c>
      <c r="E237" s="18">
        <v>14.775620865449465</v>
      </c>
      <c r="F237" s="19">
        <f t="shared" si="32"/>
        <v>0.31012332526004854</v>
      </c>
      <c r="G237" s="18">
        <v>44.155660919540239</v>
      </c>
      <c r="H237" s="17">
        <v>174</v>
      </c>
      <c r="I237" s="19">
        <f t="shared" si="33"/>
        <v>0.5190015150376881</v>
      </c>
      <c r="J237" s="19" t="str">
        <f t="shared" si="42"/>
        <v>50% - 75%</v>
      </c>
      <c r="K237" s="19">
        <f t="shared" si="34"/>
        <v>0.5234204793028322</v>
      </c>
      <c r="L237" s="19">
        <f t="shared" si="35"/>
        <v>0.5234204793028322</v>
      </c>
      <c r="M237" s="18">
        <f t="shared" si="36"/>
        <v>8290.1149999999998</v>
      </c>
      <c r="N237" s="18">
        <f t="shared" si="37"/>
        <v>8360.6999999999989</v>
      </c>
      <c r="O237" s="18">
        <f t="shared" si="38"/>
        <v>8360.6999999999989</v>
      </c>
      <c r="P237" s="19">
        <v>0.5</v>
      </c>
      <c r="Q237" s="18">
        <f t="shared" si="39"/>
        <v>45.9</v>
      </c>
      <c r="R237" s="18">
        <f t="shared" si="40"/>
        <v>182.15032679738562</v>
      </c>
      <c r="S237" s="18">
        <f t="shared" si="41"/>
        <v>-8.1503267973856168</v>
      </c>
    </row>
    <row r="238" spans="1:19" x14ac:dyDescent="0.25">
      <c r="A238" s="17">
        <v>560158</v>
      </c>
      <c r="B238" s="18">
        <v>40.003</v>
      </c>
      <c r="C238" s="18">
        <v>29.045548022598876</v>
      </c>
      <c r="D238" s="18">
        <v>29.04</v>
      </c>
      <c r="E238" s="18">
        <v>4.9115187881060969</v>
      </c>
      <c r="F238" s="19">
        <f t="shared" si="32"/>
        <v>0.16909712924971124</v>
      </c>
      <c r="G238" s="18">
        <v>10.957451977401133</v>
      </c>
      <c r="H238" s="17">
        <v>177</v>
      </c>
      <c r="I238" s="19">
        <f t="shared" si="33"/>
        <v>0.72608424424665341</v>
      </c>
      <c r="J238" s="19" t="str">
        <f t="shared" si="42"/>
        <v>50% - 75%</v>
      </c>
      <c r="K238" s="19">
        <f t="shared" si="34"/>
        <v>0.72594555408344374</v>
      </c>
      <c r="L238" s="19">
        <f t="shared" si="35"/>
        <v>0.72594555408344374</v>
      </c>
      <c r="M238" s="18">
        <f t="shared" si="36"/>
        <v>5141.0620000000008</v>
      </c>
      <c r="N238" s="18">
        <f t="shared" si="37"/>
        <v>5140.08</v>
      </c>
      <c r="O238" s="18">
        <f t="shared" si="38"/>
        <v>5140.08</v>
      </c>
      <c r="P238" s="19">
        <v>0.5</v>
      </c>
      <c r="Q238" s="18">
        <f t="shared" si="39"/>
        <v>20.0015</v>
      </c>
      <c r="R238" s="18">
        <f t="shared" si="40"/>
        <v>256.98472614553907</v>
      </c>
      <c r="S238" s="18">
        <f t="shared" si="41"/>
        <v>-79.984726145539071</v>
      </c>
    </row>
    <row r="239" spans="1:19" x14ac:dyDescent="0.25">
      <c r="A239" s="17">
        <v>510212</v>
      </c>
      <c r="B239" s="18">
        <v>21.3</v>
      </c>
      <c r="C239" s="18">
        <v>16.819378205128192</v>
      </c>
      <c r="D239" s="18">
        <v>18</v>
      </c>
      <c r="E239" s="18">
        <v>4.0039710680901708</v>
      </c>
      <c r="F239" s="19">
        <f t="shared" si="32"/>
        <v>0.23805702085166078</v>
      </c>
      <c r="G239" s="18">
        <v>4.480621794871797</v>
      </c>
      <c r="H239" s="17">
        <v>156</v>
      </c>
      <c r="I239" s="19">
        <f t="shared" si="33"/>
        <v>0.78964216925484465</v>
      </c>
      <c r="J239" s="19" t="str">
        <f t="shared" si="42"/>
        <v>&gt; 75%</v>
      </c>
      <c r="K239" s="19">
        <f t="shared" si="34"/>
        <v>0.84507042253521125</v>
      </c>
      <c r="L239" s="19">
        <f t="shared" si="35"/>
        <v>0.84507042253521125</v>
      </c>
      <c r="M239" s="18">
        <f t="shared" si="36"/>
        <v>2623.822999999998</v>
      </c>
      <c r="N239" s="18">
        <f t="shared" si="37"/>
        <v>2808</v>
      </c>
      <c r="O239" s="18">
        <f t="shared" si="38"/>
        <v>2808</v>
      </c>
      <c r="P239" s="19">
        <v>0.5</v>
      </c>
      <c r="Q239" s="18">
        <f t="shared" si="39"/>
        <v>10.65</v>
      </c>
      <c r="R239" s="18">
        <f t="shared" si="40"/>
        <v>263.66197183098592</v>
      </c>
      <c r="S239" s="18">
        <f t="shared" si="41"/>
        <v>-107.66197183098592</v>
      </c>
    </row>
    <row r="240" spans="1:19" x14ac:dyDescent="0.25">
      <c r="A240" s="17">
        <v>22563</v>
      </c>
      <c r="B240" s="18">
        <v>28.9</v>
      </c>
      <c r="C240" s="18">
        <v>13.138888888888891</v>
      </c>
      <c r="D240" s="18">
        <v>13</v>
      </c>
      <c r="E240" s="18">
        <v>5.5751282159656972</v>
      </c>
      <c r="F240" s="19">
        <f t="shared" si="32"/>
        <v>0.4243226549149367</v>
      </c>
      <c r="G240" s="18">
        <v>15.761111111111111</v>
      </c>
      <c r="H240" s="17">
        <v>180</v>
      </c>
      <c r="I240" s="19">
        <f t="shared" si="33"/>
        <v>0.45463283352556716</v>
      </c>
      <c r="J240" s="19" t="str">
        <f t="shared" si="42"/>
        <v>25% - 50%</v>
      </c>
      <c r="K240" s="19">
        <f t="shared" si="34"/>
        <v>0.44982698961937717</v>
      </c>
      <c r="L240" s="19">
        <f t="shared" si="35"/>
        <v>0.44982698961937717</v>
      </c>
      <c r="M240" s="18">
        <f t="shared" si="36"/>
        <v>2365.0000000000005</v>
      </c>
      <c r="N240" s="18">
        <f t="shared" si="37"/>
        <v>2340</v>
      </c>
      <c r="O240" s="18">
        <f t="shared" si="38"/>
        <v>2340</v>
      </c>
      <c r="P240" s="19">
        <v>0.5</v>
      </c>
      <c r="Q240" s="18">
        <f t="shared" si="39"/>
        <v>14.45</v>
      </c>
      <c r="R240" s="18">
        <f t="shared" si="40"/>
        <v>161.93771626297578</v>
      </c>
      <c r="S240" s="18">
        <f t="shared" si="41"/>
        <v>18.062283737024217</v>
      </c>
    </row>
    <row r="241" spans="1:19" x14ac:dyDescent="0.25">
      <c r="A241" s="17">
        <v>510208</v>
      </c>
      <c r="B241" s="18">
        <v>17.7</v>
      </c>
      <c r="C241" s="18">
        <v>12.176012658227846</v>
      </c>
      <c r="D241" s="18">
        <v>12.905000000000001</v>
      </c>
      <c r="E241" s="18">
        <v>2.9453917152947149</v>
      </c>
      <c r="F241" s="19">
        <f t="shared" si="32"/>
        <v>0.2419011706023802</v>
      </c>
      <c r="G241" s="18">
        <v>5.5239873417721528</v>
      </c>
      <c r="H241" s="17">
        <v>158</v>
      </c>
      <c r="I241" s="19">
        <f t="shared" si="33"/>
        <v>0.6879103196738896</v>
      </c>
      <c r="J241" s="19" t="str">
        <f t="shared" si="42"/>
        <v>50% - 75%</v>
      </c>
      <c r="K241" s="19">
        <f t="shared" si="34"/>
        <v>0.72909604519774018</v>
      </c>
      <c r="L241" s="19">
        <f t="shared" si="35"/>
        <v>0.72909604519774018</v>
      </c>
      <c r="M241" s="18">
        <f t="shared" si="36"/>
        <v>1923.8099999999997</v>
      </c>
      <c r="N241" s="18">
        <f t="shared" si="37"/>
        <v>2038.9900000000002</v>
      </c>
      <c r="O241" s="18">
        <f t="shared" si="38"/>
        <v>2038.9900000000002</v>
      </c>
      <c r="P241" s="19">
        <v>0.5</v>
      </c>
      <c r="Q241" s="18">
        <f t="shared" si="39"/>
        <v>8.85</v>
      </c>
      <c r="R241" s="18">
        <f t="shared" si="40"/>
        <v>230.3943502824859</v>
      </c>
      <c r="S241" s="18">
        <f t="shared" si="41"/>
        <v>-72.394350282485902</v>
      </c>
    </row>
    <row r="242" spans="1:19" x14ac:dyDescent="0.25">
      <c r="A242" s="17">
        <v>22540</v>
      </c>
      <c r="B242" s="18">
        <v>19.3</v>
      </c>
      <c r="C242" s="18">
        <v>10.952760736196321</v>
      </c>
      <c r="D242" s="18">
        <v>11.4</v>
      </c>
      <c r="E242" s="18">
        <v>4.3184832854653665</v>
      </c>
      <c r="F242" s="19">
        <f t="shared" si="32"/>
        <v>0.39428262786694368</v>
      </c>
      <c r="G242" s="18">
        <v>8.3472392638036865</v>
      </c>
      <c r="H242" s="17">
        <v>163</v>
      </c>
      <c r="I242" s="19">
        <f t="shared" si="33"/>
        <v>0.56750055627960216</v>
      </c>
      <c r="J242" s="19" t="str">
        <f t="shared" si="42"/>
        <v>50% - 75%</v>
      </c>
      <c r="K242" s="19">
        <f t="shared" si="34"/>
        <v>0.59067357512953367</v>
      </c>
      <c r="L242" s="19">
        <f t="shared" si="35"/>
        <v>0.59067357512953367</v>
      </c>
      <c r="M242" s="18">
        <f t="shared" si="36"/>
        <v>1785.3000000000004</v>
      </c>
      <c r="N242" s="18">
        <f t="shared" si="37"/>
        <v>1858.2</v>
      </c>
      <c r="O242" s="18">
        <f t="shared" si="38"/>
        <v>1858.2</v>
      </c>
      <c r="P242" s="19">
        <v>0.5</v>
      </c>
      <c r="Q242" s="18">
        <f t="shared" si="39"/>
        <v>9.65</v>
      </c>
      <c r="R242" s="18">
        <f t="shared" si="40"/>
        <v>192.55958549222797</v>
      </c>
      <c r="S242" s="18">
        <f t="shared" si="41"/>
        <v>-29.559585492227967</v>
      </c>
    </row>
    <row r="243" spans="1:19" x14ac:dyDescent="0.25">
      <c r="A243" s="17">
        <v>3347</v>
      </c>
      <c r="B243" s="18">
        <v>49.006999999999998</v>
      </c>
      <c r="C243" s="18">
        <v>20.540333333333333</v>
      </c>
      <c r="D243" s="18">
        <v>19.100000000000001</v>
      </c>
      <c r="E243" s="18">
        <v>7.9865520325690076</v>
      </c>
      <c r="F243" s="19">
        <f t="shared" si="32"/>
        <v>0.38882290286926574</v>
      </c>
      <c r="G243" s="18">
        <v>28.466666666666654</v>
      </c>
      <c r="H243" s="17">
        <v>207</v>
      </c>
      <c r="I243" s="19">
        <f t="shared" si="33"/>
        <v>0.41913060039042044</v>
      </c>
      <c r="J243" s="19" t="str">
        <f t="shared" si="42"/>
        <v>25% - 50%</v>
      </c>
      <c r="K243" s="19">
        <f t="shared" si="34"/>
        <v>0.38974024119003414</v>
      </c>
      <c r="L243" s="19">
        <f t="shared" si="35"/>
        <v>0.38974024119003414</v>
      </c>
      <c r="M243" s="18">
        <f t="shared" si="36"/>
        <v>4251.8490000000002</v>
      </c>
      <c r="N243" s="18">
        <f t="shared" si="37"/>
        <v>3953.7000000000003</v>
      </c>
      <c r="O243" s="18">
        <f t="shared" si="38"/>
        <v>3953.7000000000003</v>
      </c>
      <c r="P243" s="19">
        <v>0.5</v>
      </c>
      <c r="Q243" s="18">
        <f t="shared" si="39"/>
        <v>24.503499999999999</v>
      </c>
      <c r="R243" s="18">
        <f t="shared" si="40"/>
        <v>161.35245985267412</v>
      </c>
      <c r="S243" s="18">
        <f t="shared" si="41"/>
        <v>45.647540147325884</v>
      </c>
    </row>
    <row r="244" spans="1:19" x14ac:dyDescent="0.25">
      <c r="A244" s="17">
        <v>57044</v>
      </c>
      <c r="B244" s="18">
        <v>21.969000000000001</v>
      </c>
      <c r="C244" s="18">
        <v>13.019089820359286</v>
      </c>
      <c r="D244" s="18">
        <v>13.364000000000001</v>
      </c>
      <c r="E244" s="18">
        <v>3.3421329471554482</v>
      </c>
      <c r="F244" s="19">
        <f t="shared" si="32"/>
        <v>0.25671018429637166</v>
      </c>
      <c r="G244" s="18">
        <v>8.9499101796407192</v>
      </c>
      <c r="H244" s="17">
        <v>167</v>
      </c>
      <c r="I244" s="19">
        <f t="shared" si="33"/>
        <v>0.59261185399241134</v>
      </c>
      <c r="J244" s="19" t="str">
        <f t="shared" si="42"/>
        <v>50% - 75%</v>
      </c>
      <c r="K244" s="19">
        <f t="shared" si="34"/>
        <v>0.60831171195775868</v>
      </c>
      <c r="L244" s="19">
        <f t="shared" si="35"/>
        <v>0.60831171195775868</v>
      </c>
      <c r="M244" s="18">
        <f t="shared" si="36"/>
        <v>2174.1880000000006</v>
      </c>
      <c r="N244" s="18">
        <f t="shared" si="37"/>
        <v>2231.788</v>
      </c>
      <c r="O244" s="18">
        <f t="shared" si="38"/>
        <v>2231.788</v>
      </c>
      <c r="P244" s="19">
        <v>0.5</v>
      </c>
      <c r="Q244" s="18">
        <f t="shared" si="39"/>
        <v>10.984500000000001</v>
      </c>
      <c r="R244" s="18">
        <f t="shared" si="40"/>
        <v>203.17611179389138</v>
      </c>
      <c r="S244" s="18">
        <f t="shared" si="41"/>
        <v>-36.17611179389138</v>
      </c>
    </row>
    <row r="245" spans="1:19" x14ac:dyDescent="0.25">
      <c r="A245" s="17">
        <v>22553</v>
      </c>
      <c r="B245" s="18">
        <v>25.4</v>
      </c>
      <c r="C245" s="18">
        <v>12.515939560439554</v>
      </c>
      <c r="D245" s="18">
        <v>12.3</v>
      </c>
      <c r="E245" s="18">
        <v>4.8231113879336611</v>
      </c>
      <c r="F245" s="19">
        <f t="shared" si="32"/>
        <v>0.38535751668045576</v>
      </c>
      <c r="G245" s="18">
        <v>12.884060439560423</v>
      </c>
      <c r="H245" s="17">
        <v>182</v>
      </c>
      <c r="I245" s="19">
        <f t="shared" si="33"/>
        <v>0.49275352600155725</v>
      </c>
      <c r="J245" s="19" t="str">
        <f t="shared" si="42"/>
        <v>25% - 50%</v>
      </c>
      <c r="K245" s="19">
        <f t="shared" si="34"/>
        <v>0.48425196850393704</v>
      </c>
      <c r="L245" s="19">
        <f t="shared" si="35"/>
        <v>0.48425196850393704</v>
      </c>
      <c r="M245" s="18">
        <f t="shared" si="36"/>
        <v>2277.9009999999989</v>
      </c>
      <c r="N245" s="18">
        <f t="shared" si="37"/>
        <v>2238.6</v>
      </c>
      <c r="O245" s="18">
        <f t="shared" si="38"/>
        <v>2238.6</v>
      </c>
      <c r="P245" s="19">
        <v>0.5</v>
      </c>
      <c r="Q245" s="18">
        <f t="shared" si="39"/>
        <v>12.7</v>
      </c>
      <c r="R245" s="18">
        <f t="shared" si="40"/>
        <v>176.26771653543307</v>
      </c>
      <c r="S245" s="18">
        <f t="shared" si="41"/>
        <v>5.7322834645669332</v>
      </c>
    </row>
    <row r="246" spans="1:19" x14ac:dyDescent="0.25">
      <c r="A246" s="17">
        <v>34117</v>
      </c>
      <c r="B246" s="18">
        <v>73.099999999999994</v>
      </c>
      <c r="C246" s="18">
        <v>46.709208333333329</v>
      </c>
      <c r="D246" s="18">
        <v>47.650000000000006</v>
      </c>
      <c r="E246" s="18">
        <v>13.474729638274798</v>
      </c>
      <c r="F246" s="19">
        <f t="shared" si="32"/>
        <v>0.28848122498917966</v>
      </c>
      <c r="G246" s="18">
        <v>26.390791666666662</v>
      </c>
      <c r="H246" s="17">
        <v>168</v>
      </c>
      <c r="I246" s="19">
        <f t="shared" si="33"/>
        <v>0.6389768581851345</v>
      </c>
      <c r="J246" s="19" t="str">
        <f t="shared" si="42"/>
        <v>50% - 75%</v>
      </c>
      <c r="K246" s="19">
        <f t="shared" si="34"/>
        <v>0.65184678522571837</v>
      </c>
      <c r="L246" s="19">
        <f t="shared" si="35"/>
        <v>0.65184678522571837</v>
      </c>
      <c r="M246" s="18">
        <f t="shared" si="36"/>
        <v>7847.146999999999</v>
      </c>
      <c r="N246" s="18">
        <f t="shared" si="37"/>
        <v>8005.2000000000007</v>
      </c>
      <c r="O246" s="18">
        <f t="shared" si="38"/>
        <v>8005.2000000000007</v>
      </c>
      <c r="P246" s="19">
        <v>0.5</v>
      </c>
      <c r="Q246" s="18">
        <f t="shared" si="39"/>
        <v>36.549999999999997</v>
      </c>
      <c r="R246" s="18">
        <f t="shared" si="40"/>
        <v>219.02051983584136</v>
      </c>
      <c r="S246" s="18">
        <f t="shared" si="41"/>
        <v>-51.020519835841355</v>
      </c>
    </row>
    <row r="247" spans="1:19" x14ac:dyDescent="0.25">
      <c r="A247" s="17">
        <v>235106</v>
      </c>
      <c r="B247" s="18">
        <v>72.900000000000006</v>
      </c>
      <c r="C247" s="18">
        <v>35.220098039215671</v>
      </c>
      <c r="D247" s="18">
        <v>32.799999999999997</v>
      </c>
      <c r="E247" s="18">
        <v>15.229969094224446</v>
      </c>
      <c r="F247" s="19">
        <f t="shared" si="32"/>
        <v>0.43242267745157043</v>
      </c>
      <c r="G247" s="18">
        <v>37.679901960784306</v>
      </c>
      <c r="H247" s="17">
        <v>204</v>
      </c>
      <c r="I247" s="19">
        <f t="shared" si="33"/>
        <v>0.48312891686166898</v>
      </c>
      <c r="J247" s="19" t="str">
        <f t="shared" si="42"/>
        <v>25% - 50%</v>
      </c>
      <c r="K247" s="19">
        <f t="shared" si="34"/>
        <v>0.44993141289437577</v>
      </c>
      <c r="L247" s="19">
        <f t="shared" si="35"/>
        <v>0.44993141289437577</v>
      </c>
      <c r="M247" s="18">
        <f t="shared" si="36"/>
        <v>7184.8999999999969</v>
      </c>
      <c r="N247" s="18">
        <f t="shared" si="37"/>
        <v>6691.2</v>
      </c>
      <c r="O247" s="18">
        <f t="shared" si="38"/>
        <v>6691.2</v>
      </c>
      <c r="P247" s="19">
        <v>0.5</v>
      </c>
      <c r="Q247" s="18">
        <f t="shared" si="39"/>
        <v>36.450000000000003</v>
      </c>
      <c r="R247" s="18">
        <f t="shared" si="40"/>
        <v>183.57201646090533</v>
      </c>
      <c r="S247" s="18">
        <f t="shared" si="41"/>
        <v>20.427983539094669</v>
      </c>
    </row>
    <row r="248" spans="1:19" x14ac:dyDescent="0.25">
      <c r="A248" s="17">
        <v>22555</v>
      </c>
      <c r="B248" s="18">
        <v>19.100000000000001</v>
      </c>
      <c r="C248" s="18">
        <v>9.7413612565444989</v>
      </c>
      <c r="D248" s="18">
        <v>9.3000000000000007</v>
      </c>
      <c r="E248" s="18">
        <v>4.0088213559029811</v>
      </c>
      <c r="F248" s="19">
        <f t="shared" si="32"/>
        <v>0.41152578683084473</v>
      </c>
      <c r="G248" s="18">
        <v>9.3586387434554954</v>
      </c>
      <c r="H248" s="17">
        <v>191</v>
      </c>
      <c r="I248" s="19">
        <f t="shared" si="33"/>
        <v>0.51001891395520937</v>
      </c>
      <c r="J248" s="19" t="str">
        <f t="shared" si="42"/>
        <v>50% - 75%</v>
      </c>
      <c r="K248" s="19">
        <f t="shared" si="34"/>
        <v>0.48691099476439792</v>
      </c>
      <c r="L248" s="19">
        <f t="shared" si="35"/>
        <v>0.48691099476439792</v>
      </c>
      <c r="M248" s="18">
        <f t="shared" si="36"/>
        <v>1860.5999999999992</v>
      </c>
      <c r="N248" s="18">
        <f t="shared" si="37"/>
        <v>1776.3000000000002</v>
      </c>
      <c r="O248" s="18">
        <f t="shared" si="38"/>
        <v>1776.3000000000002</v>
      </c>
      <c r="P248" s="19">
        <v>0.5</v>
      </c>
      <c r="Q248" s="18">
        <f t="shared" si="39"/>
        <v>9.5500000000000007</v>
      </c>
      <c r="R248" s="18">
        <f t="shared" si="40"/>
        <v>186</v>
      </c>
      <c r="S248" s="18">
        <f t="shared" si="41"/>
        <v>5</v>
      </c>
    </row>
    <row r="249" spans="1:19" x14ac:dyDescent="0.25">
      <c r="A249" s="17">
        <v>120134</v>
      </c>
      <c r="B249" s="18">
        <v>69.947999999999993</v>
      </c>
      <c r="C249" s="18">
        <v>20.590417112299448</v>
      </c>
      <c r="D249" s="18">
        <v>19.799999999999997</v>
      </c>
      <c r="E249" s="18">
        <v>8.8171269805234207</v>
      </c>
      <c r="F249" s="19">
        <f t="shared" si="32"/>
        <v>0.42821507366437039</v>
      </c>
      <c r="G249" s="18">
        <v>49.357582887700495</v>
      </c>
      <c r="H249" s="17">
        <v>187</v>
      </c>
      <c r="I249" s="19">
        <f t="shared" si="33"/>
        <v>0.29436748888173286</v>
      </c>
      <c r="J249" s="19" t="str">
        <f t="shared" si="42"/>
        <v>25% - 50%</v>
      </c>
      <c r="K249" s="19">
        <f t="shared" si="34"/>
        <v>0.28306742151312403</v>
      </c>
      <c r="L249" s="19">
        <f t="shared" si="35"/>
        <v>0.28306742151312403</v>
      </c>
      <c r="M249" s="18">
        <f t="shared" si="36"/>
        <v>3850.4079999999967</v>
      </c>
      <c r="N249" s="18">
        <f t="shared" si="37"/>
        <v>3702.5999999999995</v>
      </c>
      <c r="O249" s="18">
        <f t="shared" si="38"/>
        <v>3702.5999999999995</v>
      </c>
      <c r="P249" s="19">
        <v>0.5</v>
      </c>
      <c r="Q249" s="18">
        <f t="shared" si="39"/>
        <v>34.973999999999997</v>
      </c>
      <c r="R249" s="18">
        <f t="shared" si="40"/>
        <v>105.86721564590839</v>
      </c>
      <c r="S249" s="18">
        <f t="shared" si="41"/>
        <v>81.132784354091612</v>
      </c>
    </row>
    <row r="250" spans="1:19" x14ac:dyDescent="0.25">
      <c r="A250" s="17">
        <v>2416</v>
      </c>
      <c r="B250" s="18">
        <v>30.5</v>
      </c>
      <c r="C250" s="18">
        <v>10.015270935960588</v>
      </c>
      <c r="D250" s="18">
        <v>9.3000000000000007</v>
      </c>
      <c r="E250" s="18">
        <v>4.8907280735690755</v>
      </c>
      <c r="F250" s="19">
        <f t="shared" si="32"/>
        <v>0.48832708619080351</v>
      </c>
      <c r="G250" s="18">
        <v>20.484729064039392</v>
      </c>
      <c r="H250" s="17">
        <v>203</v>
      </c>
      <c r="I250" s="19">
        <f t="shared" si="33"/>
        <v>0.3283695388839537</v>
      </c>
      <c r="J250" s="19" t="str">
        <f t="shared" si="42"/>
        <v>25% - 50%</v>
      </c>
      <c r="K250" s="19">
        <f t="shared" si="34"/>
        <v>0.30491803278688528</v>
      </c>
      <c r="L250" s="19">
        <f t="shared" si="35"/>
        <v>0.30491803278688528</v>
      </c>
      <c r="M250" s="18">
        <f t="shared" si="36"/>
        <v>2033.0999999999995</v>
      </c>
      <c r="N250" s="18">
        <f t="shared" si="37"/>
        <v>1887.9</v>
      </c>
      <c r="O250" s="18">
        <f t="shared" si="38"/>
        <v>1887.9</v>
      </c>
      <c r="P250" s="19">
        <v>0.5</v>
      </c>
      <c r="Q250" s="18">
        <f t="shared" si="39"/>
        <v>15.25</v>
      </c>
      <c r="R250" s="18">
        <f t="shared" si="40"/>
        <v>123.79672131147541</v>
      </c>
      <c r="S250" s="18">
        <f t="shared" si="41"/>
        <v>79.203278688524591</v>
      </c>
    </row>
    <row r="251" spans="1:19" x14ac:dyDescent="0.25">
      <c r="A251" s="17">
        <v>22544</v>
      </c>
      <c r="B251" s="18">
        <v>24.3</v>
      </c>
      <c r="C251" s="18">
        <v>12.540686486486482</v>
      </c>
      <c r="D251" s="18">
        <v>12.1</v>
      </c>
      <c r="E251" s="18">
        <v>4.906688650186684</v>
      </c>
      <c r="F251" s="19">
        <f t="shared" si="32"/>
        <v>0.39126156733716327</v>
      </c>
      <c r="G251" s="18">
        <v>11.759313513513519</v>
      </c>
      <c r="H251" s="17">
        <v>185</v>
      </c>
      <c r="I251" s="19">
        <f t="shared" si="33"/>
        <v>0.51607763318874411</v>
      </c>
      <c r="J251" s="19" t="str">
        <f t="shared" si="42"/>
        <v>50% - 75%</v>
      </c>
      <c r="K251" s="19">
        <f t="shared" si="34"/>
        <v>0.49794238683127567</v>
      </c>
      <c r="L251" s="19">
        <f t="shared" si="35"/>
        <v>0.49794238683127567</v>
      </c>
      <c r="M251" s="18">
        <f t="shared" si="36"/>
        <v>2320.0269999999991</v>
      </c>
      <c r="N251" s="18">
        <f t="shared" si="37"/>
        <v>2238.5</v>
      </c>
      <c r="O251" s="18">
        <f t="shared" si="38"/>
        <v>2238.5</v>
      </c>
      <c r="P251" s="19">
        <v>0.5</v>
      </c>
      <c r="Q251" s="18">
        <f t="shared" si="39"/>
        <v>12.15</v>
      </c>
      <c r="R251" s="18">
        <f t="shared" si="40"/>
        <v>184.23868312757202</v>
      </c>
      <c r="S251" s="18">
        <f t="shared" si="41"/>
        <v>0.76131687242798307</v>
      </c>
    </row>
    <row r="252" spans="1:19" x14ac:dyDescent="0.25">
      <c r="A252" s="17">
        <v>57054</v>
      </c>
      <c r="B252" s="18">
        <v>18.600000000000001</v>
      </c>
      <c r="C252" s="18">
        <v>12.730512195121955</v>
      </c>
      <c r="D252" s="18">
        <v>13</v>
      </c>
      <c r="E252" s="18">
        <v>3.0128454367287345</v>
      </c>
      <c r="F252" s="19">
        <f t="shared" si="32"/>
        <v>0.23666333220144817</v>
      </c>
      <c r="G252" s="18">
        <v>5.8694878048780543</v>
      </c>
      <c r="H252" s="17">
        <v>164</v>
      </c>
      <c r="I252" s="19">
        <f t="shared" si="33"/>
        <v>0.68443613952268567</v>
      </c>
      <c r="J252" s="19" t="str">
        <f t="shared" si="42"/>
        <v>50% - 75%</v>
      </c>
      <c r="K252" s="19">
        <f t="shared" si="34"/>
        <v>0.69892473118279563</v>
      </c>
      <c r="L252" s="19">
        <f t="shared" si="35"/>
        <v>0.69892473118279563</v>
      </c>
      <c r="M252" s="18">
        <f t="shared" si="36"/>
        <v>2087.8040000000005</v>
      </c>
      <c r="N252" s="18">
        <f t="shared" si="37"/>
        <v>2132</v>
      </c>
      <c r="O252" s="18">
        <f t="shared" si="38"/>
        <v>2132</v>
      </c>
      <c r="P252" s="19">
        <v>0.5</v>
      </c>
      <c r="Q252" s="18">
        <f t="shared" si="39"/>
        <v>9.3000000000000007</v>
      </c>
      <c r="R252" s="18">
        <f t="shared" si="40"/>
        <v>229.24731182795696</v>
      </c>
      <c r="S252" s="18">
        <f t="shared" si="41"/>
        <v>-65.247311827956963</v>
      </c>
    </row>
    <row r="253" spans="1:19" x14ac:dyDescent="0.25">
      <c r="A253" s="17">
        <v>55013</v>
      </c>
      <c r="B253" s="18">
        <v>14.7</v>
      </c>
      <c r="C253" s="18">
        <v>10.744587209302322</v>
      </c>
      <c r="D253" s="18">
        <v>10.704000000000001</v>
      </c>
      <c r="E253" s="18">
        <v>2.6131483125649897</v>
      </c>
      <c r="F253" s="19">
        <f t="shared" si="32"/>
        <v>0.24320602194029464</v>
      </c>
      <c r="G253" s="18">
        <v>3.9554127906976757</v>
      </c>
      <c r="H253" s="17">
        <v>172</v>
      </c>
      <c r="I253" s="19">
        <f t="shared" si="33"/>
        <v>0.73092429995253894</v>
      </c>
      <c r="J253" s="19" t="str">
        <f t="shared" si="42"/>
        <v>50% - 75%</v>
      </c>
      <c r="K253" s="19">
        <f t="shared" si="34"/>
        <v>0.72816326530612252</v>
      </c>
      <c r="L253" s="19">
        <f t="shared" si="35"/>
        <v>0.72816326530612252</v>
      </c>
      <c r="M253" s="18">
        <f t="shared" si="36"/>
        <v>1848.0689999999995</v>
      </c>
      <c r="N253" s="18">
        <f t="shared" si="37"/>
        <v>1841.0880000000002</v>
      </c>
      <c r="O253" s="18">
        <f t="shared" si="38"/>
        <v>1841.0880000000002</v>
      </c>
      <c r="P253" s="19">
        <v>0.5</v>
      </c>
      <c r="Q253" s="18">
        <f t="shared" si="39"/>
        <v>7.35</v>
      </c>
      <c r="R253" s="18">
        <f t="shared" si="40"/>
        <v>250.48816326530616</v>
      </c>
      <c r="S253" s="18">
        <f t="shared" si="41"/>
        <v>-78.488163265306156</v>
      </c>
    </row>
    <row r="254" spans="1:19" x14ac:dyDescent="0.25">
      <c r="A254" s="17">
        <v>3429</v>
      </c>
      <c r="B254" s="18">
        <v>32</v>
      </c>
      <c r="C254" s="18">
        <v>20.034482758620687</v>
      </c>
      <c r="D254" s="18">
        <v>19.8</v>
      </c>
      <c r="E254" s="18">
        <v>5.0523920411871668</v>
      </c>
      <c r="F254" s="19">
        <f t="shared" si="32"/>
        <v>0.25218480067887755</v>
      </c>
      <c r="G254" s="18">
        <v>11.96551724137931</v>
      </c>
      <c r="H254" s="17">
        <v>174</v>
      </c>
      <c r="I254" s="19">
        <f t="shared" si="33"/>
        <v>0.62607758620689646</v>
      </c>
      <c r="J254" s="19" t="str">
        <f t="shared" si="42"/>
        <v>50% - 75%</v>
      </c>
      <c r="K254" s="19">
        <f t="shared" si="34"/>
        <v>0.61875000000000002</v>
      </c>
      <c r="L254" s="19">
        <f t="shared" si="35"/>
        <v>0.61875000000000002</v>
      </c>
      <c r="M254" s="18">
        <f t="shared" si="36"/>
        <v>3485.9999999999995</v>
      </c>
      <c r="N254" s="18">
        <f t="shared" si="37"/>
        <v>3445.2000000000003</v>
      </c>
      <c r="O254" s="18">
        <f t="shared" si="38"/>
        <v>3445.2000000000003</v>
      </c>
      <c r="P254" s="19">
        <v>0.5</v>
      </c>
      <c r="Q254" s="18">
        <f t="shared" si="39"/>
        <v>16</v>
      </c>
      <c r="R254" s="18">
        <f t="shared" si="40"/>
        <v>215.32500000000002</v>
      </c>
      <c r="S254" s="18">
        <f t="shared" si="41"/>
        <v>-41.325000000000017</v>
      </c>
    </row>
    <row r="255" spans="1:19" x14ac:dyDescent="0.25">
      <c r="A255" s="17">
        <v>510221</v>
      </c>
      <c r="B255" s="18">
        <v>21.5</v>
      </c>
      <c r="C255" s="18">
        <v>14.479401360544216</v>
      </c>
      <c r="D255" s="18">
        <v>15.7</v>
      </c>
      <c r="E255" s="18">
        <v>4.1131585481131143</v>
      </c>
      <c r="F255" s="19">
        <f t="shared" si="32"/>
        <v>0.28406965493209585</v>
      </c>
      <c r="G255" s="18">
        <v>7.0205986394557822</v>
      </c>
      <c r="H255" s="17">
        <v>147</v>
      </c>
      <c r="I255" s="19">
        <f t="shared" si="33"/>
        <v>0.67346052839740544</v>
      </c>
      <c r="J255" s="19" t="str">
        <f t="shared" si="42"/>
        <v>50% - 75%</v>
      </c>
      <c r="K255" s="19">
        <f t="shared" si="34"/>
        <v>0.7302325581395348</v>
      </c>
      <c r="L255" s="19">
        <f t="shared" si="35"/>
        <v>0.7302325581395348</v>
      </c>
      <c r="M255" s="18">
        <f t="shared" si="36"/>
        <v>2128.4719999999998</v>
      </c>
      <c r="N255" s="18">
        <f t="shared" si="37"/>
        <v>2307.9</v>
      </c>
      <c r="O255" s="18">
        <f t="shared" si="38"/>
        <v>2307.9</v>
      </c>
      <c r="P255" s="19">
        <v>0.5</v>
      </c>
      <c r="Q255" s="18">
        <f t="shared" si="39"/>
        <v>10.75</v>
      </c>
      <c r="R255" s="18">
        <f t="shared" si="40"/>
        <v>214.68837209302328</v>
      </c>
      <c r="S255" s="18">
        <f t="shared" si="41"/>
        <v>-67.688372093023276</v>
      </c>
    </row>
    <row r="256" spans="1:19" x14ac:dyDescent="0.25">
      <c r="A256" s="17">
        <v>510194</v>
      </c>
      <c r="B256" s="18">
        <v>19.100000000000001</v>
      </c>
      <c r="C256" s="18">
        <v>13.144412903225804</v>
      </c>
      <c r="D256" s="18">
        <v>13.8</v>
      </c>
      <c r="E256" s="18">
        <v>3.5952109809071082</v>
      </c>
      <c r="F256" s="19">
        <f t="shared" si="32"/>
        <v>0.27351628462803373</v>
      </c>
      <c r="G256" s="18">
        <v>5.9555870967741944</v>
      </c>
      <c r="H256" s="17">
        <v>155</v>
      </c>
      <c r="I256" s="19">
        <f t="shared" si="33"/>
        <v>0.68818915723695306</v>
      </c>
      <c r="J256" s="19" t="str">
        <f t="shared" si="42"/>
        <v>50% - 75%</v>
      </c>
      <c r="K256" s="19">
        <f t="shared" si="34"/>
        <v>0.72251308900523559</v>
      </c>
      <c r="L256" s="19">
        <f t="shared" si="35"/>
        <v>0.72251308900523559</v>
      </c>
      <c r="M256" s="18">
        <f t="shared" si="36"/>
        <v>2037.3839999999998</v>
      </c>
      <c r="N256" s="18">
        <f t="shared" si="37"/>
        <v>2139</v>
      </c>
      <c r="O256" s="18">
        <f t="shared" si="38"/>
        <v>2139</v>
      </c>
      <c r="P256" s="19">
        <v>0.5</v>
      </c>
      <c r="Q256" s="18">
        <f t="shared" si="39"/>
        <v>9.5500000000000007</v>
      </c>
      <c r="R256" s="18">
        <f t="shared" si="40"/>
        <v>223.97905759162302</v>
      </c>
      <c r="S256" s="18">
        <f t="shared" si="41"/>
        <v>-68.979057591623018</v>
      </c>
    </row>
    <row r="257" spans="1:19" x14ac:dyDescent="0.25">
      <c r="A257" s="17">
        <v>334437</v>
      </c>
      <c r="B257" s="18">
        <v>9.9</v>
      </c>
      <c r="C257" s="18">
        <v>6.3112500000000002</v>
      </c>
      <c r="D257" s="18">
        <v>6.5</v>
      </c>
      <c r="E257" s="18">
        <v>1.6180968516697765</v>
      </c>
      <c r="F257" s="19">
        <f t="shared" si="32"/>
        <v>0.2563829434216322</v>
      </c>
      <c r="G257" s="18">
        <v>3.5887499999999997</v>
      </c>
      <c r="H257" s="17">
        <v>160</v>
      </c>
      <c r="I257" s="19">
        <f t="shared" si="33"/>
        <v>0.63749999999999996</v>
      </c>
      <c r="J257" s="19" t="str">
        <f t="shared" si="42"/>
        <v>50% - 75%</v>
      </c>
      <c r="K257" s="19">
        <f t="shared" si="34"/>
        <v>0.65656565656565657</v>
      </c>
      <c r="L257" s="19">
        <f t="shared" si="35"/>
        <v>0.65656565656565657</v>
      </c>
      <c r="M257" s="18">
        <f t="shared" si="36"/>
        <v>1009.8000000000001</v>
      </c>
      <c r="N257" s="18">
        <f t="shared" si="37"/>
        <v>1040</v>
      </c>
      <c r="O257" s="18">
        <f t="shared" si="38"/>
        <v>1040</v>
      </c>
      <c r="P257" s="19">
        <v>0.5</v>
      </c>
      <c r="Q257" s="18">
        <f t="shared" si="39"/>
        <v>4.95</v>
      </c>
      <c r="R257" s="18">
        <f t="shared" si="40"/>
        <v>210.1010101010101</v>
      </c>
      <c r="S257" s="18">
        <f t="shared" si="41"/>
        <v>-50.101010101010104</v>
      </c>
    </row>
    <row r="258" spans="1:19" x14ac:dyDescent="0.25">
      <c r="A258" s="17">
        <v>510181</v>
      </c>
      <c r="B258" s="18">
        <v>19.399999999999999</v>
      </c>
      <c r="C258" s="18">
        <v>13.454741935483876</v>
      </c>
      <c r="D258" s="18">
        <v>14.101000000000001</v>
      </c>
      <c r="E258" s="18">
        <v>3.4878670459713392</v>
      </c>
      <c r="F258" s="19">
        <f t="shared" ref="F258:F321" si="43">+E258/C258</f>
        <v>0.25922957591426332</v>
      </c>
      <c r="G258" s="18">
        <v>5.9452580645161275</v>
      </c>
      <c r="H258" s="17">
        <v>155</v>
      </c>
      <c r="I258" s="19">
        <f t="shared" ref="I258:I321" si="44">+C258/B258</f>
        <v>0.69354339873628235</v>
      </c>
      <c r="J258" s="19" t="str">
        <f t="shared" si="42"/>
        <v>50% - 75%</v>
      </c>
      <c r="K258" s="19">
        <f t="shared" ref="K258:K321" si="45">+D258/B258</f>
        <v>0.72685567010309293</v>
      </c>
      <c r="L258" s="19">
        <f t="shared" ref="L258:L321" si="46">+IF(F258&gt;0.1,K258,I258)</f>
        <v>0.72685567010309293</v>
      </c>
      <c r="M258" s="18">
        <f t="shared" ref="M258:M321" si="47">+H258*C258</f>
        <v>2085.4850000000006</v>
      </c>
      <c r="N258" s="18">
        <f t="shared" ref="N258:N321" si="48">+D258*H258</f>
        <v>2185.6550000000002</v>
      </c>
      <c r="O258" s="18">
        <f t="shared" ref="O258:O321" si="49">+IF(F258&lt;1,N258,M258)</f>
        <v>2185.6550000000002</v>
      </c>
      <c r="P258" s="19">
        <v>0.5</v>
      </c>
      <c r="Q258" s="18">
        <f t="shared" ref="Q258:Q321" si="50">+P258*B258</f>
        <v>9.6999999999999993</v>
      </c>
      <c r="R258" s="18">
        <f t="shared" ref="R258:R321" si="51">+O258/Q258</f>
        <v>225.3252577319588</v>
      </c>
      <c r="S258" s="18">
        <f t="shared" ref="S258:S321" si="52">+H258-R258</f>
        <v>-70.3252577319588</v>
      </c>
    </row>
    <row r="259" spans="1:19" x14ac:dyDescent="0.25">
      <c r="A259" s="17">
        <v>2417</v>
      </c>
      <c r="B259" s="18">
        <v>77.744</v>
      </c>
      <c r="C259" s="18">
        <v>34.34473684210527</v>
      </c>
      <c r="D259" s="18">
        <v>34.1</v>
      </c>
      <c r="E259" s="18">
        <v>9.437756872439591</v>
      </c>
      <c r="F259" s="19">
        <f t="shared" si="43"/>
        <v>0.27479485185250507</v>
      </c>
      <c r="G259" s="18">
        <v>43.39926315789473</v>
      </c>
      <c r="H259" s="17">
        <v>171</v>
      </c>
      <c r="I259" s="19">
        <f t="shared" si="44"/>
        <v>0.44176704108491033</v>
      </c>
      <c r="J259" s="19" t="str">
        <f t="shared" ref="J259:J322" si="53">IF(I259&lt;=0.25,"&lt; 25%",IF(AND(I259&gt;0.25,I259&lt;=0.5),"25% - 50%", IF(AND(I259&gt;0.5,I259&lt;=0.75),"50% - 75%", IF(I259&gt;0.75,"&gt; 75%", "Other"   ))    ))</f>
        <v>25% - 50%</v>
      </c>
      <c r="K259" s="19">
        <f t="shared" si="45"/>
        <v>0.43861905741922208</v>
      </c>
      <c r="L259" s="19">
        <f t="shared" si="46"/>
        <v>0.43861905741922208</v>
      </c>
      <c r="M259" s="18">
        <f t="shared" si="47"/>
        <v>5872.9500000000016</v>
      </c>
      <c r="N259" s="18">
        <f t="shared" si="48"/>
        <v>5831.1</v>
      </c>
      <c r="O259" s="18">
        <f t="shared" si="49"/>
        <v>5831.1</v>
      </c>
      <c r="P259" s="19">
        <v>0.5</v>
      </c>
      <c r="Q259" s="18">
        <f t="shared" si="50"/>
        <v>38.872</v>
      </c>
      <c r="R259" s="18">
        <f t="shared" si="51"/>
        <v>150.00771763737396</v>
      </c>
      <c r="S259" s="18">
        <f t="shared" si="52"/>
        <v>20.992282362626042</v>
      </c>
    </row>
    <row r="260" spans="1:19" x14ac:dyDescent="0.25">
      <c r="A260" s="17">
        <v>29429</v>
      </c>
      <c r="B260" s="18">
        <v>76.8</v>
      </c>
      <c r="C260" s="18">
        <v>39.186904761904771</v>
      </c>
      <c r="D260" s="18">
        <v>39.150000000000006</v>
      </c>
      <c r="E260" s="18">
        <v>14.681564306363729</v>
      </c>
      <c r="F260" s="19">
        <f t="shared" si="43"/>
        <v>0.3746548597182468</v>
      </c>
      <c r="G260" s="18">
        <v>37.613095238095248</v>
      </c>
      <c r="H260" s="17">
        <v>168</v>
      </c>
      <c r="I260" s="19">
        <f t="shared" si="44"/>
        <v>0.51024615575396837</v>
      </c>
      <c r="J260" s="19" t="str">
        <f t="shared" si="53"/>
        <v>50% - 75%</v>
      </c>
      <c r="K260" s="19">
        <f t="shared" si="45"/>
        <v>0.50976562500000011</v>
      </c>
      <c r="L260" s="19">
        <f t="shared" si="46"/>
        <v>0.50976562500000011</v>
      </c>
      <c r="M260" s="18">
        <f t="shared" si="47"/>
        <v>6583.4000000000015</v>
      </c>
      <c r="N260" s="18">
        <f t="shared" si="48"/>
        <v>6577.2000000000007</v>
      </c>
      <c r="O260" s="18">
        <f t="shared" si="49"/>
        <v>6577.2000000000007</v>
      </c>
      <c r="P260" s="19">
        <v>0.5</v>
      </c>
      <c r="Q260" s="18">
        <f t="shared" si="50"/>
        <v>38.4</v>
      </c>
      <c r="R260" s="18">
        <f t="shared" si="51"/>
        <v>171.28125000000003</v>
      </c>
      <c r="S260" s="18">
        <f t="shared" si="52"/>
        <v>-3.2812500000000284</v>
      </c>
    </row>
    <row r="261" spans="1:19" x14ac:dyDescent="0.25">
      <c r="A261" s="17">
        <v>120209</v>
      </c>
      <c r="B261" s="18">
        <v>81.3</v>
      </c>
      <c r="C261" s="18">
        <v>45.661006666666694</v>
      </c>
      <c r="D261" s="18">
        <v>48.501999999999995</v>
      </c>
      <c r="E261" s="18">
        <v>16.127064310711731</v>
      </c>
      <c r="F261" s="19">
        <f t="shared" si="43"/>
        <v>0.35319116874584283</v>
      </c>
      <c r="G261" s="18">
        <v>35.638993333333346</v>
      </c>
      <c r="H261" s="17">
        <v>150</v>
      </c>
      <c r="I261" s="19">
        <f t="shared" si="44"/>
        <v>0.5616359983599839</v>
      </c>
      <c r="J261" s="19" t="str">
        <f t="shared" si="53"/>
        <v>50% - 75%</v>
      </c>
      <c r="K261" s="19">
        <f t="shared" si="45"/>
        <v>0.59658056580565799</v>
      </c>
      <c r="L261" s="19">
        <f t="shared" si="46"/>
        <v>0.59658056580565799</v>
      </c>
      <c r="M261" s="18">
        <f t="shared" si="47"/>
        <v>6849.1510000000044</v>
      </c>
      <c r="N261" s="18">
        <f t="shared" si="48"/>
        <v>7275.2999999999993</v>
      </c>
      <c r="O261" s="18">
        <f t="shared" si="49"/>
        <v>7275.2999999999993</v>
      </c>
      <c r="P261" s="19">
        <v>0.5</v>
      </c>
      <c r="Q261" s="18">
        <f t="shared" si="50"/>
        <v>40.65</v>
      </c>
      <c r="R261" s="18">
        <f t="shared" si="51"/>
        <v>178.97416974169741</v>
      </c>
      <c r="S261" s="18">
        <f t="shared" si="52"/>
        <v>-28.974169741697409</v>
      </c>
    </row>
    <row r="262" spans="1:19" x14ac:dyDescent="0.25">
      <c r="A262" s="17">
        <v>560154</v>
      </c>
      <c r="B262" s="18">
        <v>45.8</v>
      </c>
      <c r="C262" s="18">
        <v>30.461721854304642</v>
      </c>
      <c r="D262" s="18">
        <v>32.200000000000003</v>
      </c>
      <c r="E262" s="18">
        <v>7.304532637715579</v>
      </c>
      <c r="F262" s="19">
        <f t="shared" si="43"/>
        <v>0.23979381968794888</v>
      </c>
      <c r="G262" s="18">
        <v>15.338278145695355</v>
      </c>
      <c r="H262" s="17">
        <v>151</v>
      </c>
      <c r="I262" s="19">
        <f t="shared" si="44"/>
        <v>0.66510309725555994</v>
      </c>
      <c r="J262" s="19" t="str">
        <f t="shared" si="53"/>
        <v>50% - 75%</v>
      </c>
      <c r="K262" s="19">
        <f t="shared" si="45"/>
        <v>0.70305676855895205</v>
      </c>
      <c r="L262" s="19">
        <f t="shared" si="46"/>
        <v>0.70305676855895205</v>
      </c>
      <c r="M262" s="18">
        <f t="shared" si="47"/>
        <v>4599.7200000000012</v>
      </c>
      <c r="N262" s="18">
        <f t="shared" si="48"/>
        <v>4862.2000000000007</v>
      </c>
      <c r="O262" s="18">
        <f t="shared" si="49"/>
        <v>4862.2000000000007</v>
      </c>
      <c r="P262" s="19">
        <v>0.5</v>
      </c>
      <c r="Q262" s="18">
        <f t="shared" si="50"/>
        <v>22.9</v>
      </c>
      <c r="R262" s="18">
        <f t="shared" si="51"/>
        <v>212.32314410480353</v>
      </c>
      <c r="S262" s="18">
        <f t="shared" si="52"/>
        <v>-61.323144104803532</v>
      </c>
    </row>
    <row r="263" spans="1:19" x14ac:dyDescent="0.25">
      <c r="A263" s="17">
        <v>23598</v>
      </c>
      <c r="B263" s="18">
        <v>68.3</v>
      </c>
      <c r="C263" s="18">
        <v>34.579381443298956</v>
      </c>
      <c r="D263" s="18">
        <v>32.299999999999997</v>
      </c>
      <c r="E263" s="18">
        <v>10.659860677664579</v>
      </c>
      <c r="F263" s="19">
        <f t="shared" si="43"/>
        <v>0.30827216198600693</v>
      </c>
      <c r="G263" s="18">
        <v>33.720618556701027</v>
      </c>
      <c r="H263" s="17">
        <v>194</v>
      </c>
      <c r="I263" s="19">
        <f t="shared" si="44"/>
        <v>0.50628669755928191</v>
      </c>
      <c r="J263" s="19" t="str">
        <f t="shared" si="53"/>
        <v>50% - 75%</v>
      </c>
      <c r="K263" s="19">
        <f t="shared" si="45"/>
        <v>0.47291361639824303</v>
      </c>
      <c r="L263" s="19">
        <f t="shared" si="46"/>
        <v>0.47291361639824303</v>
      </c>
      <c r="M263" s="18">
        <f t="shared" si="47"/>
        <v>6708.3999999999978</v>
      </c>
      <c r="N263" s="18">
        <f t="shared" si="48"/>
        <v>6266.2</v>
      </c>
      <c r="O263" s="18">
        <f t="shared" si="49"/>
        <v>6266.2</v>
      </c>
      <c r="P263" s="19">
        <v>0.5</v>
      </c>
      <c r="Q263" s="18">
        <f t="shared" si="50"/>
        <v>34.15</v>
      </c>
      <c r="R263" s="18">
        <f t="shared" si="51"/>
        <v>183.4904831625183</v>
      </c>
      <c r="S263" s="18">
        <f t="shared" si="52"/>
        <v>10.509516837481698</v>
      </c>
    </row>
    <row r="264" spans="1:19" x14ac:dyDescent="0.25">
      <c r="A264" s="17">
        <v>57048</v>
      </c>
      <c r="B264" s="18">
        <v>23.9</v>
      </c>
      <c r="C264" s="18">
        <v>18.291024539877299</v>
      </c>
      <c r="D264" s="18">
        <v>18.399999999999999</v>
      </c>
      <c r="E264" s="18">
        <v>2.300125350719759</v>
      </c>
      <c r="F264" s="19">
        <f t="shared" si="43"/>
        <v>0.12575158628786076</v>
      </c>
      <c r="G264" s="18">
        <v>5.6089754601226964</v>
      </c>
      <c r="H264" s="17">
        <v>163</v>
      </c>
      <c r="I264" s="19">
        <f t="shared" si="44"/>
        <v>0.76531483430448954</v>
      </c>
      <c r="J264" s="19" t="str">
        <f t="shared" si="53"/>
        <v>&gt; 75%</v>
      </c>
      <c r="K264" s="19">
        <f t="shared" si="45"/>
        <v>0.76987447698744771</v>
      </c>
      <c r="L264" s="19">
        <f t="shared" si="46"/>
        <v>0.76987447698744771</v>
      </c>
      <c r="M264" s="18">
        <f t="shared" si="47"/>
        <v>2981.4369999999999</v>
      </c>
      <c r="N264" s="18">
        <f t="shared" si="48"/>
        <v>2999.2</v>
      </c>
      <c r="O264" s="18">
        <f t="shared" si="49"/>
        <v>2999.2</v>
      </c>
      <c r="P264" s="19">
        <v>0.5</v>
      </c>
      <c r="Q264" s="18">
        <f t="shared" si="50"/>
        <v>11.95</v>
      </c>
      <c r="R264" s="18">
        <f t="shared" si="51"/>
        <v>250.97907949790795</v>
      </c>
      <c r="S264" s="18">
        <f t="shared" si="52"/>
        <v>-87.979079497907946</v>
      </c>
    </row>
    <row r="265" spans="1:19" x14ac:dyDescent="0.25">
      <c r="A265" s="17">
        <v>294178</v>
      </c>
      <c r="B265" s="18">
        <v>106.6</v>
      </c>
      <c r="C265" s="18">
        <v>65.406918238993669</v>
      </c>
      <c r="D265" s="18">
        <v>66.5</v>
      </c>
      <c r="E265" s="18">
        <v>20.540460595013549</v>
      </c>
      <c r="F265" s="19">
        <f t="shared" si="43"/>
        <v>0.31404110066705349</v>
      </c>
      <c r="G265" s="18">
        <v>41.193081761006276</v>
      </c>
      <c r="H265" s="17">
        <v>159</v>
      </c>
      <c r="I265" s="19">
        <f t="shared" si="44"/>
        <v>0.61357334182920897</v>
      </c>
      <c r="J265" s="19" t="str">
        <f t="shared" si="53"/>
        <v>50% - 75%</v>
      </c>
      <c r="K265" s="19">
        <f t="shared" si="45"/>
        <v>0.6238273921200751</v>
      </c>
      <c r="L265" s="19">
        <f t="shared" si="46"/>
        <v>0.6238273921200751</v>
      </c>
      <c r="M265" s="18">
        <f t="shared" si="47"/>
        <v>10399.699999999993</v>
      </c>
      <c r="N265" s="18">
        <f t="shared" si="48"/>
        <v>10573.5</v>
      </c>
      <c r="O265" s="18">
        <f t="shared" si="49"/>
        <v>10573.5</v>
      </c>
      <c r="P265" s="19">
        <v>0.5</v>
      </c>
      <c r="Q265" s="18">
        <f t="shared" si="50"/>
        <v>53.3</v>
      </c>
      <c r="R265" s="18">
        <f t="shared" si="51"/>
        <v>198.37711069418387</v>
      </c>
      <c r="S265" s="18">
        <f t="shared" si="52"/>
        <v>-39.37711069418387</v>
      </c>
    </row>
    <row r="266" spans="1:19" x14ac:dyDescent="0.25">
      <c r="A266" s="17">
        <v>23596</v>
      </c>
      <c r="B266" s="18">
        <v>66.900000000000006</v>
      </c>
      <c r="C266" s="18">
        <v>32.760773480662984</v>
      </c>
      <c r="D266" s="18">
        <v>31.299999999999997</v>
      </c>
      <c r="E266" s="18">
        <v>11.556270902682332</v>
      </c>
      <c r="F266" s="19">
        <f t="shared" si="43"/>
        <v>0.35274719351493367</v>
      </c>
      <c r="G266" s="18">
        <v>34.139226519337015</v>
      </c>
      <c r="H266" s="17">
        <v>181</v>
      </c>
      <c r="I266" s="19">
        <f t="shared" si="44"/>
        <v>0.48969766039854978</v>
      </c>
      <c r="J266" s="19" t="str">
        <f t="shared" si="53"/>
        <v>25% - 50%</v>
      </c>
      <c r="K266" s="19">
        <f t="shared" si="45"/>
        <v>0.46786248131539604</v>
      </c>
      <c r="L266" s="19">
        <f t="shared" si="46"/>
        <v>0.46786248131539604</v>
      </c>
      <c r="M266" s="18">
        <f t="shared" si="47"/>
        <v>5929.7</v>
      </c>
      <c r="N266" s="18">
        <f t="shared" si="48"/>
        <v>5665.2999999999993</v>
      </c>
      <c r="O266" s="18">
        <f t="shared" si="49"/>
        <v>5665.2999999999993</v>
      </c>
      <c r="P266" s="19">
        <v>0.5</v>
      </c>
      <c r="Q266" s="18">
        <f t="shared" si="50"/>
        <v>33.450000000000003</v>
      </c>
      <c r="R266" s="18">
        <f t="shared" si="51"/>
        <v>169.36621823617335</v>
      </c>
      <c r="S266" s="18">
        <f t="shared" si="52"/>
        <v>11.633781763826647</v>
      </c>
    </row>
    <row r="267" spans="1:19" x14ac:dyDescent="0.25">
      <c r="A267" s="17">
        <v>235126</v>
      </c>
      <c r="B267" s="18">
        <v>96</v>
      </c>
      <c r="C267" s="18">
        <v>55.099189349112422</v>
      </c>
      <c r="D267" s="18">
        <v>54.2</v>
      </c>
      <c r="E267" s="18">
        <v>18.874908280751825</v>
      </c>
      <c r="F267" s="19">
        <f t="shared" si="43"/>
        <v>0.34256235896973092</v>
      </c>
      <c r="G267" s="18">
        <v>40.900810650887571</v>
      </c>
      <c r="H267" s="17">
        <v>169</v>
      </c>
      <c r="I267" s="19">
        <f t="shared" si="44"/>
        <v>0.57394988905325439</v>
      </c>
      <c r="J267" s="19" t="str">
        <f t="shared" si="53"/>
        <v>50% - 75%</v>
      </c>
      <c r="K267" s="19">
        <f t="shared" si="45"/>
        <v>0.56458333333333333</v>
      </c>
      <c r="L267" s="19">
        <f t="shared" si="46"/>
        <v>0.56458333333333333</v>
      </c>
      <c r="M267" s="18">
        <f t="shared" si="47"/>
        <v>9311.762999999999</v>
      </c>
      <c r="N267" s="18">
        <f t="shared" si="48"/>
        <v>9159.8000000000011</v>
      </c>
      <c r="O267" s="18">
        <f t="shared" si="49"/>
        <v>9159.8000000000011</v>
      </c>
      <c r="P267" s="19">
        <v>0.5</v>
      </c>
      <c r="Q267" s="18">
        <f t="shared" si="50"/>
        <v>48</v>
      </c>
      <c r="R267" s="18">
        <f t="shared" si="51"/>
        <v>190.82916666666668</v>
      </c>
      <c r="S267" s="18">
        <f t="shared" si="52"/>
        <v>-21.82916666666668</v>
      </c>
    </row>
    <row r="268" spans="1:19" x14ac:dyDescent="0.25">
      <c r="A268" s="17">
        <v>294201</v>
      </c>
      <c r="B268" s="18">
        <v>110.8</v>
      </c>
      <c r="C268" s="18">
        <v>65.36645569620255</v>
      </c>
      <c r="D268" s="18">
        <v>66.3</v>
      </c>
      <c r="E268" s="18">
        <v>20.802760751251693</v>
      </c>
      <c r="F268" s="19">
        <f t="shared" si="43"/>
        <v>0.31824825944265211</v>
      </c>
      <c r="G268" s="18">
        <v>45.433544303797483</v>
      </c>
      <c r="H268" s="17">
        <v>158</v>
      </c>
      <c r="I268" s="19">
        <f t="shared" si="44"/>
        <v>0.58994996115706277</v>
      </c>
      <c r="J268" s="19" t="str">
        <f t="shared" si="53"/>
        <v>50% - 75%</v>
      </c>
      <c r="K268" s="19">
        <f t="shared" si="45"/>
        <v>0.59837545126353786</v>
      </c>
      <c r="L268" s="19">
        <f t="shared" si="46"/>
        <v>0.59837545126353786</v>
      </c>
      <c r="M268" s="18">
        <f t="shared" si="47"/>
        <v>10327.900000000003</v>
      </c>
      <c r="N268" s="18">
        <f t="shared" si="48"/>
        <v>10475.4</v>
      </c>
      <c r="O268" s="18">
        <f t="shared" si="49"/>
        <v>10475.4</v>
      </c>
      <c r="P268" s="19">
        <v>0.5</v>
      </c>
      <c r="Q268" s="18">
        <f t="shared" si="50"/>
        <v>55.4</v>
      </c>
      <c r="R268" s="18">
        <f t="shared" si="51"/>
        <v>189.08664259927798</v>
      </c>
      <c r="S268" s="18">
        <f t="shared" si="52"/>
        <v>-31.08664259927798</v>
      </c>
    </row>
    <row r="269" spans="1:19" x14ac:dyDescent="0.25">
      <c r="A269" s="17">
        <v>22560</v>
      </c>
      <c r="B269" s="18">
        <v>28.4</v>
      </c>
      <c r="C269" s="18">
        <v>16.641938271604946</v>
      </c>
      <c r="D269" s="18">
        <v>16.649999999999999</v>
      </c>
      <c r="E269" s="18">
        <v>4.0950868208988851</v>
      </c>
      <c r="F269" s="19">
        <f t="shared" si="43"/>
        <v>0.2460703046763528</v>
      </c>
      <c r="G269" s="18">
        <v>11.758061728395063</v>
      </c>
      <c r="H269" s="17">
        <v>162</v>
      </c>
      <c r="I269" s="19">
        <f t="shared" si="44"/>
        <v>0.58598374195792069</v>
      </c>
      <c r="J269" s="19" t="str">
        <f t="shared" si="53"/>
        <v>50% - 75%</v>
      </c>
      <c r="K269" s="19">
        <f t="shared" si="45"/>
        <v>0.58626760563380276</v>
      </c>
      <c r="L269" s="19">
        <f t="shared" si="46"/>
        <v>0.58626760563380276</v>
      </c>
      <c r="M269" s="18">
        <f t="shared" si="47"/>
        <v>2695.9940000000015</v>
      </c>
      <c r="N269" s="18">
        <f t="shared" si="48"/>
        <v>2697.2999999999997</v>
      </c>
      <c r="O269" s="18">
        <f t="shared" si="49"/>
        <v>2697.2999999999997</v>
      </c>
      <c r="P269" s="19">
        <v>0.5</v>
      </c>
      <c r="Q269" s="18">
        <f t="shared" si="50"/>
        <v>14.2</v>
      </c>
      <c r="R269" s="18">
        <f t="shared" si="51"/>
        <v>189.9507042253521</v>
      </c>
      <c r="S269" s="18">
        <f t="shared" si="52"/>
        <v>-27.950704225352098</v>
      </c>
    </row>
    <row r="270" spans="1:19" x14ac:dyDescent="0.25">
      <c r="A270" s="17">
        <v>120269</v>
      </c>
      <c r="B270" s="18">
        <v>101.193</v>
      </c>
      <c r="C270" s="18">
        <v>39.348956896551719</v>
      </c>
      <c r="D270" s="18">
        <v>34.200000000000003</v>
      </c>
      <c r="E270" s="18">
        <v>27.535331942825692</v>
      </c>
      <c r="F270" s="19">
        <f t="shared" si="43"/>
        <v>0.6997728558654297</v>
      </c>
      <c r="G270" s="18">
        <v>61.844043103448264</v>
      </c>
      <c r="H270" s="17">
        <v>232</v>
      </c>
      <c r="I270" s="19">
        <f t="shared" si="44"/>
        <v>0.38885058152788948</v>
      </c>
      <c r="J270" s="19" t="str">
        <f t="shared" si="53"/>
        <v>25% - 50%</v>
      </c>
      <c r="K270" s="19">
        <f t="shared" si="45"/>
        <v>0.33796804126767666</v>
      </c>
      <c r="L270" s="19">
        <f t="shared" si="46"/>
        <v>0.33796804126767666</v>
      </c>
      <c r="M270" s="18">
        <f t="shared" si="47"/>
        <v>9128.9579999999987</v>
      </c>
      <c r="N270" s="18">
        <f t="shared" si="48"/>
        <v>7934.4000000000005</v>
      </c>
      <c r="O270" s="18">
        <f t="shared" si="49"/>
        <v>7934.4000000000005</v>
      </c>
      <c r="P270" s="19">
        <v>0.5</v>
      </c>
      <c r="Q270" s="18">
        <f t="shared" si="50"/>
        <v>50.596499999999999</v>
      </c>
      <c r="R270" s="18">
        <f t="shared" si="51"/>
        <v>156.81717114820196</v>
      </c>
      <c r="S270" s="18">
        <f t="shared" si="52"/>
        <v>75.182828851798035</v>
      </c>
    </row>
    <row r="271" spans="1:19" x14ac:dyDescent="0.25">
      <c r="A271" s="17">
        <v>2673</v>
      </c>
      <c r="B271" s="18">
        <v>136.80000000000001</v>
      </c>
      <c r="C271" s="18">
        <v>78.124183006535915</v>
      </c>
      <c r="D271" s="18">
        <v>80.099999999999994</v>
      </c>
      <c r="E271" s="18">
        <v>28.225322305147351</v>
      </c>
      <c r="F271" s="19">
        <f t="shared" si="43"/>
        <v>0.36128790368004238</v>
      </c>
      <c r="G271" s="18">
        <v>58.67581699346411</v>
      </c>
      <c r="H271" s="17">
        <v>153</v>
      </c>
      <c r="I271" s="19">
        <f t="shared" si="44"/>
        <v>0.57108320911210464</v>
      </c>
      <c r="J271" s="19" t="str">
        <f t="shared" si="53"/>
        <v>50% - 75%</v>
      </c>
      <c r="K271" s="19">
        <f t="shared" si="45"/>
        <v>0.58552631578947356</v>
      </c>
      <c r="L271" s="19">
        <f t="shared" si="46"/>
        <v>0.58552631578947356</v>
      </c>
      <c r="M271" s="18">
        <f t="shared" si="47"/>
        <v>11952.999999999995</v>
      </c>
      <c r="N271" s="18">
        <f t="shared" si="48"/>
        <v>12255.3</v>
      </c>
      <c r="O271" s="18">
        <f t="shared" si="49"/>
        <v>12255.3</v>
      </c>
      <c r="P271" s="19">
        <v>0.5</v>
      </c>
      <c r="Q271" s="18">
        <f t="shared" si="50"/>
        <v>68.400000000000006</v>
      </c>
      <c r="R271" s="18">
        <f t="shared" si="51"/>
        <v>179.17105263157893</v>
      </c>
      <c r="S271" s="18">
        <f t="shared" si="52"/>
        <v>-26.171052631578931</v>
      </c>
    </row>
    <row r="272" spans="1:19" x14ac:dyDescent="0.25">
      <c r="A272" s="17">
        <v>22550</v>
      </c>
      <c r="B272" s="18">
        <v>22</v>
      </c>
      <c r="C272" s="18">
        <v>10.632815476190471</v>
      </c>
      <c r="D272" s="18">
        <v>10.4</v>
      </c>
      <c r="E272" s="18">
        <v>4.4865283854859523</v>
      </c>
      <c r="F272" s="19">
        <f t="shared" si="43"/>
        <v>0.42195111873542901</v>
      </c>
      <c r="G272" s="18">
        <v>11.367184523809529</v>
      </c>
      <c r="H272" s="17">
        <v>168</v>
      </c>
      <c r="I272" s="19">
        <f t="shared" si="44"/>
        <v>0.48330979437229415</v>
      </c>
      <c r="J272" s="19" t="str">
        <f t="shared" si="53"/>
        <v>25% - 50%</v>
      </c>
      <c r="K272" s="19">
        <f t="shared" si="45"/>
        <v>0.47272727272727272</v>
      </c>
      <c r="L272" s="19">
        <f t="shared" si="46"/>
        <v>0.47272727272727272</v>
      </c>
      <c r="M272" s="18">
        <f t="shared" si="47"/>
        <v>1786.3129999999992</v>
      </c>
      <c r="N272" s="18">
        <f t="shared" si="48"/>
        <v>1747.2</v>
      </c>
      <c r="O272" s="18">
        <f t="shared" si="49"/>
        <v>1747.2</v>
      </c>
      <c r="P272" s="19">
        <v>0.5</v>
      </c>
      <c r="Q272" s="18">
        <f t="shared" si="50"/>
        <v>11</v>
      </c>
      <c r="R272" s="18">
        <f t="shared" si="51"/>
        <v>158.83636363636364</v>
      </c>
      <c r="S272" s="18">
        <f t="shared" si="52"/>
        <v>9.1636363636363569</v>
      </c>
    </row>
    <row r="273" spans="1:19" x14ac:dyDescent="0.25">
      <c r="A273" s="17">
        <v>120239</v>
      </c>
      <c r="B273" s="18">
        <v>79.003</v>
      </c>
      <c r="C273" s="18">
        <v>30.308676829268311</v>
      </c>
      <c r="D273" s="18">
        <v>29.966999999999999</v>
      </c>
      <c r="E273" s="18">
        <v>18.90553235383852</v>
      </c>
      <c r="F273" s="19">
        <f t="shared" si="43"/>
        <v>0.62376633794788205</v>
      </c>
      <c r="G273" s="18">
        <v>48.694323170731742</v>
      </c>
      <c r="H273" s="17">
        <v>164</v>
      </c>
      <c r="I273" s="19">
        <f t="shared" si="44"/>
        <v>0.38363956848813729</v>
      </c>
      <c r="J273" s="19" t="str">
        <f t="shared" si="53"/>
        <v>25% - 50%</v>
      </c>
      <c r="K273" s="19">
        <f t="shared" si="45"/>
        <v>0.37931470956799107</v>
      </c>
      <c r="L273" s="19">
        <f t="shared" si="46"/>
        <v>0.37931470956799107</v>
      </c>
      <c r="M273" s="18">
        <f t="shared" si="47"/>
        <v>4970.6230000000032</v>
      </c>
      <c r="N273" s="18">
        <f t="shared" si="48"/>
        <v>4914.5879999999997</v>
      </c>
      <c r="O273" s="18">
        <f t="shared" si="49"/>
        <v>4914.5879999999997</v>
      </c>
      <c r="P273" s="19">
        <v>0.5</v>
      </c>
      <c r="Q273" s="18">
        <f t="shared" si="50"/>
        <v>39.5015</v>
      </c>
      <c r="R273" s="18">
        <f t="shared" si="51"/>
        <v>124.41522473830108</v>
      </c>
      <c r="S273" s="18">
        <f t="shared" si="52"/>
        <v>39.584775261698923</v>
      </c>
    </row>
    <row r="274" spans="1:19" x14ac:dyDescent="0.25">
      <c r="A274" s="17">
        <v>510248</v>
      </c>
      <c r="B274" s="18">
        <v>18.007000000000001</v>
      </c>
      <c r="C274" s="18">
        <v>9.0218819875776397</v>
      </c>
      <c r="D274" s="18">
        <v>9</v>
      </c>
      <c r="E274" s="18">
        <v>2.7525366513883167</v>
      </c>
      <c r="F274" s="19">
        <f t="shared" si="43"/>
        <v>0.30509561698748933</v>
      </c>
      <c r="G274" s="18">
        <v>8.98511801242236</v>
      </c>
      <c r="H274" s="17">
        <v>161</v>
      </c>
      <c r="I274" s="19">
        <f t="shared" si="44"/>
        <v>0.50102082454476804</v>
      </c>
      <c r="J274" s="19" t="str">
        <f t="shared" si="53"/>
        <v>50% - 75%</v>
      </c>
      <c r="K274" s="19">
        <f t="shared" si="45"/>
        <v>0.49980563114344417</v>
      </c>
      <c r="L274" s="19">
        <f t="shared" si="46"/>
        <v>0.49980563114344417</v>
      </c>
      <c r="M274" s="18">
        <f t="shared" si="47"/>
        <v>1452.5229999999999</v>
      </c>
      <c r="N274" s="18">
        <f t="shared" si="48"/>
        <v>1449</v>
      </c>
      <c r="O274" s="18">
        <f t="shared" si="49"/>
        <v>1449</v>
      </c>
      <c r="P274" s="19">
        <v>0.5</v>
      </c>
      <c r="Q274" s="18">
        <f t="shared" si="50"/>
        <v>9.0035000000000007</v>
      </c>
      <c r="R274" s="18">
        <f t="shared" si="51"/>
        <v>160.93741322818903</v>
      </c>
      <c r="S274" s="18">
        <f t="shared" si="52"/>
        <v>6.2586771810970276E-2</v>
      </c>
    </row>
    <row r="275" spans="1:19" x14ac:dyDescent="0.25">
      <c r="A275" s="17">
        <v>55012</v>
      </c>
      <c r="B275" s="18">
        <v>14.851000000000001</v>
      </c>
      <c r="C275" s="18">
        <v>10.872805555555555</v>
      </c>
      <c r="D275" s="18">
        <v>11.503</v>
      </c>
      <c r="E275" s="18">
        <v>2.67163691808351</v>
      </c>
      <c r="F275" s="19">
        <f t="shared" si="43"/>
        <v>0.24571734539282861</v>
      </c>
      <c r="G275" s="18">
        <v>3.9781944444444437</v>
      </c>
      <c r="H275" s="17">
        <v>144</v>
      </c>
      <c r="I275" s="19">
        <f t="shared" si="44"/>
        <v>0.73212615686186477</v>
      </c>
      <c r="J275" s="19" t="str">
        <f t="shared" si="53"/>
        <v>50% - 75%</v>
      </c>
      <c r="K275" s="19">
        <f t="shared" si="45"/>
        <v>0.77456063564743116</v>
      </c>
      <c r="L275" s="19">
        <f t="shared" si="46"/>
        <v>0.77456063564743116</v>
      </c>
      <c r="M275" s="18">
        <f t="shared" si="47"/>
        <v>1565.684</v>
      </c>
      <c r="N275" s="18">
        <f t="shared" si="48"/>
        <v>1656.432</v>
      </c>
      <c r="O275" s="18">
        <f t="shared" si="49"/>
        <v>1656.432</v>
      </c>
      <c r="P275" s="19">
        <v>0.5</v>
      </c>
      <c r="Q275" s="18">
        <f t="shared" si="50"/>
        <v>7.4255000000000004</v>
      </c>
      <c r="R275" s="18">
        <f t="shared" si="51"/>
        <v>223.07346306646016</v>
      </c>
      <c r="S275" s="18">
        <f t="shared" si="52"/>
        <v>-79.073463066460164</v>
      </c>
    </row>
    <row r="276" spans="1:19" x14ac:dyDescent="0.25">
      <c r="A276" s="17">
        <v>560166</v>
      </c>
      <c r="B276" s="18">
        <v>45.003</v>
      </c>
      <c r="C276" s="18">
        <v>32.539868749999997</v>
      </c>
      <c r="D276" s="18">
        <v>32.5</v>
      </c>
      <c r="E276" s="18">
        <v>6.422568843927821</v>
      </c>
      <c r="F276" s="19">
        <f t="shared" si="43"/>
        <v>0.19737537644271602</v>
      </c>
      <c r="G276" s="18">
        <v>12.463131250000002</v>
      </c>
      <c r="H276" s="17">
        <v>160</v>
      </c>
      <c r="I276" s="19">
        <f t="shared" si="44"/>
        <v>0.7230599904450814</v>
      </c>
      <c r="J276" s="19" t="str">
        <f t="shared" si="53"/>
        <v>50% - 75%</v>
      </c>
      <c r="K276" s="19">
        <f t="shared" si="45"/>
        <v>0.72217407728373662</v>
      </c>
      <c r="L276" s="19">
        <f t="shared" si="46"/>
        <v>0.72217407728373662</v>
      </c>
      <c r="M276" s="18">
        <f t="shared" si="47"/>
        <v>5206.378999999999</v>
      </c>
      <c r="N276" s="18">
        <f t="shared" si="48"/>
        <v>5200</v>
      </c>
      <c r="O276" s="18">
        <f t="shared" si="49"/>
        <v>5200</v>
      </c>
      <c r="P276" s="19">
        <v>0.5</v>
      </c>
      <c r="Q276" s="18">
        <f t="shared" si="50"/>
        <v>22.5015</v>
      </c>
      <c r="R276" s="18">
        <f t="shared" si="51"/>
        <v>231.09570473079572</v>
      </c>
      <c r="S276" s="18">
        <f t="shared" si="52"/>
        <v>-71.095704730795717</v>
      </c>
    </row>
    <row r="277" spans="1:19" x14ac:dyDescent="0.25">
      <c r="A277" s="17">
        <v>560149</v>
      </c>
      <c r="B277" s="18">
        <v>53.841000000000001</v>
      </c>
      <c r="C277" s="18">
        <v>28.55248076923078</v>
      </c>
      <c r="D277" s="18">
        <v>28.842500000000001</v>
      </c>
      <c r="E277" s="18">
        <v>11.056961081348955</v>
      </c>
      <c r="F277" s="19">
        <f t="shared" si="43"/>
        <v>0.38725045192095359</v>
      </c>
      <c r="G277" s="18">
        <v>25.288519230769229</v>
      </c>
      <c r="H277" s="17">
        <v>156</v>
      </c>
      <c r="I277" s="19">
        <f t="shared" si="44"/>
        <v>0.530311115492483</v>
      </c>
      <c r="J277" s="19" t="str">
        <f t="shared" si="53"/>
        <v>50% - 75%</v>
      </c>
      <c r="K277" s="19">
        <f t="shared" si="45"/>
        <v>0.53569770249438164</v>
      </c>
      <c r="L277" s="19">
        <f t="shared" si="46"/>
        <v>0.53569770249438164</v>
      </c>
      <c r="M277" s="18">
        <f t="shared" si="47"/>
        <v>4454.1870000000017</v>
      </c>
      <c r="N277" s="18">
        <f t="shared" si="48"/>
        <v>4499.43</v>
      </c>
      <c r="O277" s="18">
        <f t="shared" si="49"/>
        <v>4499.43</v>
      </c>
      <c r="P277" s="19">
        <v>0.5</v>
      </c>
      <c r="Q277" s="18">
        <f t="shared" si="50"/>
        <v>26.920500000000001</v>
      </c>
      <c r="R277" s="18">
        <f t="shared" si="51"/>
        <v>167.13768317824707</v>
      </c>
      <c r="S277" s="18">
        <f t="shared" si="52"/>
        <v>-11.137683178247073</v>
      </c>
    </row>
    <row r="278" spans="1:19" x14ac:dyDescent="0.25">
      <c r="A278" s="17">
        <v>510213</v>
      </c>
      <c r="B278" s="18">
        <v>19.8</v>
      </c>
      <c r="C278" s="18">
        <v>14.526267123287669</v>
      </c>
      <c r="D278" s="18">
        <v>15.2</v>
      </c>
      <c r="E278" s="18">
        <v>3.2445838972176602</v>
      </c>
      <c r="F278" s="19">
        <f t="shared" si="43"/>
        <v>0.22335978470450482</v>
      </c>
      <c r="G278" s="18">
        <v>5.273732876712331</v>
      </c>
      <c r="H278" s="17">
        <v>146</v>
      </c>
      <c r="I278" s="19">
        <f t="shared" si="44"/>
        <v>0.73364985471149835</v>
      </c>
      <c r="J278" s="19" t="str">
        <f t="shared" si="53"/>
        <v>50% - 75%</v>
      </c>
      <c r="K278" s="19">
        <f t="shared" si="45"/>
        <v>0.76767676767676762</v>
      </c>
      <c r="L278" s="19">
        <f t="shared" si="46"/>
        <v>0.76767676767676762</v>
      </c>
      <c r="M278" s="18">
        <f t="shared" si="47"/>
        <v>2120.8349999999996</v>
      </c>
      <c r="N278" s="18">
        <f t="shared" si="48"/>
        <v>2219.1999999999998</v>
      </c>
      <c r="O278" s="18">
        <f t="shared" si="49"/>
        <v>2219.1999999999998</v>
      </c>
      <c r="P278" s="19">
        <v>0.5</v>
      </c>
      <c r="Q278" s="18">
        <f t="shared" si="50"/>
        <v>9.9</v>
      </c>
      <c r="R278" s="18">
        <f t="shared" si="51"/>
        <v>224.16161616161614</v>
      </c>
      <c r="S278" s="18">
        <f t="shared" si="52"/>
        <v>-78.161616161616138</v>
      </c>
    </row>
    <row r="279" spans="1:19" x14ac:dyDescent="0.25">
      <c r="A279" s="17">
        <v>29462</v>
      </c>
      <c r="B279" s="18">
        <v>230</v>
      </c>
      <c r="C279" s="18">
        <v>102.88716577540112</v>
      </c>
      <c r="D279" s="18">
        <v>95.699999999999989</v>
      </c>
      <c r="E279" s="18">
        <v>37.656782593011151</v>
      </c>
      <c r="F279" s="19">
        <f t="shared" si="43"/>
        <v>0.36600077676563197</v>
      </c>
      <c r="G279" s="18">
        <v>127.11283422459888</v>
      </c>
      <c r="H279" s="17">
        <v>187</v>
      </c>
      <c r="I279" s="19">
        <f t="shared" si="44"/>
        <v>0.44733550337130917</v>
      </c>
      <c r="J279" s="19" t="str">
        <f t="shared" si="53"/>
        <v>25% - 50%</v>
      </c>
      <c r="K279" s="19">
        <f t="shared" si="45"/>
        <v>0.4160869565217391</v>
      </c>
      <c r="L279" s="19">
        <f t="shared" si="46"/>
        <v>0.4160869565217391</v>
      </c>
      <c r="M279" s="18">
        <f t="shared" si="47"/>
        <v>19239.900000000009</v>
      </c>
      <c r="N279" s="18">
        <f t="shared" si="48"/>
        <v>17895.899999999998</v>
      </c>
      <c r="O279" s="18">
        <f t="shared" si="49"/>
        <v>17895.899999999998</v>
      </c>
      <c r="P279" s="19">
        <v>0.5</v>
      </c>
      <c r="Q279" s="18">
        <f t="shared" si="50"/>
        <v>115</v>
      </c>
      <c r="R279" s="18">
        <f t="shared" si="51"/>
        <v>155.61652173913041</v>
      </c>
      <c r="S279" s="18">
        <f t="shared" si="52"/>
        <v>31.383478260869595</v>
      </c>
    </row>
    <row r="280" spans="1:19" x14ac:dyDescent="0.25">
      <c r="A280" s="17">
        <v>22541</v>
      </c>
      <c r="B280" s="18">
        <v>17.600000000000001</v>
      </c>
      <c r="C280" s="18">
        <v>8.5311764705882336</v>
      </c>
      <c r="D280" s="18">
        <v>8.25</v>
      </c>
      <c r="E280" s="18">
        <v>3.1956745588112798</v>
      </c>
      <c r="F280" s="19">
        <f t="shared" si="43"/>
        <v>0.37458779217949228</v>
      </c>
      <c r="G280" s="18">
        <v>9.0688235294117661</v>
      </c>
      <c r="H280" s="17">
        <v>170</v>
      </c>
      <c r="I280" s="19">
        <f t="shared" si="44"/>
        <v>0.48472593582887685</v>
      </c>
      <c r="J280" s="19" t="str">
        <f t="shared" si="53"/>
        <v>25% - 50%</v>
      </c>
      <c r="K280" s="19">
        <f t="shared" si="45"/>
        <v>0.46874999999999994</v>
      </c>
      <c r="L280" s="19">
        <f t="shared" si="46"/>
        <v>0.46874999999999994</v>
      </c>
      <c r="M280" s="18">
        <f t="shared" si="47"/>
        <v>1450.2999999999997</v>
      </c>
      <c r="N280" s="18">
        <f t="shared" si="48"/>
        <v>1402.5</v>
      </c>
      <c r="O280" s="18">
        <f t="shared" si="49"/>
        <v>1402.5</v>
      </c>
      <c r="P280" s="19">
        <v>0.5</v>
      </c>
      <c r="Q280" s="18">
        <f t="shared" si="50"/>
        <v>8.8000000000000007</v>
      </c>
      <c r="R280" s="18">
        <f t="shared" si="51"/>
        <v>159.375</v>
      </c>
      <c r="S280" s="18">
        <f t="shared" si="52"/>
        <v>10.625</v>
      </c>
    </row>
    <row r="281" spans="1:19" x14ac:dyDescent="0.25">
      <c r="A281" s="17">
        <v>13032</v>
      </c>
      <c r="B281" s="18">
        <v>81.7</v>
      </c>
      <c r="C281" s="18">
        <v>20.691734374999992</v>
      </c>
      <c r="D281" s="18">
        <v>19.001000000000005</v>
      </c>
      <c r="E281" s="18">
        <v>10.702189782644208</v>
      </c>
      <c r="F281" s="19">
        <f t="shared" si="43"/>
        <v>0.51722052819191056</v>
      </c>
      <c r="G281" s="18">
        <v>61.008265625000099</v>
      </c>
      <c r="H281" s="17">
        <v>192</v>
      </c>
      <c r="I281" s="19">
        <f t="shared" si="44"/>
        <v>0.25326480263157886</v>
      </c>
      <c r="J281" s="19" t="str">
        <f t="shared" si="53"/>
        <v>25% - 50%</v>
      </c>
      <c r="K281" s="19">
        <f t="shared" si="45"/>
        <v>0.23257037943696454</v>
      </c>
      <c r="L281" s="19">
        <f t="shared" si="46"/>
        <v>0.23257037943696454</v>
      </c>
      <c r="M281" s="18">
        <f t="shared" si="47"/>
        <v>3972.8129999999983</v>
      </c>
      <c r="N281" s="18">
        <f t="shared" si="48"/>
        <v>3648.1920000000009</v>
      </c>
      <c r="O281" s="18">
        <f t="shared" si="49"/>
        <v>3648.1920000000009</v>
      </c>
      <c r="P281" s="19">
        <v>0.5</v>
      </c>
      <c r="Q281" s="18">
        <f t="shared" si="50"/>
        <v>40.85</v>
      </c>
      <c r="R281" s="18">
        <f t="shared" si="51"/>
        <v>89.307025703794395</v>
      </c>
      <c r="S281" s="18">
        <f t="shared" si="52"/>
        <v>102.69297429620561</v>
      </c>
    </row>
    <row r="282" spans="1:19" x14ac:dyDescent="0.25">
      <c r="A282" s="17">
        <v>294204</v>
      </c>
      <c r="B282" s="18">
        <v>88.7</v>
      </c>
      <c r="C282" s="18">
        <v>53.483552631578952</v>
      </c>
      <c r="D282" s="18">
        <v>54.5</v>
      </c>
      <c r="E282" s="18">
        <v>16.73392653351269</v>
      </c>
      <c r="F282" s="19">
        <f t="shared" si="43"/>
        <v>0.31287986138064194</v>
      </c>
      <c r="G282" s="18">
        <v>35.216447368421036</v>
      </c>
      <c r="H282" s="17">
        <v>152</v>
      </c>
      <c r="I282" s="19">
        <f t="shared" si="44"/>
        <v>0.60297128107755305</v>
      </c>
      <c r="J282" s="19" t="str">
        <f t="shared" si="53"/>
        <v>50% - 75%</v>
      </c>
      <c r="K282" s="19">
        <f t="shared" si="45"/>
        <v>0.61443066516347233</v>
      </c>
      <c r="L282" s="19">
        <f t="shared" si="46"/>
        <v>0.61443066516347233</v>
      </c>
      <c r="M282" s="18">
        <f t="shared" si="47"/>
        <v>8129.5000000000009</v>
      </c>
      <c r="N282" s="18">
        <f t="shared" si="48"/>
        <v>8284</v>
      </c>
      <c r="O282" s="18">
        <f t="shared" si="49"/>
        <v>8284</v>
      </c>
      <c r="P282" s="19">
        <v>0.5</v>
      </c>
      <c r="Q282" s="18">
        <f t="shared" si="50"/>
        <v>44.35</v>
      </c>
      <c r="R282" s="18">
        <f t="shared" si="51"/>
        <v>186.7869222096956</v>
      </c>
      <c r="S282" s="18">
        <f t="shared" si="52"/>
        <v>-34.786922209695604</v>
      </c>
    </row>
    <row r="283" spans="1:19" x14ac:dyDescent="0.25">
      <c r="A283" s="17">
        <v>33414</v>
      </c>
      <c r="B283" s="18">
        <v>62.512999999999998</v>
      </c>
      <c r="C283" s="18">
        <v>26.451043750000007</v>
      </c>
      <c r="D283" s="18">
        <v>26.25</v>
      </c>
      <c r="E283" s="18">
        <v>6.7295131500776089</v>
      </c>
      <c r="F283" s="19">
        <f t="shared" si="43"/>
        <v>0.2544138981312451</v>
      </c>
      <c r="G283" s="18">
        <v>36.06195624999998</v>
      </c>
      <c r="H283" s="17">
        <v>160</v>
      </c>
      <c r="I283" s="19">
        <f t="shared" si="44"/>
        <v>0.42312868923263974</v>
      </c>
      <c r="J283" s="19" t="str">
        <f t="shared" si="53"/>
        <v>25% - 50%</v>
      </c>
      <c r="K283" s="19">
        <f t="shared" si="45"/>
        <v>0.41991265816710127</v>
      </c>
      <c r="L283" s="19">
        <f t="shared" si="46"/>
        <v>0.41991265816710127</v>
      </c>
      <c r="M283" s="18">
        <f t="shared" si="47"/>
        <v>4232.1670000000013</v>
      </c>
      <c r="N283" s="18">
        <f t="shared" si="48"/>
        <v>4200</v>
      </c>
      <c r="O283" s="18">
        <f t="shared" si="49"/>
        <v>4200</v>
      </c>
      <c r="P283" s="19">
        <v>0.5</v>
      </c>
      <c r="Q283" s="18">
        <f t="shared" si="50"/>
        <v>31.256499999999999</v>
      </c>
      <c r="R283" s="18">
        <f t="shared" si="51"/>
        <v>134.3720506134724</v>
      </c>
      <c r="S283" s="18">
        <f t="shared" si="52"/>
        <v>25.627949386527604</v>
      </c>
    </row>
    <row r="284" spans="1:19" x14ac:dyDescent="0.25">
      <c r="A284" s="17">
        <v>120142</v>
      </c>
      <c r="B284" s="18">
        <v>80.599999999999994</v>
      </c>
      <c r="C284" s="18">
        <v>21.140447004608291</v>
      </c>
      <c r="D284" s="18">
        <v>18.588999999999999</v>
      </c>
      <c r="E284" s="18">
        <v>13.613201767381804</v>
      </c>
      <c r="F284" s="19">
        <f t="shared" si="43"/>
        <v>0.64394105594902218</v>
      </c>
      <c r="G284" s="18">
        <v>59.459552995391682</v>
      </c>
      <c r="H284" s="17">
        <v>217</v>
      </c>
      <c r="I284" s="19">
        <f t="shared" si="44"/>
        <v>0.26228842437479272</v>
      </c>
      <c r="J284" s="19" t="str">
        <f t="shared" si="53"/>
        <v>25% - 50%</v>
      </c>
      <c r="K284" s="19">
        <f t="shared" si="45"/>
        <v>0.23063275434243177</v>
      </c>
      <c r="L284" s="19">
        <f t="shared" si="46"/>
        <v>0.23063275434243177</v>
      </c>
      <c r="M284" s="18">
        <f t="shared" si="47"/>
        <v>4587.476999999999</v>
      </c>
      <c r="N284" s="18">
        <f t="shared" si="48"/>
        <v>4033.8129999999996</v>
      </c>
      <c r="O284" s="18">
        <f t="shared" si="49"/>
        <v>4033.8129999999996</v>
      </c>
      <c r="P284" s="19">
        <v>0.5</v>
      </c>
      <c r="Q284" s="18">
        <f t="shared" si="50"/>
        <v>40.299999999999997</v>
      </c>
      <c r="R284" s="18">
        <f t="shared" si="51"/>
        <v>100.09461538461538</v>
      </c>
      <c r="S284" s="18">
        <f t="shared" si="52"/>
        <v>116.90538461538462</v>
      </c>
    </row>
    <row r="285" spans="1:19" x14ac:dyDescent="0.25">
      <c r="A285" s="17">
        <v>13062</v>
      </c>
      <c r="B285" s="18">
        <v>71.45</v>
      </c>
      <c r="C285" s="18">
        <v>41.087189873417735</v>
      </c>
      <c r="D285" s="18">
        <v>40.9</v>
      </c>
      <c r="E285" s="18">
        <v>14.770693307323249</v>
      </c>
      <c r="F285" s="19">
        <f t="shared" si="43"/>
        <v>0.35949631388345388</v>
      </c>
      <c r="G285" s="18">
        <v>30.362810126582271</v>
      </c>
      <c r="H285" s="17">
        <v>158</v>
      </c>
      <c r="I285" s="19">
        <f t="shared" si="44"/>
        <v>0.57504814378471281</v>
      </c>
      <c r="J285" s="19" t="str">
        <f t="shared" si="53"/>
        <v>50% - 75%</v>
      </c>
      <c r="K285" s="19">
        <f t="shared" si="45"/>
        <v>0.57242827151854436</v>
      </c>
      <c r="L285" s="19">
        <f t="shared" si="46"/>
        <v>0.57242827151854436</v>
      </c>
      <c r="M285" s="18">
        <f t="shared" si="47"/>
        <v>6491.7760000000026</v>
      </c>
      <c r="N285" s="18">
        <f t="shared" si="48"/>
        <v>6462.2</v>
      </c>
      <c r="O285" s="18">
        <f t="shared" si="49"/>
        <v>6462.2</v>
      </c>
      <c r="P285" s="19">
        <v>0.5</v>
      </c>
      <c r="Q285" s="18">
        <f t="shared" si="50"/>
        <v>35.725000000000001</v>
      </c>
      <c r="R285" s="18">
        <f t="shared" si="51"/>
        <v>180.88733379986002</v>
      </c>
      <c r="S285" s="18">
        <f t="shared" si="52"/>
        <v>-22.887333799860016</v>
      </c>
    </row>
    <row r="286" spans="1:19" x14ac:dyDescent="0.25">
      <c r="A286" s="17">
        <v>510210</v>
      </c>
      <c r="B286" s="18">
        <v>18.100000000000001</v>
      </c>
      <c r="C286" s="18">
        <v>11.918873333333332</v>
      </c>
      <c r="D286" s="18">
        <v>12.1805</v>
      </c>
      <c r="E286" s="18">
        <v>3.1712833518848247</v>
      </c>
      <c r="F286" s="19">
        <f t="shared" si="43"/>
        <v>0.26607240996644749</v>
      </c>
      <c r="G286" s="18">
        <v>6.1811266666666729</v>
      </c>
      <c r="H286" s="17">
        <v>150</v>
      </c>
      <c r="I286" s="19">
        <f t="shared" si="44"/>
        <v>0.65850128913443817</v>
      </c>
      <c r="J286" s="19" t="str">
        <f t="shared" si="53"/>
        <v>50% - 75%</v>
      </c>
      <c r="K286" s="19">
        <f t="shared" si="45"/>
        <v>0.67295580110497233</v>
      </c>
      <c r="L286" s="19">
        <f t="shared" si="46"/>
        <v>0.67295580110497233</v>
      </c>
      <c r="M286" s="18">
        <f t="shared" si="47"/>
        <v>1787.8309999999999</v>
      </c>
      <c r="N286" s="18">
        <f t="shared" si="48"/>
        <v>1827.075</v>
      </c>
      <c r="O286" s="18">
        <f t="shared" si="49"/>
        <v>1827.075</v>
      </c>
      <c r="P286" s="19">
        <v>0.5</v>
      </c>
      <c r="Q286" s="18">
        <f t="shared" si="50"/>
        <v>9.0500000000000007</v>
      </c>
      <c r="R286" s="18">
        <f t="shared" si="51"/>
        <v>201.88674033149169</v>
      </c>
      <c r="S286" s="18">
        <f t="shared" si="52"/>
        <v>-51.886740331491694</v>
      </c>
    </row>
    <row r="287" spans="1:19" x14ac:dyDescent="0.25">
      <c r="A287" s="17">
        <v>510223</v>
      </c>
      <c r="B287" s="18">
        <v>18.100000000000001</v>
      </c>
      <c r="C287" s="18">
        <v>13.792119718309863</v>
      </c>
      <c r="D287" s="18">
        <v>14.527999999999999</v>
      </c>
      <c r="E287" s="18">
        <v>2.8403982651583668</v>
      </c>
      <c r="F287" s="19">
        <f t="shared" si="43"/>
        <v>0.20594356220585647</v>
      </c>
      <c r="G287" s="18">
        <v>4.307880281690144</v>
      </c>
      <c r="H287" s="17">
        <v>142</v>
      </c>
      <c r="I287" s="19">
        <f t="shared" si="44"/>
        <v>0.76199556454750617</v>
      </c>
      <c r="J287" s="19" t="str">
        <f t="shared" si="53"/>
        <v>&gt; 75%</v>
      </c>
      <c r="K287" s="19">
        <f t="shared" si="45"/>
        <v>0.80265193370165733</v>
      </c>
      <c r="L287" s="19">
        <f t="shared" si="46"/>
        <v>0.80265193370165733</v>
      </c>
      <c r="M287" s="18">
        <f t="shared" si="47"/>
        <v>1958.4810000000004</v>
      </c>
      <c r="N287" s="18">
        <f t="shared" si="48"/>
        <v>2062.9759999999997</v>
      </c>
      <c r="O287" s="18">
        <f t="shared" si="49"/>
        <v>2062.9759999999997</v>
      </c>
      <c r="P287" s="19">
        <v>0.5</v>
      </c>
      <c r="Q287" s="18">
        <f t="shared" si="50"/>
        <v>9.0500000000000007</v>
      </c>
      <c r="R287" s="18">
        <f t="shared" si="51"/>
        <v>227.95314917127067</v>
      </c>
      <c r="S287" s="18">
        <f t="shared" si="52"/>
        <v>-85.953149171270667</v>
      </c>
    </row>
    <row r="288" spans="1:19" x14ac:dyDescent="0.25">
      <c r="A288" s="17">
        <v>510178</v>
      </c>
      <c r="B288" s="18">
        <v>20.3</v>
      </c>
      <c r="C288" s="18">
        <v>13.627135135135132</v>
      </c>
      <c r="D288" s="18">
        <v>14.002500000000001</v>
      </c>
      <c r="E288" s="18">
        <v>3.7016425856576882</v>
      </c>
      <c r="F288" s="19">
        <f t="shared" si="43"/>
        <v>0.27163762221111792</v>
      </c>
      <c r="G288" s="18">
        <v>6.6728648648648639</v>
      </c>
      <c r="H288" s="17">
        <v>148</v>
      </c>
      <c r="I288" s="19">
        <f t="shared" si="44"/>
        <v>0.67128744508054838</v>
      </c>
      <c r="J288" s="19" t="str">
        <f t="shared" si="53"/>
        <v>50% - 75%</v>
      </c>
      <c r="K288" s="19">
        <f t="shared" si="45"/>
        <v>0.68977832512315274</v>
      </c>
      <c r="L288" s="19">
        <f t="shared" si="46"/>
        <v>0.68977832512315274</v>
      </c>
      <c r="M288" s="18">
        <f t="shared" si="47"/>
        <v>2016.8159999999996</v>
      </c>
      <c r="N288" s="18">
        <f t="shared" si="48"/>
        <v>2072.3700000000003</v>
      </c>
      <c r="O288" s="18">
        <f t="shared" si="49"/>
        <v>2072.3700000000003</v>
      </c>
      <c r="P288" s="19">
        <v>0.5</v>
      </c>
      <c r="Q288" s="18">
        <f t="shared" si="50"/>
        <v>10.15</v>
      </c>
      <c r="R288" s="18">
        <f t="shared" si="51"/>
        <v>204.17438423645322</v>
      </c>
      <c r="S288" s="18">
        <f t="shared" si="52"/>
        <v>-56.174384236453221</v>
      </c>
    </row>
    <row r="289" spans="1:19" x14ac:dyDescent="0.25">
      <c r="A289" s="17">
        <v>22538</v>
      </c>
      <c r="B289" s="18">
        <v>21.1</v>
      </c>
      <c r="C289" s="18">
        <v>8.4573099415204656</v>
      </c>
      <c r="D289" s="18">
        <v>8.1</v>
      </c>
      <c r="E289" s="18">
        <v>3.0258672675810248</v>
      </c>
      <c r="F289" s="19">
        <f t="shared" si="43"/>
        <v>0.35778129080096488</v>
      </c>
      <c r="G289" s="18">
        <v>12.642690058479525</v>
      </c>
      <c r="H289" s="17">
        <v>171</v>
      </c>
      <c r="I289" s="19">
        <f t="shared" si="44"/>
        <v>0.40082037637537749</v>
      </c>
      <c r="J289" s="19" t="str">
        <f t="shared" si="53"/>
        <v>25% - 50%</v>
      </c>
      <c r="K289" s="19">
        <f t="shared" si="45"/>
        <v>0.38388625592417058</v>
      </c>
      <c r="L289" s="19">
        <f t="shared" si="46"/>
        <v>0.38388625592417058</v>
      </c>
      <c r="M289" s="18">
        <f t="shared" si="47"/>
        <v>1446.1999999999996</v>
      </c>
      <c r="N289" s="18">
        <f t="shared" si="48"/>
        <v>1385.1</v>
      </c>
      <c r="O289" s="18">
        <f t="shared" si="49"/>
        <v>1385.1</v>
      </c>
      <c r="P289" s="19">
        <v>0.5</v>
      </c>
      <c r="Q289" s="18">
        <f t="shared" si="50"/>
        <v>10.55</v>
      </c>
      <c r="R289" s="18">
        <f t="shared" si="51"/>
        <v>131.28909952606634</v>
      </c>
      <c r="S289" s="18">
        <f t="shared" si="52"/>
        <v>39.710900473933663</v>
      </c>
    </row>
    <row r="290" spans="1:19" x14ac:dyDescent="0.25">
      <c r="A290" s="17">
        <v>560151</v>
      </c>
      <c r="B290" s="18">
        <v>43.902000000000001</v>
      </c>
      <c r="C290" s="18">
        <v>25.660583333333339</v>
      </c>
      <c r="D290" s="18">
        <v>26.695500000000003</v>
      </c>
      <c r="E290" s="18">
        <v>9.3919593593877853</v>
      </c>
      <c r="F290" s="19">
        <f t="shared" si="43"/>
        <v>0.36600724299153176</v>
      </c>
      <c r="G290" s="18">
        <v>18.241416666666673</v>
      </c>
      <c r="H290" s="17">
        <v>144</v>
      </c>
      <c r="I290" s="19">
        <f t="shared" si="44"/>
        <v>0.58449690978391278</v>
      </c>
      <c r="J290" s="19" t="str">
        <f t="shared" si="53"/>
        <v>50% - 75%</v>
      </c>
      <c r="K290" s="19">
        <f t="shared" si="45"/>
        <v>0.60807024736914039</v>
      </c>
      <c r="L290" s="19">
        <f t="shared" si="46"/>
        <v>0.60807024736914039</v>
      </c>
      <c r="M290" s="18">
        <f t="shared" si="47"/>
        <v>3695.1240000000007</v>
      </c>
      <c r="N290" s="18">
        <f t="shared" si="48"/>
        <v>3844.1520000000005</v>
      </c>
      <c r="O290" s="18">
        <f t="shared" si="49"/>
        <v>3844.1520000000005</v>
      </c>
      <c r="P290" s="19">
        <v>0.5</v>
      </c>
      <c r="Q290" s="18">
        <f t="shared" si="50"/>
        <v>21.951000000000001</v>
      </c>
      <c r="R290" s="18">
        <f t="shared" si="51"/>
        <v>175.12423124231245</v>
      </c>
      <c r="S290" s="18">
        <f t="shared" si="52"/>
        <v>-31.124231242312447</v>
      </c>
    </row>
    <row r="291" spans="1:19" x14ac:dyDescent="0.25">
      <c r="A291" s="17">
        <v>235110</v>
      </c>
      <c r="B291" s="18">
        <v>101.4</v>
      </c>
      <c r="C291" s="18">
        <v>55.597419354838713</v>
      </c>
      <c r="D291" s="18">
        <v>55.6</v>
      </c>
      <c r="E291" s="18">
        <v>23.414614007947748</v>
      </c>
      <c r="F291" s="19">
        <f t="shared" si="43"/>
        <v>0.42114569848123617</v>
      </c>
      <c r="G291" s="18">
        <v>45.802580645161314</v>
      </c>
      <c r="H291" s="17">
        <v>155</v>
      </c>
      <c r="I291" s="19">
        <f t="shared" si="44"/>
        <v>0.5482980212508749</v>
      </c>
      <c r="J291" s="19" t="str">
        <f t="shared" si="53"/>
        <v>50% - 75%</v>
      </c>
      <c r="K291" s="19">
        <f t="shared" si="45"/>
        <v>0.5483234714003945</v>
      </c>
      <c r="L291" s="19">
        <f t="shared" si="46"/>
        <v>0.5483234714003945</v>
      </c>
      <c r="M291" s="18">
        <f t="shared" si="47"/>
        <v>8617.6</v>
      </c>
      <c r="N291" s="18">
        <f t="shared" si="48"/>
        <v>8618</v>
      </c>
      <c r="O291" s="18">
        <f t="shared" si="49"/>
        <v>8618</v>
      </c>
      <c r="P291" s="19">
        <v>0.5</v>
      </c>
      <c r="Q291" s="18">
        <f t="shared" si="50"/>
        <v>50.7</v>
      </c>
      <c r="R291" s="18">
        <f t="shared" si="51"/>
        <v>169.98027613412228</v>
      </c>
      <c r="S291" s="18">
        <f t="shared" si="52"/>
        <v>-14.980276134122278</v>
      </c>
    </row>
    <row r="292" spans="1:19" x14ac:dyDescent="0.25">
      <c r="A292" s="17">
        <v>13058</v>
      </c>
      <c r="B292" s="18">
        <v>54.832000000000001</v>
      </c>
      <c r="C292" s="18">
        <v>20.53414723926381</v>
      </c>
      <c r="D292" s="18">
        <v>20.027999999999999</v>
      </c>
      <c r="E292" s="18">
        <v>9.509963693919552</v>
      </c>
      <c r="F292" s="19">
        <f t="shared" si="43"/>
        <v>0.46312922485212021</v>
      </c>
      <c r="G292" s="18">
        <v>34.297852760736198</v>
      </c>
      <c r="H292" s="17">
        <v>163</v>
      </c>
      <c r="I292" s="19">
        <f t="shared" si="44"/>
        <v>0.37449203456492214</v>
      </c>
      <c r="J292" s="19" t="str">
        <f t="shared" si="53"/>
        <v>25% - 50%</v>
      </c>
      <c r="K292" s="19">
        <f t="shared" si="45"/>
        <v>0.36526116136562586</v>
      </c>
      <c r="L292" s="19">
        <f t="shared" si="46"/>
        <v>0.36526116136562586</v>
      </c>
      <c r="M292" s="18">
        <f t="shared" si="47"/>
        <v>3347.0660000000012</v>
      </c>
      <c r="N292" s="18">
        <f t="shared" si="48"/>
        <v>3264.5639999999999</v>
      </c>
      <c r="O292" s="18">
        <f t="shared" si="49"/>
        <v>3264.5639999999999</v>
      </c>
      <c r="P292" s="19">
        <v>0.5</v>
      </c>
      <c r="Q292" s="18">
        <f t="shared" si="50"/>
        <v>27.416</v>
      </c>
      <c r="R292" s="18">
        <f t="shared" si="51"/>
        <v>119.07513860519404</v>
      </c>
      <c r="S292" s="18">
        <f t="shared" si="52"/>
        <v>43.924861394805959</v>
      </c>
    </row>
    <row r="293" spans="1:19" x14ac:dyDescent="0.25">
      <c r="A293" s="17">
        <v>13035</v>
      </c>
      <c r="B293" s="18">
        <v>79.402000000000001</v>
      </c>
      <c r="C293" s="18">
        <v>46.353318471337602</v>
      </c>
      <c r="D293" s="18">
        <v>46.000999999999998</v>
      </c>
      <c r="E293" s="18">
        <v>15.306712137137968</v>
      </c>
      <c r="F293" s="19">
        <f t="shared" si="43"/>
        <v>0.33021825927312659</v>
      </c>
      <c r="G293" s="18">
        <v>33.048681528662414</v>
      </c>
      <c r="H293" s="17">
        <v>157</v>
      </c>
      <c r="I293" s="19">
        <f t="shared" si="44"/>
        <v>0.58378023817205615</v>
      </c>
      <c r="J293" s="19" t="str">
        <f t="shared" si="53"/>
        <v>50% - 75%</v>
      </c>
      <c r="K293" s="19">
        <f t="shared" si="45"/>
        <v>0.57934308959472047</v>
      </c>
      <c r="L293" s="19">
        <f t="shared" si="46"/>
        <v>0.57934308959472047</v>
      </c>
      <c r="M293" s="18">
        <f t="shared" si="47"/>
        <v>7277.4710000000032</v>
      </c>
      <c r="N293" s="18">
        <f t="shared" si="48"/>
        <v>7222.1569999999992</v>
      </c>
      <c r="O293" s="18">
        <f t="shared" si="49"/>
        <v>7222.1569999999992</v>
      </c>
      <c r="P293" s="19">
        <v>0.5</v>
      </c>
      <c r="Q293" s="18">
        <f t="shared" si="50"/>
        <v>39.701000000000001</v>
      </c>
      <c r="R293" s="18">
        <f t="shared" si="51"/>
        <v>181.91373013274222</v>
      </c>
      <c r="S293" s="18">
        <f t="shared" si="52"/>
        <v>-24.913730132742216</v>
      </c>
    </row>
    <row r="294" spans="1:19" x14ac:dyDescent="0.25">
      <c r="A294" s="17">
        <v>22548</v>
      </c>
      <c r="B294" s="18">
        <v>17.899999999999999</v>
      </c>
      <c r="C294" s="18">
        <v>8.15878787878788</v>
      </c>
      <c r="D294" s="18">
        <v>7.9</v>
      </c>
      <c r="E294" s="18">
        <v>3.4290898294428942</v>
      </c>
      <c r="F294" s="19">
        <f t="shared" si="43"/>
        <v>0.4202940290135771</v>
      </c>
      <c r="G294" s="18">
        <v>9.7412121212121185</v>
      </c>
      <c r="H294" s="17">
        <v>165</v>
      </c>
      <c r="I294" s="19">
        <f t="shared" si="44"/>
        <v>0.45579820551887601</v>
      </c>
      <c r="J294" s="19" t="str">
        <f t="shared" si="53"/>
        <v>25% - 50%</v>
      </c>
      <c r="K294" s="19">
        <f t="shared" si="45"/>
        <v>0.44134078212290506</v>
      </c>
      <c r="L294" s="19">
        <f t="shared" si="46"/>
        <v>0.44134078212290506</v>
      </c>
      <c r="M294" s="18">
        <f t="shared" si="47"/>
        <v>1346.2000000000003</v>
      </c>
      <c r="N294" s="18">
        <f t="shared" si="48"/>
        <v>1303.5</v>
      </c>
      <c r="O294" s="18">
        <f t="shared" si="49"/>
        <v>1303.5</v>
      </c>
      <c r="P294" s="19">
        <v>0.5</v>
      </c>
      <c r="Q294" s="18">
        <f t="shared" si="50"/>
        <v>8.9499999999999993</v>
      </c>
      <c r="R294" s="18">
        <f t="shared" si="51"/>
        <v>145.64245810055868</v>
      </c>
      <c r="S294" s="18">
        <f t="shared" si="52"/>
        <v>19.357541899441316</v>
      </c>
    </row>
    <row r="295" spans="1:19" x14ac:dyDescent="0.25">
      <c r="A295" s="17">
        <v>560146</v>
      </c>
      <c r="B295" s="18">
        <v>55.9</v>
      </c>
      <c r="C295" s="18">
        <v>23.282684563758394</v>
      </c>
      <c r="D295" s="18">
        <v>23.625</v>
      </c>
      <c r="E295" s="18">
        <v>8.6707382709513912</v>
      </c>
      <c r="F295" s="19">
        <f t="shared" si="43"/>
        <v>0.37241144796713777</v>
      </c>
      <c r="G295" s="18">
        <v>32.617315436241611</v>
      </c>
      <c r="H295" s="17">
        <v>149</v>
      </c>
      <c r="I295" s="19">
        <f t="shared" si="44"/>
        <v>0.41650598504040065</v>
      </c>
      <c r="J295" s="19" t="str">
        <f t="shared" si="53"/>
        <v>25% - 50%</v>
      </c>
      <c r="K295" s="19">
        <f t="shared" si="45"/>
        <v>0.42262969588550986</v>
      </c>
      <c r="L295" s="19">
        <f t="shared" si="46"/>
        <v>0.42262969588550986</v>
      </c>
      <c r="M295" s="18">
        <f t="shared" si="47"/>
        <v>3469.1200000000008</v>
      </c>
      <c r="N295" s="18">
        <f t="shared" si="48"/>
        <v>3520.125</v>
      </c>
      <c r="O295" s="18">
        <f t="shared" si="49"/>
        <v>3520.125</v>
      </c>
      <c r="P295" s="19">
        <v>0.5</v>
      </c>
      <c r="Q295" s="18">
        <f t="shared" si="50"/>
        <v>27.95</v>
      </c>
      <c r="R295" s="18">
        <f t="shared" si="51"/>
        <v>125.94364937388194</v>
      </c>
      <c r="S295" s="18">
        <f t="shared" si="52"/>
        <v>23.056350626118061</v>
      </c>
    </row>
    <row r="296" spans="1:19" x14ac:dyDescent="0.25">
      <c r="A296" s="17">
        <v>120238</v>
      </c>
      <c r="B296" s="18">
        <v>92.63</v>
      </c>
      <c r="C296" s="18">
        <v>54.514200000000052</v>
      </c>
      <c r="D296" s="18">
        <v>55.058500000000002</v>
      </c>
      <c r="E296" s="18">
        <v>19.046363463080745</v>
      </c>
      <c r="F296" s="19">
        <f t="shared" si="43"/>
        <v>0.34938352691740365</v>
      </c>
      <c r="G296" s="18">
        <v>38.1158</v>
      </c>
      <c r="H296" s="17">
        <v>150</v>
      </c>
      <c r="I296" s="19">
        <f t="shared" si="44"/>
        <v>0.58851559969772271</v>
      </c>
      <c r="J296" s="19" t="str">
        <f t="shared" si="53"/>
        <v>50% - 75%</v>
      </c>
      <c r="K296" s="19">
        <f t="shared" si="45"/>
        <v>0.59439166576703018</v>
      </c>
      <c r="L296" s="19">
        <f t="shared" si="46"/>
        <v>0.59439166576703018</v>
      </c>
      <c r="M296" s="18">
        <f t="shared" si="47"/>
        <v>8177.1300000000074</v>
      </c>
      <c r="N296" s="18">
        <f t="shared" si="48"/>
        <v>8258.7749999999996</v>
      </c>
      <c r="O296" s="18">
        <f t="shared" si="49"/>
        <v>8258.7749999999996</v>
      </c>
      <c r="P296" s="19">
        <v>0.5</v>
      </c>
      <c r="Q296" s="18">
        <f t="shared" si="50"/>
        <v>46.314999999999998</v>
      </c>
      <c r="R296" s="18">
        <f t="shared" si="51"/>
        <v>178.31749973010903</v>
      </c>
      <c r="S296" s="18">
        <f t="shared" si="52"/>
        <v>-28.317499730109034</v>
      </c>
    </row>
    <row r="297" spans="1:19" x14ac:dyDescent="0.25">
      <c r="A297" s="17">
        <v>560160</v>
      </c>
      <c r="B297" s="18">
        <v>51.646000000000001</v>
      </c>
      <c r="C297" s="18">
        <v>26.15919108280255</v>
      </c>
      <c r="D297" s="18">
        <v>25.792000000000002</v>
      </c>
      <c r="E297" s="18">
        <v>8.6833503541841015</v>
      </c>
      <c r="F297" s="19">
        <f t="shared" si="43"/>
        <v>0.33194261728883001</v>
      </c>
      <c r="G297" s="18">
        <v>25.48680891719745</v>
      </c>
      <c r="H297" s="17">
        <v>157</v>
      </c>
      <c r="I297" s="19">
        <f t="shared" si="44"/>
        <v>0.50650952799447291</v>
      </c>
      <c r="J297" s="19" t="str">
        <f t="shared" si="53"/>
        <v>50% - 75%</v>
      </c>
      <c r="K297" s="19">
        <f t="shared" si="45"/>
        <v>0.49939975990396163</v>
      </c>
      <c r="L297" s="19">
        <f t="shared" si="46"/>
        <v>0.49939975990396163</v>
      </c>
      <c r="M297" s="18">
        <f t="shared" si="47"/>
        <v>4106.9930000000004</v>
      </c>
      <c r="N297" s="18">
        <f t="shared" si="48"/>
        <v>4049.3440000000001</v>
      </c>
      <c r="O297" s="18">
        <f t="shared" si="49"/>
        <v>4049.3440000000001</v>
      </c>
      <c r="P297" s="19">
        <v>0.5</v>
      </c>
      <c r="Q297" s="18">
        <f t="shared" si="50"/>
        <v>25.823</v>
      </c>
      <c r="R297" s="18">
        <f t="shared" si="51"/>
        <v>156.81152460984393</v>
      </c>
      <c r="S297" s="18">
        <f t="shared" si="52"/>
        <v>0.1884753901560714</v>
      </c>
    </row>
    <row r="298" spans="1:19" x14ac:dyDescent="0.25">
      <c r="A298" s="17">
        <v>23580</v>
      </c>
      <c r="B298" s="18">
        <v>44.4</v>
      </c>
      <c r="C298" s="18">
        <v>21.81000000000002</v>
      </c>
      <c r="D298" s="18">
        <v>21.3</v>
      </c>
      <c r="E298" s="18">
        <v>6.8742176227209537</v>
      </c>
      <c r="F298" s="19">
        <f t="shared" si="43"/>
        <v>0.31518650264653586</v>
      </c>
      <c r="G298" s="18">
        <v>22.589999999999982</v>
      </c>
      <c r="H298" s="17">
        <v>160</v>
      </c>
      <c r="I298" s="19">
        <f t="shared" si="44"/>
        <v>0.49121621621621669</v>
      </c>
      <c r="J298" s="19" t="str">
        <f t="shared" si="53"/>
        <v>25% - 50%</v>
      </c>
      <c r="K298" s="19">
        <f t="shared" si="45"/>
        <v>0.47972972972972977</v>
      </c>
      <c r="L298" s="19">
        <f t="shared" si="46"/>
        <v>0.47972972972972977</v>
      </c>
      <c r="M298" s="18">
        <f t="shared" si="47"/>
        <v>3489.6000000000031</v>
      </c>
      <c r="N298" s="18">
        <f t="shared" si="48"/>
        <v>3408</v>
      </c>
      <c r="O298" s="18">
        <f t="shared" si="49"/>
        <v>3408</v>
      </c>
      <c r="P298" s="19">
        <v>0.5</v>
      </c>
      <c r="Q298" s="18">
        <f t="shared" si="50"/>
        <v>22.2</v>
      </c>
      <c r="R298" s="18">
        <f t="shared" si="51"/>
        <v>153.51351351351352</v>
      </c>
      <c r="S298" s="18">
        <f t="shared" si="52"/>
        <v>6.4864864864864842</v>
      </c>
    </row>
    <row r="299" spans="1:19" x14ac:dyDescent="0.25">
      <c r="A299" s="17">
        <v>560159</v>
      </c>
      <c r="B299" s="18">
        <v>39</v>
      </c>
      <c r="C299" s="18">
        <v>22.271943661971836</v>
      </c>
      <c r="D299" s="18">
        <v>23.106000000000002</v>
      </c>
      <c r="E299" s="18">
        <v>6.3530210357349972</v>
      </c>
      <c r="F299" s="19">
        <f t="shared" si="43"/>
        <v>0.28524771488994222</v>
      </c>
      <c r="G299" s="18">
        <v>16.728056338028168</v>
      </c>
      <c r="H299" s="17">
        <v>142</v>
      </c>
      <c r="I299" s="19">
        <f t="shared" si="44"/>
        <v>0.57107547851209839</v>
      </c>
      <c r="J299" s="19" t="str">
        <f t="shared" si="53"/>
        <v>50% - 75%</v>
      </c>
      <c r="K299" s="19">
        <f t="shared" si="45"/>
        <v>0.59246153846153848</v>
      </c>
      <c r="L299" s="19">
        <f t="shared" si="46"/>
        <v>0.59246153846153848</v>
      </c>
      <c r="M299" s="18">
        <f t="shared" si="47"/>
        <v>3162.6160000000009</v>
      </c>
      <c r="N299" s="18">
        <f t="shared" si="48"/>
        <v>3281.0520000000001</v>
      </c>
      <c r="O299" s="18">
        <f t="shared" si="49"/>
        <v>3281.0520000000001</v>
      </c>
      <c r="P299" s="19">
        <v>0.5</v>
      </c>
      <c r="Q299" s="18">
        <f t="shared" si="50"/>
        <v>19.5</v>
      </c>
      <c r="R299" s="18">
        <f t="shared" si="51"/>
        <v>168.25907692307692</v>
      </c>
      <c r="S299" s="18">
        <f t="shared" si="52"/>
        <v>-26.259076923076918</v>
      </c>
    </row>
    <row r="300" spans="1:19" x14ac:dyDescent="0.25">
      <c r="A300" s="17">
        <v>3125</v>
      </c>
      <c r="B300" s="18">
        <v>50.8</v>
      </c>
      <c r="C300" s="18">
        <v>25.355187499999992</v>
      </c>
      <c r="D300" s="18">
        <v>24.75</v>
      </c>
      <c r="E300" s="18">
        <v>9.4072740303237659</v>
      </c>
      <c r="F300" s="19">
        <f t="shared" si="43"/>
        <v>0.37101969884165792</v>
      </c>
      <c r="G300" s="18">
        <v>25.444812499999998</v>
      </c>
      <c r="H300" s="17">
        <v>160</v>
      </c>
      <c r="I300" s="19">
        <f t="shared" si="44"/>
        <v>0.49911786417322823</v>
      </c>
      <c r="J300" s="19" t="str">
        <f t="shared" si="53"/>
        <v>25% - 50%</v>
      </c>
      <c r="K300" s="19">
        <f t="shared" si="45"/>
        <v>0.48720472440944884</v>
      </c>
      <c r="L300" s="19">
        <f t="shared" si="46"/>
        <v>0.48720472440944884</v>
      </c>
      <c r="M300" s="18">
        <f t="shared" si="47"/>
        <v>4056.829999999999</v>
      </c>
      <c r="N300" s="18">
        <f t="shared" si="48"/>
        <v>3960</v>
      </c>
      <c r="O300" s="18">
        <f t="shared" si="49"/>
        <v>3960</v>
      </c>
      <c r="P300" s="19">
        <v>0.5</v>
      </c>
      <c r="Q300" s="18">
        <f t="shared" si="50"/>
        <v>25.4</v>
      </c>
      <c r="R300" s="18">
        <f t="shared" si="51"/>
        <v>155.90551181102364</v>
      </c>
      <c r="S300" s="18">
        <f t="shared" si="52"/>
        <v>4.0944881889763565</v>
      </c>
    </row>
    <row r="301" spans="1:19" x14ac:dyDescent="0.25">
      <c r="A301" s="17">
        <v>22552</v>
      </c>
      <c r="B301" s="18">
        <v>21</v>
      </c>
      <c r="C301" s="18">
        <v>10.096449704142016</v>
      </c>
      <c r="D301" s="18">
        <v>9.6</v>
      </c>
      <c r="E301" s="18">
        <v>3.2588139365040112</v>
      </c>
      <c r="F301" s="19">
        <f t="shared" si="43"/>
        <v>0.32276830291811387</v>
      </c>
      <c r="G301" s="18">
        <v>10.903550295857986</v>
      </c>
      <c r="H301" s="17">
        <v>169</v>
      </c>
      <c r="I301" s="19">
        <f t="shared" si="44"/>
        <v>0.4807833192448579</v>
      </c>
      <c r="J301" s="19" t="str">
        <f t="shared" si="53"/>
        <v>25% - 50%</v>
      </c>
      <c r="K301" s="19">
        <f t="shared" si="45"/>
        <v>0.45714285714285713</v>
      </c>
      <c r="L301" s="19">
        <f t="shared" si="46"/>
        <v>0.45714285714285713</v>
      </c>
      <c r="M301" s="18">
        <f t="shared" si="47"/>
        <v>1706.3000000000006</v>
      </c>
      <c r="N301" s="18">
        <f t="shared" si="48"/>
        <v>1622.3999999999999</v>
      </c>
      <c r="O301" s="18">
        <f t="shared" si="49"/>
        <v>1622.3999999999999</v>
      </c>
      <c r="P301" s="19">
        <v>0.5</v>
      </c>
      <c r="Q301" s="18">
        <f t="shared" si="50"/>
        <v>10.5</v>
      </c>
      <c r="R301" s="18">
        <f t="shared" si="51"/>
        <v>154.51428571428571</v>
      </c>
      <c r="S301" s="18">
        <f t="shared" si="52"/>
        <v>14.485714285714295</v>
      </c>
    </row>
    <row r="302" spans="1:19" x14ac:dyDescent="0.25">
      <c r="A302" s="17">
        <v>510184</v>
      </c>
      <c r="B302" s="18">
        <v>20.2</v>
      </c>
      <c r="C302" s="18">
        <v>14.193019867549658</v>
      </c>
      <c r="D302" s="18">
        <v>14.2</v>
      </c>
      <c r="E302" s="18">
        <v>3.7739145538290799</v>
      </c>
      <c r="F302" s="19">
        <f t="shared" si="43"/>
        <v>0.26589933566270868</v>
      </c>
      <c r="G302" s="18">
        <v>6.0069801324503338</v>
      </c>
      <c r="H302" s="17">
        <v>151</v>
      </c>
      <c r="I302" s="19">
        <f t="shared" si="44"/>
        <v>0.70262474591829993</v>
      </c>
      <c r="J302" s="19" t="str">
        <f t="shared" si="53"/>
        <v>50% - 75%</v>
      </c>
      <c r="K302" s="19">
        <f t="shared" si="45"/>
        <v>0.70297029702970293</v>
      </c>
      <c r="L302" s="19">
        <f t="shared" si="46"/>
        <v>0.70297029702970293</v>
      </c>
      <c r="M302" s="18">
        <f t="shared" si="47"/>
        <v>2143.1459999999984</v>
      </c>
      <c r="N302" s="18">
        <f t="shared" si="48"/>
        <v>2144.1999999999998</v>
      </c>
      <c r="O302" s="18">
        <f t="shared" si="49"/>
        <v>2144.1999999999998</v>
      </c>
      <c r="P302" s="19">
        <v>0.5</v>
      </c>
      <c r="Q302" s="18">
        <f t="shared" si="50"/>
        <v>10.1</v>
      </c>
      <c r="R302" s="18">
        <f t="shared" si="51"/>
        <v>212.29702970297029</v>
      </c>
      <c r="S302" s="18">
        <f t="shared" si="52"/>
        <v>-61.297029702970292</v>
      </c>
    </row>
    <row r="303" spans="1:19" x14ac:dyDescent="0.25">
      <c r="A303" s="17">
        <v>13044</v>
      </c>
      <c r="B303" s="18">
        <v>74.001000000000005</v>
      </c>
      <c r="C303" s="18">
        <v>45.788342857142865</v>
      </c>
      <c r="D303" s="18">
        <v>47.530500000000004</v>
      </c>
      <c r="E303" s="18">
        <v>14.66289348832445</v>
      </c>
      <c r="F303" s="19">
        <f t="shared" si="43"/>
        <v>0.32023201918601596</v>
      </c>
      <c r="G303" s="18">
        <v>28.212657142857161</v>
      </c>
      <c r="H303" s="17">
        <v>140</v>
      </c>
      <c r="I303" s="19">
        <f t="shared" si="44"/>
        <v>0.61875302843397872</v>
      </c>
      <c r="J303" s="19" t="str">
        <f t="shared" si="53"/>
        <v>50% - 75%</v>
      </c>
      <c r="K303" s="19">
        <f t="shared" si="45"/>
        <v>0.6422953743868326</v>
      </c>
      <c r="L303" s="19">
        <f t="shared" si="46"/>
        <v>0.6422953743868326</v>
      </c>
      <c r="M303" s="18">
        <f t="shared" si="47"/>
        <v>6410.3680000000013</v>
      </c>
      <c r="N303" s="18">
        <f t="shared" si="48"/>
        <v>6654.27</v>
      </c>
      <c r="O303" s="18">
        <f t="shared" si="49"/>
        <v>6654.27</v>
      </c>
      <c r="P303" s="19">
        <v>0.5</v>
      </c>
      <c r="Q303" s="18">
        <f t="shared" si="50"/>
        <v>37.000500000000002</v>
      </c>
      <c r="R303" s="18">
        <f t="shared" si="51"/>
        <v>179.84270482831312</v>
      </c>
      <c r="S303" s="18">
        <f t="shared" si="52"/>
        <v>-39.842704828313117</v>
      </c>
    </row>
    <row r="304" spans="1:19" x14ac:dyDescent="0.25">
      <c r="A304" s="17">
        <v>35212</v>
      </c>
      <c r="B304" s="18">
        <v>109.4</v>
      </c>
      <c r="C304" s="18">
        <v>66.060897435897431</v>
      </c>
      <c r="D304" s="18">
        <v>64.849999999999994</v>
      </c>
      <c r="E304" s="18">
        <v>22.206092083953575</v>
      </c>
      <c r="F304" s="19">
        <f t="shared" si="43"/>
        <v>0.33614578284379776</v>
      </c>
      <c r="G304" s="18">
        <v>43.339102564102554</v>
      </c>
      <c r="H304" s="17">
        <v>156</v>
      </c>
      <c r="I304" s="19">
        <f t="shared" si="44"/>
        <v>0.60384732573946465</v>
      </c>
      <c r="J304" s="19" t="str">
        <f t="shared" si="53"/>
        <v>50% - 75%</v>
      </c>
      <c r="K304" s="19">
        <f t="shared" si="45"/>
        <v>0.59277879341864703</v>
      </c>
      <c r="L304" s="19">
        <f t="shared" si="46"/>
        <v>0.59277879341864703</v>
      </c>
      <c r="M304" s="18">
        <f t="shared" si="47"/>
        <v>10305.5</v>
      </c>
      <c r="N304" s="18">
        <f t="shared" si="48"/>
        <v>10116.599999999999</v>
      </c>
      <c r="O304" s="18">
        <f t="shared" si="49"/>
        <v>10116.599999999999</v>
      </c>
      <c r="P304" s="19">
        <v>0.5</v>
      </c>
      <c r="Q304" s="18">
        <f t="shared" si="50"/>
        <v>54.7</v>
      </c>
      <c r="R304" s="18">
        <f t="shared" si="51"/>
        <v>184.94698354661787</v>
      </c>
      <c r="S304" s="18">
        <f t="shared" si="52"/>
        <v>-28.946983546617872</v>
      </c>
    </row>
    <row r="305" spans="1:19" x14ac:dyDescent="0.25">
      <c r="A305" s="17">
        <v>22566</v>
      </c>
      <c r="B305" s="18">
        <v>63.3</v>
      </c>
      <c r="C305" s="18">
        <v>15.228662420382166</v>
      </c>
      <c r="D305" s="18">
        <v>14.899999999999999</v>
      </c>
      <c r="E305" s="18">
        <v>7.3863443905508674</v>
      </c>
      <c r="F305" s="19">
        <f t="shared" si="43"/>
        <v>0.48502909754338791</v>
      </c>
      <c r="G305" s="18">
        <v>48.071337579617818</v>
      </c>
      <c r="H305" s="17">
        <v>157</v>
      </c>
      <c r="I305" s="19">
        <f t="shared" si="44"/>
        <v>0.24057918515611637</v>
      </c>
      <c r="J305" s="19" t="str">
        <f t="shared" si="53"/>
        <v>&lt; 25%</v>
      </c>
      <c r="K305" s="19">
        <f t="shared" si="45"/>
        <v>0.23538704581358608</v>
      </c>
      <c r="L305" s="19">
        <f t="shared" si="46"/>
        <v>0.23538704581358608</v>
      </c>
      <c r="M305" s="18">
        <f t="shared" si="47"/>
        <v>2390.9</v>
      </c>
      <c r="N305" s="18">
        <f t="shared" si="48"/>
        <v>2339.2999999999997</v>
      </c>
      <c r="O305" s="18">
        <f t="shared" si="49"/>
        <v>2339.2999999999997</v>
      </c>
      <c r="P305" s="19">
        <v>0.5</v>
      </c>
      <c r="Q305" s="18">
        <f t="shared" si="50"/>
        <v>31.65</v>
      </c>
      <c r="R305" s="18">
        <f t="shared" si="51"/>
        <v>73.911532385466032</v>
      </c>
      <c r="S305" s="18">
        <f t="shared" si="52"/>
        <v>83.088467614533968</v>
      </c>
    </row>
    <row r="306" spans="1:19" x14ac:dyDescent="0.25">
      <c r="A306" s="17">
        <v>23583</v>
      </c>
      <c r="B306" s="18">
        <v>64</v>
      </c>
      <c r="C306" s="18">
        <v>28.821874999999999</v>
      </c>
      <c r="D306" s="18">
        <v>27.95</v>
      </c>
      <c r="E306" s="18">
        <v>11.615272270652287</v>
      </c>
      <c r="F306" s="19">
        <f t="shared" si="43"/>
        <v>0.4030019653701325</v>
      </c>
      <c r="G306" s="18">
        <v>35.178125000000009</v>
      </c>
      <c r="H306" s="17">
        <v>160</v>
      </c>
      <c r="I306" s="19">
        <f t="shared" si="44"/>
        <v>0.45034179687499998</v>
      </c>
      <c r="J306" s="19" t="str">
        <f t="shared" si="53"/>
        <v>25% - 50%</v>
      </c>
      <c r="K306" s="19">
        <f t="shared" si="45"/>
        <v>0.43671874999999999</v>
      </c>
      <c r="L306" s="19">
        <f t="shared" si="46"/>
        <v>0.43671874999999999</v>
      </c>
      <c r="M306" s="18">
        <f t="shared" si="47"/>
        <v>4611.5</v>
      </c>
      <c r="N306" s="18">
        <f t="shared" si="48"/>
        <v>4472</v>
      </c>
      <c r="O306" s="18">
        <f t="shared" si="49"/>
        <v>4472</v>
      </c>
      <c r="P306" s="19">
        <v>0.5</v>
      </c>
      <c r="Q306" s="18">
        <f t="shared" si="50"/>
        <v>32</v>
      </c>
      <c r="R306" s="18">
        <f t="shared" si="51"/>
        <v>139.75</v>
      </c>
      <c r="S306" s="18">
        <f t="shared" si="52"/>
        <v>20.25</v>
      </c>
    </row>
    <row r="307" spans="1:19" x14ac:dyDescent="0.25">
      <c r="A307" s="17">
        <v>2658</v>
      </c>
      <c r="B307" s="18">
        <v>15.8</v>
      </c>
      <c r="C307" s="18">
        <v>7.4611111111111121</v>
      </c>
      <c r="D307" s="18">
        <v>7.6</v>
      </c>
      <c r="E307" s="18">
        <v>2.0018212375954705</v>
      </c>
      <c r="F307" s="19">
        <f t="shared" si="43"/>
        <v>0.26830068709395727</v>
      </c>
      <c r="G307" s="18">
        <v>8.3388888888888957</v>
      </c>
      <c r="H307" s="17">
        <v>144</v>
      </c>
      <c r="I307" s="19">
        <f t="shared" si="44"/>
        <v>0.47222222222222227</v>
      </c>
      <c r="J307" s="19" t="str">
        <f t="shared" si="53"/>
        <v>25% - 50%</v>
      </c>
      <c r="K307" s="19">
        <f t="shared" si="45"/>
        <v>0.48101265822784806</v>
      </c>
      <c r="L307" s="19">
        <f t="shared" si="46"/>
        <v>0.48101265822784806</v>
      </c>
      <c r="M307" s="18">
        <f t="shared" si="47"/>
        <v>1074.4000000000001</v>
      </c>
      <c r="N307" s="18">
        <f t="shared" si="48"/>
        <v>1094.3999999999999</v>
      </c>
      <c r="O307" s="18">
        <f t="shared" si="49"/>
        <v>1094.3999999999999</v>
      </c>
      <c r="P307" s="19">
        <v>0.5</v>
      </c>
      <c r="Q307" s="18">
        <f t="shared" si="50"/>
        <v>7.9</v>
      </c>
      <c r="R307" s="18">
        <f t="shared" si="51"/>
        <v>138.53164556962022</v>
      </c>
      <c r="S307" s="18">
        <f t="shared" si="52"/>
        <v>5.468354430379776</v>
      </c>
    </row>
    <row r="308" spans="1:19" x14ac:dyDescent="0.25">
      <c r="A308" s="17">
        <v>120220</v>
      </c>
      <c r="B308" s="18">
        <v>153.5</v>
      </c>
      <c r="C308" s="18">
        <v>57.601075471698103</v>
      </c>
      <c r="D308" s="18">
        <v>55.888000000000005</v>
      </c>
      <c r="E308" s="18">
        <v>32.544331209408647</v>
      </c>
      <c r="F308" s="19">
        <f t="shared" si="43"/>
        <v>0.56499520092118904</v>
      </c>
      <c r="G308" s="18">
        <v>95.898924528301947</v>
      </c>
      <c r="H308" s="17">
        <v>159</v>
      </c>
      <c r="I308" s="19">
        <f t="shared" si="44"/>
        <v>0.37525130600454792</v>
      </c>
      <c r="J308" s="19" t="str">
        <f t="shared" si="53"/>
        <v>25% - 50%</v>
      </c>
      <c r="K308" s="19">
        <f t="shared" si="45"/>
        <v>0.36409120521172644</v>
      </c>
      <c r="L308" s="19">
        <f t="shared" si="46"/>
        <v>0.36409120521172644</v>
      </c>
      <c r="M308" s="18">
        <f t="shared" si="47"/>
        <v>9158.5709999999981</v>
      </c>
      <c r="N308" s="18">
        <f t="shared" si="48"/>
        <v>8886.1920000000009</v>
      </c>
      <c r="O308" s="18">
        <f t="shared" si="49"/>
        <v>8886.1920000000009</v>
      </c>
      <c r="P308" s="19">
        <v>0.5</v>
      </c>
      <c r="Q308" s="18">
        <f t="shared" si="50"/>
        <v>76.75</v>
      </c>
      <c r="R308" s="18">
        <f t="shared" si="51"/>
        <v>115.781003257329</v>
      </c>
      <c r="S308" s="18">
        <f t="shared" si="52"/>
        <v>43.218996742670996</v>
      </c>
    </row>
    <row r="309" spans="1:19" x14ac:dyDescent="0.25">
      <c r="A309" s="17">
        <v>560165</v>
      </c>
      <c r="B309" s="18">
        <v>55.9</v>
      </c>
      <c r="C309" s="18">
        <v>23.942499999999992</v>
      </c>
      <c r="D309" s="18">
        <v>23.238999999999997</v>
      </c>
      <c r="E309" s="18">
        <v>16.027415942074224</v>
      </c>
      <c r="F309" s="19">
        <f t="shared" si="43"/>
        <v>0.66941279908423224</v>
      </c>
      <c r="G309" s="18">
        <v>31.957499999999992</v>
      </c>
      <c r="H309" s="17">
        <v>158</v>
      </c>
      <c r="I309" s="19">
        <f t="shared" si="44"/>
        <v>0.42830948121645784</v>
      </c>
      <c r="J309" s="19" t="str">
        <f t="shared" si="53"/>
        <v>25% - 50%</v>
      </c>
      <c r="K309" s="19">
        <f t="shared" si="45"/>
        <v>0.41572450805008943</v>
      </c>
      <c r="L309" s="19">
        <f t="shared" si="46"/>
        <v>0.41572450805008943</v>
      </c>
      <c r="M309" s="18">
        <f t="shared" si="47"/>
        <v>3782.9149999999986</v>
      </c>
      <c r="N309" s="18">
        <f t="shared" si="48"/>
        <v>3671.7619999999997</v>
      </c>
      <c r="O309" s="18">
        <f t="shared" si="49"/>
        <v>3671.7619999999997</v>
      </c>
      <c r="P309" s="19">
        <v>0.5</v>
      </c>
      <c r="Q309" s="18">
        <f t="shared" si="50"/>
        <v>27.95</v>
      </c>
      <c r="R309" s="18">
        <f t="shared" si="51"/>
        <v>131.36894454382826</v>
      </c>
      <c r="S309" s="18">
        <f t="shared" si="52"/>
        <v>26.631055456171737</v>
      </c>
    </row>
    <row r="310" spans="1:19" x14ac:dyDescent="0.25">
      <c r="A310" s="17">
        <v>510253</v>
      </c>
      <c r="B310" s="18">
        <v>17.399999999999999</v>
      </c>
      <c r="C310" s="18">
        <v>11.857373015873019</v>
      </c>
      <c r="D310" s="18">
        <v>13.000499999999999</v>
      </c>
      <c r="E310" s="18">
        <v>3.7037924730937677</v>
      </c>
      <c r="F310" s="19">
        <f t="shared" si="43"/>
        <v>0.31236197664825421</v>
      </c>
      <c r="G310" s="18">
        <v>5.542626984126982</v>
      </c>
      <c r="H310" s="17">
        <v>126</v>
      </c>
      <c r="I310" s="19">
        <f t="shared" si="44"/>
        <v>0.68145821930304717</v>
      </c>
      <c r="J310" s="19" t="str">
        <f t="shared" si="53"/>
        <v>50% - 75%</v>
      </c>
      <c r="K310" s="19">
        <f t="shared" si="45"/>
        <v>0.74715517241379314</v>
      </c>
      <c r="L310" s="19">
        <f t="shared" si="46"/>
        <v>0.74715517241379314</v>
      </c>
      <c r="M310" s="18">
        <f t="shared" si="47"/>
        <v>1494.0290000000005</v>
      </c>
      <c r="N310" s="18">
        <f t="shared" si="48"/>
        <v>1638.0629999999999</v>
      </c>
      <c r="O310" s="18">
        <f t="shared" si="49"/>
        <v>1638.0629999999999</v>
      </c>
      <c r="P310" s="19">
        <v>0.5</v>
      </c>
      <c r="Q310" s="18">
        <f t="shared" si="50"/>
        <v>8.6999999999999993</v>
      </c>
      <c r="R310" s="18">
        <f t="shared" si="51"/>
        <v>188.28310344827585</v>
      </c>
      <c r="S310" s="18">
        <f t="shared" si="52"/>
        <v>-62.283103448275853</v>
      </c>
    </row>
    <row r="311" spans="1:19" x14ac:dyDescent="0.25">
      <c r="A311" s="17">
        <v>23595</v>
      </c>
      <c r="B311" s="18">
        <v>63.9</v>
      </c>
      <c r="C311" s="18">
        <v>38.733333333333327</v>
      </c>
      <c r="D311" s="18">
        <v>38.799999999999997</v>
      </c>
      <c r="E311" s="18">
        <v>12.206108583737551</v>
      </c>
      <c r="F311" s="19">
        <f t="shared" si="43"/>
        <v>0.31513189114640844</v>
      </c>
      <c r="G311" s="18">
        <v>25.166666666666664</v>
      </c>
      <c r="H311" s="17">
        <v>147</v>
      </c>
      <c r="I311" s="19">
        <f t="shared" si="44"/>
        <v>0.60615545122587366</v>
      </c>
      <c r="J311" s="19" t="str">
        <f t="shared" si="53"/>
        <v>50% - 75%</v>
      </c>
      <c r="K311" s="19">
        <f t="shared" si="45"/>
        <v>0.60719874804381846</v>
      </c>
      <c r="L311" s="19">
        <f t="shared" si="46"/>
        <v>0.60719874804381846</v>
      </c>
      <c r="M311" s="18">
        <f t="shared" si="47"/>
        <v>5693.7999999999993</v>
      </c>
      <c r="N311" s="18">
        <f t="shared" si="48"/>
        <v>5703.5999999999995</v>
      </c>
      <c r="O311" s="18">
        <f t="shared" si="49"/>
        <v>5703.5999999999995</v>
      </c>
      <c r="P311" s="19">
        <v>0.5</v>
      </c>
      <c r="Q311" s="18">
        <f t="shared" si="50"/>
        <v>31.95</v>
      </c>
      <c r="R311" s="18">
        <f t="shared" si="51"/>
        <v>178.51643192488262</v>
      </c>
      <c r="S311" s="18">
        <f t="shared" si="52"/>
        <v>-31.516431924882625</v>
      </c>
    </row>
    <row r="312" spans="1:19" x14ac:dyDescent="0.25">
      <c r="A312" s="17">
        <v>560134</v>
      </c>
      <c r="B312" s="18">
        <v>49.682000000000002</v>
      </c>
      <c r="C312" s="18">
        <v>31.218123287671236</v>
      </c>
      <c r="D312" s="18">
        <v>31.37</v>
      </c>
      <c r="E312" s="18">
        <v>7.6917130004471037</v>
      </c>
      <c r="F312" s="19">
        <f t="shared" si="43"/>
        <v>0.24638614338116668</v>
      </c>
      <c r="G312" s="18">
        <v>18.463876712328766</v>
      </c>
      <c r="H312" s="17">
        <v>146</v>
      </c>
      <c r="I312" s="19">
        <f t="shared" si="44"/>
        <v>0.62835882789886144</v>
      </c>
      <c r="J312" s="19" t="str">
        <f t="shared" si="53"/>
        <v>50% - 75%</v>
      </c>
      <c r="K312" s="19">
        <f t="shared" si="45"/>
        <v>0.63141580451672641</v>
      </c>
      <c r="L312" s="19">
        <f t="shared" si="46"/>
        <v>0.63141580451672641</v>
      </c>
      <c r="M312" s="18">
        <f t="shared" si="47"/>
        <v>4557.8460000000005</v>
      </c>
      <c r="N312" s="18">
        <f t="shared" si="48"/>
        <v>4580.0200000000004</v>
      </c>
      <c r="O312" s="18">
        <f t="shared" si="49"/>
        <v>4580.0200000000004</v>
      </c>
      <c r="P312" s="19">
        <v>0.5</v>
      </c>
      <c r="Q312" s="18">
        <f t="shared" si="50"/>
        <v>24.841000000000001</v>
      </c>
      <c r="R312" s="18">
        <f t="shared" si="51"/>
        <v>184.37341491888412</v>
      </c>
      <c r="S312" s="18">
        <f t="shared" si="52"/>
        <v>-38.373414918884123</v>
      </c>
    </row>
    <row r="313" spans="1:19" x14ac:dyDescent="0.25">
      <c r="A313" s="17">
        <v>510192</v>
      </c>
      <c r="B313" s="18">
        <v>16.8</v>
      </c>
      <c r="C313" s="18">
        <v>10.492244897959182</v>
      </c>
      <c r="D313" s="18">
        <v>10.500999999999999</v>
      </c>
      <c r="E313" s="18">
        <v>2.8272269912693928</v>
      </c>
      <c r="F313" s="19">
        <f t="shared" si="43"/>
        <v>0.26945873059246922</v>
      </c>
      <c r="G313" s="18">
        <v>6.307755102040816</v>
      </c>
      <c r="H313" s="17">
        <v>147</v>
      </c>
      <c r="I313" s="19">
        <f t="shared" si="44"/>
        <v>0.62453838678328466</v>
      </c>
      <c r="J313" s="19" t="str">
        <f t="shared" si="53"/>
        <v>50% - 75%</v>
      </c>
      <c r="K313" s="19">
        <f t="shared" si="45"/>
        <v>0.62505952380952379</v>
      </c>
      <c r="L313" s="19">
        <f t="shared" si="46"/>
        <v>0.62505952380952379</v>
      </c>
      <c r="M313" s="18">
        <f t="shared" si="47"/>
        <v>1542.3599999999997</v>
      </c>
      <c r="N313" s="18">
        <f t="shared" si="48"/>
        <v>1543.6469999999999</v>
      </c>
      <c r="O313" s="18">
        <f t="shared" si="49"/>
        <v>1543.6469999999999</v>
      </c>
      <c r="P313" s="19">
        <v>0.5</v>
      </c>
      <c r="Q313" s="18">
        <f t="shared" si="50"/>
        <v>8.4</v>
      </c>
      <c r="R313" s="18">
        <f t="shared" si="51"/>
        <v>183.76749999999998</v>
      </c>
      <c r="S313" s="18">
        <f t="shared" si="52"/>
        <v>-36.767499999999984</v>
      </c>
    </row>
    <row r="314" spans="1:19" x14ac:dyDescent="0.25">
      <c r="A314" s="17">
        <v>22539</v>
      </c>
      <c r="B314" s="18">
        <v>20.7</v>
      </c>
      <c r="C314" s="18">
        <v>6.9164179104477617</v>
      </c>
      <c r="D314" s="18">
        <v>6.1</v>
      </c>
      <c r="E314" s="18">
        <v>3.547982399121731</v>
      </c>
      <c r="F314" s="19">
        <f t="shared" si="43"/>
        <v>0.51297975990754419</v>
      </c>
      <c r="G314" s="18">
        <v>13.783582089552247</v>
      </c>
      <c r="H314" s="17">
        <v>201</v>
      </c>
      <c r="I314" s="19">
        <f t="shared" si="44"/>
        <v>0.3341264691037566</v>
      </c>
      <c r="J314" s="19" t="str">
        <f t="shared" si="53"/>
        <v>25% - 50%</v>
      </c>
      <c r="K314" s="19">
        <f t="shared" si="45"/>
        <v>0.29468599033816423</v>
      </c>
      <c r="L314" s="19">
        <f t="shared" si="46"/>
        <v>0.29468599033816423</v>
      </c>
      <c r="M314" s="18">
        <f t="shared" si="47"/>
        <v>1390.2</v>
      </c>
      <c r="N314" s="18">
        <f t="shared" si="48"/>
        <v>1226.0999999999999</v>
      </c>
      <c r="O314" s="18">
        <f t="shared" si="49"/>
        <v>1226.0999999999999</v>
      </c>
      <c r="P314" s="19">
        <v>0.5</v>
      </c>
      <c r="Q314" s="18">
        <f t="shared" si="50"/>
        <v>10.35</v>
      </c>
      <c r="R314" s="18">
        <f t="shared" si="51"/>
        <v>118.46376811594203</v>
      </c>
      <c r="S314" s="18">
        <f t="shared" si="52"/>
        <v>82.536231884057969</v>
      </c>
    </row>
    <row r="315" spans="1:19" x14ac:dyDescent="0.25">
      <c r="A315" s="17">
        <v>334247</v>
      </c>
      <c r="B315" s="18">
        <v>34.700000000000003</v>
      </c>
      <c r="C315" s="18">
        <v>24.053086419753086</v>
      </c>
      <c r="D315" s="18">
        <v>23</v>
      </c>
      <c r="E315" s="18">
        <v>5.0504556444035948</v>
      </c>
      <c r="F315" s="19">
        <f t="shared" si="43"/>
        <v>0.20997120936030961</v>
      </c>
      <c r="G315" s="18">
        <v>10.646913580246917</v>
      </c>
      <c r="H315" s="17">
        <v>162</v>
      </c>
      <c r="I315" s="19">
        <f t="shared" si="44"/>
        <v>0.69317251930124157</v>
      </c>
      <c r="J315" s="19" t="str">
        <f t="shared" si="53"/>
        <v>50% - 75%</v>
      </c>
      <c r="K315" s="19">
        <f t="shared" si="45"/>
        <v>0.66282420749279536</v>
      </c>
      <c r="L315" s="19">
        <f t="shared" si="46"/>
        <v>0.66282420749279536</v>
      </c>
      <c r="M315" s="18">
        <f t="shared" si="47"/>
        <v>3896.6</v>
      </c>
      <c r="N315" s="18">
        <f t="shared" si="48"/>
        <v>3726</v>
      </c>
      <c r="O315" s="18">
        <f t="shared" si="49"/>
        <v>3726</v>
      </c>
      <c r="P315" s="19">
        <v>0.5</v>
      </c>
      <c r="Q315" s="18">
        <f t="shared" si="50"/>
        <v>17.350000000000001</v>
      </c>
      <c r="R315" s="18">
        <f t="shared" si="51"/>
        <v>214.75504322766568</v>
      </c>
      <c r="S315" s="18">
        <f t="shared" si="52"/>
        <v>-52.755043227665681</v>
      </c>
    </row>
    <row r="316" spans="1:19" x14ac:dyDescent="0.25">
      <c r="A316" s="17">
        <v>29432</v>
      </c>
      <c r="B316" s="18">
        <v>87.3</v>
      </c>
      <c r="C316" s="18">
        <v>48.273026315789458</v>
      </c>
      <c r="D316" s="18">
        <v>47.5</v>
      </c>
      <c r="E316" s="18">
        <v>21.585087967595605</v>
      </c>
      <c r="F316" s="19">
        <f t="shared" si="43"/>
        <v>0.44714594495053261</v>
      </c>
      <c r="G316" s="18">
        <v>39.026973684210532</v>
      </c>
      <c r="H316" s="17">
        <v>152</v>
      </c>
      <c r="I316" s="19">
        <f t="shared" si="44"/>
        <v>0.55295562790136843</v>
      </c>
      <c r="J316" s="19" t="str">
        <f t="shared" si="53"/>
        <v>50% - 75%</v>
      </c>
      <c r="K316" s="19">
        <f t="shared" si="45"/>
        <v>0.54410080183276066</v>
      </c>
      <c r="L316" s="19">
        <f t="shared" si="46"/>
        <v>0.54410080183276066</v>
      </c>
      <c r="M316" s="18">
        <f t="shared" si="47"/>
        <v>7337.4999999999973</v>
      </c>
      <c r="N316" s="18">
        <f t="shared" si="48"/>
        <v>7220</v>
      </c>
      <c r="O316" s="18">
        <f t="shared" si="49"/>
        <v>7220</v>
      </c>
      <c r="P316" s="19">
        <v>0.5</v>
      </c>
      <c r="Q316" s="18">
        <f t="shared" si="50"/>
        <v>43.65</v>
      </c>
      <c r="R316" s="18">
        <f t="shared" si="51"/>
        <v>165.40664375715923</v>
      </c>
      <c r="S316" s="18">
        <f t="shared" si="52"/>
        <v>-13.40664375715923</v>
      </c>
    </row>
    <row r="317" spans="1:19" x14ac:dyDescent="0.25">
      <c r="A317" s="17">
        <v>2459</v>
      </c>
      <c r="B317" s="18">
        <v>95.2</v>
      </c>
      <c r="C317" s="18">
        <v>43.022281250000006</v>
      </c>
      <c r="D317" s="18">
        <v>41.3</v>
      </c>
      <c r="E317" s="18">
        <v>13.200280107649286</v>
      </c>
      <c r="F317" s="19">
        <f t="shared" si="43"/>
        <v>0.30682427161273051</v>
      </c>
      <c r="G317" s="18">
        <v>52.177718750000011</v>
      </c>
      <c r="H317" s="17">
        <v>160</v>
      </c>
      <c r="I317" s="19">
        <f t="shared" si="44"/>
        <v>0.4519147190126051</v>
      </c>
      <c r="J317" s="19" t="str">
        <f t="shared" si="53"/>
        <v>25% - 50%</v>
      </c>
      <c r="K317" s="19">
        <f t="shared" si="45"/>
        <v>0.43382352941176466</v>
      </c>
      <c r="L317" s="19">
        <f t="shared" si="46"/>
        <v>0.43382352941176466</v>
      </c>
      <c r="M317" s="18">
        <f t="shared" si="47"/>
        <v>6883.5650000000005</v>
      </c>
      <c r="N317" s="18">
        <f t="shared" si="48"/>
        <v>6608</v>
      </c>
      <c r="O317" s="18">
        <f t="shared" si="49"/>
        <v>6608</v>
      </c>
      <c r="P317" s="19">
        <v>0.5</v>
      </c>
      <c r="Q317" s="18">
        <f t="shared" si="50"/>
        <v>47.6</v>
      </c>
      <c r="R317" s="18">
        <f t="shared" si="51"/>
        <v>138.8235294117647</v>
      </c>
      <c r="S317" s="18">
        <f t="shared" si="52"/>
        <v>21.176470588235304</v>
      </c>
    </row>
    <row r="318" spans="1:19" x14ac:dyDescent="0.25">
      <c r="A318" s="17">
        <v>22561</v>
      </c>
      <c r="B318" s="18">
        <v>27.2</v>
      </c>
      <c r="C318" s="18">
        <v>14.678846153846157</v>
      </c>
      <c r="D318" s="18">
        <v>14.25</v>
      </c>
      <c r="E318" s="18">
        <v>4.6199428793478328</v>
      </c>
      <c r="F318" s="19">
        <f t="shared" si="43"/>
        <v>0.31473474351642505</v>
      </c>
      <c r="G318" s="18">
        <v>12.521153846153842</v>
      </c>
      <c r="H318" s="17">
        <v>156</v>
      </c>
      <c r="I318" s="19">
        <f t="shared" si="44"/>
        <v>0.53966346153846168</v>
      </c>
      <c r="J318" s="19" t="str">
        <f t="shared" si="53"/>
        <v>50% - 75%</v>
      </c>
      <c r="K318" s="19">
        <f t="shared" si="45"/>
        <v>0.52389705882352944</v>
      </c>
      <c r="L318" s="19">
        <f t="shared" si="46"/>
        <v>0.52389705882352944</v>
      </c>
      <c r="M318" s="18">
        <f t="shared" si="47"/>
        <v>2289.9000000000005</v>
      </c>
      <c r="N318" s="18">
        <f t="shared" si="48"/>
        <v>2223</v>
      </c>
      <c r="O318" s="18">
        <f t="shared" si="49"/>
        <v>2223</v>
      </c>
      <c r="P318" s="19">
        <v>0.5</v>
      </c>
      <c r="Q318" s="18">
        <f t="shared" si="50"/>
        <v>13.6</v>
      </c>
      <c r="R318" s="18">
        <f t="shared" si="51"/>
        <v>163.45588235294119</v>
      </c>
      <c r="S318" s="18">
        <f t="shared" si="52"/>
        <v>-7.4558823529411882</v>
      </c>
    </row>
    <row r="319" spans="1:19" x14ac:dyDescent="0.25">
      <c r="A319" s="17">
        <v>22532</v>
      </c>
      <c r="B319" s="18">
        <v>26.1</v>
      </c>
      <c r="C319" s="18">
        <v>10.085561497326202</v>
      </c>
      <c r="D319" s="18">
        <v>9.1000000000000014</v>
      </c>
      <c r="E319" s="18">
        <v>4.8719578410051003</v>
      </c>
      <c r="F319" s="19">
        <f t="shared" si="43"/>
        <v>0.48306262792574439</v>
      </c>
      <c r="G319" s="18">
        <v>16.014438502673787</v>
      </c>
      <c r="H319" s="17">
        <v>187</v>
      </c>
      <c r="I319" s="19">
        <f t="shared" si="44"/>
        <v>0.38641998074046746</v>
      </c>
      <c r="J319" s="19" t="str">
        <f t="shared" si="53"/>
        <v>25% - 50%</v>
      </c>
      <c r="K319" s="19">
        <f t="shared" si="45"/>
        <v>0.34865900383141768</v>
      </c>
      <c r="L319" s="19">
        <f t="shared" si="46"/>
        <v>0.34865900383141768</v>
      </c>
      <c r="M319" s="18">
        <f t="shared" si="47"/>
        <v>1885.9999999999998</v>
      </c>
      <c r="N319" s="18">
        <f t="shared" si="48"/>
        <v>1701.7000000000003</v>
      </c>
      <c r="O319" s="18">
        <f t="shared" si="49"/>
        <v>1701.7000000000003</v>
      </c>
      <c r="P319" s="19">
        <v>0.5</v>
      </c>
      <c r="Q319" s="18">
        <f t="shared" si="50"/>
        <v>13.05</v>
      </c>
      <c r="R319" s="18">
        <f t="shared" si="51"/>
        <v>130.39846743295021</v>
      </c>
      <c r="S319" s="18">
        <f t="shared" si="52"/>
        <v>56.601532567049787</v>
      </c>
    </row>
    <row r="320" spans="1:19" x14ac:dyDescent="0.25">
      <c r="A320" s="17">
        <v>510245</v>
      </c>
      <c r="B320" s="18">
        <v>19.838999999999999</v>
      </c>
      <c r="C320" s="18">
        <v>13.971932330827071</v>
      </c>
      <c r="D320" s="18">
        <v>14.7</v>
      </c>
      <c r="E320" s="18">
        <v>3.2673930048918876</v>
      </c>
      <c r="F320" s="19">
        <f t="shared" si="43"/>
        <v>0.23385405307774446</v>
      </c>
      <c r="G320" s="18">
        <v>5.8670676691729291</v>
      </c>
      <c r="H320" s="17">
        <v>133</v>
      </c>
      <c r="I320" s="19">
        <f t="shared" si="44"/>
        <v>0.70426595749922238</v>
      </c>
      <c r="J320" s="19" t="str">
        <f t="shared" si="53"/>
        <v>50% - 75%</v>
      </c>
      <c r="K320" s="19">
        <f t="shared" si="45"/>
        <v>0.74096476636927266</v>
      </c>
      <c r="L320" s="19">
        <f t="shared" si="46"/>
        <v>0.74096476636927266</v>
      </c>
      <c r="M320" s="18">
        <f t="shared" si="47"/>
        <v>1858.2670000000005</v>
      </c>
      <c r="N320" s="18">
        <f t="shared" si="48"/>
        <v>1955.1</v>
      </c>
      <c r="O320" s="18">
        <f t="shared" si="49"/>
        <v>1955.1</v>
      </c>
      <c r="P320" s="19">
        <v>0.5</v>
      </c>
      <c r="Q320" s="18">
        <f t="shared" si="50"/>
        <v>9.9194999999999993</v>
      </c>
      <c r="R320" s="18">
        <f t="shared" si="51"/>
        <v>197.09662785422654</v>
      </c>
      <c r="S320" s="18">
        <f t="shared" si="52"/>
        <v>-64.09662785422654</v>
      </c>
    </row>
    <row r="321" spans="1:19" x14ac:dyDescent="0.25">
      <c r="A321" s="17">
        <v>510228</v>
      </c>
      <c r="B321" s="18">
        <v>18.399999999999999</v>
      </c>
      <c r="C321" s="18">
        <v>13.394768115942034</v>
      </c>
      <c r="D321" s="18">
        <v>13.8</v>
      </c>
      <c r="E321" s="18">
        <v>2.9206501883107108</v>
      </c>
      <c r="F321" s="19">
        <f t="shared" si="43"/>
        <v>0.21804410222187007</v>
      </c>
      <c r="G321" s="18">
        <v>5.0052318840579701</v>
      </c>
      <c r="H321" s="17">
        <v>138</v>
      </c>
      <c r="I321" s="19">
        <f t="shared" si="44"/>
        <v>0.72797652804032797</v>
      </c>
      <c r="J321" s="19" t="str">
        <f t="shared" si="53"/>
        <v>50% - 75%</v>
      </c>
      <c r="K321" s="19">
        <f t="shared" si="45"/>
        <v>0.75000000000000011</v>
      </c>
      <c r="L321" s="19">
        <f t="shared" si="46"/>
        <v>0.75000000000000011</v>
      </c>
      <c r="M321" s="18">
        <f t="shared" si="47"/>
        <v>1848.4780000000007</v>
      </c>
      <c r="N321" s="18">
        <f t="shared" si="48"/>
        <v>1904.4</v>
      </c>
      <c r="O321" s="18">
        <f t="shared" si="49"/>
        <v>1904.4</v>
      </c>
      <c r="P321" s="19">
        <v>0.5</v>
      </c>
      <c r="Q321" s="18">
        <f t="shared" si="50"/>
        <v>9.1999999999999993</v>
      </c>
      <c r="R321" s="18">
        <f t="shared" si="51"/>
        <v>207.00000000000003</v>
      </c>
      <c r="S321" s="18">
        <f t="shared" si="52"/>
        <v>-69.000000000000028</v>
      </c>
    </row>
    <row r="322" spans="1:19" x14ac:dyDescent="0.25">
      <c r="A322" s="17">
        <v>22517</v>
      </c>
      <c r="B322" s="18">
        <v>17.8</v>
      </c>
      <c r="C322" s="18">
        <v>7.1292817679558018</v>
      </c>
      <c r="D322" s="18">
        <v>6.5</v>
      </c>
      <c r="E322" s="18">
        <v>3.3522420413059471</v>
      </c>
      <c r="F322" s="19">
        <f t="shared" ref="F322:F385" si="54">+E322/C322</f>
        <v>0.47020753989179814</v>
      </c>
      <c r="G322" s="18">
        <v>10.670718232044202</v>
      </c>
      <c r="H322" s="17">
        <v>181</v>
      </c>
      <c r="I322" s="19">
        <f t="shared" ref="I322:I385" si="55">+C322/B322</f>
        <v>0.40052144763796638</v>
      </c>
      <c r="J322" s="19" t="str">
        <f t="shared" si="53"/>
        <v>25% - 50%</v>
      </c>
      <c r="K322" s="19">
        <f t="shared" ref="K322:K385" si="56">+D322/B322</f>
        <v>0.3651685393258427</v>
      </c>
      <c r="L322" s="19">
        <f t="shared" ref="L322:L385" si="57">+IF(F322&gt;0.1,K322,I322)</f>
        <v>0.3651685393258427</v>
      </c>
      <c r="M322" s="18">
        <f t="shared" ref="M322:M385" si="58">+H322*C322</f>
        <v>1290.4000000000001</v>
      </c>
      <c r="N322" s="18">
        <f t="shared" ref="N322:N385" si="59">+D322*H322</f>
        <v>1176.5</v>
      </c>
      <c r="O322" s="18">
        <f t="shared" ref="O322:O385" si="60">+IF(F322&lt;1,N322,M322)</f>
        <v>1176.5</v>
      </c>
      <c r="P322" s="19">
        <v>0.5</v>
      </c>
      <c r="Q322" s="18">
        <f t="shared" ref="Q322:Q385" si="61">+P322*B322</f>
        <v>8.9</v>
      </c>
      <c r="R322" s="18">
        <f t="shared" ref="R322:R385" si="62">+O322/Q322</f>
        <v>132.19101123595505</v>
      </c>
      <c r="S322" s="18">
        <f t="shared" ref="S322:S385" si="63">+H322-R322</f>
        <v>48.808988764044955</v>
      </c>
    </row>
    <row r="323" spans="1:19" x14ac:dyDescent="0.25">
      <c r="A323" s="17">
        <v>510186</v>
      </c>
      <c r="B323" s="18">
        <v>19.600000000000001</v>
      </c>
      <c r="C323" s="18">
        <v>13.340298507462682</v>
      </c>
      <c r="D323" s="18">
        <v>13.951000000000001</v>
      </c>
      <c r="E323" s="18">
        <v>3.7368877626743009</v>
      </c>
      <c r="F323" s="19">
        <f t="shared" si="54"/>
        <v>0.28012025072631264</v>
      </c>
      <c r="G323" s="18">
        <v>6.2597014925373191</v>
      </c>
      <c r="H323" s="17">
        <v>134</v>
      </c>
      <c r="I323" s="19">
        <f t="shared" si="55"/>
        <v>0.68062747487054498</v>
      </c>
      <c r="J323" s="19" t="str">
        <f t="shared" ref="J323:J386" si="64">IF(I323&lt;=0.25,"&lt; 25%",IF(AND(I323&gt;0.25,I323&lt;=0.5),"25% - 50%", IF(AND(I323&gt;0.5,I323&lt;=0.75),"50% - 75%", IF(I323&gt;0.75,"&gt; 75%", "Other"   ))    ))</f>
        <v>50% - 75%</v>
      </c>
      <c r="K323" s="19">
        <f t="shared" si="56"/>
        <v>0.71178571428571424</v>
      </c>
      <c r="L323" s="19">
        <f t="shared" si="57"/>
        <v>0.71178571428571424</v>
      </c>
      <c r="M323" s="18">
        <f t="shared" si="58"/>
        <v>1787.5999999999995</v>
      </c>
      <c r="N323" s="18">
        <f t="shared" si="59"/>
        <v>1869.434</v>
      </c>
      <c r="O323" s="18">
        <f t="shared" si="60"/>
        <v>1869.434</v>
      </c>
      <c r="P323" s="19">
        <v>0.5</v>
      </c>
      <c r="Q323" s="18">
        <f t="shared" si="61"/>
        <v>9.8000000000000007</v>
      </c>
      <c r="R323" s="18">
        <f t="shared" si="62"/>
        <v>190.7585714285714</v>
      </c>
      <c r="S323" s="18">
        <f t="shared" si="63"/>
        <v>-56.7585714285714</v>
      </c>
    </row>
    <row r="324" spans="1:19" x14ac:dyDescent="0.25">
      <c r="A324" s="17">
        <v>510157</v>
      </c>
      <c r="B324" s="18">
        <v>18.407</v>
      </c>
      <c r="C324" s="18">
        <v>12.689058394160581</v>
      </c>
      <c r="D324" s="18">
        <v>13.1</v>
      </c>
      <c r="E324" s="18">
        <v>3.397379939372033</v>
      </c>
      <c r="F324" s="19">
        <f t="shared" si="54"/>
        <v>0.26774090195183309</v>
      </c>
      <c r="G324" s="18">
        <v>5.7179416058394175</v>
      </c>
      <c r="H324" s="17">
        <v>137</v>
      </c>
      <c r="I324" s="19">
        <f t="shared" si="55"/>
        <v>0.68936048210792533</v>
      </c>
      <c r="J324" s="19" t="str">
        <f t="shared" si="64"/>
        <v>50% - 75%</v>
      </c>
      <c r="K324" s="19">
        <f t="shared" si="56"/>
        <v>0.71168577171728142</v>
      </c>
      <c r="L324" s="19">
        <f t="shared" si="57"/>
        <v>0.71168577171728142</v>
      </c>
      <c r="M324" s="18">
        <f t="shared" si="58"/>
        <v>1738.4009999999996</v>
      </c>
      <c r="N324" s="18">
        <f t="shared" si="59"/>
        <v>1794.7</v>
      </c>
      <c r="O324" s="18">
        <f t="shared" si="60"/>
        <v>1794.7</v>
      </c>
      <c r="P324" s="19">
        <v>0.5</v>
      </c>
      <c r="Q324" s="18">
        <f t="shared" si="61"/>
        <v>9.2035</v>
      </c>
      <c r="R324" s="18">
        <f t="shared" si="62"/>
        <v>195.00190145053512</v>
      </c>
      <c r="S324" s="18">
        <f t="shared" si="63"/>
        <v>-58.001901450535115</v>
      </c>
    </row>
    <row r="325" spans="1:19" x14ac:dyDescent="0.25">
      <c r="A325" s="17">
        <v>120186</v>
      </c>
      <c r="B325" s="18">
        <v>68.004000000000005</v>
      </c>
      <c r="C325" s="18">
        <v>52.594587412587444</v>
      </c>
      <c r="D325" s="18">
        <v>53</v>
      </c>
      <c r="E325" s="18">
        <v>8.2613816916621037</v>
      </c>
      <c r="F325" s="19">
        <f t="shared" si="54"/>
        <v>0.1570766517636929</v>
      </c>
      <c r="G325" s="18">
        <v>15.40941258741258</v>
      </c>
      <c r="H325" s="17">
        <v>143</v>
      </c>
      <c r="I325" s="19">
        <f t="shared" si="55"/>
        <v>0.7734043205191965</v>
      </c>
      <c r="J325" s="19" t="str">
        <f t="shared" si="64"/>
        <v>&gt; 75%</v>
      </c>
      <c r="K325" s="19">
        <f t="shared" si="56"/>
        <v>0.77936591965178514</v>
      </c>
      <c r="L325" s="19">
        <f t="shared" si="57"/>
        <v>0.77936591965178514</v>
      </c>
      <c r="M325" s="18">
        <f t="shared" si="58"/>
        <v>7521.0260000000044</v>
      </c>
      <c r="N325" s="18">
        <f t="shared" si="59"/>
        <v>7579</v>
      </c>
      <c r="O325" s="18">
        <f t="shared" si="60"/>
        <v>7579</v>
      </c>
      <c r="P325" s="19">
        <v>0.5</v>
      </c>
      <c r="Q325" s="18">
        <f t="shared" si="61"/>
        <v>34.002000000000002</v>
      </c>
      <c r="R325" s="18">
        <f t="shared" si="62"/>
        <v>222.89865302041053</v>
      </c>
      <c r="S325" s="18">
        <f t="shared" si="63"/>
        <v>-79.898653020410535</v>
      </c>
    </row>
    <row r="326" spans="1:19" x14ac:dyDescent="0.25">
      <c r="A326" s="17">
        <v>510217</v>
      </c>
      <c r="B326" s="18">
        <v>21</v>
      </c>
      <c r="C326" s="18">
        <v>16.40012698412697</v>
      </c>
      <c r="D326" s="18">
        <v>17.75</v>
      </c>
      <c r="E326" s="18">
        <v>3.7781870149248138</v>
      </c>
      <c r="F326" s="19">
        <f t="shared" si="54"/>
        <v>0.23037547322539456</v>
      </c>
      <c r="G326" s="18">
        <v>4.5998730158730154</v>
      </c>
      <c r="H326" s="17">
        <v>126</v>
      </c>
      <c r="I326" s="19">
        <f t="shared" si="55"/>
        <v>0.78095842781557001</v>
      </c>
      <c r="J326" s="19" t="str">
        <f t="shared" si="64"/>
        <v>&gt; 75%</v>
      </c>
      <c r="K326" s="19">
        <f t="shared" si="56"/>
        <v>0.84523809523809523</v>
      </c>
      <c r="L326" s="19">
        <f t="shared" si="57"/>
        <v>0.84523809523809523</v>
      </c>
      <c r="M326" s="18">
        <f t="shared" si="58"/>
        <v>2066.4159999999983</v>
      </c>
      <c r="N326" s="18">
        <f t="shared" si="59"/>
        <v>2236.5</v>
      </c>
      <c r="O326" s="18">
        <f t="shared" si="60"/>
        <v>2236.5</v>
      </c>
      <c r="P326" s="19">
        <v>0.5</v>
      </c>
      <c r="Q326" s="18">
        <f t="shared" si="61"/>
        <v>10.5</v>
      </c>
      <c r="R326" s="18">
        <f t="shared" si="62"/>
        <v>213</v>
      </c>
      <c r="S326" s="18">
        <f t="shared" si="63"/>
        <v>-87</v>
      </c>
    </row>
    <row r="327" spans="1:19" x14ac:dyDescent="0.25">
      <c r="A327" s="17">
        <v>334244</v>
      </c>
      <c r="B327" s="18">
        <v>33.200000000000003</v>
      </c>
      <c r="C327" s="18">
        <v>25.757432432432413</v>
      </c>
      <c r="D327" s="18">
        <v>25.5</v>
      </c>
      <c r="E327" s="18">
        <v>3.287847986625879</v>
      </c>
      <c r="F327" s="19">
        <f t="shared" si="54"/>
        <v>0.12764657328523135</v>
      </c>
      <c r="G327" s="18">
        <v>7.442567567567572</v>
      </c>
      <c r="H327" s="17">
        <v>148</v>
      </c>
      <c r="I327" s="19">
        <f t="shared" si="55"/>
        <v>0.77582627808531357</v>
      </c>
      <c r="J327" s="19" t="str">
        <f t="shared" si="64"/>
        <v>&gt; 75%</v>
      </c>
      <c r="K327" s="19">
        <f t="shared" si="56"/>
        <v>0.7680722891566264</v>
      </c>
      <c r="L327" s="19">
        <f t="shared" si="57"/>
        <v>0.7680722891566264</v>
      </c>
      <c r="M327" s="18">
        <f t="shared" si="58"/>
        <v>3812.0999999999972</v>
      </c>
      <c r="N327" s="18">
        <f t="shared" si="59"/>
        <v>3774</v>
      </c>
      <c r="O327" s="18">
        <f t="shared" si="60"/>
        <v>3774</v>
      </c>
      <c r="P327" s="19">
        <v>0.5</v>
      </c>
      <c r="Q327" s="18">
        <f t="shared" si="61"/>
        <v>16.600000000000001</v>
      </c>
      <c r="R327" s="18">
        <f t="shared" si="62"/>
        <v>227.34939759036143</v>
      </c>
      <c r="S327" s="18">
        <f t="shared" si="63"/>
        <v>-79.349397590361434</v>
      </c>
    </row>
    <row r="328" spans="1:19" x14ac:dyDescent="0.25">
      <c r="A328" s="17">
        <v>510182</v>
      </c>
      <c r="B328" s="18">
        <v>19.2</v>
      </c>
      <c r="C328" s="18">
        <v>13.210673758865246</v>
      </c>
      <c r="D328" s="18">
        <v>13.4</v>
      </c>
      <c r="E328" s="18">
        <v>3.0215499747562302</v>
      </c>
      <c r="F328" s="19">
        <f t="shared" si="54"/>
        <v>0.22872035370100394</v>
      </c>
      <c r="G328" s="18">
        <v>5.9893262411347514</v>
      </c>
      <c r="H328" s="17">
        <v>141</v>
      </c>
      <c r="I328" s="19">
        <f t="shared" si="55"/>
        <v>0.68805592494089829</v>
      </c>
      <c r="J328" s="19" t="str">
        <f t="shared" si="64"/>
        <v>50% - 75%</v>
      </c>
      <c r="K328" s="19">
        <f t="shared" si="56"/>
        <v>0.69791666666666674</v>
      </c>
      <c r="L328" s="19">
        <f t="shared" si="57"/>
        <v>0.69791666666666674</v>
      </c>
      <c r="M328" s="18">
        <f t="shared" si="58"/>
        <v>1862.7049999999997</v>
      </c>
      <c r="N328" s="18">
        <f t="shared" si="59"/>
        <v>1889.4</v>
      </c>
      <c r="O328" s="18">
        <f t="shared" si="60"/>
        <v>1889.4</v>
      </c>
      <c r="P328" s="19">
        <v>0.5</v>
      </c>
      <c r="Q328" s="18">
        <f t="shared" si="61"/>
        <v>9.6</v>
      </c>
      <c r="R328" s="18">
        <f t="shared" si="62"/>
        <v>196.81250000000003</v>
      </c>
      <c r="S328" s="18">
        <f t="shared" si="63"/>
        <v>-55.812500000000028</v>
      </c>
    </row>
    <row r="329" spans="1:19" x14ac:dyDescent="0.25">
      <c r="A329" s="17">
        <v>55016</v>
      </c>
      <c r="B329" s="18">
        <v>14</v>
      </c>
      <c r="C329" s="18">
        <v>8.1071895424836597</v>
      </c>
      <c r="D329" s="18">
        <v>7.9</v>
      </c>
      <c r="E329" s="18">
        <v>2.507727650765978</v>
      </c>
      <c r="F329" s="19">
        <f t="shared" si="54"/>
        <v>0.30932145321444265</v>
      </c>
      <c r="G329" s="18">
        <v>5.8928104575163403</v>
      </c>
      <c r="H329" s="17">
        <v>153</v>
      </c>
      <c r="I329" s="19">
        <f t="shared" si="55"/>
        <v>0.57908496732026138</v>
      </c>
      <c r="J329" s="19" t="str">
        <f t="shared" si="64"/>
        <v>50% - 75%</v>
      </c>
      <c r="K329" s="19">
        <f t="shared" si="56"/>
        <v>0.56428571428571428</v>
      </c>
      <c r="L329" s="19">
        <f t="shared" si="57"/>
        <v>0.56428571428571428</v>
      </c>
      <c r="M329" s="18">
        <f t="shared" si="58"/>
        <v>1240.3999999999999</v>
      </c>
      <c r="N329" s="18">
        <f t="shared" si="59"/>
        <v>1208.7</v>
      </c>
      <c r="O329" s="18">
        <f t="shared" si="60"/>
        <v>1208.7</v>
      </c>
      <c r="P329" s="19">
        <v>0.5</v>
      </c>
      <c r="Q329" s="18">
        <f t="shared" si="61"/>
        <v>7</v>
      </c>
      <c r="R329" s="18">
        <f t="shared" si="62"/>
        <v>172.67142857142858</v>
      </c>
      <c r="S329" s="18">
        <f t="shared" si="63"/>
        <v>-19.671428571428578</v>
      </c>
    </row>
    <row r="330" spans="1:19" x14ac:dyDescent="0.25">
      <c r="A330" s="17">
        <v>120176</v>
      </c>
      <c r="B330" s="18">
        <v>109.1</v>
      </c>
      <c r="C330" s="18">
        <v>42.763615384615399</v>
      </c>
      <c r="D330" s="18">
        <v>43</v>
      </c>
      <c r="E330" s="18">
        <v>20.347248922574895</v>
      </c>
      <c r="F330" s="19">
        <f t="shared" si="54"/>
        <v>0.47580749989382337</v>
      </c>
      <c r="G330" s="18">
        <v>66.336384615384674</v>
      </c>
      <c r="H330" s="17">
        <v>143</v>
      </c>
      <c r="I330" s="19">
        <f t="shared" si="55"/>
        <v>0.39196714376366087</v>
      </c>
      <c r="J330" s="19" t="str">
        <f t="shared" si="64"/>
        <v>25% - 50%</v>
      </c>
      <c r="K330" s="19">
        <f t="shared" si="56"/>
        <v>0.39413382218148491</v>
      </c>
      <c r="L330" s="19">
        <f t="shared" si="57"/>
        <v>0.39413382218148491</v>
      </c>
      <c r="M330" s="18">
        <f t="shared" si="58"/>
        <v>6115.1970000000019</v>
      </c>
      <c r="N330" s="18">
        <f t="shared" si="59"/>
        <v>6149</v>
      </c>
      <c r="O330" s="18">
        <f t="shared" si="60"/>
        <v>6149</v>
      </c>
      <c r="P330" s="19">
        <v>0.5</v>
      </c>
      <c r="Q330" s="18">
        <f t="shared" si="61"/>
        <v>54.55</v>
      </c>
      <c r="R330" s="18">
        <f t="shared" si="62"/>
        <v>112.72227314390469</v>
      </c>
      <c r="S330" s="18">
        <f t="shared" si="63"/>
        <v>30.277726856095313</v>
      </c>
    </row>
    <row r="331" spans="1:19" x14ac:dyDescent="0.25">
      <c r="A331" s="17">
        <v>23581</v>
      </c>
      <c r="B331" s="18">
        <v>50.9</v>
      </c>
      <c r="C331" s="18">
        <v>23.665408805031454</v>
      </c>
      <c r="D331" s="18">
        <v>22.6</v>
      </c>
      <c r="E331" s="18">
        <v>9.1314797518476212</v>
      </c>
      <c r="F331" s="19">
        <f t="shared" si="54"/>
        <v>0.38585768059524062</v>
      </c>
      <c r="G331" s="18">
        <v>27.234591194968559</v>
      </c>
      <c r="H331" s="17">
        <v>159</v>
      </c>
      <c r="I331" s="19">
        <f t="shared" si="55"/>
        <v>0.4649392692540561</v>
      </c>
      <c r="J331" s="19" t="str">
        <f t="shared" si="64"/>
        <v>25% - 50%</v>
      </c>
      <c r="K331" s="19">
        <f t="shared" si="56"/>
        <v>0.44400785854616898</v>
      </c>
      <c r="L331" s="19">
        <f t="shared" si="57"/>
        <v>0.44400785854616898</v>
      </c>
      <c r="M331" s="18">
        <f t="shared" si="58"/>
        <v>3762.8000000000011</v>
      </c>
      <c r="N331" s="18">
        <f t="shared" si="59"/>
        <v>3593.4</v>
      </c>
      <c r="O331" s="18">
        <f t="shared" si="60"/>
        <v>3593.4</v>
      </c>
      <c r="P331" s="19">
        <v>0.5</v>
      </c>
      <c r="Q331" s="18">
        <f t="shared" si="61"/>
        <v>25.45</v>
      </c>
      <c r="R331" s="18">
        <f t="shared" si="62"/>
        <v>141.19449901768175</v>
      </c>
      <c r="S331" s="18">
        <f t="shared" si="63"/>
        <v>17.80550098231825</v>
      </c>
    </row>
    <row r="332" spans="1:19" x14ac:dyDescent="0.25">
      <c r="A332" s="17">
        <v>510135</v>
      </c>
      <c r="B332" s="18">
        <v>18.917999999999999</v>
      </c>
      <c r="C332" s="18">
        <v>13.766656716417911</v>
      </c>
      <c r="D332" s="18">
        <v>14.3</v>
      </c>
      <c r="E332" s="18">
        <v>3.1789720358283589</v>
      </c>
      <c r="F332" s="19">
        <f t="shared" si="54"/>
        <v>0.23091823245924073</v>
      </c>
      <c r="G332" s="18">
        <v>5.1513432835820891</v>
      </c>
      <c r="H332" s="17">
        <v>134</v>
      </c>
      <c r="I332" s="19">
        <f t="shared" si="55"/>
        <v>0.7277014862257063</v>
      </c>
      <c r="J332" s="19" t="str">
        <f t="shared" si="64"/>
        <v>50% - 75%</v>
      </c>
      <c r="K332" s="19">
        <f t="shared" si="56"/>
        <v>0.75589385770165984</v>
      </c>
      <c r="L332" s="19">
        <f t="shared" si="57"/>
        <v>0.75589385770165984</v>
      </c>
      <c r="M332" s="18">
        <f t="shared" si="58"/>
        <v>1844.732</v>
      </c>
      <c r="N332" s="18">
        <f t="shared" si="59"/>
        <v>1916.2</v>
      </c>
      <c r="O332" s="18">
        <f t="shared" si="60"/>
        <v>1916.2</v>
      </c>
      <c r="P332" s="19">
        <v>0.5</v>
      </c>
      <c r="Q332" s="18">
        <f t="shared" si="61"/>
        <v>9.4589999999999996</v>
      </c>
      <c r="R332" s="18">
        <f t="shared" si="62"/>
        <v>202.57955386404484</v>
      </c>
      <c r="S332" s="18">
        <f t="shared" si="63"/>
        <v>-68.57955386404484</v>
      </c>
    </row>
    <row r="333" spans="1:19" x14ac:dyDescent="0.25">
      <c r="A333" s="17">
        <v>560156</v>
      </c>
      <c r="B333" s="18">
        <v>51.970999999999997</v>
      </c>
      <c r="C333" s="18">
        <v>20.968265625000001</v>
      </c>
      <c r="D333" s="18">
        <v>18.599999999999998</v>
      </c>
      <c r="E333" s="18">
        <v>13.229972536102913</v>
      </c>
      <c r="F333" s="19">
        <f t="shared" si="54"/>
        <v>0.63095216231566187</v>
      </c>
      <c r="G333" s="18">
        <v>31.002734374999974</v>
      </c>
      <c r="H333" s="17">
        <v>192</v>
      </c>
      <c r="I333" s="19">
        <f t="shared" si="55"/>
        <v>0.40346088443555062</v>
      </c>
      <c r="J333" s="19" t="str">
        <f t="shared" si="64"/>
        <v>25% - 50%</v>
      </c>
      <c r="K333" s="19">
        <f t="shared" si="56"/>
        <v>0.35789190125262166</v>
      </c>
      <c r="L333" s="19">
        <f t="shared" si="57"/>
        <v>0.35789190125262166</v>
      </c>
      <c r="M333" s="18">
        <f t="shared" si="58"/>
        <v>4025.9070000000002</v>
      </c>
      <c r="N333" s="18">
        <f t="shared" si="59"/>
        <v>3571.2</v>
      </c>
      <c r="O333" s="18">
        <f t="shared" si="60"/>
        <v>3571.2</v>
      </c>
      <c r="P333" s="19">
        <v>0.5</v>
      </c>
      <c r="Q333" s="18">
        <f t="shared" si="61"/>
        <v>25.985499999999998</v>
      </c>
      <c r="R333" s="18">
        <f t="shared" si="62"/>
        <v>137.43049008100672</v>
      </c>
      <c r="S333" s="18">
        <f t="shared" si="63"/>
        <v>54.569509918993276</v>
      </c>
    </row>
    <row r="334" spans="1:19" x14ac:dyDescent="0.25">
      <c r="A334" s="17">
        <v>2254</v>
      </c>
      <c r="B334" s="18">
        <v>18.7</v>
      </c>
      <c r="C334" s="18">
        <v>8.1610738255033475</v>
      </c>
      <c r="D334" s="18">
        <v>8</v>
      </c>
      <c r="E334" s="18">
        <v>3.5203023405436951</v>
      </c>
      <c r="F334" s="19">
        <f t="shared" si="54"/>
        <v>0.43135283613569991</v>
      </c>
      <c r="G334" s="18">
        <v>10.538926174496645</v>
      </c>
      <c r="H334" s="17">
        <v>149</v>
      </c>
      <c r="I334" s="19">
        <f t="shared" si="55"/>
        <v>0.43642106018734478</v>
      </c>
      <c r="J334" s="19" t="str">
        <f t="shared" si="64"/>
        <v>25% - 50%</v>
      </c>
      <c r="K334" s="19">
        <f t="shared" si="56"/>
        <v>0.42780748663101603</v>
      </c>
      <c r="L334" s="19">
        <f t="shared" si="57"/>
        <v>0.42780748663101603</v>
      </c>
      <c r="M334" s="18">
        <f t="shared" si="58"/>
        <v>1215.9999999999989</v>
      </c>
      <c r="N334" s="18">
        <f t="shared" si="59"/>
        <v>1192</v>
      </c>
      <c r="O334" s="18">
        <f t="shared" si="60"/>
        <v>1192</v>
      </c>
      <c r="P334" s="19">
        <v>0.5</v>
      </c>
      <c r="Q334" s="18">
        <f t="shared" si="61"/>
        <v>9.35</v>
      </c>
      <c r="R334" s="18">
        <f t="shared" si="62"/>
        <v>127.48663101604278</v>
      </c>
      <c r="S334" s="18">
        <f t="shared" si="63"/>
        <v>21.513368983957221</v>
      </c>
    </row>
    <row r="335" spans="1:19" x14ac:dyDescent="0.25">
      <c r="A335" s="17">
        <v>510226</v>
      </c>
      <c r="B335" s="18">
        <v>18.899999999999999</v>
      </c>
      <c r="C335" s="18">
        <v>14.260174242424243</v>
      </c>
      <c r="D335" s="18">
        <v>14.850000000000001</v>
      </c>
      <c r="E335" s="18">
        <v>2.9621074700395695</v>
      </c>
      <c r="F335" s="19">
        <f t="shared" si="54"/>
        <v>0.20771888335187749</v>
      </c>
      <c r="G335" s="18">
        <v>4.639825757575756</v>
      </c>
      <c r="H335" s="17">
        <v>132</v>
      </c>
      <c r="I335" s="19">
        <f t="shared" si="55"/>
        <v>0.75450657367324048</v>
      </c>
      <c r="J335" s="19" t="str">
        <f t="shared" si="64"/>
        <v>&gt; 75%</v>
      </c>
      <c r="K335" s="19">
        <f t="shared" si="56"/>
        <v>0.78571428571428581</v>
      </c>
      <c r="L335" s="19">
        <f t="shared" si="57"/>
        <v>0.78571428571428581</v>
      </c>
      <c r="M335" s="18">
        <f t="shared" si="58"/>
        <v>1882.3430000000001</v>
      </c>
      <c r="N335" s="18">
        <f t="shared" si="59"/>
        <v>1960.2000000000003</v>
      </c>
      <c r="O335" s="18">
        <f t="shared" si="60"/>
        <v>1960.2000000000003</v>
      </c>
      <c r="P335" s="19">
        <v>0.5</v>
      </c>
      <c r="Q335" s="18">
        <f t="shared" si="61"/>
        <v>9.4499999999999993</v>
      </c>
      <c r="R335" s="18">
        <f t="shared" si="62"/>
        <v>207.42857142857147</v>
      </c>
      <c r="S335" s="18">
        <f t="shared" si="63"/>
        <v>-75.428571428571473</v>
      </c>
    </row>
    <row r="336" spans="1:19" x14ac:dyDescent="0.25">
      <c r="A336" s="17">
        <v>22525</v>
      </c>
      <c r="B336" s="18">
        <v>22.6</v>
      </c>
      <c r="C336" s="18">
        <v>13.328472222222228</v>
      </c>
      <c r="D336" s="18">
        <v>13.25</v>
      </c>
      <c r="E336" s="18">
        <v>3.845652584857163</v>
      </c>
      <c r="F336" s="19">
        <f t="shared" si="54"/>
        <v>0.2885291367787377</v>
      </c>
      <c r="G336" s="18">
        <v>9.2715277777777771</v>
      </c>
      <c r="H336" s="17">
        <v>144</v>
      </c>
      <c r="I336" s="19">
        <f t="shared" si="55"/>
        <v>0.58975540806293036</v>
      </c>
      <c r="J336" s="19" t="str">
        <f t="shared" si="64"/>
        <v>50% - 75%</v>
      </c>
      <c r="K336" s="19">
        <f t="shared" si="56"/>
        <v>0.58628318584070793</v>
      </c>
      <c r="L336" s="19">
        <f t="shared" si="57"/>
        <v>0.58628318584070793</v>
      </c>
      <c r="M336" s="18">
        <f t="shared" si="58"/>
        <v>1919.3000000000009</v>
      </c>
      <c r="N336" s="18">
        <f t="shared" si="59"/>
        <v>1908</v>
      </c>
      <c r="O336" s="18">
        <f t="shared" si="60"/>
        <v>1908</v>
      </c>
      <c r="P336" s="19">
        <v>0.5</v>
      </c>
      <c r="Q336" s="18">
        <f t="shared" si="61"/>
        <v>11.3</v>
      </c>
      <c r="R336" s="18">
        <f t="shared" si="62"/>
        <v>168.84955752212389</v>
      </c>
      <c r="S336" s="18">
        <f t="shared" si="63"/>
        <v>-24.849557522123888</v>
      </c>
    </row>
    <row r="337" spans="1:19" x14ac:dyDescent="0.25">
      <c r="A337" s="17">
        <v>24541</v>
      </c>
      <c r="B337" s="18">
        <v>106.5</v>
      </c>
      <c r="C337" s="18">
        <v>62.718945945945947</v>
      </c>
      <c r="D337" s="18">
        <v>61.5</v>
      </c>
      <c r="E337" s="18">
        <v>22.915364849836916</v>
      </c>
      <c r="F337" s="19">
        <f t="shared" si="54"/>
        <v>0.365365911435859</v>
      </c>
      <c r="G337" s="18">
        <v>43.781054054054053</v>
      </c>
      <c r="H337" s="17">
        <v>148</v>
      </c>
      <c r="I337" s="19">
        <f t="shared" si="55"/>
        <v>0.58891029057226241</v>
      </c>
      <c r="J337" s="19" t="str">
        <f t="shared" si="64"/>
        <v>50% - 75%</v>
      </c>
      <c r="K337" s="19">
        <f t="shared" si="56"/>
        <v>0.57746478873239437</v>
      </c>
      <c r="L337" s="19">
        <f t="shared" si="57"/>
        <v>0.57746478873239437</v>
      </c>
      <c r="M337" s="18">
        <f t="shared" si="58"/>
        <v>9282.4040000000005</v>
      </c>
      <c r="N337" s="18">
        <f t="shared" si="59"/>
        <v>9102</v>
      </c>
      <c r="O337" s="18">
        <f t="shared" si="60"/>
        <v>9102</v>
      </c>
      <c r="P337" s="19">
        <v>0.5</v>
      </c>
      <c r="Q337" s="18">
        <f t="shared" si="61"/>
        <v>53.25</v>
      </c>
      <c r="R337" s="18">
        <f t="shared" si="62"/>
        <v>170.92957746478874</v>
      </c>
      <c r="S337" s="18">
        <f t="shared" si="63"/>
        <v>-22.929577464788736</v>
      </c>
    </row>
    <row r="338" spans="1:19" x14ac:dyDescent="0.25">
      <c r="A338" s="17">
        <v>120194</v>
      </c>
      <c r="B338" s="18">
        <v>76.272999999999996</v>
      </c>
      <c r="C338" s="18">
        <v>45.274203947368413</v>
      </c>
      <c r="D338" s="18">
        <v>43.844999999999999</v>
      </c>
      <c r="E338" s="18">
        <v>16.864313808050653</v>
      </c>
      <c r="F338" s="19">
        <f t="shared" si="54"/>
        <v>0.37249277375822087</v>
      </c>
      <c r="G338" s="18">
        <v>30.998796052631572</v>
      </c>
      <c r="H338" s="17">
        <v>152</v>
      </c>
      <c r="I338" s="19">
        <f t="shared" si="55"/>
        <v>0.59358100438383721</v>
      </c>
      <c r="J338" s="19" t="str">
        <f t="shared" si="64"/>
        <v>50% - 75%</v>
      </c>
      <c r="K338" s="19">
        <f t="shared" si="56"/>
        <v>0.57484299817759887</v>
      </c>
      <c r="L338" s="19">
        <f t="shared" si="57"/>
        <v>0.57484299817759887</v>
      </c>
      <c r="M338" s="18">
        <f t="shared" si="58"/>
        <v>6881.6789999999992</v>
      </c>
      <c r="N338" s="18">
        <f t="shared" si="59"/>
        <v>6664.44</v>
      </c>
      <c r="O338" s="18">
        <f t="shared" si="60"/>
        <v>6664.44</v>
      </c>
      <c r="P338" s="19">
        <v>0.5</v>
      </c>
      <c r="Q338" s="18">
        <f t="shared" si="61"/>
        <v>38.136499999999998</v>
      </c>
      <c r="R338" s="18">
        <f t="shared" si="62"/>
        <v>174.75227144599006</v>
      </c>
      <c r="S338" s="18">
        <f t="shared" si="63"/>
        <v>-22.752271445990061</v>
      </c>
    </row>
    <row r="339" spans="1:19" x14ac:dyDescent="0.25">
      <c r="A339" s="17">
        <v>120137</v>
      </c>
      <c r="B339" s="18">
        <v>79.546000000000006</v>
      </c>
      <c r="C339" s="18">
        <v>21.714987804878049</v>
      </c>
      <c r="D339" s="18">
        <v>20.352999999999998</v>
      </c>
      <c r="E339" s="18">
        <v>10.267684043613837</v>
      </c>
      <c r="F339" s="19">
        <f t="shared" si="54"/>
        <v>0.47283858208326079</v>
      </c>
      <c r="G339" s="18">
        <v>57.831012195121929</v>
      </c>
      <c r="H339" s="17">
        <v>164</v>
      </c>
      <c r="I339" s="19">
        <f t="shared" si="55"/>
        <v>0.27298654621072144</v>
      </c>
      <c r="J339" s="19" t="str">
        <f t="shared" si="64"/>
        <v>25% - 50%</v>
      </c>
      <c r="K339" s="19">
        <f t="shared" si="56"/>
        <v>0.25586453121464303</v>
      </c>
      <c r="L339" s="19">
        <f t="shared" si="57"/>
        <v>0.25586453121464303</v>
      </c>
      <c r="M339" s="18">
        <f t="shared" si="58"/>
        <v>3561.2580000000003</v>
      </c>
      <c r="N339" s="18">
        <f t="shared" si="59"/>
        <v>3337.8919999999998</v>
      </c>
      <c r="O339" s="18">
        <f t="shared" si="60"/>
        <v>3337.8919999999998</v>
      </c>
      <c r="P339" s="19">
        <v>0.5</v>
      </c>
      <c r="Q339" s="18">
        <f t="shared" si="61"/>
        <v>39.773000000000003</v>
      </c>
      <c r="R339" s="18">
        <f t="shared" si="62"/>
        <v>83.923566238402927</v>
      </c>
      <c r="S339" s="18">
        <f t="shared" si="63"/>
        <v>80.076433761597073</v>
      </c>
    </row>
    <row r="340" spans="1:19" x14ac:dyDescent="0.25">
      <c r="A340" s="17">
        <v>23578</v>
      </c>
      <c r="B340" s="18">
        <v>68.5</v>
      </c>
      <c r="C340" s="18">
        <v>30.852903225806461</v>
      </c>
      <c r="D340" s="18">
        <v>29.6</v>
      </c>
      <c r="E340" s="18">
        <v>10.670588961686962</v>
      </c>
      <c r="F340" s="19">
        <f t="shared" si="54"/>
        <v>0.3458536424786664</v>
      </c>
      <c r="G340" s="18">
        <v>37.647096774193535</v>
      </c>
      <c r="H340" s="17">
        <v>155</v>
      </c>
      <c r="I340" s="19">
        <f t="shared" si="55"/>
        <v>0.45040734636213814</v>
      </c>
      <c r="J340" s="19" t="str">
        <f t="shared" si="64"/>
        <v>25% - 50%</v>
      </c>
      <c r="K340" s="19">
        <f t="shared" si="56"/>
        <v>0.4321167883211679</v>
      </c>
      <c r="L340" s="19">
        <f t="shared" si="57"/>
        <v>0.4321167883211679</v>
      </c>
      <c r="M340" s="18">
        <f t="shared" si="58"/>
        <v>4782.2000000000016</v>
      </c>
      <c r="N340" s="18">
        <f t="shared" si="59"/>
        <v>4588</v>
      </c>
      <c r="O340" s="18">
        <f t="shared" si="60"/>
        <v>4588</v>
      </c>
      <c r="P340" s="19">
        <v>0.5</v>
      </c>
      <c r="Q340" s="18">
        <f t="shared" si="61"/>
        <v>34.25</v>
      </c>
      <c r="R340" s="18">
        <f t="shared" si="62"/>
        <v>133.95620437956205</v>
      </c>
      <c r="S340" s="18">
        <f t="shared" si="63"/>
        <v>21.043795620437947</v>
      </c>
    </row>
    <row r="341" spans="1:19" x14ac:dyDescent="0.25">
      <c r="A341" s="17">
        <v>510183</v>
      </c>
      <c r="B341" s="18">
        <v>22.899000000000001</v>
      </c>
      <c r="C341" s="18">
        <v>13.481370370370376</v>
      </c>
      <c r="D341" s="18">
        <v>13.8</v>
      </c>
      <c r="E341" s="18">
        <v>3.7683514502825721</v>
      </c>
      <c r="F341" s="19">
        <f t="shared" si="54"/>
        <v>0.27952287836885853</v>
      </c>
      <c r="G341" s="18">
        <v>9.4176296296296336</v>
      </c>
      <c r="H341" s="17">
        <v>135</v>
      </c>
      <c r="I341" s="19">
        <f t="shared" si="55"/>
        <v>0.58873183852440614</v>
      </c>
      <c r="J341" s="19" t="str">
        <f t="shared" si="64"/>
        <v>50% - 75%</v>
      </c>
      <c r="K341" s="19">
        <f t="shared" si="56"/>
        <v>0.60264640377309053</v>
      </c>
      <c r="L341" s="19">
        <f t="shared" si="57"/>
        <v>0.60264640377309053</v>
      </c>
      <c r="M341" s="18">
        <f t="shared" si="58"/>
        <v>1819.9850000000008</v>
      </c>
      <c r="N341" s="18">
        <f t="shared" si="59"/>
        <v>1863</v>
      </c>
      <c r="O341" s="18">
        <f t="shared" si="60"/>
        <v>1863</v>
      </c>
      <c r="P341" s="19">
        <v>0.5</v>
      </c>
      <c r="Q341" s="18">
        <f t="shared" si="61"/>
        <v>11.4495</v>
      </c>
      <c r="R341" s="18">
        <f t="shared" si="62"/>
        <v>162.71452901873442</v>
      </c>
      <c r="S341" s="18">
        <f t="shared" si="63"/>
        <v>-27.714529018734424</v>
      </c>
    </row>
    <row r="342" spans="1:19" x14ac:dyDescent="0.25">
      <c r="A342" s="17">
        <v>294171</v>
      </c>
      <c r="B342" s="18">
        <v>176.5</v>
      </c>
      <c r="C342" s="18">
        <v>100.15275590551184</v>
      </c>
      <c r="D342" s="18">
        <v>106</v>
      </c>
      <c r="E342" s="18">
        <v>36.416010840278872</v>
      </c>
      <c r="F342" s="19">
        <f t="shared" si="54"/>
        <v>0.36360468078017955</v>
      </c>
      <c r="G342" s="18">
        <v>76.34724409448819</v>
      </c>
      <c r="H342" s="17">
        <v>127</v>
      </c>
      <c r="I342" s="19">
        <f t="shared" si="55"/>
        <v>0.567437710512815</v>
      </c>
      <c r="J342" s="19" t="str">
        <f t="shared" si="64"/>
        <v>50% - 75%</v>
      </c>
      <c r="K342" s="19">
        <f t="shared" si="56"/>
        <v>0.60056657223796039</v>
      </c>
      <c r="L342" s="19">
        <f t="shared" si="57"/>
        <v>0.60056657223796039</v>
      </c>
      <c r="M342" s="18">
        <f t="shared" si="58"/>
        <v>12719.400000000003</v>
      </c>
      <c r="N342" s="18">
        <f t="shared" si="59"/>
        <v>13462</v>
      </c>
      <c r="O342" s="18">
        <f t="shared" si="60"/>
        <v>13462</v>
      </c>
      <c r="P342" s="19">
        <v>0.5</v>
      </c>
      <c r="Q342" s="18">
        <f t="shared" si="61"/>
        <v>88.25</v>
      </c>
      <c r="R342" s="18">
        <f t="shared" si="62"/>
        <v>152.54390934844193</v>
      </c>
      <c r="S342" s="18">
        <f t="shared" si="63"/>
        <v>-25.543909348441929</v>
      </c>
    </row>
    <row r="343" spans="1:19" x14ac:dyDescent="0.25">
      <c r="A343" s="17">
        <v>510163</v>
      </c>
      <c r="B343" s="18">
        <v>20.141999999999999</v>
      </c>
      <c r="C343" s="18">
        <v>14.404215827338122</v>
      </c>
      <c r="D343" s="18">
        <v>14.5</v>
      </c>
      <c r="E343" s="18">
        <v>2.6910069899106293</v>
      </c>
      <c r="F343" s="19">
        <f t="shared" si="54"/>
        <v>0.18682079067458152</v>
      </c>
      <c r="G343" s="18">
        <v>5.7377841726618737</v>
      </c>
      <c r="H343" s="17">
        <v>139</v>
      </c>
      <c r="I343" s="19">
        <f t="shared" si="55"/>
        <v>0.71513334462010336</v>
      </c>
      <c r="J343" s="19" t="str">
        <f t="shared" si="64"/>
        <v>50% - 75%</v>
      </c>
      <c r="K343" s="19">
        <f t="shared" si="56"/>
        <v>0.71988878959388347</v>
      </c>
      <c r="L343" s="19">
        <f t="shared" si="57"/>
        <v>0.71988878959388347</v>
      </c>
      <c r="M343" s="18">
        <f t="shared" si="58"/>
        <v>2002.185999999999</v>
      </c>
      <c r="N343" s="18">
        <f t="shared" si="59"/>
        <v>2015.5</v>
      </c>
      <c r="O343" s="18">
        <f t="shared" si="60"/>
        <v>2015.5</v>
      </c>
      <c r="P343" s="19">
        <v>0.5</v>
      </c>
      <c r="Q343" s="18">
        <f t="shared" si="61"/>
        <v>10.071</v>
      </c>
      <c r="R343" s="18">
        <f t="shared" si="62"/>
        <v>200.12908350709961</v>
      </c>
      <c r="S343" s="18">
        <f t="shared" si="63"/>
        <v>-61.129083507099608</v>
      </c>
    </row>
    <row r="344" spans="1:19" x14ac:dyDescent="0.25">
      <c r="A344" s="17">
        <v>510218</v>
      </c>
      <c r="B344" s="18">
        <v>16.558</v>
      </c>
      <c r="C344" s="18">
        <v>9.8321102941176477</v>
      </c>
      <c r="D344" s="18">
        <v>10</v>
      </c>
      <c r="E344" s="18">
        <v>3.397765347712443</v>
      </c>
      <c r="F344" s="19">
        <f t="shared" si="54"/>
        <v>0.34557844105402857</v>
      </c>
      <c r="G344" s="18">
        <v>6.7258897058823504</v>
      </c>
      <c r="H344" s="17">
        <v>136</v>
      </c>
      <c r="I344" s="19">
        <f t="shared" si="55"/>
        <v>0.593798181792345</v>
      </c>
      <c r="J344" s="19" t="str">
        <f t="shared" si="64"/>
        <v>50% - 75%</v>
      </c>
      <c r="K344" s="19">
        <f t="shared" si="56"/>
        <v>0.60393767363208117</v>
      </c>
      <c r="L344" s="19">
        <f t="shared" si="57"/>
        <v>0.60393767363208117</v>
      </c>
      <c r="M344" s="18">
        <f t="shared" si="58"/>
        <v>1337.1670000000001</v>
      </c>
      <c r="N344" s="18">
        <f t="shared" si="59"/>
        <v>1360</v>
      </c>
      <c r="O344" s="18">
        <f t="shared" si="60"/>
        <v>1360</v>
      </c>
      <c r="P344" s="19">
        <v>0.5</v>
      </c>
      <c r="Q344" s="18">
        <f t="shared" si="61"/>
        <v>8.2789999999999999</v>
      </c>
      <c r="R344" s="18">
        <f t="shared" si="62"/>
        <v>164.27104722792609</v>
      </c>
      <c r="S344" s="18">
        <f t="shared" si="63"/>
        <v>-28.27104722792609</v>
      </c>
    </row>
    <row r="345" spans="1:19" x14ac:dyDescent="0.25">
      <c r="A345" s="17">
        <v>510242</v>
      </c>
      <c r="B345" s="18">
        <v>19.100000000000001</v>
      </c>
      <c r="C345" s="18">
        <v>12.728515151515154</v>
      </c>
      <c r="D345" s="18">
        <v>13.153499999999999</v>
      </c>
      <c r="E345" s="18">
        <v>3.9974061790208344</v>
      </c>
      <c r="F345" s="19">
        <f t="shared" si="54"/>
        <v>0.31405125668134182</v>
      </c>
      <c r="G345" s="18">
        <v>6.371484848484851</v>
      </c>
      <c r="H345" s="17">
        <v>132</v>
      </c>
      <c r="I345" s="19">
        <f t="shared" si="55"/>
        <v>0.66641440583848965</v>
      </c>
      <c r="J345" s="19" t="str">
        <f t="shared" si="64"/>
        <v>50% - 75%</v>
      </c>
      <c r="K345" s="19">
        <f t="shared" si="56"/>
        <v>0.68866492146596847</v>
      </c>
      <c r="L345" s="19">
        <f t="shared" si="57"/>
        <v>0.68866492146596847</v>
      </c>
      <c r="M345" s="18">
        <f t="shared" si="58"/>
        <v>1680.1640000000002</v>
      </c>
      <c r="N345" s="18">
        <f t="shared" si="59"/>
        <v>1736.2619999999999</v>
      </c>
      <c r="O345" s="18">
        <f t="shared" si="60"/>
        <v>1736.2619999999999</v>
      </c>
      <c r="P345" s="19">
        <v>0.5</v>
      </c>
      <c r="Q345" s="18">
        <f t="shared" si="61"/>
        <v>9.5500000000000007</v>
      </c>
      <c r="R345" s="18">
        <f t="shared" si="62"/>
        <v>181.8075392670157</v>
      </c>
      <c r="S345" s="18">
        <f t="shared" si="63"/>
        <v>-49.807539267015699</v>
      </c>
    </row>
    <row r="346" spans="1:19" x14ac:dyDescent="0.25">
      <c r="A346" s="17">
        <v>3131</v>
      </c>
      <c r="B346" s="18">
        <v>77.900000000000006</v>
      </c>
      <c r="C346" s="18">
        <v>47.121014492753638</v>
      </c>
      <c r="D346" s="18">
        <v>47.55</v>
      </c>
      <c r="E346" s="18">
        <v>16.140308397539112</v>
      </c>
      <c r="F346" s="19">
        <f t="shared" si="54"/>
        <v>0.34252888167382728</v>
      </c>
      <c r="G346" s="18">
        <v>30.778985507246375</v>
      </c>
      <c r="H346" s="17">
        <v>138</v>
      </c>
      <c r="I346" s="19">
        <f t="shared" si="55"/>
        <v>0.60489107179401325</v>
      </c>
      <c r="J346" s="19" t="str">
        <f t="shared" si="64"/>
        <v>50% - 75%</v>
      </c>
      <c r="K346" s="19">
        <f t="shared" si="56"/>
        <v>0.61039794608472397</v>
      </c>
      <c r="L346" s="19">
        <f t="shared" si="57"/>
        <v>0.61039794608472397</v>
      </c>
      <c r="M346" s="18">
        <f t="shared" si="58"/>
        <v>6502.7000000000016</v>
      </c>
      <c r="N346" s="18">
        <f t="shared" si="59"/>
        <v>6561.9</v>
      </c>
      <c r="O346" s="18">
        <f t="shared" si="60"/>
        <v>6561.9</v>
      </c>
      <c r="P346" s="19">
        <v>0.5</v>
      </c>
      <c r="Q346" s="18">
        <f t="shared" si="61"/>
        <v>38.950000000000003</v>
      </c>
      <c r="R346" s="18">
        <f t="shared" si="62"/>
        <v>168.46983311938379</v>
      </c>
      <c r="S346" s="18">
        <f t="shared" si="63"/>
        <v>-30.469833119383793</v>
      </c>
    </row>
    <row r="347" spans="1:19" x14ac:dyDescent="0.25">
      <c r="A347" s="17">
        <v>510222</v>
      </c>
      <c r="B347" s="18">
        <v>19.100000000000001</v>
      </c>
      <c r="C347" s="18">
        <v>16.275829457364342</v>
      </c>
      <c r="D347" s="18">
        <v>17.004000000000001</v>
      </c>
      <c r="E347" s="18">
        <v>2.4966806999620301</v>
      </c>
      <c r="F347" s="19">
        <f t="shared" si="54"/>
        <v>0.15339806223100688</v>
      </c>
      <c r="G347" s="18">
        <v>2.8241705426356583</v>
      </c>
      <c r="H347" s="17">
        <v>129</v>
      </c>
      <c r="I347" s="19">
        <f t="shared" si="55"/>
        <v>0.85213766792483459</v>
      </c>
      <c r="J347" s="19" t="str">
        <f t="shared" si="64"/>
        <v>&gt; 75%</v>
      </c>
      <c r="K347" s="19">
        <f t="shared" si="56"/>
        <v>0.89026178010471202</v>
      </c>
      <c r="L347" s="19">
        <f t="shared" si="57"/>
        <v>0.89026178010471202</v>
      </c>
      <c r="M347" s="18">
        <f t="shared" si="58"/>
        <v>2099.5819999999999</v>
      </c>
      <c r="N347" s="18">
        <f t="shared" si="59"/>
        <v>2193.5160000000001</v>
      </c>
      <c r="O347" s="18">
        <f t="shared" si="60"/>
        <v>2193.5160000000001</v>
      </c>
      <c r="P347" s="19">
        <v>0.5</v>
      </c>
      <c r="Q347" s="18">
        <f t="shared" si="61"/>
        <v>9.5500000000000007</v>
      </c>
      <c r="R347" s="18">
        <f t="shared" si="62"/>
        <v>229.68753926701569</v>
      </c>
      <c r="S347" s="18">
        <f t="shared" si="63"/>
        <v>-100.68753926701569</v>
      </c>
    </row>
    <row r="348" spans="1:19" x14ac:dyDescent="0.25">
      <c r="A348" s="17">
        <v>3118</v>
      </c>
      <c r="B348" s="18">
        <v>45.048999999999999</v>
      </c>
      <c r="C348" s="18">
        <v>19.604735483870972</v>
      </c>
      <c r="D348" s="18">
        <v>18.683</v>
      </c>
      <c r="E348" s="18">
        <v>7.5029172526229049</v>
      </c>
      <c r="F348" s="19">
        <f t="shared" si="54"/>
        <v>0.38270943562567505</v>
      </c>
      <c r="G348" s="18">
        <v>25.444264516129028</v>
      </c>
      <c r="H348" s="17">
        <v>155</v>
      </c>
      <c r="I348" s="19">
        <f t="shared" si="55"/>
        <v>0.43518691833050616</v>
      </c>
      <c r="J348" s="19" t="str">
        <f t="shared" si="64"/>
        <v>25% - 50%</v>
      </c>
      <c r="K348" s="19">
        <f t="shared" si="56"/>
        <v>0.41472618704077779</v>
      </c>
      <c r="L348" s="19">
        <f t="shared" si="57"/>
        <v>0.41472618704077779</v>
      </c>
      <c r="M348" s="18">
        <f t="shared" si="58"/>
        <v>3038.7340000000004</v>
      </c>
      <c r="N348" s="18">
        <f t="shared" si="59"/>
        <v>2895.8649999999998</v>
      </c>
      <c r="O348" s="18">
        <f t="shared" si="60"/>
        <v>2895.8649999999998</v>
      </c>
      <c r="P348" s="19">
        <v>0.5</v>
      </c>
      <c r="Q348" s="18">
        <f t="shared" si="61"/>
        <v>22.5245</v>
      </c>
      <c r="R348" s="18">
        <f t="shared" si="62"/>
        <v>128.56511798264111</v>
      </c>
      <c r="S348" s="18">
        <f t="shared" si="63"/>
        <v>26.434882017358888</v>
      </c>
    </row>
    <row r="349" spans="1:19" x14ac:dyDescent="0.25">
      <c r="A349" s="17">
        <v>120175</v>
      </c>
      <c r="B349" s="18">
        <v>48.19</v>
      </c>
      <c r="C349" s="18">
        <v>34.600866666666647</v>
      </c>
      <c r="D349" s="18">
        <v>35.200000000000003</v>
      </c>
      <c r="E349" s="18">
        <v>6.1668250652240122</v>
      </c>
      <c r="F349" s="19">
        <f t="shared" si="54"/>
        <v>0.17822747402928296</v>
      </c>
      <c r="G349" s="18">
        <v>13.589133333333333</v>
      </c>
      <c r="H349" s="17">
        <v>135</v>
      </c>
      <c r="I349" s="19">
        <f t="shared" si="55"/>
        <v>0.71800926886629279</v>
      </c>
      <c r="J349" s="19" t="str">
        <f t="shared" si="64"/>
        <v>50% - 75%</v>
      </c>
      <c r="K349" s="19">
        <f t="shared" si="56"/>
        <v>0.73044200041502394</v>
      </c>
      <c r="L349" s="19">
        <f t="shared" si="57"/>
        <v>0.73044200041502394</v>
      </c>
      <c r="M349" s="18">
        <f t="shared" si="58"/>
        <v>4671.1169999999975</v>
      </c>
      <c r="N349" s="18">
        <f t="shared" si="59"/>
        <v>4752</v>
      </c>
      <c r="O349" s="18">
        <f t="shared" si="60"/>
        <v>4752</v>
      </c>
      <c r="P349" s="19">
        <v>0.5</v>
      </c>
      <c r="Q349" s="18">
        <f t="shared" si="61"/>
        <v>24.094999999999999</v>
      </c>
      <c r="R349" s="18">
        <f t="shared" si="62"/>
        <v>197.21934011205644</v>
      </c>
      <c r="S349" s="18">
        <f t="shared" si="63"/>
        <v>-62.219340112056443</v>
      </c>
    </row>
    <row r="350" spans="1:19" x14ac:dyDescent="0.25">
      <c r="A350" s="17">
        <v>29428</v>
      </c>
      <c r="B350" s="18">
        <v>68.099999999999994</v>
      </c>
      <c r="C350" s="18">
        <v>37.722222222222236</v>
      </c>
      <c r="D350" s="18">
        <v>37.150000000000006</v>
      </c>
      <c r="E350" s="18">
        <v>14.132388256214757</v>
      </c>
      <c r="F350" s="19">
        <f t="shared" si="54"/>
        <v>0.374643576747961</v>
      </c>
      <c r="G350" s="18">
        <v>30.377777777777776</v>
      </c>
      <c r="H350" s="17">
        <v>144</v>
      </c>
      <c r="I350" s="19">
        <f t="shared" si="55"/>
        <v>0.55392396802088462</v>
      </c>
      <c r="J350" s="19" t="str">
        <f t="shared" si="64"/>
        <v>50% - 75%</v>
      </c>
      <c r="K350" s="19">
        <f t="shared" si="56"/>
        <v>0.54552129221732759</v>
      </c>
      <c r="L350" s="19">
        <f t="shared" si="57"/>
        <v>0.54552129221732759</v>
      </c>
      <c r="M350" s="18">
        <f t="shared" si="58"/>
        <v>5432.0000000000018</v>
      </c>
      <c r="N350" s="18">
        <f t="shared" si="59"/>
        <v>5349.6</v>
      </c>
      <c r="O350" s="18">
        <f t="shared" si="60"/>
        <v>5349.6</v>
      </c>
      <c r="P350" s="19">
        <v>0.5</v>
      </c>
      <c r="Q350" s="18">
        <f t="shared" si="61"/>
        <v>34.049999999999997</v>
      </c>
      <c r="R350" s="18">
        <f t="shared" si="62"/>
        <v>157.11013215859035</v>
      </c>
      <c r="S350" s="18">
        <f t="shared" si="63"/>
        <v>-13.110132158590346</v>
      </c>
    </row>
    <row r="351" spans="1:19" x14ac:dyDescent="0.25">
      <c r="A351" s="17">
        <v>24516</v>
      </c>
      <c r="B351" s="18">
        <v>72.7</v>
      </c>
      <c r="C351" s="18">
        <v>39.000272727272723</v>
      </c>
      <c r="D351" s="18">
        <v>38.5</v>
      </c>
      <c r="E351" s="18">
        <v>11.607264693481124</v>
      </c>
      <c r="F351" s="19">
        <f t="shared" si="54"/>
        <v>0.29762009036834797</v>
      </c>
      <c r="G351" s="18">
        <v>33.69972727272728</v>
      </c>
      <c r="H351" s="17">
        <v>143</v>
      </c>
      <c r="I351" s="19">
        <f t="shared" si="55"/>
        <v>0.53645492059522315</v>
      </c>
      <c r="J351" s="19" t="str">
        <f t="shared" si="64"/>
        <v>50% - 75%</v>
      </c>
      <c r="K351" s="19">
        <f t="shared" si="56"/>
        <v>0.52957359009628613</v>
      </c>
      <c r="L351" s="19">
        <f t="shared" si="57"/>
        <v>0.52957359009628613</v>
      </c>
      <c r="M351" s="18">
        <f t="shared" si="58"/>
        <v>5577.0389999999998</v>
      </c>
      <c r="N351" s="18">
        <f t="shared" si="59"/>
        <v>5505.5</v>
      </c>
      <c r="O351" s="18">
        <f t="shared" si="60"/>
        <v>5505.5</v>
      </c>
      <c r="P351" s="19">
        <v>0.5</v>
      </c>
      <c r="Q351" s="18">
        <f t="shared" si="61"/>
        <v>36.35</v>
      </c>
      <c r="R351" s="18">
        <f t="shared" si="62"/>
        <v>151.45804676753781</v>
      </c>
      <c r="S351" s="18">
        <f t="shared" si="63"/>
        <v>-8.4580467675378088</v>
      </c>
    </row>
    <row r="352" spans="1:19" x14ac:dyDescent="0.25">
      <c r="A352" s="17">
        <v>23574</v>
      </c>
      <c r="B352" s="18">
        <v>55.8</v>
      </c>
      <c r="C352" s="18">
        <v>25.2937106918239</v>
      </c>
      <c r="D352" s="18">
        <v>23.8</v>
      </c>
      <c r="E352" s="18">
        <v>10.664603024145178</v>
      </c>
      <c r="F352" s="19">
        <f t="shared" si="54"/>
        <v>0.42163062407416846</v>
      </c>
      <c r="G352" s="18">
        <v>30.506289308176093</v>
      </c>
      <c r="H352" s="17">
        <v>159</v>
      </c>
      <c r="I352" s="19">
        <f t="shared" si="55"/>
        <v>0.45329230630508782</v>
      </c>
      <c r="J352" s="19" t="str">
        <f t="shared" si="64"/>
        <v>25% - 50%</v>
      </c>
      <c r="K352" s="19">
        <f t="shared" si="56"/>
        <v>0.42652329749103945</v>
      </c>
      <c r="L352" s="19">
        <f t="shared" si="57"/>
        <v>0.42652329749103945</v>
      </c>
      <c r="M352" s="18">
        <f t="shared" si="58"/>
        <v>4021.7000000000003</v>
      </c>
      <c r="N352" s="18">
        <f t="shared" si="59"/>
        <v>3784.2000000000003</v>
      </c>
      <c r="O352" s="18">
        <f t="shared" si="60"/>
        <v>3784.2000000000003</v>
      </c>
      <c r="P352" s="19">
        <v>0.5</v>
      </c>
      <c r="Q352" s="18">
        <f t="shared" si="61"/>
        <v>27.9</v>
      </c>
      <c r="R352" s="18">
        <f t="shared" si="62"/>
        <v>135.63440860215056</v>
      </c>
      <c r="S352" s="18">
        <f t="shared" si="63"/>
        <v>23.365591397849443</v>
      </c>
    </row>
    <row r="353" spans="1:19" x14ac:dyDescent="0.25">
      <c r="A353" s="17">
        <v>3969</v>
      </c>
      <c r="B353" s="18">
        <v>127.1</v>
      </c>
      <c r="C353" s="18">
        <v>88.718260869565185</v>
      </c>
      <c r="D353" s="18">
        <v>99</v>
      </c>
      <c r="E353" s="18">
        <v>30.121367314229371</v>
      </c>
      <c r="F353" s="19">
        <f t="shared" si="54"/>
        <v>0.33951710751537634</v>
      </c>
      <c r="G353" s="18">
        <v>38.381739130434774</v>
      </c>
      <c r="H353" s="17">
        <v>115</v>
      </c>
      <c r="I353" s="19">
        <f t="shared" si="55"/>
        <v>0.69801936168029255</v>
      </c>
      <c r="J353" s="19" t="str">
        <f t="shared" si="64"/>
        <v>50% - 75%</v>
      </c>
      <c r="K353" s="19">
        <f t="shared" si="56"/>
        <v>0.77891424075531079</v>
      </c>
      <c r="L353" s="19">
        <f t="shared" si="57"/>
        <v>0.77891424075531079</v>
      </c>
      <c r="M353" s="18">
        <f t="shared" si="58"/>
        <v>10202.599999999997</v>
      </c>
      <c r="N353" s="18">
        <f t="shared" si="59"/>
        <v>11385</v>
      </c>
      <c r="O353" s="18">
        <f t="shared" si="60"/>
        <v>11385</v>
      </c>
      <c r="P353" s="19">
        <v>0.5</v>
      </c>
      <c r="Q353" s="18">
        <f t="shared" si="61"/>
        <v>63.55</v>
      </c>
      <c r="R353" s="18">
        <f t="shared" si="62"/>
        <v>179.15027537372148</v>
      </c>
      <c r="S353" s="18">
        <f t="shared" si="63"/>
        <v>-64.150275373721485</v>
      </c>
    </row>
    <row r="354" spans="1:19" x14ac:dyDescent="0.25">
      <c r="A354" s="17">
        <v>510240</v>
      </c>
      <c r="B354" s="18">
        <v>18.8</v>
      </c>
      <c r="C354" s="18">
        <v>14.045085271317827</v>
      </c>
      <c r="D354" s="18">
        <v>14.6</v>
      </c>
      <c r="E354" s="18">
        <v>2.8790562555044983</v>
      </c>
      <c r="F354" s="19">
        <f t="shared" si="54"/>
        <v>0.20498674090530183</v>
      </c>
      <c r="G354" s="18">
        <v>4.7549147286821718</v>
      </c>
      <c r="H354" s="17">
        <v>129</v>
      </c>
      <c r="I354" s="19">
        <f t="shared" si="55"/>
        <v>0.74707900379350145</v>
      </c>
      <c r="J354" s="19" t="str">
        <f t="shared" si="64"/>
        <v>50% - 75%</v>
      </c>
      <c r="K354" s="19">
        <f t="shared" si="56"/>
        <v>0.77659574468085102</v>
      </c>
      <c r="L354" s="19">
        <f t="shared" si="57"/>
        <v>0.77659574468085102</v>
      </c>
      <c r="M354" s="18">
        <f t="shared" si="58"/>
        <v>1811.8159999999998</v>
      </c>
      <c r="N354" s="18">
        <f t="shared" si="59"/>
        <v>1883.3999999999999</v>
      </c>
      <c r="O354" s="18">
        <f t="shared" si="60"/>
        <v>1883.3999999999999</v>
      </c>
      <c r="P354" s="19">
        <v>0.5</v>
      </c>
      <c r="Q354" s="18">
        <f t="shared" si="61"/>
        <v>9.4</v>
      </c>
      <c r="R354" s="18">
        <f t="shared" si="62"/>
        <v>200.36170212765956</v>
      </c>
      <c r="S354" s="18">
        <f t="shared" si="63"/>
        <v>-71.361702127659555</v>
      </c>
    </row>
    <row r="355" spans="1:19" x14ac:dyDescent="0.25">
      <c r="A355" s="17">
        <v>57039</v>
      </c>
      <c r="B355" s="18">
        <v>21.489000000000001</v>
      </c>
      <c r="C355" s="18">
        <v>9.5705646258503343</v>
      </c>
      <c r="D355" s="18">
        <v>9.3000000000000007</v>
      </c>
      <c r="E355" s="18">
        <v>3.432296180317941</v>
      </c>
      <c r="F355" s="19">
        <f t="shared" si="54"/>
        <v>0.35863047944394244</v>
      </c>
      <c r="G355" s="18">
        <v>11.918435374149665</v>
      </c>
      <c r="H355" s="17">
        <v>147</v>
      </c>
      <c r="I355" s="19">
        <f t="shared" si="55"/>
        <v>0.44537040466519306</v>
      </c>
      <c r="J355" s="19" t="str">
        <f t="shared" si="64"/>
        <v>25% - 50%</v>
      </c>
      <c r="K355" s="19">
        <f t="shared" si="56"/>
        <v>0.43277956163618597</v>
      </c>
      <c r="L355" s="19">
        <f t="shared" si="57"/>
        <v>0.43277956163618597</v>
      </c>
      <c r="M355" s="18">
        <f t="shared" si="58"/>
        <v>1406.8729999999991</v>
      </c>
      <c r="N355" s="18">
        <f t="shared" si="59"/>
        <v>1367.1000000000001</v>
      </c>
      <c r="O355" s="18">
        <f t="shared" si="60"/>
        <v>1367.1000000000001</v>
      </c>
      <c r="P355" s="19">
        <v>0.5</v>
      </c>
      <c r="Q355" s="18">
        <f t="shared" si="61"/>
        <v>10.7445</v>
      </c>
      <c r="R355" s="18">
        <f t="shared" si="62"/>
        <v>127.23719112103868</v>
      </c>
      <c r="S355" s="18">
        <f t="shared" si="63"/>
        <v>19.762808878961323</v>
      </c>
    </row>
    <row r="356" spans="1:19" x14ac:dyDescent="0.25">
      <c r="A356" s="17">
        <v>560153</v>
      </c>
      <c r="B356" s="18">
        <v>44</v>
      </c>
      <c r="C356" s="18">
        <v>19.831029850746269</v>
      </c>
      <c r="D356" s="18">
        <v>20.128499999999999</v>
      </c>
      <c r="E356" s="18">
        <v>9.6347148421386937</v>
      </c>
      <c r="F356" s="19">
        <f t="shared" si="54"/>
        <v>0.48584036808235281</v>
      </c>
      <c r="G356" s="18">
        <v>24.168970149253738</v>
      </c>
      <c r="H356" s="17">
        <v>134</v>
      </c>
      <c r="I356" s="19">
        <f t="shared" si="55"/>
        <v>0.45070522388059703</v>
      </c>
      <c r="J356" s="19" t="str">
        <f t="shared" si="64"/>
        <v>25% - 50%</v>
      </c>
      <c r="K356" s="19">
        <f t="shared" si="56"/>
        <v>0.45746590909090906</v>
      </c>
      <c r="L356" s="19">
        <f t="shared" si="57"/>
        <v>0.45746590909090906</v>
      </c>
      <c r="M356" s="18">
        <f t="shared" si="58"/>
        <v>2657.3580000000002</v>
      </c>
      <c r="N356" s="18">
        <f t="shared" si="59"/>
        <v>2697.2190000000001</v>
      </c>
      <c r="O356" s="18">
        <f t="shared" si="60"/>
        <v>2697.2190000000001</v>
      </c>
      <c r="P356" s="19">
        <v>0.5</v>
      </c>
      <c r="Q356" s="18">
        <f t="shared" si="61"/>
        <v>22</v>
      </c>
      <c r="R356" s="18">
        <f t="shared" si="62"/>
        <v>122.60086363636364</v>
      </c>
      <c r="S356" s="18">
        <f t="shared" si="63"/>
        <v>11.399136363636359</v>
      </c>
    </row>
    <row r="357" spans="1:19" x14ac:dyDescent="0.25">
      <c r="A357" s="17">
        <v>510187</v>
      </c>
      <c r="B357" s="18">
        <v>19.8</v>
      </c>
      <c r="C357" s="18">
        <v>14.569606299212596</v>
      </c>
      <c r="D357" s="18">
        <v>15.2</v>
      </c>
      <c r="E357" s="18">
        <v>3.431529024639616</v>
      </c>
      <c r="F357" s="19">
        <f t="shared" si="54"/>
        <v>0.23552654438061724</v>
      </c>
      <c r="G357" s="18">
        <v>5.2303937007874026</v>
      </c>
      <c r="H357" s="17">
        <v>127</v>
      </c>
      <c r="I357" s="19">
        <f t="shared" si="55"/>
        <v>0.73583870198043411</v>
      </c>
      <c r="J357" s="19" t="str">
        <f t="shared" si="64"/>
        <v>50% - 75%</v>
      </c>
      <c r="K357" s="19">
        <f t="shared" si="56"/>
        <v>0.76767676767676762</v>
      </c>
      <c r="L357" s="19">
        <f t="shared" si="57"/>
        <v>0.76767676767676762</v>
      </c>
      <c r="M357" s="18">
        <f t="shared" si="58"/>
        <v>1850.3399999999997</v>
      </c>
      <c r="N357" s="18">
        <f t="shared" si="59"/>
        <v>1930.3999999999999</v>
      </c>
      <c r="O357" s="18">
        <f t="shared" si="60"/>
        <v>1930.3999999999999</v>
      </c>
      <c r="P357" s="19">
        <v>0.5</v>
      </c>
      <c r="Q357" s="18">
        <f t="shared" si="61"/>
        <v>9.9</v>
      </c>
      <c r="R357" s="18">
        <f t="shared" si="62"/>
        <v>194.98989898989896</v>
      </c>
      <c r="S357" s="18">
        <f t="shared" si="63"/>
        <v>-67.989898989898961</v>
      </c>
    </row>
    <row r="358" spans="1:19" x14ac:dyDescent="0.25">
      <c r="A358" s="17">
        <v>34118</v>
      </c>
      <c r="B358" s="18">
        <v>76.099999999999994</v>
      </c>
      <c r="C358" s="18">
        <v>52.122164062499984</v>
      </c>
      <c r="D358" s="18">
        <v>54.05</v>
      </c>
      <c r="E358" s="18">
        <v>13.255354079023162</v>
      </c>
      <c r="F358" s="19">
        <f t="shared" si="54"/>
        <v>0.25431319511462708</v>
      </c>
      <c r="G358" s="18">
        <v>23.977835937499997</v>
      </c>
      <c r="H358" s="17">
        <v>128</v>
      </c>
      <c r="I358" s="19">
        <f t="shared" si="55"/>
        <v>0.68491674195137964</v>
      </c>
      <c r="J358" s="19" t="str">
        <f t="shared" si="64"/>
        <v>50% - 75%</v>
      </c>
      <c r="K358" s="19">
        <f t="shared" si="56"/>
        <v>0.71024967148488827</v>
      </c>
      <c r="L358" s="19">
        <f t="shared" si="57"/>
        <v>0.71024967148488827</v>
      </c>
      <c r="M358" s="18">
        <f t="shared" si="58"/>
        <v>6671.6369999999979</v>
      </c>
      <c r="N358" s="18">
        <f t="shared" si="59"/>
        <v>6918.4</v>
      </c>
      <c r="O358" s="18">
        <f t="shared" si="60"/>
        <v>6918.4</v>
      </c>
      <c r="P358" s="19">
        <v>0.5</v>
      </c>
      <c r="Q358" s="18">
        <f t="shared" si="61"/>
        <v>38.049999999999997</v>
      </c>
      <c r="R358" s="18">
        <f t="shared" si="62"/>
        <v>181.8239159001314</v>
      </c>
      <c r="S358" s="18">
        <f t="shared" si="63"/>
        <v>-53.823915900131396</v>
      </c>
    </row>
    <row r="359" spans="1:19" x14ac:dyDescent="0.25">
      <c r="A359" s="17">
        <v>510203</v>
      </c>
      <c r="B359" s="18">
        <v>19.3</v>
      </c>
      <c r="C359" s="18">
        <v>14.673793893129769</v>
      </c>
      <c r="D359" s="18">
        <v>15.007</v>
      </c>
      <c r="E359" s="18">
        <v>2.9000272643746481</v>
      </c>
      <c r="F359" s="19">
        <f t="shared" si="54"/>
        <v>0.19763309240239724</v>
      </c>
      <c r="G359" s="18">
        <v>4.626206106870228</v>
      </c>
      <c r="H359" s="17">
        <v>131</v>
      </c>
      <c r="I359" s="19">
        <f t="shared" si="55"/>
        <v>0.76030020171656831</v>
      </c>
      <c r="J359" s="19" t="str">
        <f t="shared" si="64"/>
        <v>&gt; 75%</v>
      </c>
      <c r="K359" s="19">
        <f t="shared" si="56"/>
        <v>0.77756476683937814</v>
      </c>
      <c r="L359" s="19">
        <f t="shared" si="57"/>
        <v>0.77756476683937814</v>
      </c>
      <c r="M359" s="18">
        <f t="shared" si="58"/>
        <v>1922.2669999999998</v>
      </c>
      <c r="N359" s="18">
        <f t="shared" si="59"/>
        <v>1965.9169999999999</v>
      </c>
      <c r="O359" s="18">
        <f t="shared" si="60"/>
        <v>1965.9169999999999</v>
      </c>
      <c r="P359" s="19">
        <v>0.5</v>
      </c>
      <c r="Q359" s="18">
        <f t="shared" si="61"/>
        <v>9.65</v>
      </c>
      <c r="R359" s="18">
        <f t="shared" si="62"/>
        <v>203.72196891191709</v>
      </c>
      <c r="S359" s="18">
        <f t="shared" si="63"/>
        <v>-72.721968911917088</v>
      </c>
    </row>
    <row r="360" spans="1:19" x14ac:dyDescent="0.25">
      <c r="A360" s="17">
        <v>510159</v>
      </c>
      <c r="B360" s="18">
        <v>18.513000000000002</v>
      </c>
      <c r="C360" s="18">
        <v>12.138524137931032</v>
      </c>
      <c r="D360" s="18">
        <v>11.8</v>
      </c>
      <c r="E360" s="18">
        <v>2.9217468473566335</v>
      </c>
      <c r="F360" s="19">
        <f t="shared" si="54"/>
        <v>0.24070033672599631</v>
      </c>
      <c r="G360" s="18">
        <v>6.3744758620689677</v>
      </c>
      <c r="H360" s="17">
        <v>145</v>
      </c>
      <c r="I360" s="19">
        <f t="shared" si="55"/>
        <v>0.65567569480532772</v>
      </c>
      <c r="J360" s="19" t="str">
        <f t="shared" si="64"/>
        <v>50% - 75%</v>
      </c>
      <c r="K360" s="19">
        <f t="shared" si="56"/>
        <v>0.63738994220277645</v>
      </c>
      <c r="L360" s="19">
        <f t="shared" si="57"/>
        <v>0.63738994220277645</v>
      </c>
      <c r="M360" s="18">
        <f t="shared" si="58"/>
        <v>1760.0859999999998</v>
      </c>
      <c r="N360" s="18">
        <f t="shared" si="59"/>
        <v>1711</v>
      </c>
      <c r="O360" s="18">
        <f t="shared" si="60"/>
        <v>1711</v>
      </c>
      <c r="P360" s="19">
        <v>0.5</v>
      </c>
      <c r="Q360" s="18">
        <f t="shared" si="61"/>
        <v>9.2565000000000008</v>
      </c>
      <c r="R360" s="18">
        <f t="shared" si="62"/>
        <v>184.84308323880515</v>
      </c>
      <c r="S360" s="18">
        <f t="shared" si="63"/>
        <v>-39.84308323880515</v>
      </c>
    </row>
    <row r="361" spans="1:19" x14ac:dyDescent="0.25">
      <c r="A361" s="17">
        <v>23556</v>
      </c>
      <c r="B361" s="18">
        <v>66.400000000000006</v>
      </c>
      <c r="C361" s="18">
        <v>35.129230769230766</v>
      </c>
      <c r="D361" s="18">
        <v>36.049999999999997</v>
      </c>
      <c r="E361" s="18">
        <v>11.809281897667709</v>
      </c>
      <c r="F361" s="19">
        <f t="shared" si="54"/>
        <v>0.33616682287308453</v>
      </c>
      <c r="G361" s="18">
        <v>31.270769230769233</v>
      </c>
      <c r="H361" s="17">
        <v>130</v>
      </c>
      <c r="I361" s="19">
        <f t="shared" si="55"/>
        <v>0.52905468025949942</v>
      </c>
      <c r="J361" s="19" t="str">
        <f t="shared" si="64"/>
        <v>50% - 75%</v>
      </c>
      <c r="K361" s="19">
        <f t="shared" si="56"/>
        <v>0.54292168674698782</v>
      </c>
      <c r="L361" s="19">
        <f t="shared" si="57"/>
        <v>0.54292168674698782</v>
      </c>
      <c r="M361" s="18">
        <f t="shared" si="58"/>
        <v>4566.7999999999993</v>
      </c>
      <c r="N361" s="18">
        <f t="shared" si="59"/>
        <v>4686.5</v>
      </c>
      <c r="O361" s="18">
        <f t="shared" si="60"/>
        <v>4686.5</v>
      </c>
      <c r="P361" s="19">
        <v>0.5</v>
      </c>
      <c r="Q361" s="18">
        <f t="shared" si="61"/>
        <v>33.200000000000003</v>
      </c>
      <c r="R361" s="18">
        <f t="shared" si="62"/>
        <v>141.15963855421685</v>
      </c>
      <c r="S361" s="18">
        <f t="shared" si="63"/>
        <v>-11.159638554216855</v>
      </c>
    </row>
    <row r="362" spans="1:19" x14ac:dyDescent="0.25">
      <c r="A362" s="17">
        <v>2107</v>
      </c>
      <c r="B362" s="18">
        <v>7.1</v>
      </c>
      <c r="C362" s="18">
        <v>3.3144890510948897</v>
      </c>
      <c r="D362" s="18">
        <v>3.3</v>
      </c>
      <c r="E362" s="18">
        <v>1.2947985257582433</v>
      </c>
      <c r="F362" s="19">
        <f t="shared" si="54"/>
        <v>0.39064800208965145</v>
      </c>
      <c r="G362" s="18">
        <v>3.7855109489051113</v>
      </c>
      <c r="H362" s="17">
        <v>137</v>
      </c>
      <c r="I362" s="19">
        <f t="shared" si="55"/>
        <v>0.46682944381618169</v>
      </c>
      <c r="J362" s="19" t="str">
        <f t="shared" si="64"/>
        <v>25% - 50%</v>
      </c>
      <c r="K362" s="19">
        <f t="shared" si="56"/>
        <v>0.46478873239436619</v>
      </c>
      <c r="L362" s="19">
        <f t="shared" si="57"/>
        <v>0.46478873239436619</v>
      </c>
      <c r="M362" s="18">
        <f t="shared" si="58"/>
        <v>454.08499999999987</v>
      </c>
      <c r="N362" s="18">
        <f t="shared" si="59"/>
        <v>452.09999999999997</v>
      </c>
      <c r="O362" s="18">
        <f t="shared" si="60"/>
        <v>452.09999999999997</v>
      </c>
      <c r="P362" s="19">
        <v>0.5</v>
      </c>
      <c r="Q362" s="18">
        <f t="shared" si="61"/>
        <v>3.55</v>
      </c>
      <c r="R362" s="18">
        <f t="shared" si="62"/>
        <v>127.35211267605634</v>
      </c>
      <c r="S362" s="18">
        <f t="shared" si="63"/>
        <v>9.6478873239436638</v>
      </c>
    </row>
    <row r="363" spans="1:19" x14ac:dyDescent="0.25">
      <c r="A363" s="17">
        <v>34111</v>
      </c>
      <c r="B363" s="18">
        <v>83</v>
      </c>
      <c r="C363" s="18">
        <v>56.049037878787871</v>
      </c>
      <c r="D363" s="18">
        <v>56.849999999999994</v>
      </c>
      <c r="E363" s="18">
        <v>17.242137076592918</v>
      </c>
      <c r="F363" s="19">
        <f t="shared" si="54"/>
        <v>0.30762592417520013</v>
      </c>
      <c r="G363" s="18">
        <v>26.95096212121215</v>
      </c>
      <c r="H363" s="17">
        <v>132</v>
      </c>
      <c r="I363" s="19">
        <f t="shared" si="55"/>
        <v>0.67528961299744428</v>
      </c>
      <c r="J363" s="19" t="str">
        <f t="shared" si="64"/>
        <v>50% - 75%</v>
      </c>
      <c r="K363" s="19">
        <f t="shared" si="56"/>
        <v>0.68493975903614446</v>
      </c>
      <c r="L363" s="19">
        <f t="shared" si="57"/>
        <v>0.68493975903614446</v>
      </c>
      <c r="M363" s="18">
        <f t="shared" si="58"/>
        <v>7398.472999999999</v>
      </c>
      <c r="N363" s="18">
        <f t="shared" si="59"/>
        <v>7504.1999999999989</v>
      </c>
      <c r="O363" s="18">
        <f t="shared" si="60"/>
        <v>7504.1999999999989</v>
      </c>
      <c r="P363" s="19">
        <v>0.5</v>
      </c>
      <c r="Q363" s="18">
        <f t="shared" si="61"/>
        <v>41.5</v>
      </c>
      <c r="R363" s="18">
        <f t="shared" si="62"/>
        <v>180.82409638554213</v>
      </c>
      <c r="S363" s="18">
        <f t="shared" si="63"/>
        <v>-48.824096385542134</v>
      </c>
    </row>
    <row r="364" spans="1:19" x14ac:dyDescent="0.25">
      <c r="A364" s="17">
        <v>2407</v>
      </c>
      <c r="B364" s="18">
        <v>88.656999999999996</v>
      </c>
      <c r="C364" s="18">
        <v>31.550388888888886</v>
      </c>
      <c r="D364" s="18">
        <v>30.616000000000003</v>
      </c>
      <c r="E364" s="18">
        <v>11.739711735724931</v>
      </c>
      <c r="F364" s="19">
        <f t="shared" si="54"/>
        <v>0.37209404223411363</v>
      </c>
      <c r="G364" s="18">
        <v>57.106611111111093</v>
      </c>
      <c r="H364" s="17">
        <v>144</v>
      </c>
      <c r="I364" s="19">
        <f t="shared" si="55"/>
        <v>0.35587025151864926</v>
      </c>
      <c r="J364" s="19" t="str">
        <f t="shared" si="64"/>
        <v>25% - 50%</v>
      </c>
      <c r="K364" s="19">
        <f t="shared" si="56"/>
        <v>0.34533088193825645</v>
      </c>
      <c r="L364" s="19">
        <f t="shared" si="57"/>
        <v>0.34533088193825645</v>
      </c>
      <c r="M364" s="18">
        <f t="shared" si="58"/>
        <v>4543.2559999999994</v>
      </c>
      <c r="N364" s="18">
        <f t="shared" si="59"/>
        <v>4408.7040000000006</v>
      </c>
      <c r="O364" s="18">
        <f t="shared" si="60"/>
        <v>4408.7040000000006</v>
      </c>
      <c r="P364" s="19">
        <v>0.5</v>
      </c>
      <c r="Q364" s="18">
        <f t="shared" si="61"/>
        <v>44.328499999999998</v>
      </c>
      <c r="R364" s="18">
        <f t="shared" si="62"/>
        <v>99.455293998217869</v>
      </c>
      <c r="S364" s="18">
        <f t="shared" si="63"/>
        <v>44.544706001782131</v>
      </c>
    </row>
    <row r="365" spans="1:19" x14ac:dyDescent="0.25">
      <c r="A365" s="17">
        <v>2408</v>
      </c>
      <c r="B365" s="18">
        <v>72.013999999999996</v>
      </c>
      <c r="C365" s="18">
        <v>24.794239436619716</v>
      </c>
      <c r="D365" s="18">
        <v>24.190999999999995</v>
      </c>
      <c r="E365" s="18">
        <v>8.4484311346722265</v>
      </c>
      <c r="F365" s="19">
        <f t="shared" si="54"/>
        <v>0.34074169349975553</v>
      </c>
      <c r="G365" s="18">
        <v>47.219760563380262</v>
      </c>
      <c r="H365" s="17">
        <v>142</v>
      </c>
      <c r="I365" s="19">
        <f t="shared" si="55"/>
        <v>0.34429748988557385</v>
      </c>
      <c r="J365" s="19" t="str">
        <f t="shared" si="64"/>
        <v>25% - 50%</v>
      </c>
      <c r="K365" s="19">
        <f t="shared" si="56"/>
        <v>0.335920793179104</v>
      </c>
      <c r="L365" s="19">
        <f t="shared" si="57"/>
        <v>0.335920793179104</v>
      </c>
      <c r="M365" s="18">
        <f t="shared" si="58"/>
        <v>3520.7819999999997</v>
      </c>
      <c r="N365" s="18">
        <f t="shared" si="59"/>
        <v>3435.1219999999994</v>
      </c>
      <c r="O365" s="18">
        <f t="shared" si="60"/>
        <v>3435.1219999999994</v>
      </c>
      <c r="P365" s="19">
        <v>0.5</v>
      </c>
      <c r="Q365" s="18">
        <f t="shared" si="61"/>
        <v>36.006999999999998</v>
      </c>
      <c r="R365" s="18">
        <f t="shared" si="62"/>
        <v>95.401505262865541</v>
      </c>
      <c r="S365" s="18">
        <f t="shared" si="63"/>
        <v>46.598494737134459</v>
      </c>
    </row>
    <row r="366" spans="1:19" x14ac:dyDescent="0.25">
      <c r="A366" s="17">
        <v>510166</v>
      </c>
      <c r="B366" s="18">
        <v>22</v>
      </c>
      <c r="C366" s="18">
        <v>10.046899280575534</v>
      </c>
      <c r="D366" s="18">
        <v>9.9</v>
      </c>
      <c r="E366" s="18">
        <v>3.8368222515230257</v>
      </c>
      <c r="F366" s="19">
        <f t="shared" si="54"/>
        <v>0.38189118297832025</v>
      </c>
      <c r="G366" s="18">
        <v>11.953100719424461</v>
      </c>
      <c r="H366" s="17">
        <v>139</v>
      </c>
      <c r="I366" s="19">
        <f t="shared" si="55"/>
        <v>0.45667724002616067</v>
      </c>
      <c r="J366" s="19" t="str">
        <f t="shared" si="64"/>
        <v>25% - 50%</v>
      </c>
      <c r="K366" s="19">
        <f t="shared" si="56"/>
        <v>0.45</v>
      </c>
      <c r="L366" s="19">
        <f t="shared" si="57"/>
        <v>0.45</v>
      </c>
      <c r="M366" s="18">
        <f t="shared" si="58"/>
        <v>1396.5189999999993</v>
      </c>
      <c r="N366" s="18">
        <f t="shared" si="59"/>
        <v>1376.1000000000001</v>
      </c>
      <c r="O366" s="18">
        <f t="shared" si="60"/>
        <v>1376.1000000000001</v>
      </c>
      <c r="P366" s="19">
        <v>0.5</v>
      </c>
      <c r="Q366" s="18">
        <f t="shared" si="61"/>
        <v>11</v>
      </c>
      <c r="R366" s="18">
        <f t="shared" si="62"/>
        <v>125.10000000000001</v>
      </c>
      <c r="S366" s="18">
        <f t="shared" si="63"/>
        <v>13.899999999999991</v>
      </c>
    </row>
    <row r="367" spans="1:19" x14ac:dyDescent="0.25">
      <c r="A367" s="17">
        <v>23587</v>
      </c>
      <c r="B367" s="18">
        <v>56.4</v>
      </c>
      <c r="C367" s="18">
        <v>27.733742331288351</v>
      </c>
      <c r="D367" s="18">
        <v>25.5</v>
      </c>
      <c r="E367" s="18">
        <v>10.76167881746308</v>
      </c>
      <c r="F367" s="19">
        <f t="shared" si="54"/>
        <v>0.38803558095086527</v>
      </c>
      <c r="G367" s="18">
        <v>28.666257668711655</v>
      </c>
      <c r="H367" s="17">
        <v>163</v>
      </c>
      <c r="I367" s="19">
        <f t="shared" si="55"/>
        <v>0.4917330200583041</v>
      </c>
      <c r="J367" s="19" t="str">
        <f t="shared" si="64"/>
        <v>25% - 50%</v>
      </c>
      <c r="K367" s="19">
        <f t="shared" si="56"/>
        <v>0.4521276595744681</v>
      </c>
      <c r="L367" s="19">
        <f t="shared" si="57"/>
        <v>0.4521276595744681</v>
      </c>
      <c r="M367" s="18">
        <f t="shared" si="58"/>
        <v>4520.6000000000013</v>
      </c>
      <c r="N367" s="18">
        <f t="shared" si="59"/>
        <v>4156.5</v>
      </c>
      <c r="O367" s="18">
        <f t="shared" si="60"/>
        <v>4156.5</v>
      </c>
      <c r="P367" s="19">
        <v>0.5</v>
      </c>
      <c r="Q367" s="18">
        <f t="shared" si="61"/>
        <v>28.2</v>
      </c>
      <c r="R367" s="18">
        <f t="shared" si="62"/>
        <v>147.39361702127661</v>
      </c>
      <c r="S367" s="18">
        <f t="shared" si="63"/>
        <v>15.606382978723389</v>
      </c>
    </row>
    <row r="368" spans="1:19" x14ac:dyDescent="0.25">
      <c r="A368" s="17">
        <v>23539</v>
      </c>
      <c r="B368" s="18">
        <v>38.799999999999997</v>
      </c>
      <c r="C368" s="18">
        <v>15.965034965034969</v>
      </c>
      <c r="D368" s="18">
        <v>15.5</v>
      </c>
      <c r="E368" s="18">
        <v>6.709592237366337</v>
      </c>
      <c r="F368" s="19">
        <f t="shared" si="54"/>
        <v>0.42026793252009897</v>
      </c>
      <c r="G368" s="18">
        <v>22.834965034965034</v>
      </c>
      <c r="H368" s="17">
        <v>143</v>
      </c>
      <c r="I368" s="19">
        <f t="shared" si="55"/>
        <v>0.41146997332564356</v>
      </c>
      <c r="J368" s="19" t="str">
        <f t="shared" si="64"/>
        <v>25% - 50%</v>
      </c>
      <c r="K368" s="19">
        <f t="shared" si="56"/>
        <v>0.39948453608247425</v>
      </c>
      <c r="L368" s="19">
        <f t="shared" si="57"/>
        <v>0.39948453608247425</v>
      </c>
      <c r="M368" s="18">
        <f t="shared" si="58"/>
        <v>2283.0000000000005</v>
      </c>
      <c r="N368" s="18">
        <f t="shared" si="59"/>
        <v>2216.5</v>
      </c>
      <c r="O368" s="18">
        <f t="shared" si="60"/>
        <v>2216.5</v>
      </c>
      <c r="P368" s="19">
        <v>0.5</v>
      </c>
      <c r="Q368" s="18">
        <f t="shared" si="61"/>
        <v>19.399999999999999</v>
      </c>
      <c r="R368" s="18">
        <f t="shared" si="62"/>
        <v>114.25257731958764</v>
      </c>
      <c r="S368" s="18">
        <f t="shared" si="63"/>
        <v>28.747422680412356</v>
      </c>
    </row>
    <row r="369" spans="1:19" x14ac:dyDescent="0.25">
      <c r="A369" s="17">
        <v>3141</v>
      </c>
      <c r="B369" s="18">
        <v>30.574000000000002</v>
      </c>
      <c r="C369" s="18">
        <v>17.388514492753618</v>
      </c>
      <c r="D369" s="18">
        <v>17.157</v>
      </c>
      <c r="E369" s="18">
        <v>3.4950305309392529</v>
      </c>
      <c r="F369" s="19">
        <f t="shared" si="54"/>
        <v>0.20099649871734301</v>
      </c>
      <c r="G369" s="18">
        <v>13.185485507246375</v>
      </c>
      <c r="H369" s="17">
        <v>138</v>
      </c>
      <c r="I369" s="19">
        <f t="shared" si="55"/>
        <v>0.56873534678987436</v>
      </c>
      <c r="J369" s="19" t="str">
        <f t="shared" si="64"/>
        <v>50% - 75%</v>
      </c>
      <c r="K369" s="19">
        <f t="shared" si="56"/>
        <v>0.56116307974095636</v>
      </c>
      <c r="L369" s="19">
        <f t="shared" si="57"/>
        <v>0.56116307974095636</v>
      </c>
      <c r="M369" s="18">
        <f t="shared" si="58"/>
        <v>2399.6149999999993</v>
      </c>
      <c r="N369" s="18">
        <f t="shared" si="59"/>
        <v>2367.6660000000002</v>
      </c>
      <c r="O369" s="18">
        <f t="shared" si="60"/>
        <v>2367.6660000000002</v>
      </c>
      <c r="P369" s="19">
        <v>0.5</v>
      </c>
      <c r="Q369" s="18">
        <f t="shared" si="61"/>
        <v>15.287000000000001</v>
      </c>
      <c r="R369" s="18">
        <f t="shared" si="62"/>
        <v>154.88101000850395</v>
      </c>
      <c r="S369" s="18">
        <f t="shared" si="63"/>
        <v>-16.881010008503949</v>
      </c>
    </row>
    <row r="370" spans="1:19" x14ac:dyDescent="0.25">
      <c r="A370" s="17">
        <v>235103</v>
      </c>
      <c r="B370" s="18">
        <v>70.400000000000006</v>
      </c>
      <c r="C370" s="18">
        <v>42.308167938931327</v>
      </c>
      <c r="D370" s="18">
        <v>42.8</v>
      </c>
      <c r="E370" s="18">
        <v>12.507901069171904</v>
      </c>
      <c r="F370" s="19">
        <f t="shared" si="54"/>
        <v>0.29563797437946554</v>
      </c>
      <c r="G370" s="18">
        <v>28.091832061068708</v>
      </c>
      <c r="H370" s="17">
        <v>131</v>
      </c>
      <c r="I370" s="19">
        <f t="shared" si="55"/>
        <v>0.60096829458709267</v>
      </c>
      <c r="J370" s="19" t="str">
        <f t="shared" si="64"/>
        <v>50% - 75%</v>
      </c>
      <c r="K370" s="19">
        <f t="shared" si="56"/>
        <v>0.60795454545454541</v>
      </c>
      <c r="L370" s="19">
        <f t="shared" si="57"/>
        <v>0.60795454545454541</v>
      </c>
      <c r="M370" s="18">
        <f t="shared" si="58"/>
        <v>5542.3700000000035</v>
      </c>
      <c r="N370" s="18">
        <f t="shared" si="59"/>
        <v>5606.7999999999993</v>
      </c>
      <c r="O370" s="18">
        <f t="shared" si="60"/>
        <v>5606.7999999999993</v>
      </c>
      <c r="P370" s="19">
        <v>0.5</v>
      </c>
      <c r="Q370" s="18">
        <f t="shared" si="61"/>
        <v>35.200000000000003</v>
      </c>
      <c r="R370" s="18">
        <f t="shared" si="62"/>
        <v>159.28409090909088</v>
      </c>
      <c r="S370" s="18">
        <f t="shared" si="63"/>
        <v>-28.284090909090878</v>
      </c>
    </row>
    <row r="371" spans="1:19" x14ac:dyDescent="0.25">
      <c r="A371" s="17">
        <v>560124</v>
      </c>
      <c r="B371" s="18">
        <v>47.6</v>
      </c>
      <c r="C371" s="18">
        <v>24.726542635658905</v>
      </c>
      <c r="D371" s="18">
        <v>25.2</v>
      </c>
      <c r="E371" s="18">
        <v>9.1057103615051194</v>
      </c>
      <c r="F371" s="19">
        <f t="shared" si="54"/>
        <v>0.36825651267450127</v>
      </c>
      <c r="G371" s="18">
        <v>22.873457364341075</v>
      </c>
      <c r="H371" s="17">
        <v>129</v>
      </c>
      <c r="I371" s="19">
        <f t="shared" si="55"/>
        <v>0.51946518142140552</v>
      </c>
      <c r="J371" s="19" t="str">
        <f t="shared" si="64"/>
        <v>50% - 75%</v>
      </c>
      <c r="K371" s="19">
        <f t="shared" si="56"/>
        <v>0.52941176470588236</v>
      </c>
      <c r="L371" s="19">
        <f t="shared" si="57"/>
        <v>0.52941176470588236</v>
      </c>
      <c r="M371" s="18">
        <f t="shared" si="58"/>
        <v>3189.7239999999988</v>
      </c>
      <c r="N371" s="18">
        <f t="shared" si="59"/>
        <v>3250.7999999999997</v>
      </c>
      <c r="O371" s="18">
        <f t="shared" si="60"/>
        <v>3250.7999999999997</v>
      </c>
      <c r="P371" s="19">
        <v>0.5</v>
      </c>
      <c r="Q371" s="18">
        <f t="shared" si="61"/>
        <v>23.8</v>
      </c>
      <c r="R371" s="18">
        <f t="shared" si="62"/>
        <v>136.58823529411762</v>
      </c>
      <c r="S371" s="18">
        <f t="shared" si="63"/>
        <v>-7.5882352941176237</v>
      </c>
    </row>
    <row r="372" spans="1:19" x14ac:dyDescent="0.25">
      <c r="A372" s="17">
        <v>13052</v>
      </c>
      <c r="B372" s="18">
        <v>81</v>
      </c>
      <c r="C372" s="18">
        <v>51.063248000000002</v>
      </c>
      <c r="D372" s="18">
        <v>52.9</v>
      </c>
      <c r="E372" s="18">
        <v>16.474228862297437</v>
      </c>
      <c r="F372" s="19">
        <f t="shared" si="54"/>
        <v>0.32262399098266209</v>
      </c>
      <c r="G372" s="18">
        <v>29.936752000000009</v>
      </c>
      <c r="H372" s="17">
        <v>125</v>
      </c>
      <c r="I372" s="19">
        <f t="shared" si="55"/>
        <v>0.63041046913580245</v>
      </c>
      <c r="J372" s="19" t="str">
        <f t="shared" si="64"/>
        <v>50% - 75%</v>
      </c>
      <c r="K372" s="19">
        <f t="shared" si="56"/>
        <v>0.65308641975308646</v>
      </c>
      <c r="L372" s="19">
        <f t="shared" si="57"/>
        <v>0.65308641975308646</v>
      </c>
      <c r="M372" s="18">
        <f t="shared" si="58"/>
        <v>6382.9059999999999</v>
      </c>
      <c r="N372" s="18">
        <f t="shared" si="59"/>
        <v>6612.5</v>
      </c>
      <c r="O372" s="18">
        <f t="shared" si="60"/>
        <v>6612.5</v>
      </c>
      <c r="P372" s="19">
        <v>0.5</v>
      </c>
      <c r="Q372" s="18">
        <f t="shared" si="61"/>
        <v>40.5</v>
      </c>
      <c r="R372" s="18">
        <f t="shared" si="62"/>
        <v>163.27160493827159</v>
      </c>
      <c r="S372" s="18">
        <f t="shared" si="63"/>
        <v>-38.271604938271594</v>
      </c>
    </row>
    <row r="373" spans="1:19" x14ac:dyDescent="0.25">
      <c r="A373" s="17">
        <v>3128</v>
      </c>
      <c r="B373" s="18">
        <v>52.7</v>
      </c>
      <c r="C373" s="18">
        <v>29.684529411764711</v>
      </c>
      <c r="D373" s="18">
        <v>31.6</v>
      </c>
      <c r="E373" s="18">
        <v>11.390157575302855</v>
      </c>
      <c r="F373" s="19">
        <f t="shared" si="54"/>
        <v>0.3837068601393645</v>
      </c>
      <c r="G373" s="18">
        <v>23.015470588235299</v>
      </c>
      <c r="H373" s="17">
        <v>119</v>
      </c>
      <c r="I373" s="19">
        <f t="shared" si="55"/>
        <v>0.56327380287978579</v>
      </c>
      <c r="J373" s="19" t="str">
        <f t="shared" si="64"/>
        <v>50% - 75%</v>
      </c>
      <c r="K373" s="19">
        <f t="shared" si="56"/>
        <v>0.59962049335863377</v>
      </c>
      <c r="L373" s="19">
        <f t="shared" si="57"/>
        <v>0.59962049335863377</v>
      </c>
      <c r="M373" s="18">
        <f t="shared" si="58"/>
        <v>3532.4590000000007</v>
      </c>
      <c r="N373" s="18">
        <f t="shared" si="59"/>
        <v>3760.4</v>
      </c>
      <c r="O373" s="18">
        <f t="shared" si="60"/>
        <v>3760.4</v>
      </c>
      <c r="P373" s="19">
        <v>0.5</v>
      </c>
      <c r="Q373" s="18">
        <f t="shared" si="61"/>
        <v>26.35</v>
      </c>
      <c r="R373" s="18">
        <f t="shared" si="62"/>
        <v>142.70967741935485</v>
      </c>
      <c r="S373" s="18">
        <f t="shared" si="63"/>
        <v>-23.709677419354847</v>
      </c>
    </row>
    <row r="374" spans="1:19" x14ac:dyDescent="0.25">
      <c r="A374" s="17">
        <v>334438</v>
      </c>
      <c r="B374" s="18">
        <v>10</v>
      </c>
      <c r="C374" s="18">
        <v>7.1741935483870991</v>
      </c>
      <c r="D374" s="18">
        <v>7.45</v>
      </c>
      <c r="E374" s="18">
        <v>1.6689839647011429</v>
      </c>
      <c r="F374" s="19">
        <f t="shared" si="54"/>
        <v>0.23263715335312685</v>
      </c>
      <c r="G374" s="18">
        <v>2.8258064516129031</v>
      </c>
      <c r="H374" s="17">
        <v>124</v>
      </c>
      <c r="I374" s="19">
        <f t="shared" si="55"/>
        <v>0.71741935483870989</v>
      </c>
      <c r="J374" s="19" t="str">
        <f t="shared" si="64"/>
        <v>50% - 75%</v>
      </c>
      <c r="K374" s="19">
        <f t="shared" si="56"/>
        <v>0.745</v>
      </c>
      <c r="L374" s="19">
        <f t="shared" si="57"/>
        <v>0.745</v>
      </c>
      <c r="M374" s="18">
        <f t="shared" si="58"/>
        <v>889.60000000000025</v>
      </c>
      <c r="N374" s="18">
        <f t="shared" si="59"/>
        <v>923.80000000000007</v>
      </c>
      <c r="O374" s="18">
        <f t="shared" si="60"/>
        <v>923.80000000000007</v>
      </c>
      <c r="P374" s="19">
        <v>0.5</v>
      </c>
      <c r="Q374" s="18">
        <f t="shared" si="61"/>
        <v>5</v>
      </c>
      <c r="R374" s="18">
        <f t="shared" si="62"/>
        <v>184.76000000000002</v>
      </c>
      <c r="S374" s="18">
        <f t="shared" si="63"/>
        <v>-60.760000000000019</v>
      </c>
    </row>
    <row r="375" spans="1:19" x14ac:dyDescent="0.25">
      <c r="A375" s="17">
        <v>22523</v>
      </c>
      <c r="B375" s="18">
        <v>18.899999999999999</v>
      </c>
      <c r="C375" s="18">
        <v>12.786029411764709</v>
      </c>
      <c r="D375" s="18">
        <v>12.649999999999999</v>
      </c>
      <c r="E375" s="18">
        <v>2.2090444655959915</v>
      </c>
      <c r="F375" s="19">
        <f t="shared" si="54"/>
        <v>0.17277016925703306</v>
      </c>
      <c r="G375" s="18">
        <v>6.1139705882352908</v>
      </c>
      <c r="H375" s="17">
        <v>136</v>
      </c>
      <c r="I375" s="19">
        <f t="shared" si="55"/>
        <v>0.6765094926859635</v>
      </c>
      <c r="J375" s="19" t="str">
        <f t="shared" si="64"/>
        <v>50% - 75%</v>
      </c>
      <c r="K375" s="19">
        <f t="shared" si="56"/>
        <v>0.6693121693121693</v>
      </c>
      <c r="L375" s="19">
        <f t="shared" si="57"/>
        <v>0.6693121693121693</v>
      </c>
      <c r="M375" s="18">
        <f t="shared" si="58"/>
        <v>1738.9000000000003</v>
      </c>
      <c r="N375" s="18">
        <f t="shared" si="59"/>
        <v>1720.3999999999999</v>
      </c>
      <c r="O375" s="18">
        <f t="shared" si="60"/>
        <v>1720.3999999999999</v>
      </c>
      <c r="P375" s="19">
        <v>0.5</v>
      </c>
      <c r="Q375" s="18">
        <f t="shared" si="61"/>
        <v>9.4499999999999993</v>
      </c>
      <c r="R375" s="18">
        <f t="shared" si="62"/>
        <v>182.05291005291005</v>
      </c>
      <c r="S375" s="18">
        <f t="shared" si="63"/>
        <v>-46.05291005291005</v>
      </c>
    </row>
    <row r="376" spans="1:19" x14ac:dyDescent="0.25">
      <c r="A376" s="17">
        <v>13056</v>
      </c>
      <c r="B376" s="18">
        <v>95.001000000000005</v>
      </c>
      <c r="C376" s="18">
        <v>53.013420168067249</v>
      </c>
      <c r="D376" s="18">
        <v>56.3</v>
      </c>
      <c r="E376" s="18">
        <v>18.307787590232714</v>
      </c>
      <c r="F376" s="19">
        <f t="shared" si="54"/>
        <v>0.34534251010766609</v>
      </c>
      <c r="G376" s="18">
        <v>41.987579831932798</v>
      </c>
      <c r="H376" s="17">
        <v>119</v>
      </c>
      <c r="I376" s="19">
        <f t="shared" si="55"/>
        <v>0.55803012776778393</v>
      </c>
      <c r="J376" s="19" t="str">
        <f t="shared" si="64"/>
        <v>50% - 75%</v>
      </c>
      <c r="K376" s="19">
        <f t="shared" si="56"/>
        <v>0.59262534078588636</v>
      </c>
      <c r="L376" s="19">
        <f t="shared" si="57"/>
        <v>0.59262534078588636</v>
      </c>
      <c r="M376" s="18">
        <f t="shared" si="58"/>
        <v>6308.5970000000025</v>
      </c>
      <c r="N376" s="18">
        <f t="shared" si="59"/>
        <v>6699.7</v>
      </c>
      <c r="O376" s="18">
        <f t="shared" si="60"/>
        <v>6699.7</v>
      </c>
      <c r="P376" s="19">
        <v>0.5</v>
      </c>
      <c r="Q376" s="18">
        <f t="shared" si="61"/>
        <v>47.500500000000002</v>
      </c>
      <c r="R376" s="18">
        <f t="shared" si="62"/>
        <v>141.04483110704098</v>
      </c>
      <c r="S376" s="18">
        <f t="shared" si="63"/>
        <v>-22.044831107040977</v>
      </c>
    </row>
    <row r="377" spans="1:19" x14ac:dyDescent="0.25">
      <c r="A377" s="17">
        <v>560110</v>
      </c>
      <c r="B377" s="18">
        <v>45.2</v>
      </c>
      <c r="C377" s="18">
        <v>21.925290076335873</v>
      </c>
      <c r="D377" s="18">
        <v>22.003</v>
      </c>
      <c r="E377" s="18">
        <v>8.464964816582409</v>
      </c>
      <c r="F377" s="19">
        <f t="shared" si="54"/>
        <v>0.38608222683077326</v>
      </c>
      <c r="G377" s="18">
        <v>23.274709923664126</v>
      </c>
      <c r="H377" s="17">
        <v>131</v>
      </c>
      <c r="I377" s="19">
        <f t="shared" si="55"/>
        <v>0.48507278929946618</v>
      </c>
      <c r="J377" s="19" t="str">
        <f t="shared" si="64"/>
        <v>25% - 50%</v>
      </c>
      <c r="K377" s="19">
        <f t="shared" si="56"/>
        <v>0.48679203539823007</v>
      </c>
      <c r="L377" s="19">
        <f t="shared" si="57"/>
        <v>0.48679203539823007</v>
      </c>
      <c r="M377" s="18">
        <f t="shared" si="58"/>
        <v>2872.2129999999993</v>
      </c>
      <c r="N377" s="18">
        <f t="shared" si="59"/>
        <v>2882.393</v>
      </c>
      <c r="O377" s="18">
        <f t="shared" si="60"/>
        <v>2882.393</v>
      </c>
      <c r="P377" s="19">
        <v>0.5</v>
      </c>
      <c r="Q377" s="18">
        <f t="shared" si="61"/>
        <v>22.6</v>
      </c>
      <c r="R377" s="18">
        <f t="shared" si="62"/>
        <v>127.53951327433627</v>
      </c>
      <c r="S377" s="18">
        <f t="shared" si="63"/>
        <v>3.4604867256637277</v>
      </c>
    </row>
    <row r="378" spans="1:19" x14ac:dyDescent="0.25">
      <c r="A378" s="17">
        <v>510199</v>
      </c>
      <c r="B378" s="18">
        <v>19.899999999999999</v>
      </c>
      <c r="C378" s="18">
        <v>14.350188976377959</v>
      </c>
      <c r="D378" s="18">
        <v>14.6</v>
      </c>
      <c r="E378" s="18">
        <v>2.8341991414733232</v>
      </c>
      <c r="F378" s="19">
        <f t="shared" si="54"/>
        <v>0.19750256572500452</v>
      </c>
      <c r="G378" s="18">
        <v>5.5498110236220475</v>
      </c>
      <c r="H378" s="17">
        <v>127</v>
      </c>
      <c r="I378" s="19">
        <f t="shared" si="55"/>
        <v>0.72111502393859095</v>
      </c>
      <c r="J378" s="19" t="str">
        <f t="shared" si="64"/>
        <v>50% - 75%</v>
      </c>
      <c r="K378" s="19">
        <f t="shared" si="56"/>
        <v>0.73366834170854278</v>
      </c>
      <c r="L378" s="19">
        <f t="shared" si="57"/>
        <v>0.73366834170854278</v>
      </c>
      <c r="M378" s="18">
        <f t="shared" si="58"/>
        <v>1822.4740000000008</v>
      </c>
      <c r="N378" s="18">
        <f t="shared" si="59"/>
        <v>1854.2</v>
      </c>
      <c r="O378" s="18">
        <f t="shared" si="60"/>
        <v>1854.2</v>
      </c>
      <c r="P378" s="19">
        <v>0.5</v>
      </c>
      <c r="Q378" s="18">
        <f t="shared" si="61"/>
        <v>9.9499999999999993</v>
      </c>
      <c r="R378" s="18">
        <f t="shared" si="62"/>
        <v>186.35175879396988</v>
      </c>
      <c r="S378" s="18">
        <f t="shared" si="63"/>
        <v>-59.351758793969879</v>
      </c>
    </row>
    <row r="379" spans="1:19" x14ac:dyDescent="0.25">
      <c r="A379" s="17">
        <v>510201</v>
      </c>
      <c r="B379" s="18">
        <v>15.4</v>
      </c>
      <c r="C379" s="18">
        <v>9.7491199999999978</v>
      </c>
      <c r="D379" s="18">
        <v>10</v>
      </c>
      <c r="E379" s="18">
        <v>2.4884964193328272</v>
      </c>
      <c r="F379" s="19">
        <f t="shared" si="54"/>
        <v>0.25525344024207597</v>
      </c>
      <c r="G379" s="18">
        <v>5.6508799999999981</v>
      </c>
      <c r="H379" s="17">
        <v>125</v>
      </c>
      <c r="I379" s="19">
        <f t="shared" si="55"/>
        <v>0.6330597402597401</v>
      </c>
      <c r="J379" s="19" t="str">
        <f t="shared" si="64"/>
        <v>50% - 75%</v>
      </c>
      <c r="K379" s="19">
        <f t="shared" si="56"/>
        <v>0.64935064935064934</v>
      </c>
      <c r="L379" s="19">
        <f t="shared" si="57"/>
        <v>0.64935064935064934</v>
      </c>
      <c r="M379" s="18">
        <f t="shared" si="58"/>
        <v>1218.6399999999996</v>
      </c>
      <c r="N379" s="18">
        <f t="shared" si="59"/>
        <v>1250</v>
      </c>
      <c r="O379" s="18">
        <f t="shared" si="60"/>
        <v>1250</v>
      </c>
      <c r="P379" s="19">
        <v>0.5</v>
      </c>
      <c r="Q379" s="18">
        <f t="shared" si="61"/>
        <v>7.7</v>
      </c>
      <c r="R379" s="18">
        <f t="shared" si="62"/>
        <v>162.33766233766232</v>
      </c>
      <c r="S379" s="18">
        <f t="shared" si="63"/>
        <v>-37.337662337662323</v>
      </c>
    </row>
    <row r="380" spans="1:19" x14ac:dyDescent="0.25">
      <c r="A380" s="17">
        <v>23569</v>
      </c>
      <c r="B380" s="18">
        <v>46.9</v>
      </c>
      <c r="C380" s="18">
        <v>29.56821705426357</v>
      </c>
      <c r="D380" s="18">
        <v>29.8</v>
      </c>
      <c r="E380" s="18">
        <v>6.6794225107803271</v>
      </c>
      <c r="F380" s="19">
        <f t="shared" si="54"/>
        <v>0.22589872424577565</v>
      </c>
      <c r="G380" s="18">
        <v>17.331782945736439</v>
      </c>
      <c r="H380" s="17">
        <v>129</v>
      </c>
      <c r="I380" s="19">
        <f t="shared" si="55"/>
        <v>0.63045238921670732</v>
      </c>
      <c r="J380" s="19" t="str">
        <f t="shared" si="64"/>
        <v>50% - 75%</v>
      </c>
      <c r="K380" s="19">
        <f t="shared" si="56"/>
        <v>0.6353944562899787</v>
      </c>
      <c r="L380" s="19">
        <f t="shared" si="57"/>
        <v>0.6353944562899787</v>
      </c>
      <c r="M380" s="18">
        <f t="shared" si="58"/>
        <v>3814.3000000000006</v>
      </c>
      <c r="N380" s="18">
        <f t="shared" si="59"/>
        <v>3844.2000000000003</v>
      </c>
      <c r="O380" s="18">
        <f t="shared" si="60"/>
        <v>3844.2000000000003</v>
      </c>
      <c r="P380" s="19">
        <v>0.5</v>
      </c>
      <c r="Q380" s="18">
        <f t="shared" si="61"/>
        <v>23.45</v>
      </c>
      <c r="R380" s="18">
        <f t="shared" si="62"/>
        <v>163.93176972281452</v>
      </c>
      <c r="S380" s="18">
        <f t="shared" si="63"/>
        <v>-34.931769722814522</v>
      </c>
    </row>
    <row r="381" spans="1:19" x14ac:dyDescent="0.25">
      <c r="A381" s="17">
        <v>120224</v>
      </c>
      <c r="B381" s="18">
        <v>127.45099999999999</v>
      </c>
      <c r="C381" s="18">
        <v>62.967828947368403</v>
      </c>
      <c r="D381" s="18">
        <v>58.829500000000003</v>
      </c>
      <c r="E381" s="18">
        <v>25.450828993583194</v>
      </c>
      <c r="F381" s="19">
        <f t="shared" si="54"/>
        <v>0.40418781176108587</v>
      </c>
      <c r="G381" s="18">
        <v>64.483171052631548</v>
      </c>
      <c r="H381" s="17">
        <v>152</v>
      </c>
      <c r="I381" s="19">
        <f t="shared" si="55"/>
        <v>0.49405519727086022</v>
      </c>
      <c r="J381" s="19" t="str">
        <f t="shared" si="64"/>
        <v>25% - 50%</v>
      </c>
      <c r="K381" s="19">
        <f t="shared" si="56"/>
        <v>0.46158523667919438</v>
      </c>
      <c r="L381" s="19">
        <f t="shared" si="57"/>
        <v>0.46158523667919438</v>
      </c>
      <c r="M381" s="18">
        <f t="shared" si="58"/>
        <v>9571.1099999999969</v>
      </c>
      <c r="N381" s="18">
        <f t="shared" si="59"/>
        <v>8942.0840000000007</v>
      </c>
      <c r="O381" s="18">
        <f t="shared" si="60"/>
        <v>8942.0840000000007</v>
      </c>
      <c r="P381" s="19">
        <v>0.5</v>
      </c>
      <c r="Q381" s="18">
        <f t="shared" si="61"/>
        <v>63.725499999999997</v>
      </c>
      <c r="R381" s="18">
        <f t="shared" si="62"/>
        <v>140.32191195047511</v>
      </c>
      <c r="S381" s="18">
        <f t="shared" si="63"/>
        <v>11.678088049524888</v>
      </c>
    </row>
    <row r="382" spans="1:19" x14ac:dyDescent="0.25">
      <c r="A382" s="17">
        <v>23593</v>
      </c>
      <c r="B382" s="18">
        <v>62</v>
      </c>
      <c r="C382" s="18">
        <v>33.810294117647061</v>
      </c>
      <c r="D382" s="18">
        <v>33.150000000000006</v>
      </c>
      <c r="E382" s="18">
        <v>10.85218038792722</v>
      </c>
      <c r="F382" s="19">
        <f t="shared" si="54"/>
        <v>0.32097267034015525</v>
      </c>
      <c r="G382" s="18">
        <v>28.189705882352946</v>
      </c>
      <c r="H382" s="17">
        <v>136</v>
      </c>
      <c r="I382" s="19">
        <f t="shared" si="55"/>
        <v>0.54532732447817844</v>
      </c>
      <c r="J382" s="19" t="str">
        <f t="shared" si="64"/>
        <v>50% - 75%</v>
      </c>
      <c r="K382" s="19">
        <f t="shared" si="56"/>
        <v>0.53467741935483881</v>
      </c>
      <c r="L382" s="19">
        <f t="shared" si="57"/>
        <v>0.53467741935483881</v>
      </c>
      <c r="M382" s="18">
        <f t="shared" si="58"/>
        <v>4598.2000000000007</v>
      </c>
      <c r="N382" s="18">
        <f t="shared" si="59"/>
        <v>4508.4000000000005</v>
      </c>
      <c r="O382" s="18">
        <f t="shared" si="60"/>
        <v>4508.4000000000005</v>
      </c>
      <c r="P382" s="19">
        <v>0.5</v>
      </c>
      <c r="Q382" s="18">
        <f t="shared" si="61"/>
        <v>31</v>
      </c>
      <c r="R382" s="18">
        <f t="shared" si="62"/>
        <v>145.43225806451613</v>
      </c>
      <c r="S382" s="18">
        <f t="shared" si="63"/>
        <v>-9.4322580645161338</v>
      </c>
    </row>
    <row r="383" spans="1:19" x14ac:dyDescent="0.25">
      <c r="A383" s="17">
        <v>560144</v>
      </c>
      <c r="B383" s="18">
        <v>56.2</v>
      </c>
      <c r="C383" s="18">
        <v>29.282900826446276</v>
      </c>
      <c r="D383" s="18">
        <v>30.4</v>
      </c>
      <c r="E383" s="18">
        <v>10.656334288741911</v>
      </c>
      <c r="F383" s="19">
        <f t="shared" si="54"/>
        <v>0.36390978994532713</v>
      </c>
      <c r="G383" s="18">
        <v>26.917099173553712</v>
      </c>
      <c r="H383" s="17">
        <v>121</v>
      </c>
      <c r="I383" s="19">
        <f t="shared" si="55"/>
        <v>0.52104805741007609</v>
      </c>
      <c r="J383" s="19" t="str">
        <f t="shared" si="64"/>
        <v>50% - 75%</v>
      </c>
      <c r="K383" s="19">
        <f t="shared" si="56"/>
        <v>0.54092526690391451</v>
      </c>
      <c r="L383" s="19">
        <f t="shared" si="57"/>
        <v>0.54092526690391451</v>
      </c>
      <c r="M383" s="18">
        <f t="shared" si="58"/>
        <v>3543.2309999999993</v>
      </c>
      <c r="N383" s="18">
        <f t="shared" si="59"/>
        <v>3678.3999999999996</v>
      </c>
      <c r="O383" s="18">
        <f t="shared" si="60"/>
        <v>3678.3999999999996</v>
      </c>
      <c r="P383" s="19">
        <v>0.5</v>
      </c>
      <c r="Q383" s="18">
        <f t="shared" si="61"/>
        <v>28.1</v>
      </c>
      <c r="R383" s="18">
        <f t="shared" si="62"/>
        <v>130.90391459074732</v>
      </c>
      <c r="S383" s="18">
        <f t="shared" si="63"/>
        <v>-9.9039145907473198</v>
      </c>
    </row>
    <row r="384" spans="1:19" x14ac:dyDescent="0.25">
      <c r="A384" s="17">
        <v>2415</v>
      </c>
      <c r="B384" s="18">
        <v>21.9</v>
      </c>
      <c r="C384" s="18">
        <v>8.9310126582278482</v>
      </c>
      <c r="D384" s="18">
        <v>8.1999999999999993</v>
      </c>
      <c r="E384" s="18">
        <v>3.8383233783159358</v>
      </c>
      <c r="F384" s="19">
        <f t="shared" si="54"/>
        <v>0.42977471034931464</v>
      </c>
      <c r="G384" s="18">
        <v>12.968987341772152</v>
      </c>
      <c r="H384" s="17">
        <v>158</v>
      </c>
      <c r="I384" s="19">
        <f t="shared" si="55"/>
        <v>0.40780879717935381</v>
      </c>
      <c r="J384" s="19" t="str">
        <f t="shared" si="64"/>
        <v>25% - 50%</v>
      </c>
      <c r="K384" s="19">
        <f t="shared" si="56"/>
        <v>0.37442922374429222</v>
      </c>
      <c r="L384" s="19">
        <f t="shared" si="57"/>
        <v>0.37442922374429222</v>
      </c>
      <c r="M384" s="18">
        <f t="shared" si="58"/>
        <v>1411.1</v>
      </c>
      <c r="N384" s="18">
        <f t="shared" si="59"/>
        <v>1295.5999999999999</v>
      </c>
      <c r="O384" s="18">
        <f t="shared" si="60"/>
        <v>1295.5999999999999</v>
      </c>
      <c r="P384" s="19">
        <v>0.5</v>
      </c>
      <c r="Q384" s="18">
        <f t="shared" si="61"/>
        <v>10.95</v>
      </c>
      <c r="R384" s="18">
        <f t="shared" si="62"/>
        <v>118.31963470319634</v>
      </c>
      <c r="S384" s="18">
        <f t="shared" si="63"/>
        <v>39.680365296803657</v>
      </c>
    </row>
    <row r="385" spans="1:19" x14ac:dyDescent="0.25">
      <c r="A385" s="17">
        <v>560145</v>
      </c>
      <c r="B385" s="18">
        <v>57.2</v>
      </c>
      <c r="C385" s="18">
        <v>25.626971631205663</v>
      </c>
      <c r="D385" s="18">
        <v>24.594999999999999</v>
      </c>
      <c r="E385" s="18">
        <v>9.1740061960358865</v>
      </c>
      <c r="F385" s="19">
        <f t="shared" si="54"/>
        <v>0.35798245411349372</v>
      </c>
      <c r="G385" s="18">
        <v>31.573028368794336</v>
      </c>
      <c r="H385" s="17">
        <v>141</v>
      </c>
      <c r="I385" s="19">
        <f t="shared" si="55"/>
        <v>0.44802397956653256</v>
      </c>
      <c r="J385" s="19" t="str">
        <f t="shared" si="64"/>
        <v>25% - 50%</v>
      </c>
      <c r="K385" s="19">
        <f t="shared" si="56"/>
        <v>0.42998251748251742</v>
      </c>
      <c r="L385" s="19">
        <f t="shared" si="57"/>
        <v>0.42998251748251742</v>
      </c>
      <c r="M385" s="18">
        <f t="shared" si="58"/>
        <v>3613.4029999999984</v>
      </c>
      <c r="N385" s="18">
        <f t="shared" si="59"/>
        <v>3467.895</v>
      </c>
      <c r="O385" s="18">
        <f t="shared" si="60"/>
        <v>3467.895</v>
      </c>
      <c r="P385" s="19">
        <v>0.5</v>
      </c>
      <c r="Q385" s="18">
        <f t="shared" si="61"/>
        <v>28.6</v>
      </c>
      <c r="R385" s="18">
        <f t="shared" si="62"/>
        <v>121.25506993006992</v>
      </c>
      <c r="S385" s="18">
        <f t="shared" si="63"/>
        <v>19.744930069930078</v>
      </c>
    </row>
    <row r="386" spans="1:19" x14ac:dyDescent="0.25">
      <c r="A386" s="17">
        <v>294128</v>
      </c>
      <c r="B386" s="18">
        <v>135.30000000000001</v>
      </c>
      <c r="C386" s="18">
        <v>74.898425196850368</v>
      </c>
      <c r="D386" s="18">
        <v>75.400000000000006</v>
      </c>
      <c r="E386" s="18">
        <v>22.557752984784116</v>
      </c>
      <c r="F386" s="19">
        <f t="shared" ref="F386:F449" si="65">+E386/C386</f>
        <v>0.30117793432234563</v>
      </c>
      <c r="G386" s="18">
        <v>60.401574803149614</v>
      </c>
      <c r="H386" s="17">
        <v>127</v>
      </c>
      <c r="I386" s="19">
        <f t="shared" ref="I386:I449" si="66">+C386/B386</f>
        <v>0.55357298741204997</v>
      </c>
      <c r="J386" s="19" t="str">
        <f t="shared" si="64"/>
        <v>50% - 75%</v>
      </c>
      <c r="K386" s="19">
        <f t="shared" ref="K386:K449" si="67">+D386/B386</f>
        <v>0.55728011825572799</v>
      </c>
      <c r="L386" s="19">
        <f t="shared" ref="L386:L449" si="68">+IF(F386&gt;0.1,K386,I386)</f>
        <v>0.55728011825572799</v>
      </c>
      <c r="M386" s="18">
        <f t="shared" ref="M386:M449" si="69">+H386*C386</f>
        <v>9512.0999999999967</v>
      </c>
      <c r="N386" s="18">
        <f t="shared" ref="N386:N449" si="70">+D386*H386</f>
        <v>9575.8000000000011</v>
      </c>
      <c r="O386" s="18">
        <f t="shared" ref="O386:O449" si="71">+IF(F386&lt;1,N386,M386)</f>
        <v>9575.8000000000011</v>
      </c>
      <c r="P386" s="19">
        <v>0.5</v>
      </c>
      <c r="Q386" s="18">
        <f t="shared" ref="Q386:Q449" si="72">+P386*B386</f>
        <v>67.650000000000006</v>
      </c>
      <c r="R386" s="18">
        <f t="shared" ref="R386:R449" si="73">+O386/Q386</f>
        <v>141.54915003695493</v>
      </c>
      <c r="S386" s="18">
        <f t="shared" ref="S386:S449" si="74">+H386-R386</f>
        <v>-14.549150036954927</v>
      </c>
    </row>
    <row r="387" spans="1:19" x14ac:dyDescent="0.25">
      <c r="A387" s="17">
        <v>22564</v>
      </c>
      <c r="B387" s="18">
        <v>29.7</v>
      </c>
      <c r="C387" s="18">
        <v>22.903361344537828</v>
      </c>
      <c r="D387" s="18">
        <v>23.8</v>
      </c>
      <c r="E387" s="18">
        <v>4.5602173002993958</v>
      </c>
      <c r="F387" s="19">
        <f t="shared" si="65"/>
        <v>0.19910690102206119</v>
      </c>
      <c r="G387" s="18">
        <v>6.7966386554621829</v>
      </c>
      <c r="H387" s="17">
        <v>119</v>
      </c>
      <c r="I387" s="19">
        <f t="shared" si="66"/>
        <v>0.77115694762753628</v>
      </c>
      <c r="J387" s="19" t="str">
        <f t="shared" ref="J387:J450" si="75">IF(I387&lt;=0.25,"&lt; 25%",IF(AND(I387&gt;0.25,I387&lt;=0.5),"25% - 50%", IF(AND(I387&gt;0.5,I387&lt;=0.75),"50% - 75%", IF(I387&gt;0.75,"&gt; 75%", "Other"   ))    ))</f>
        <v>&gt; 75%</v>
      </c>
      <c r="K387" s="19">
        <f t="shared" si="67"/>
        <v>0.80134680134680136</v>
      </c>
      <c r="L387" s="19">
        <f t="shared" si="68"/>
        <v>0.80134680134680136</v>
      </c>
      <c r="M387" s="18">
        <f t="shared" si="69"/>
        <v>2725.5000000000014</v>
      </c>
      <c r="N387" s="18">
        <f t="shared" si="70"/>
        <v>2832.2000000000003</v>
      </c>
      <c r="O387" s="18">
        <f t="shared" si="71"/>
        <v>2832.2000000000003</v>
      </c>
      <c r="P387" s="19">
        <v>0.5</v>
      </c>
      <c r="Q387" s="18">
        <f t="shared" si="72"/>
        <v>14.85</v>
      </c>
      <c r="R387" s="18">
        <f t="shared" si="73"/>
        <v>190.72053872053874</v>
      </c>
      <c r="S387" s="18">
        <f t="shared" si="74"/>
        <v>-71.720538720538741</v>
      </c>
    </row>
    <row r="388" spans="1:19" x14ac:dyDescent="0.25">
      <c r="A388" s="17">
        <v>120216</v>
      </c>
      <c r="B388" s="18">
        <v>67.668999999999997</v>
      </c>
      <c r="C388" s="18">
        <v>36.989025641025641</v>
      </c>
      <c r="D388" s="18">
        <v>38.799999999999997</v>
      </c>
      <c r="E388" s="18">
        <v>12.629508540456923</v>
      </c>
      <c r="F388" s="19">
        <f t="shared" si="65"/>
        <v>0.34143934103657914</v>
      </c>
      <c r="G388" s="18">
        <v>30.679974358974345</v>
      </c>
      <c r="H388" s="17">
        <v>117</v>
      </c>
      <c r="I388" s="19">
        <f t="shared" si="66"/>
        <v>0.54661699804970731</v>
      </c>
      <c r="J388" s="19" t="str">
        <f t="shared" si="75"/>
        <v>50% - 75%</v>
      </c>
      <c r="K388" s="19">
        <f t="shared" si="67"/>
        <v>0.57337924308028787</v>
      </c>
      <c r="L388" s="19">
        <f t="shared" si="68"/>
        <v>0.57337924308028787</v>
      </c>
      <c r="M388" s="18">
        <f t="shared" si="69"/>
        <v>4327.7160000000003</v>
      </c>
      <c r="N388" s="18">
        <f t="shared" si="70"/>
        <v>4539.5999999999995</v>
      </c>
      <c r="O388" s="18">
        <f t="shared" si="71"/>
        <v>4539.5999999999995</v>
      </c>
      <c r="P388" s="19">
        <v>0.5</v>
      </c>
      <c r="Q388" s="18">
        <f t="shared" si="72"/>
        <v>33.834499999999998</v>
      </c>
      <c r="R388" s="18">
        <f t="shared" si="73"/>
        <v>134.17074288078734</v>
      </c>
      <c r="S388" s="18">
        <f t="shared" si="74"/>
        <v>-17.170742880787344</v>
      </c>
    </row>
    <row r="389" spans="1:19" x14ac:dyDescent="0.25">
      <c r="A389" s="17">
        <v>2947</v>
      </c>
      <c r="B389" s="18">
        <v>114.2</v>
      </c>
      <c r="C389" s="18">
        <v>68.900751879699271</v>
      </c>
      <c r="D389" s="18">
        <v>67.599999999999994</v>
      </c>
      <c r="E389" s="18">
        <v>22.965031046039162</v>
      </c>
      <c r="F389" s="19">
        <f t="shared" si="65"/>
        <v>0.33330595704000604</v>
      </c>
      <c r="G389" s="18">
        <v>45.299248120300753</v>
      </c>
      <c r="H389" s="17">
        <v>133</v>
      </c>
      <c r="I389" s="19">
        <f t="shared" si="66"/>
        <v>0.60333407950699891</v>
      </c>
      <c r="J389" s="19" t="str">
        <f t="shared" si="75"/>
        <v>50% - 75%</v>
      </c>
      <c r="K389" s="19">
        <f t="shared" si="67"/>
        <v>0.59194395796847632</v>
      </c>
      <c r="L389" s="19">
        <f t="shared" si="68"/>
        <v>0.59194395796847632</v>
      </c>
      <c r="M389" s="18">
        <f t="shared" si="69"/>
        <v>9163.8000000000029</v>
      </c>
      <c r="N389" s="18">
        <f t="shared" si="70"/>
        <v>8990.7999999999993</v>
      </c>
      <c r="O389" s="18">
        <f t="shared" si="71"/>
        <v>8990.7999999999993</v>
      </c>
      <c r="P389" s="19">
        <v>0.5</v>
      </c>
      <c r="Q389" s="18">
        <f t="shared" si="72"/>
        <v>57.1</v>
      </c>
      <c r="R389" s="18">
        <f t="shared" si="73"/>
        <v>157.4570928196147</v>
      </c>
      <c r="S389" s="18">
        <f t="shared" si="74"/>
        <v>-24.457092819614701</v>
      </c>
    </row>
    <row r="390" spans="1:19" x14ac:dyDescent="0.25">
      <c r="A390" s="17">
        <v>510198</v>
      </c>
      <c r="B390" s="18">
        <v>18.202000000000002</v>
      </c>
      <c r="C390" s="18">
        <v>13.320263999999998</v>
      </c>
      <c r="D390" s="18">
        <v>13.473000000000001</v>
      </c>
      <c r="E390" s="18">
        <v>2.9584815447640884</v>
      </c>
      <c r="F390" s="19">
        <f t="shared" si="65"/>
        <v>0.22210382202365425</v>
      </c>
      <c r="G390" s="18">
        <v>4.8817360000000019</v>
      </c>
      <c r="H390" s="17">
        <v>125</v>
      </c>
      <c r="I390" s="19">
        <f t="shared" si="66"/>
        <v>0.73180221953631452</v>
      </c>
      <c r="J390" s="19" t="str">
        <f t="shared" si="75"/>
        <v>50% - 75%</v>
      </c>
      <c r="K390" s="19">
        <f t="shared" si="67"/>
        <v>0.74019338534227008</v>
      </c>
      <c r="L390" s="19">
        <f t="shared" si="68"/>
        <v>0.74019338534227008</v>
      </c>
      <c r="M390" s="18">
        <f t="shared" si="69"/>
        <v>1665.0329999999997</v>
      </c>
      <c r="N390" s="18">
        <f t="shared" si="70"/>
        <v>1684.125</v>
      </c>
      <c r="O390" s="18">
        <f t="shared" si="71"/>
        <v>1684.125</v>
      </c>
      <c r="P390" s="19">
        <v>0.5</v>
      </c>
      <c r="Q390" s="18">
        <f t="shared" si="72"/>
        <v>9.1010000000000009</v>
      </c>
      <c r="R390" s="18">
        <f t="shared" si="73"/>
        <v>185.04834633556752</v>
      </c>
      <c r="S390" s="18">
        <f t="shared" si="74"/>
        <v>-60.048346335567516</v>
      </c>
    </row>
    <row r="391" spans="1:19" x14ac:dyDescent="0.25">
      <c r="A391" s="17">
        <v>510165</v>
      </c>
      <c r="B391" s="18">
        <v>20.001000000000001</v>
      </c>
      <c r="C391" s="18">
        <v>14.763532786885245</v>
      </c>
      <c r="D391" s="18">
        <v>15.1</v>
      </c>
      <c r="E391" s="18">
        <v>2.8976970912779008</v>
      </c>
      <c r="F391" s="19">
        <f t="shared" si="65"/>
        <v>0.19627396322457358</v>
      </c>
      <c r="G391" s="18">
        <v>5.2374672131147539</v>
      </c>
      <c r="H391" s="17">
        <v>122</v>
      </c>
      <c r="I391" s="19">
        <f t="shared" si="66"/>
        <v>0.7381397323576443</v>
      </c>
      <c r="J391" s="19" t="str">
        <f t="shared" si="75"/>
        <v>50% - 75%</v>
      </c>
      <c r="K391" s="19">
        <f t="shared" si="67"/>
        <v>0.75496225188740551</v>
      </c>
      <c r="L391" s="19">
        <f t="shared" si="68"/>
        <v>0.75496225188740551</v>
      </c>
      <c r="M391" s="18">
        <f t="shared" si="69"/>
        <v>1801.1509999999998</v>
      </c>
      <c r="N391" s="18">
        <f t="shared" si="70"/>
        <v>1842.2</v>
      </c>
      <c r="O391" s="18">
        <f t="shared" si="71"/>
        <v>1842.2</v>
      </c>
      <c r="P391" s="19">
        <v>0.5</v>
      </c>
      <c r="Q391" s="18">
        <f t="shared" si="72"/>
        <v>10.000500000000001</v>
      </c>
      <c r="R391" s="18">
        <f t="shared" si="73"/>
        <v>184.21078946052697</v>
      </c>
      <c r="S391" s="18">
        <f t="shared" si="74"/>
        <v>-62.210789460526968</v>
      </c>
    </row>
    <row r="392" spans="1:19" x14ac:dyDescent="0.25">
      <c r="A392" s="17">
        <v>120197</v>
      </c>
      <c r="B392" s="18">
        <v>87.001000000000005</v>
      </c>
      <c r="C392" s="18">
        <v>53.815229729729744</v>
      </c>
      <c r="D392" s="18">
        <v>50.292000000000002</v>
      </c>
      <c r="E392" s="18">
        <v>16.022469074801972</v>
      </c>
      <c r="F392" s="19">
        <f t="shared" si="65"/>
        <v>0.29773112844207561</v>
      </c>
      <c r="G392" s="18">
        <v>33.185770270270289</v>
      </c>
      <c r="H392" s="17">
        <v>148</v>
      </c>
      <c r="I392" s="19">
        <f t="shared" si="66"/>
        <v>0.61855874909173159</v>
      </c>
      <c r="J392" s="19" t="str">
        <f t="shared" si="75"/>
        <v>50% - 75%</v>
      </c>
      <c r="K392" s="19">
        <f t="shared" si="67"/>
        <v>0.57806232112274569</v>
      </c>
      <c r="L392" s="19">
        <f t="shared" si="68"/>
        <v>0.57806232112274569</v>
      </c>
      <c r="M392" s="18">
        <f t="shared" si="69"/>
        <v>7964.6540000000023</v>
      </c>
      <c r="N392" s="18">
        <f t="shared" si="70"/>
        <v>7443.2160000000003</v>
      </c>
      <c r="O392" s="18">
        <f t="shared" si="71"/>
        <v>7443.2160000000003</v>
      </c>
      <c r="P392" s="19">
        <v>0.5</v>
      </c>
      <c r="Q392" s="18">
        <f t="shared" si="72"/>
        <v>43.500500000000002</v>
      </c>
      <c r="R392" s="18">
        <f t="shared" si="73"/>
        <v>171.10644705233273</v>
      </c>
      <c r="S392" s="18">
        <f t="shared" si="74"/>
        <v>-23.106447052332726</v>
      </c>
    </row>
    <row r="393" spans="1:19" x14ac:dyDescent="0.25">
      <c r="A393" s="17">
        <v>2678</v>
      </c>
      <c r="B393" s="18">
        <v>142.1</v>
      </c>
      <c r="C393" s="18">
        <v>87.059090909090926</v>
      </c>
      <c r="D393" s="18">
        <v>85.45</v>
      </c>
      <c r="E393" s="18">
        <v>29.107434465304102</v>
      </c>
      <c r="F393" s="19">
        <f t="shared" si="65"/>
        <v>0.33434112579579706</v>
      </c>
      <c r="G393" s="18">
        <v>55.040909090909103</v>
      </c>
      <c r="H393" s="17">
        <v>132</v>
      </c>
      <c r="I393" s="19">
        <f t="shared" si="66"/>
        <v>0.61266073827650191</v>
      </c>
      <c r="J393" s="19" t="str">
        <f t="shared" si="75"/>
        <v>50% - 75%</v>
      </c>
      <c r="K393" s="19">
        <f t="shared" si="67"/>
        <v>0.6013370865587615</v>
      </c>
      <c r="L393" s="19">
        <f t="shared" si="68"/>
        <v>0.6013370865587615</v>
      </c>
      <c r="M393" s="18">
        <f t="shared" si="69"/>
        <v>11491.800000000003</v>
      </c>
      <c r="N393" s="18">
        <f t="shared" si="70"/>
        <v>11279.4</v>
      </c>
      <c r="O393" s="18">
        <f t="shared" si="71"/>
        <v>11279.4</v>
      </c>
      <c r="P393" s="19">
        <v>0.5</v>
      </c>
      <c r="Q393" s="18">
        <f t="shared" si="72"/>
        <v>71.05</v>
      </c>
      <c r="R393" s="18">
        <f t="shared" si="73"/>
        <v>158.75299085151303</v>
      </c>
      <c r="S393" s="18">
        <f t="shared" si="74"/>
        <v>-26.752990851513033</v>
      </c>
    </row>
    <row r="394" spans="1:19" x14ac:dyDescent="0.25">
      <c r="A394" s="17">
        <v>120270</v>
      </c>
      <c r="B394" s="18">
        <v>105.7</v>
      </c>
      <c r="C394" s="18">
        <v>37.081202312138721</v>
      </c>
      <c r="D394" s="18">
        <v>32.727999999999994</v>
      </c>
      <c r="E394" s="18">
        <v>26.790078778402613</v>
      </c>
      <c r="F394" s="19">
        <f t="shared" si="65"/>
        <v>0.7224706079617258</v>
      </c>
      <c r="G394" s="18">
        <v>68.618797687861289</v>
      </c>
      <c r="H394" s="17">
        <v>173</v>
      </c>
      <c r="I394" s="19">
        <f t="shared" si="66"/>
        <v>0.35081553748475608</v>
      </c>
      <c r="J394" s="19" t="str">
        <f t="shared" si="75"/>
        <v>25% - 50%</v>
      </c>
      <c r="K394" s="19">
        <f t="shared" si="67"/>
        <v>0.30963103122043512</v>
      </c>
      <c r="L394" s="19">
        <f t="shared" si="68"/>
        <v>0.30963103122043512</v>
      </c>
      <c r="M394" s="18">
        <f t="shared" si="69"/>
        <v>6415.0479999999989</v>
      </c>
      <c r="N394" s="18">
        <f t="shared" si="70"/>
        <v>5661.9439999999986</v>
      </c>
      <c r="O394" s="18">
        <f t="shared" si="71"/>
        <v>5661.9439999999986</v>
      </c>
      <c r="P394" s="19">
        <v>0.5</v>
      </c>
      <c r="Q394" s="18">
        <f t="shared" si="72"/>
        <v>52.85</v>
      </c>
      <c r="R394" s="18">
        <f t="shared" si="73"/>
        <v>107.13233680227054</v>
      </c>
      <c r="S394" s="18">
        <f t="shared" si="74"/>
        <v>65.867663197729456</v>
      </c>
    </row>
    <row r="395" spans="1:19" x14ac:dyDescent="0.25">
      <c r="A395" s="17">
        <v>120184</v>
      </c>
      <c r="B395" s="18">
        <v>95</v>
      </c>
      <c r="C395" s="18">
        <v>51.80921917808223</v>
      </c>
      <c r="D395" s="18">
        <v>48.472499999999997</v>
      </c>
      <c r="E395" s="18">
        <v>14.782594590280539</v>
      </c>
      <c r="F395" s="19">
        <f t="shared" si="65"/>
        <v>0.28532749238062788</v>
      </c>
      <c r="G395" s="18">
        <v>43.19078082191777</v>
      </c>
      <c r="H395" s="17">
        <v>146</v>
      </c>
      <c r="I395" s="19">
        <f t="shared" si="66"/>
        <v>0.54536020187454981</v>
      </c>
      <c r="J395" s="19" t="str">
        <f t="shared" si="75"/>
        <v>50% - 75%</v>
      </c>
      <c r="K395" s="19">
        <f t="shared" si="67"/>
        <v>0.5102368421052631</v>
      </c>
      <c r="L395" s="19">
        <f t="shared" si="68"/>
        <v>0.5102368421052631</v>
      </c>
      <c r="M395" s="18">
        <f t="shared" si="69"/>
        <v>7564.1460000000061</v>
      </c>
      <c r="N395" s="18">
        <f t="shared" si="70"/>
        <v>7076.9849999999997</v>
      </c>
      <c r="O395" s="18">
        <f t="shared" si="71"/>
        <v>7076.9849999999997</v>
      </c>
      <c r="P395" s="19">
        <v>0.5</v>
      </c>
      <c r="Q395" s="18">
        <f t="shared" si="72"/>
        <v>47.5</v>
      </c>
      <c r="R395" s="18">
        <f t="shared" si="73"/>
        <v>148.98915789473685</v>
      </c>
      <c r="S395" s="18">
        <f t="shared" si="74"/>
        <v>-2.9891578947368487</v>
      </c>
    </row>
    <row r="396" spans="1:19" x14ac:dyDescent="0.25">
      <c r="A396" s="17">
        <v>294197</v>
      </c>
      <c r="B396" s="18">
        <v>201.3</v>
      </c>
      <c r="C396" s="18">
        <v>98.0409448818898</v>
      </c>
      <c r="D396" s="18">
        <v>97.5</v>
      </c>
      <c r="E396" s="18">
        <v>34.15740955739372</v>
      </c>
      <c r="F396" s="19">
        <f t="shared" si="65"/>
        <v>0.34839943248755145</v>
      </c>
      <c r="G396" s="18">
        <v>103.2590551181103</v>
      </c>
      <c r="H396" s="17">
        <v>127</v>
      </c>
      <c r="I396" s="19">
        <f t="shared" si="66"/>
        <v>0.48703897109731642</v>
      </c>
      <c r="J396" s="19" t="str">
        <f t="shared" si="75"/>
        <v>25% - 50%</v>
      </c>
      <c r="K396" s="19">
        <f t="shared" si="67"/>
        <v>0.48435171385991055</v>
      </c>
      <c r="L396" s="19">
        <f t="shared" si="68"/>
        <v>0.48435171385991055</v>
      </c>
      <c r="M396" s="18">
        <f t="shared" si="69"/>
        <v>12451.200000000004</v>
      </c>
      <c r="N396" s="18">
        <f t="shared" si="70"/>
        <v>12382.5</v>
      </c>
      <c r="O396" s="18">
        <f t="shared" si="71"/>
        <v>12382.5</v>
      </c>
      <c r="P396" s="19">
        <v>0.5</v>
      </c>
      <c r="Q396" s="18">
        <f t="shared" si="72"/>
        <v>100.65</v>
      </c>
      <c r="R396" s="18">
        <f t="shared" si="73"/>
        <v>123.02533532041728</v>
      </c>
      <c r="S396" s="18">
        <f t="shared" si="74"/>
        <v>3.9746646795827161</v>
      </c>
    </row>
    <row r="397" spans="1:19" x14ac:dyDescent="0.25">
      <c r="A397" s="17">
        <v>510215</v>
      </c>
      <c r="B397" s="18">
        <v>16.004999999999999</v>
      </c>
      <c r="C397" s="18">
        <v>9.1532153846153825</v>
      </c>
      <c r="D397" s="18">
        <v>9.0004999999999988</v>
      </c>
      <c r="E397" s="18">
        <v>2.8946470430153424</v>
      </c>
      <c r="F397" s="19">
        <f t="shared" si="65"/>
        <v>0.31624373746089612</v>
      </c>
      <c r="G397" s="18">
        <v>6.8517846153846165</v>
      </c>
      <c r="H397" s="17">
        <v>130</v>
      </c>
      <c r="I397" s="19">
        <f t="shared" si="66"/>
        <v>0.57189724364982086</v>
      </c>
      <c r="J397" s="19" t="str">
        <f t="shared" si="75"/>
        <v>50% - 75%</v>
      </c>
      <c r="K397" s="19">
        <f t="shared" si="67"/>
        <v>0.56235551390190563</v>
      </c>
      <c r="L397" s="19">
        <f t="shared" si="68"/>
        <v>0.56235551390190563</v>
      </c>
      <c r="M397" s="18">
        <f t="shared" si="69"/>
        <v>1189.9179999999997</v>
      </c>
      <c r="N397" s="18">
        <f t="shared" si="70"/>
        <v>1170.0649999999998</v>
      </c>
      <c r="O397" s="18">
        <f t="shared" si="71"/>
        <v>1170.0649999999998</v>
      </c>
      <c r="P397" s="19">
        <v>0.5</v>
      </c>
      <c r="Q397" s="18">
        <f t="shared" si="72"/>
        <v>8.0024999999999995</v>
      </c>
      <c r="R397" s="18">
        <f t="shared" si="73"/>
        <v>146.21243361449547</v>
      </c>
      <c r="S397" s="18">
        <f t="shared" si="74"/>
        <v>-16.212433614495467</v>
      </c>
    </row>
    <row r="398" spans="1:19" x14ac:dyDescent="0.25">
      <c r="A398" s="17">
        <v>120138</v>
      </c>
      <c r="B398" s="18">
        <v>82.4</v>
      </c>
      <c r="C398" s="18">
        <v>19.503095238095227</v>
      </c>
      <c r="D398" s="18">
        <v>18.164000000000001</v>
      </c>
      <c r="E398" s="18">
        <v>9.7400461092361397</v>
      </c>
      <c r="F398" s="19">
        <f t="shared" si="65"/>
        <v>0.49941027259155213</v>
      </c>
      <c r="G398" s="18">
        <v>62.896904761904757</v>
      </c>
      <c r="H398" s="17">
        <v>147</v>
      </c>
      <c r="I398" s="19">
        <f t="shared" si="66"/>
        <v>0.23668804900601001</v>
      </c>
      <c r="J398" s="19" t="str">
        <f t="shared" si="75"/>
        <v>&lt; 25%</v>
      </c>
      <c r="K398" s="19">
        <f t="shared" si="67"/>
        <v>0.22043689320388349</v>
      </c>
      <c r="L398" s="19">
        <f t="shared" si="68"/>
        <v>0.22043689320388349</v>
      </c>
      <c r="M398" s="18">
        <f t="shared" si="69"/>
        <v>2866.9549999999986</v>
      </c>
      <c r="N398" s="18">
        <f t="shared" si="70"/>
        <v>2670.1080000000002</v>
      </c>
      <c r="O398" s="18">
        <f t="shared" si="71"/>
        <v>2670.1080000000002</v>
      </c>
      <c r="P398" s="19">
        <v>0.5</v>
      </c>
      <c r="Q398" s="18">
        <f t="shared" si="72"/>
        <v>41.2</v>
      </c>
      <c r="R398" s="18">
        <f t="shared" si="73"/>
        <v>64.808446601941753</v>
      </c>
      <c r="S398" s="18">
        <f t="shared" si="74"/>
        <v>82.191553398058247</v>
      </c>
    </row>
    <row r="399" spans="1:19" x14ac:dyDescent="0.25">
      <c r="A399" s="17">
        <v>120187</v>
      </c>
      <c r="B399" s="18">
        <v>85.8</v>
      </c>
      <c r="C399" s="18">
        <v>50.046978102189804</v>
      </c>
      <c r="D399" s="18">
        <v>48</v>
      </c>
      <c r="E399" s="18">
        <v>16.253573860605595</v>
      </c>
      <c r="F399" s="19">
        <f t="shared" si="65"/>
        <v>0.32476633908680336</v>
      </c>
      <c r="G399" s="18">
        <v>35.753021897810214</v>
      </c>
      <c r="H399" s="17">
        <v>137</v>
      </c>
      <c r="I399" s="19">
        <f t="shared" si="66"/>
        <v>0.58329811307913526</v>
      </c>
      <c r="J399" s="19" t="str">
        <f t="shared" si="75"/>
        <v>50% - 75%</v>
      </c>
      <c r="K399" s="19">
        <f t="shared" si="67"/>
        <v>0.55944055944055948</v>
      </c>
      <c r="L399" s="19">
        <f t="shared" si="68"/>
        <v>0.55944055944055948</v>
      </c>
      <c r="M399" s="18">
        <f t="shared" si="69"/>
        <v>6856.4360000000033</v>
      </c>
      <c r="N399" s="18">
        <f t="shared" si="70"/>
        <v>6576</v>
      </c>
      <c r="O399" s="18">
        <f t="shared" si="71"/>
        <v>6576</v>
      </c>
      <c r="P399" s="19">
        <v>0.5</v>
      </c>
      <c r="Q399" s="18">
        <f t="shared" si="72"/>
        <v>42.9</v>
      </c>
      <c r="R399" s="18">
        <f t="shared" si="73"/>
        <v>153.28671328671328</v>
      </c>
      <c r="S399" s="18">
        <f t="shared" si="74"/>
        <v>-16.28671328671328</v>
      </c>
    </row>
    <row r="400" spans="1:19" x14ac:dyDescent="0.25">
      <c r="A400" s="17">
        <v>57051</v>
      </c>
      <c r="B400" s="18">
        <v>23.9</v>
      </c>
      <c r="C400" s="18">
        <v>16.372009345794396</v>
      </c>
      <c r="D400" s="18">
        <v>17.899999999999999</v>
      </c>
      <c r="E400" s="18">
        <v>5.0132154512138314</v>
      </c>
      <c r="F400" s="19">
        <f t="shared" si="65"/>
        <v>0.30620648604147144</v>
      </c>
      <c r="G400" s="18">
        <v>7.5279906542056052</v>
      </c>
      <c r="H400" s="17">
        <v>107</v>
      </c>
      <c r="I400" s="19">
        <f t="shared" si="66"/>
        <v>0.68502131153951451</v>
      </c>
      <c r="J400" s="19" t="str">
        <f t="shared" si="75"/>
        <v>50% - 75%</v>
      </c>
      <c r="K400" s="19">
        <f t="shared" si="67"/>
        <v>0.7489539748953975</v>
      </c>
      <c r="L400" s="19">
        <f t="shared" si="68"/>
        <v>0.7489539748953975</v>
      </c>
      <c r="M400" s="18">
        <f t="shared" si="69"/>
        <v>1751.8050000000003</v>
      </c>
      <c r="N400" s="18">
        <f t="shared" si="70"/>
        <v>1915.3</v>
      </c>
      <c r="O400" s="18">
        <f t="shared" si="71"/>
        <v>1915.3</v>
      </c>
      <c r="P400" s="19">
        <v>0.5</v>
      </c>
      <c r="Q400" s="18">
        <f t="shared" si="72"/>
        <v>11.95</v>
      </c>
      <c r="R400" s="18">
        <f t="shared" si="73"/>
        <v>160.27615062761507</v>
      </c>
      <c r="S400" s="18">
        <f t="shared" si="74"/>
        <v>-53.276150627615067</v>
      </c>
    </row>
    <row r="401" spans="1:19" x14ac:dyDescent="0.25">
      <c r="A401" s="17">
        <v>57041</v>
      </c>
      <c r="B401" s="18">
        <v>22.3</v>
      </c>
      <c r="C401" s="18">
        <v>18.543094827586199</v>
      </c>
      <c r="D401" s="18">
        <v>19.3</v>
      </c>
      <c r="E401" s="18">
        <v>2.9969543524935016</v>
      </c>
      <c r="F401" s="19">
        <f t="shared" si="65"/>
        <v>0.16162104440273861</v>
      </c>
      <c r="G401" s="18">
        <v>3.7569051724137932</v>
      </c>
      <c r="H401" s="17">
        <v>116</v>
      </c>
      <c r="I401" s="19">
        <f t="shared" si="66"/>
        <v>0.83152891603525547</v>
      </c>
      <c r="J401" s="19" t="str">
        <f t="shared" si="75"/>
        <v>&gt; 75%</v>
      </c>
      <c r="K401" s="19">
        <f t="shared" si="67"/>
        <v>0.86547085201793728</v>
      </c>
      <c r="L401" s="19">
        <f t="shared" si="68"/>
        <v>0.86547085201793728</v>
      </c>
      <c r="M401" s="18">
        <f t="shared" si="69"/>
        <v>2150.9989999999989</v>
      </c>
      <c r="N401" s="18">
        <f t="shared" si="70"/>
        <v>2238.8000000000002</v>
      </c>
      <c r="O401" s="18">
        <f t="shared" si="71"/>
        <v>2238.8000000000002</v>
      </c>
      <c r="P401" s="19">
        <v>0.5</v>
      </c>
      <c r="Q401" s="18">
        <f t="shared" si="72"/>
        <v>11.15</v>
      </c>
      <c r="R401" s="18">
        <f t="shared" si="73"/>
        <v>200.78923766816143</v>
      </c>
      <c r="S401" s="18">
        <f t="shared" si="74"/>
        <v>-84.789237668161434</v>
      </c>
    </row>
    <row r="402" spans="1:19" x14ac:dyDescent="0.25">
      <c r="A402" s="17">
        <v>120192</v>
      </c>
      <c r="B402" s="18">
        <v>74.007999999999996</v>
      </c>
      <c r="C402" s="18">
        <v>47.967263888888915</v>
      </c>
      <c r="D402" s="18">
        <v>45</v>
      </c>
      <c r="E402" s="18">
        <v>12.133516345597949</v>
      </c>
      <c r="F402" s="19">
        <f t="shared" si="65"/>
        <v>0.25295410581900091</v>
      </c>
      <c r="G402" s="18">
        <v>26.040736111111094</v>
      </c>
      <c r="H402" s="17">
        <v>144</v>
      </c>
      <c r="I402" s="19">
        <f t="shared" si="66"/>
        <v>0.64813619999039185</v>
      </c>
      <c r="J402" s="19" t="str">
        <f t="shared" si="75"/>
        <v>50% - 75%</v>
      </c>
      <c r="K402" s="19">
        <f t="shared" si="67"/>
        <v>0.60804237379742732</v>
      </c>
      <c r="L402" s="19">
        <f t="shared" si="68"/>
        <v>0.60804237379742732</v>
      </c>
      <c r="M402" s="18">
        <f t="shared" si="69"/>
        <v>6907.2860000000037</v>
      </c>
      <c r="N402" s="18">
        <f t="shared" si="70"/>
        <v>6480</v>
      </c>
      <c r="O402" s="18">
        <f t="shared" si="71"/>
        <v>6480</v>
      </c>
      <c r="P402" s="19">
        <v>0.5</v>
      </c>
      <c r="Q402" s="18">
        <f t="shared" si="72"/>
        <v>37.003999999999998</v>
      </c>
      <c r="R402" s="18">
        <f t="shared" si="73"/>
        <v>175.11620365365908</v>
      </c>
      <c r="S402" s="18">
        <f t="shared" si="74"/>
        <v>-31.116203653659085</v>
      </c>
    </row>
    <row r="403" spans="1:19" x14ac:dyDescent="0.25">
      <c r="A403" s="17">
        <v>3428</v>
      </c>
      <c r="B403" s="18">
        <v>30</v>
      </c>
      <c r="C403" s="18">
        <v>17.94462809917356</v>
      </c>
      <c r="D403" s="18">
        <v>18.2</v>
      </c>
      <c r="E403" s="18">
        <v>4.7954657475095273</v>
      </c>
      <c r="F403" s="19">
        <f t="shared" si="65"/>
        <v>0.26723684219069344</v>
      </c>
      <c r="G403" s="18">
        <v>12.055371900826444</v>
      </c>
      <c r="H403" s="17">
        <v>121</v>
      </c>
      <c r="I403" s="19">
        <f t="shared" si="66"/>
        <v>0.59815426997245202</v>
      </c>
      <c r="J403" s="19" t="str">
        <f t="shared" si="75"/>
        <v>50% - 75%</v>
      </c>
      <c r="K403" s="19">
        <f t="shared" si="67"/>
        <v>0.60666666666666669</v>
      </c>
      <c r="L403" s="19">
        <f t="shared" si="68"/>
        <v>0.60666666666666669</v>
      </c>
      <c r="M403" s="18">
        <f t="shared" si="69"/>
        <v>2171.3000000000006</v>
      </c>
      <c r="N403" s="18">
        <f t="shared" si="70"/>
        <v>2202.1999999999998</v>
      </c>
      <c r="O403" s="18">
        <f t="shared" si="71"/>
        <v>2202.1999999999998</v>
      </c>
      <c r="P403" s="19">
        <v>0.5</v>
      </c>
      <c r="Q403" s="18">
        <f t="shared" si="72"/>
        <v>15</v>
      </c>
      <c r="R403" s="18">
        <f t="shared" si="73"/>
        <v>146.81333333333333</v>
      </c>
      <c r="S403" s="18">
        <f t="shared" si="74"/>
        <v>-25.813333333333333</v>
      </c>
    </row>
    <row r="404" spans="1:19" x14ac:dyDescent="0.25">
      <c r="A404" s="17">
        <v>2671</v>
      </c>
      <c r="B404" s="18">
        <v>136.69999999999999</v>
      </c>
      <c r="C404" s="18">
        <v>97.871428571428595</v>
      </c>
      <c r="D404" s="18">
        <v>100.1</v>
      </c>
      <c r="E404" s="18">
        <v>27.431767872666395</v>
      </c>
      <c r="F404" s="19">
        <f t="shared" si="65"/>
        <v>0.28028371786405593</v>
      </c>
      <c r="G404" s="18">
        <v>38.828571428571443</v>
      </c>
      <c r="H404" s="17">
        <v>119</v>
      </c>
      <c r="I404" s="19">
        <f t="shared" si="66"/>
        <v>0.71595778033232338</v>
      </c>
      <c r="J404" s="19" t="str">
        <f t="shared" si="75"/>
        <v>50% - 75%</v>
      </c>
      <c r="K404" s="19">
        <f t="shared" si="67"/>
        <v>0.7322604242867593</v>
      </c>
      <c r="L404" s="19">
        <f t="shared" si="68"/>
        <v>0.7322604242867593</v>
      </c>
      <c r="M404" s="18">
        <f t="shared" si="69"/>
        <v>11646.700000000003</v>
      </c>
      <c r="N404" s="18">
        <f t="shared" si="70"/>
        <v>11911.9</v>
      </c>
      <c r="O404" s="18">
        <f t="shared" si="71"/>
        <v>11911.9</v>
      </c>
      <c r="P404" s="19">
        <v>0.5</v>
      </c>
      <c r="Q404" s="18">
        <f t="shared" si="72"/>
        <v>68.349999999999994</v>
      </c>
      <c r="R404" s="18">
        <f t="shared" si="73"/>
        <v>174.27798098024874</v>
      </c>
      <c r="S404" s="18">
        <f t="shared" si="74"/>
        <v>-55.277980980248742</v>
      </c>
    </row>
    <row r="405" spans="1:19" x14ac:dyDescent="0.25">
      <c r="A405" s="17">
        <v>510202</v>
      </c>
      <c r="B405" s="18">
        <v>19</v>
      </c>
      <c r="C405" s="18">
        <v>13.774341666666668</v>
      </c>
      <c r="D405" s="18">
        <v>14.001000000000001</v>
      </c>
      <c r="E405" s="18">
        <v>2.7534217077611349</v>
      </c>
      <c r="F405" s="19">
        <f t="shared" si="65"/>
        <v>0.19989497679038271</v>
      </c>
      <c r="G405" s="18">
        <v>5.2256583333333362</v>
      </c>
      <c r="H405" s="17">
        <v>120</v>
      </c>
      <c r="I405" s="19">
        <f t="shared" si="66"/>
        <v>0.72496535087719305</v>
      </c>
      <c r="J405" s="19" t="str">
        <f t="shared" si="75"/>
        <v>50% - 75%</v>
      </c>
      <c r="K405" s="19">
        <f t="shared" si="67"/>
        <v>0.73689473684210538</v>
      </c>
      <c r="L405" s="19">
        <f t="shared" si="68"/>
        <v>0.73689473684210538</v>
      </c>
      <c r="M405" s="18">
        <f t="shared" si="69"/>
        <v>1652.9210000000003</v>
      </c>
      <c r="N405" s="18">
        <f t="shared" si="70"/>
        <v>1680.1200000000001</v>
      </c>
      <c r="O405" s="18">
        <f t="shared" si="71"/>
        <v>1680.1200000000001</v>
      </c>
      <c r="P405" s="19">
        <v>0.5</v>
      </c>
      <c r="Q405" s="18">
        <f t="shared" si="72"/>
        <v>9.5</v>
      </c>
      <c r="R405" s="18">
        <f t="shared" si="73"/>
        <v>176.85473684210527</v>
      </c>
      <c r="S405" s="18">
        <f t="shared" si="74"/>
        <v>-56.854736842105268</v>
      </c>
    </row>
    <row r="406" spans="1:19" x14ac:dyDescent="0.25">
      <c r="A406" s="17">
        <v>13051</v>
      </c>
      <c r="B406" s="18">
        <v>77.004999999999995</v>
      </c>
      <c r="C406" s="18">
        <v>50.630378151260537</v>
      </c>
      <c r="D406" s="18">
        <v>51.6</v>
      </c>
      <c r="E406" s="18">
        <v>13.813912712932918</v>
      </c>
      <c r="F406" s="19">
        <f t="shared" si="65"/>
        <v>0.2728384265996045</v>
      </c>
      <c r="G406" s="18">
        <v>26.374621848739519</v>
      </c>
      <c r="H406" s="17">
        <v>119</v>
      </c>
      <c r="I406" s="19">
        <f t="shared" si="66"/>
        <v>0.65749468412779088</v>
      </c>
      <c r="J406" s="19" t="str">
        <f t="shared" si="75"/>
        <v>50% - 75%</v>
      </c>
      <c r="K406" s="19">
        <f t="shared" si="67"/>
        <v>0.67008635802869954</v>
      </c>
      <c r="L406" s="19">
        <f t="shared" si="68"/>
        <v>0.67008635802869954</v>
      </c>
      <c r="M406" s="18">
        <f t="shared" si="69"/>
        <v>6025.015000000004</v>
      </c>
      <c r="N406" s="18">
        <f t="shared" si="70"/>
        <v>6140.4000000000005</v>
      </c>
      <c r="O406" s="18">
        <f t="shared" si="71"/>
        <v>6140.4000000000005</v>
      </c>
      <c r="P406" s="19">
        <v>0.5</v>
      </c>
      <c r="Q406" s="18">
        <f t="shared" si="72"/>
        <v>38.502499999999998</v>
      </c>
      <c r="R406" s="18">
        <f t="shared" si="73"/>
        <v>159.48055321083049</v>
      </c>
      <c r="S406" s="18">
        <f t="shared" si="74"/>
        <v>-40.480553210830493</v>
      </c>
    </row>
    <row r="407" spans="1:19" x14ac:dyDescent="0.25">
      <c r="A407" s="17">
        <v>510204</v>
      </c>
      <c r="B407" s="18">
        <v>15.439</v>
      </c>
      <c r="C407" s="18">
        <v>9.6739770992366427</v>
      </c>
      <c r="D407" s="18">
        <v>9.4</v>
      </c>
      <c r="E407" s="18">
        <v>1.8968650958302748</v>
      </c>
      <c r="F407" s="19">
        <f t="shared" si="65"/>
        <v>0.1960791385354792</v>
      </c>
      <c r="G407" s="18">
        <v>5.7650229007633582</v>
      </c>
      <c r="H407" s="17">
        <v>131</v>
      </c>
      <c r="I407" s="19">
        <f t="shared" si="66"/>
        <v>0.62659350341580689</v>
      </c>
      <c r="J407" s="19" t="str">
        <f t="shared" si="75"/>
        <v>50% - 75%</v>
      </c>
      <c r="K407" s="19">
        <f t="shared" si="67"/>
        <v>0.60884772329814107</v>
      </c>
      <c r="L407" s="19">
        <f t="shared" si="68"/>
        <v>0.60884772329814107</v>
      </c>
      <c r="M407" s="18">
        <f t="shared" si="69"/>
        <v>1267.2910000000002</v>
      </c>
      <c r="N407" s="18">
        <f t="shared" si="70"/>
        <v>1231.4000000000001</v>
      </c>
      <c r="O407" s="18">
        <f t="shared" si="71"/>
        <v>1231.4000000000001</v>
      </c>
      <c r="P407" s="19">
        <v>0.5</v>
      </c>
      <c r="Q407" s="18">
        <f t="shared" si="72"/>
        <v>7.7195</v>
      </c>
      <c r="R407" s="18">
        <f t="shared" si="73"/>
        <v>159.51810350411299</v>
      </c>
      <c r="S407" s="18">
        <f t="shared" si="74"/>
        <v>-28.518103504112986</v>
      </c>
    </row>
    <row r="408" spans="1:19" x14ac:dyDescent="0.25">
      <c r="A408" s="17">
        <v>13037</v>
      </c>
      <c r="B408" s="18">
        <v>80</v>
      </c>
      <c r="C408" s="18">
        <v>46.333860869565235</v>
      </c>
      <c r="D408" s="18">
        <v>48.000999999999998</v>
      </c>
      <c r="E408" s="18">
        <v>12.740191610065102</v>
      </c>
      <c r="F408" s="19">
        <f t="shared" si="65"/>
        <v>0.2749650335837564</v>
      </c>
      <c r="G408" s="18">
        <v>33.666139130434772</v>
      </c>
      <c r="H408" s="17">
        <v>115</v>
      </c>
      <c r="I408" s="19">
        <f t="shared" si="66"/>
        <v>0.57917326086956544</v>
      </c>
      <c r="J408" s="19" t="str">
        <f t="shared" si="75"/>
        <v>50% - 75%</v>
      </c>
      <c r="K408" s="19">
        <f t="shared" si="67"/>
        <v>0.60001249999999995</v>
      </c>
      <c r="L408" s="19">
        <f t="shared" si="68"/>
        <v>0.60001249999999995</v>
      </c>
      <c r="M408" s="18">
        <f t="shared" si="69"/>
        <v>5328.3940000000021</v>
      </c>
      <c r="N408" s="18">
        <f t="shared" si="70"/>
        <v>5520.1149999999998</v>
      </c>
      <c r="O408" s="18">
        <f t="shared" si="71"/>
        <v>5520.1149999999998</v>
      </c>
      <c r="P408" s="19">
        <v>0.5</v>
      </c>
      <c r="Q408" s="18">
        <f t="shared" si="72"/>
        <v>40</v>
      </c>
      <c r="R408" s="18">
        <f t="shared" si="73"/>
        <v>138.00287499999999</v>
      </c>
      <c r="S408" s="18">
        <f t="shared" si="74"/>
        <v>-23.002874999999989</v>
      </c>
    </row>
    <row r="409" spans="1:19" x14ac:dyDescent="0.25">
      <c r="A409" s="17">
        <v>510249</v>
      </c>
      <c r="B409" s="18">
        <v>20.274000000000001</v>
      </c>
      <c r="C409" s="18">
        <v>13.708305084745763</v>
      </c>
      <c r="D409" s="18">
        <v>14.003</v>
      </c>
      <c r="E409" s="18">
        <v>3.9205792121980143</v>
      </c>
      <c r="F409" s="19">
        <f t="shared" si="65"/>
        <v>0.28600028872721328</v>
      </c>
      <c r="G409" s="18">
        <v>6.5656949152542374</v>
      </c>
      <c r="H409" s="17">
        <v>118</v>
      </c>
      <c r="I409" s="19">
        <f t="shared" si="66"/>
        <v>0.67615197221790291</v>
      </c>
      <c r="J409" s="19" t="str">
        <f t="shared" si="75"/>
        <v>50% - 75%</v>
      </c>
      <c r="K409" s="19">
        <f t="shared" si="67"/>
        <v>0.69068758015191867</v>
      </c>
      <c r="L409" s="19">
        <f t="shared" si="68"/>
        <v>0.69068758015191867</v>
      </c>
      <c r="M409" s="18">
        <f t="shared" si="69"/>
        <v>1617.5800000000002</v>
      </c>
      <c r="N409" s="18">
        <f t="shared" si="70"/>
        <v>1652.354</v>
      </c>
      <c r="O409" s="18">
        <f t="shared" si="71"/>
        <v>1652.354</v>
      </c>
      <c r="P409" s="19">
        <v>0.5</v>
      </c>
      <c r="Q409" s="18">
        <f t="shared" si="72"/>
        <v>10.137</v>
      </c>
      <c r="R409" s="18">
        <f t="shared" si="73"/>
        <v>163.00226891585282</v>
      </c>
      <c r="S409" s="18">
        <f t="shared" si="74"/>
        <v>-45.002268915852824</v>
      </c>
    </row>
    <row r="410" spans="1:19" x14ac:dyDescent="0.25">
      <c r="A410" s="17">
        <v>23573</v>
      </c>
      <c r="B410" s="18">
        <v>41.8</v>
      </c>
      <c r="C410" s="18">
        <v>16.969718309859157</v>
      </c>
      <c r="D410" s="18">
        <v>15.899999999999999</v>
      </c>
      <c r="E410" s="18">
        <v>7.9554610302468198</v>
      </c>
      <c r="F410" s="19">
        <f t="shared" si="65"/>
        <v>0.46880336402666234</v>
      </c>
      <c r="G410" s="18">
        <v>24.830281690140847</v>
      </c>
      <c r="H410" s="17">
        <v>142</v>
      </c>
      <c r="I410" s="19">
        <f t="shared" si="66"/>
        <v>0.40597412224543439</v>
      </c>
      <c r="J410" s="19" t="str">
        <f t="shared" si="75"/>
        <v>25% - 50%</v>
      </c>
      <c r="K410" s="19">
        <f t="shared" si="67"/>
        <v>0.38038277511961721</v>
      </c>
      <c r="L410" s="19">
        <f t="shared" si="68"/>
        <v>0.38038277511961721</v>
      </c>
      <c r="M410" s="18">
        <f t="shared" si="69"/>
        <v>2409.7000000000003</v>
      </c>
      <c r="N410" s="18">
        <f t="shared" si="70"/>
        <v>2257.7999999999997</v>
      </c>
      <c r="O410" s="18">
        <f t="shared" si="71"/>
        <v>2257.7999999999997</v>
      </c>
      <c r="P410" s="19">
        <v>0.5</v>
      </c>
      <c r="Q410" s="18">
        <f t="shared" si="72"/>
        <v>20.9</v>
      </c>
      <c r="R410" s="18">
        <f t="shared" si="73"/>
        <v>108.02870813397129</v>
      </c>
      <c r="S410" s="18">
        <f t="shared" si="74"/>
        <v>33.971291866028707</v>
      </c>
    </row>
    <row r="411" spans="1:19" x14ac:dyDescent="0.25">
      <c r="A411" s="17">
        <v>120214</v>
      </c>
      <c r="B411" s="18">
        <v>62</v>
      </c>
      <c r="C411" s="18">
        <v>37.747528455284559</v>
      </c>
      <c r="D411" s="18">
        <v>37.703000000000003</v>
      </c>
      <c r="E411" s="18">
        <v>10.893544295444235</v>
      </c>
      <c r="F411" s="19">
        <f t="shared" si="65"/>
        <v>0.28858960417365198</v>
      </c>
      <c r="G411" s="18">
        <v>24.252471544715448</v>
      </c>
      <c r="H411" s="17">
        <v>123</v>
      </c>
      <c r="I411" s="19">
        <f t="shared" si="66"/>
        <v>0.60883110411749286</v>
      </c>
      <c r="J411" s="19" t="str">
        <f t="shared" si="75"/>
        <v>50% - 75%</v>
      </c>
      <c r="K411" s="19">
        <f t="shared" si="67"/>
        <v>0.60811290322580647</v>
      </c>
      <c r="L411" s="19">
        <f t="shared" si="68"/>
        <v>0.60811290322580647</v>
      </c>
      <c r="M411" s="18">
        <f t="shared" si="69"/>
        <v>4642.9460000000008</v>
      </c>
      <c r="N411" s="18">
        <f t="shared" si="70"/>
        <v>4637.4690000000001</v>
      </c>
      <c r="O411" s="18">
        <f t="shared" si="71"/>
        <v>4637.4690000000001</v>
      </c>
      <c r="P411" s="19">
        <v>0.5</v>
      </c>
      <c r="Q411" s="18">
        <f t="shared" si="72"/>
        <v>31</v>
      </c>
      <c r="R411" s="18">
        <f t="shared" si="73"/>
        <v>149.59577419354838</v>
      </c>
      <c r="S411" s="18">
        <f t="shared" si="74"/>
        <v>-26.59577419354838</v>
      </c>
    </row>
    <row r="412" spans="1:19" x14ac:dyDescent="0.25">
      <c r="A412" s="17">
        <v>22534</v>
      </c>
      <c r="B412" s="18">
        <v>25.3</v>
      </c>
      <c r="C412" s="18">
        <v>12.496240601503754</v>
      </c>
      <c r="D412" s="18">
        <v>12</v>
      </c>
      <c r="E412" s="18">
        <v>4.3113382232209299</v>
      </c>
      <c r="F412" s="19">
        <f t="shared" si="65"/>
        <v>0.34501082051045967</v>
      </c>
      <c r="G412" s="18">
        <v>12.803759398496238</v>
      </c>
      <c r="H412" s="17">
        <v>133</v>
      </c>
      <c r="I412" s="19">
        <f t="shared" si="66"/>
        <v>0.49392255341912067</v>
      </c>
      <c r="J412" s="19" t="str">
        <f t="shared" si="75"/>
        <v>25% - 50%</v>
      </c>
      <c r="K412" s="19">
        <f t="shared" si="67"/>
        <v>0.4743083003952569</v>
      </c>
      <c r="L412" s="19">
        <f t="shared" si="68"/>
        <v>0.4743083003952569</v>
      </c>
      <c r="M412" s="18">
        <f t="shared" si="69"/>
        <v>1661.9999999999993</v>
      </c>
      <c r="N412" s="18">
        <f t="shared" si="70"/>
        <v>1596</v>
      </c>
      <c r="O412" s="18">
        <f t="shared" si="71"/>
        <v>1596</v>
      </c>
      <c r="P412" s="19">
        <v>0.5</v>
      </c>
      <c r="Q412" s="18">
        <f t="shared" si="72"/>
        <v>12.65</v>
      </c>
      <c r="R412" s="18">
        <f t="shared" si="73"/>
        <v>126.16600790513834</v>
      </c>
      <c r="S412" s="18">
        <f t="shared" si="74"/>
        <v>6.8339920948616566</v>
      </c>
    </row>
    <row r="413" spans="1:19" x14ac:dyDescent="0.25">
      <c r="A413" s="17">
        <v>22567</v>
      </c>
      <c r="B413" s="18">
        <v>28.6</v>
      </c>
      <c r="C413" s="18">
        <v>16.361654135338338</v>
      </c>
      <c r="D413" s="18">
        <v>15.7</v>
      </c>
      <c r="E413" s="18">
        <v>5.9870785333349277</v>
      </c>
      <c r="F413" s="19">
        <f t="shared" si="65"/>
        <v>0.36592134779355073</v>
      </c>
      <c r="G413" s="18">
        <v>12.238345864661644</v>
      </c>
      <c r="H413" s="17">
        <v>133</v>
      </c>
      <c r="I413" s="19">
        <f t="shared" si="66"/>
        <v>0.57208580892791383</v>
      </c>
      <c r="J413" s="19" t="str">
        <f t="shared" si="75"/>
        <v>50% - 75%</v>
      </c>
      <c r="K413" s="19">
        <f t="shared" si="67"/>
        <v>0.54895104895104885</v>
      </c>
      <c r="L413" s="19">
        <f t="shared" si="68"/>
        <v>0.54895104895104885</v>
      </c>
      <c r="M413" s="18">
        <f t="shared" si="69"/>
        <v>2176.099999999999</v>
      </c>
      <c r="N413" s="18">
        <f t="shared" si="70"/>
        <v>2088.1</v>
      </c>
      <c r="O413" s="18">
        <f t="shared" si="71"/>
        <v>2088.1</v>
      </c>
      <c r="P413" s="19">
        <v>0.5</v>
      </c>
      <c r="Q413" s="18">
        <f t="shared" si="72"/>
        <v>14.3</v>
      </c>
      <c r="R413" s="18">
        <f t="shared" si="73"/>
        <v>146.02097902097901</v>
      </c>
      <c r="S413" s="18">
        <f t="shared" si="74"/>
        <v>-13.020979020979013</v>
      </c>
    </row>
    <row r="414" spans="1:19" x14ac:dyDescent="0.25">
      <c r="A414" s="17">
        <v>560130</v>
      </c>
      <c r="B414" s="18">
        <v>43.8</v>
      </c>
      <c r="C414" s="18">
        <v>24.812940170940173</v>
      </c>
      <c r="D414" s="18">
        <v>25.3</v>
      </c>
      <c r="E414" s="18">
        <v>7.5866816848849483</v>
      </c>
      <c r="F414" s="19">
        <f t="shared" si="65"/>
        <v>0.30575504686744609</v>
      </c>
      <c r="G414" s="18">
        <v>18.987059829059834</v>
      </c>
      <c r="H414" s="17">
        <v>117</v>
      </c>
      <c r="I414" s="19">
        <f t="shared" si="66"/>
        <v>0.56650548335479856</v>
      </c>
      <c r="J414" s="19" t="str">
        <f t="shared" si="75"/>
        <v>50% - 75%</v>
      </c>
      <c r="K414" s="19">
        <f t="shared" si="67"/>
        <v>0.57762557077625576</v>
      </c>
      <c r="L414" s="19">
        <f t="shared" si="68"/>
        <v>0.57762557077625576</v>
      </c>
      <c r="M414" s="18">
        <f t="shared" si="69"/>
        <v>2903.1140000000005</v>
      </c>
      <c r="N414" s="18">
        <f t="shared" si="70"/>
        <v>2960.1</v>
      </c>
      <c r="O414" s="18">
        <f t="shared" si="71"/>
        <v>2960.1</v>
      </c>
      <c r="P414" s="19">
        <v>0.5</v>
      </c>
      <c r="Q414" s="18">
        <f t="shared" si="72"/>
        <v>21.9</v>
      </c>
      <c r="R414" s="18">
        <f t="shared" si="73"/>
        <v>135.16438356164383</v>
      </c>
      <c r="S414" s="18">
        <f t="shared" si="74"/>
        <v>-18.164383561643831</v>
      </c>
    </row>
    <row r="415" spans="1:19" x14ac:dyDescent="0.25">
      <c r="A415" s="17">
        <v>510185</v>
      </c>
      <c r="B415" s="18">
        <v>19.501000000000001</v>
      </c>
      <c r="C415" s="18">
        <v>14.184186915887851</v>
      </c>
      <c r="D415" s="18">
        <v>15.2</v>
      </c>
      <c r="E415" s="18">
        <v>3.6576583939724245</v>
      </c>
      <c r="F415" s="19">
        <f t="shared" si="65"/>
        <v>0.25786873901636509</v>
      </c>
      <c r="G415" s="18">
        <v>5.3168130841121526</v>
      </c>
      <c r="H415" s="17">
        <v>107</v>
      </c>
      <c r="I415" s="19">
        <f t="shared" si="66"/>
        <v>0.72735690046089174</v>
      </c>
      <c r="J415" s="19" t="str">
        <f t="shared" si="75"/>
        <v>50% - 75%</v>
      </c>
      <c r="K415" s="19">
        <f t="shared" si="67"/>
        <v>0.77944720783549548</v>
      </c>
      <c r="L415" s="19">
        <f t="shared" si="68"/>
        <v>0.77944720783549548</v>
      </c>
      <c r="M415" s="18">
        <f t="shared" si="69"/>
        <v>1517.7080000000001</v>
      </c>
      <c r="N415" s="18">
        <f t="shared" si="70"/>
        <v>1626.3999999999999</v>
      </c>
      <c r="O415" s="18">
        <f t="shared" si="71"/>
        <v>1626.3999999999999</v>
      </c>
      <c r="P415" s="19">
        <v>0.5</v>
      </c>
      <c r="Q415" s="18">
        <f t="shared" si="72"/>
        <v>9.7505000000000006</v>
      </c>
      <c r="R415" s="18">
        <f t="shared" si="73"/>
        <v>166.80170247679604</v>
      </c>
      <c r="S415" s="18">
        <f t="shared" si="74"/>
        <v>-59.801702476796038</v>
      </c>
    </row>
    <row r="416" spans="1:19" x14ac:dyDescent="0.25">
      <c r="A416" s="17">
        <v>3981</v>
      </c>
      <c r="B416" s="18">
        <v>154.1</v>
      </c>
      <c r="C416" s="18">
        <v>79.325000000000031</v>
      </c>
      <c r="D416" s="18">
        <v>79.75</v>
      </c>
      <c r="E416" s="18">
        <v>26.446185250158631</v>
      </c>
      <c r="F416" s="19">
        <f t="shared" si="65"/>
        <v>0.33339029625160571</v>
      </c>
      <c r="G416" s="18">
        <v>74.775000000000034</v>
      </c>
      <c r="H416" s="17">
        <v>120</v>
      </c>
      <c r="I416" s="19">
        <f t="shared" si="66"/>
        <v>0.51476314081765107</v>
      </c>
      <c r="J416" s="19" t="str">
        <f t="shared" si="75"/>
        <v>50% - 75%</v>
      </c>
      <c r="K416" s="19">
        <f t="shared" si="67"/>
        <v>0.5175210902011681</v>
      </c>
      <c r="L416" s="19">
        <f t="shared" si="68"/>
        <v>0.5175210902011681</v>
      </c>
      <c r="M416" s="18">
        <f t="shared" si="69"/>
        <v>9519.0000000000036</v>
      </c>
      <c r="N416" s="18">
        <f t="shared" si="70"/>
        <v>9570</v>
      </c>
      <c r="O416" s="18">
        <f t="shared" si="71"/>
        <v>9570</v>
      </c>
      <c r="P416" s="19">
        <v>0.5</v>
      </c>
      <c r="Q416" s="18">
        <f t="shared" si="72"/>
        <v>77.05</v>
      </c>
      <c r="R416" s="18">
        <f t="shared" si="73"/>
        <v>124.20506164828035</v>
      </c>
      <c r="S416" s="18">
        <f t="shared" si="74"/>
        <v>-4.2050616482803491</v>
      </c>
    </row>
    <row r="417" spans="1:19" x14ac:dyDescent="0.25">
      <c r="A417" s="17">
        <v>34110</v>
      </c>
      <c r="B417" s="18">
        <v>82.7</v>
      </c>
      <c r="C417" s="18">
        <v>52.497359375000016</v>
      </c>
      <c r="D417" s="18">
        <v>51.150000000000006</v>
      </c>
      <c r="E417" s="18">
        <v>15.126719119447159</v>
      </c>
      <c r="F417" s="19">
        <f t="shared" si="65"/>
        <v>0.2881424761080596</v>
      </c>
      <c r="G417" s="18">
        <v>30.202640624999997</v>
      </c>
      <c r="H417" s="17">
        <v>128</v>
      </c>
      <c r="I417" s="19">
        <f t="shared" si="66"/>
        <v>0.63479273730350683</v>
      </c>
      <c r="J417" s="19" t="str">
        <f t="shared" si="75"/>
        <v>50% - 75%</v>
      </c>
      <c r="K417" s="19">
        <f t="shared" si="67"/>
        <v>0.6185006045949214</v>
      </c>
      <c r="L417" s="19">
        <f t="shared" si="68"/>
        <v>0.6185006045949214</v>
      </c>
      <c r="M417" s="18">
        <f t="shared" si="69"/>
        <v>6719.6620000000021</v>
      </c>
      <c r="N417" s="18">
        <f t="shared" si="70"/>
        <v>6547.2000000000007</v>
      </c>
      <c r="O417" s="18">
        <f t="shared" si="71"/>
        <v>6547.2000000000007</v>
      </c>
      <c r="P417" s="19">
        <v>0.5</v>
      </c>
      <c r="Q417" s="18">
        <f t="shared" si="72"/>
        <v>41.35</v>
      </c>
      <c r="R417" s="18">
        <f t="shared" si="73"/>
        <v>158.33615477629988</v>
      </c>
      <c r="S417" s="18">
        <f t="shared" si="74"/>
        <v>-30.336154776299878</v>
      </c>
    </row>
    <row r="418" spans="1:19" x14ac:dyDescent="0.25">
      <c r="A418" s="17">
        <v>294127</v>
      </c>
      <c r="B418" s="18">
        <v>147.6</v>
      </c>
      <c r="C418" s="18">
        <v>72.233333333333348</v>
      </c>
      <c r="D418" s="18">
        <v>74.599999999999994</v>
      </c>
      <c r="E418" s="18">
        <v>26.576973421068615</v>
      </c>
      <c r="F418" s="19">
        <f t="shared" si="65"/>
        <v>0.36793225779052069</v>
      </c>
      <c r="G418" s="18">
        <v>75.366666666666688</v>
      </c>
      <c r="H418" s="17">
        <v>114</v>
      </c>
      <c r="I418" s="19">
        <f t="shared" si="66"/>
        <v>0.48938572719060536</v>
      </c>
      <c r="J418" s="19" t="str">
        <f t="shared" si="75"/>
        <v>25% - 50%</v>
      </c>
      <c r="K418" s="19">
        <f t="shared" si="67"/>
        <v>0.50542005420054203</v>
      </c>
      <c r="L418" s="19">
        <f t="shared" si="68"/>
        <v>0.50542005420054203</v>
      </c>
      <c r="M418" s="18">
        <f t="shared" si="69"/>
        <v>8234.6000000000022</v>
      </c>
      <c r="N418" s="18">
        <f t="shared" si="70"/>
        <v>8504.4</v>
      </c>
      <c r="O418" s="18">
        <f t="shared" si="71"/>
        <v>8504.4</v>
      </c>
      <c r="P418" s="19">
        <v>0.5</v>
      </c>
      <c r="Q418" s="18">
        <f t="shared" si="72"/>
        <v>73.8</v>
      </c>
      <c r="R418" s="18">
        <f t="shared" si="73"/>
        <v>115.23577235772358</v>
      </c>
      <c r="S418" s="18">
        <f t="shared" si="74"/>
        <v>-1.235772357723576</v>
      </c>
    </row>
    <row r="419" spans="1:19" x14ac:dyDescent="0.25">
      <c r="A419" s="17">
        <v>29453</v>
      </c>
      <c r="B419" s="18">
        <v>89</v>
      </c>
      <c r="C419" s="18">
        <v>47.901626016260167</v>
      </c>
      <c r="D419" s="18">
        <v>47.5</v>
      </c>
      <c r="E419" s="18">
        <v>18.513481944999999</v>
      </c>
      <c r="F419" s="19">
        <f t="shared" si="65"/>
        <v>0.38648963479268139</v>
      </c>
      <c r="G419" s="18">
        <v>41.098373983739833</v>
      </c>
      <c r="H419" s="17">
        <v>123</v>
      </c>
      <c r="I419" s="19">
        <f t="shared" si="66"/>
        <v>0.5382205170366311</v>
      </c>
      <c r="J419" s="19" t="str">
        <f t="shared" si="75"/>
        <v>50% - 75%</v>
      </c>
      <c r="K419" s="19">
        <f t="shared" si="67"/>
        <v>0.5337078651685393</v>
      </c>
      <c r="L419" s="19">
        <f t="shared" si="68"/>
        <v>0.5337078651685393</v>
      </c>
      <c r="M419" s="18">
        <f t="shared" si="69"/>
        <v>5891.9000000000005</v>
      </c>
      <c r="N419" s="18">
        <f t="shared" si="70"/>
        <v>5842.5</v>
      </c>
      <c r="O419" s="18">
        <f t="shared" si="71"/>
        <v>5842.5</v>
      </c>
      <c r="P419" s="19">
        <v>0.5</v>
      </c>
      <c r="Q419" s="18">
        <f t="shared" si="72"/>
        <v>44.5</v>
      </c>
      <c r="R419" s="18">
        <f t="shared" si="73"/>
        <v>131.29213483146069</v>
      </c>
      <c r="S419" s="18">
        <f t="shared" si="74"/>
        <v>-8.292134831460686</v>
      </c>
    </row>
    <row r="420" spans="1:19" x14ac:dyDescent="0.25">
      <c r="A420" s="17">
        <v>560155</v>
      </c>
      <c r="B420" s="18">
        <v>52.1</v>
      </c>
      <c r="C420" s="18">
        <v>28.381496551724151</v>
      </c>
      <c r="D420" s="18">
        <v>26.2</v>
      </c>
      <c r="E420" s="18">
        <v>8.4342450208165101</v>
      </c>
      <c r="F420" s="19">
        <f t="shared" si="65"/>
        <v>0.29717407626639536</v>
      </c>
      <c r="G420" s="18">
        <v>23.718503448275875</v>
      </c>
      <c r="H420" s="17">
        <v>145</v>
      </c>
      <c r="I420" s="19">
        <f t="shared" si="66"/>
        <v>0.54475041366073229</v>
      </c>
      <c r="J420" s="19" t="str">
        <f t="shared" si="75"/>
        <v>50% - 75%</v>
      </c>
      <c r="K420" s="19">
        <f t="shared" si="67"/>
        <v>0.50287907869481763</v>
      </c>
      <c r="L420" s="19">
        <f t="shared" si="68"/>
        <v>0.50287907869481763</v>
      </c>
      <c r="M420" s="18">
        <f t="shared" si="69"/>
        <v>4115.3170000000018</v>
      </c>
      <c r="N420" s="18">
        <f t="shared" si="70"/>
        <v>3799</v>
      </c>
      <c r="O420" s="18">
        <f t="shared" si="71"/>
        <v>3799</v>
      </c>
      <c r="P420" s="19">
        <v>0.5</v>
      </c>
      <c r="Q420" s="18">
        <f t="shared" si="72"/>
        <v>26.05</v>
      </c>
      <c r="R420" s="18">
        <f t="shared" si="73"/>
        <v>145.83493282149712</v>
      </c>
      <c r="S420" s="18">
        <f t="shared" si="74"/>
        <v>-0.83493282149711945</v>
      </c>
    </row>
    <row r="421" spans="1:19" x14ac:dyDescent="0.25">
      <c r="A421" s="17">
        <v>120207</v>
      </c>
      <c r="B421" s="18">
        <v>81.001000000000005</v>
      </c>
      <c r="C421" s="18">
        <v>53.000105633802818</v>
      </c>
      <c r="D421" s="18">
        <v>49.3</v>
      </c>
      <c r="E421" s="18">
        <v>13.607793181051314</v>
      </c>
      <c r="F421" s="19">
        <f t="shared" si="65"/>
        <v>0.25675030301019686</v>
      </c>
      <c r="G421" s="18">
        <v>28.000894366197201</v>
      </c>
      <c r="H421" s="17">
        <v>142</v>
      </c>
      <c r="I421" s="19">
        <f t="shared" si="66"/>
        <v>0.65431421382208632</v>
      </c>
      <c r="J421" s="19" t="str">
        <f t="shared" si="75"/>
        <v>50% - 75%</v>
      </c>
      <c r="K421" s="19">
        <f t="shared" si="67"/>
        <v>0.60863446130294685</v>
      </c>
      <c r="L421" s="19">
        <f t="shared" si="68"/>
        <v>0.60863446130294685</v>
      </c>
      <c r="M421" s="18">
        <f t="shared" si="69"/>
        <v>7526.0150000000003</v>
      </c>
      <c r="N421" s="18">
        <f t="shared" si="70"/>
        <v>7000.5999999999995</v>
      </c>
      <c r="O421" s="18">
        <f t="shared" si="71"/>
        <v>7000.5999999999995</v>
      </c>
      <c r="P421" s="19">
        <v>0.5</v>
      </c>
      <c r="Q421" s="18">
        <f t="shared" si="72"/>
        <v>40.500500000000002</v>
      </c>
      <c r="R421" s="18">
        <f t="shared" si="73"/>
        <v>172.85218701003689</v>
      </c>
      <c r="S421" s="18">
        <f t="shared" si="74"/>
        <v>-30.852187010036886</v>
      </c>
    </row>
    <row r="422" spans="1:19" x14ac:dyDescent="0.25">
      <c r="A422" s="17">
        <v>120185</v>
      </c>
      <c r="B422" s="18">
        <v>79.578999999999994</v>
      </c>
      <c r="C422" s="18">
        <v>50.464643356643379</v>
      </c>
      <c r="D422" s="18">
        <v>46.798999999999999</v>
      </c>
      <c r="E422" s="18">
        <v>13.472735034712443</v>
      </c>
      <c r="F422" s="19">
        <f t="shared" si="65"/>
        <v>0.26697374911575267</v>
      </c>
      <c r="G422" s="18">
        <v>29.114356643356626</v>
      </c>
      <c r="H422" s="17">
        <v>143</v>
      </c>
      <c r="I422" s="19">
        <f t="shared" si="66"/>
        <v>0.63414523123742927</v>
      </c>
      <c r="J422" s="19" t="str">
        <f t="shared" si="75"/>
        <v>50% - 75%</v>
      </c>
      <c r="K422" s="19">
        <f t="shared" si="67"/>
        <v>0.58808228301436316</v>
      </c>
      <c r="L422" s="19">
        <f t="shared" si="68"/>
        <v>0.58808228301436316</v>
      </c>
      <c r="M422" s="18">
        <f t="shared" si="69"/>
        <v>7216.4440000000031</v>
      </c>
      <c r="N422" s="18">
        <f t="shared" si="70"/>
        <v>6692.2569999999996</v>
      </c>
      <c r="O422" s="18">
        <f t="shared" si="71"/>
        <v>6692.2569999999996</v>
      </c>
      <c r="P422" s="19">
        <v>0.5</v>
      </c>
      <c r="Q422" s="18">
        <f t="shared" si="72"/>
        <v>39.789499999999997</v>
      </c>
      <c r="R422" s="18">
        <f t="shared" si="73"/>
        <v>168.19153294210784</v>
      </c>
      <c r="S422" s="18">
        <f t="shared" si="74"/>
        <v>-25.191532942107841</v>
      </c>
    </row>
    <row r="423" spans="1:19" x14ac:dyDescent="0.25">
      <c r="A423" s="17">
        <v>560143</v>
      </c>
      <c r="B423" s="18">
        <v>52.005000000000003</v>
      </c>
      <c r="C423" s="18">
        <v>24.540359374999994</v>
      </c>
      <c r="D423" s="18">
        <v>23.85</v>
      </c>
      <c r="E423" s="18">
        <v>9.4646718672583745</v>
      </c>
      <c r="F423" s="19">
        <f t="shared" si="65"/>
        <v>0.38567780213114244</v>
      </c>
      <c r="G423" s="18">
        <v>27.464640625000019</v>
      </c>
      <c r="H423" s="17">
        <v>128</v>
      </c>
      <c r="I423" s="19">
        <f t="shared" si="66"/>
        <v>0.47188461446014796</v>
      </c>
      <c r="J423" s="19" t="str">
        <f t="shared" si="75"/>
        <v>25% - 50%</v>
      </c>
      <c r="K423" s="19">
        <f t="shared" si="67"/>
        <v>0.45860974906259017</v>
      </c>
      <c r="L423" s="19">
        <f t="shared" si="68"/>
        <v>0.45860974906259017</v>
      </c>
      <c r="M423" s="18">
        <f t="shared" si="69"/>
        <v>3141.1659999999993</v>
      </c>
      <c r="N423" s="18">
        <f t="shared" si="70"/>
        <v>3052.8</v>
      </c>
      <c r="O423" s="18">
        <f t="shared" si="71"/>
        <v>3052.8</v>
      </c>
      <c r="P423" s="19">
        <v>0.5</v>
      </c>
      <c r="Q423" s="18">
        <f t="shared" si="72"/>
        <v>26.002500000000001</v>
      </c>
      <c r="R423" s="18">
        <f t="shared" si="73"/>
        <v>117.40409576002308</v>
      </c>
      <c r="S423" s="18">
        <f t="shared" si="74"/>
        <v>10.595904239976917</v>
      </c>
    </row>
    <row r="424" spans="1:19" x14ac:dyDescent="0.25">
      <c r="A424" s="17">
        <v>3331</v>
      </c>
      <c r="B424" s="18">
        <v>53.6</v>
      </c>
      <c r="C424" s="18">
        <v>31.920788135593213</v>
      </c>
      <c r="D424" s="18">
        <v>32.25</v>
      </c>
      <c r="E424" s="18">
        <v>9.7738662978230604</v>
      </c>
      <c r="F424" s="19">
        <f t="shared" si="65"/>
        <v>0.30619125869654606</v>
      </c>
      <c r="G424" s="18">
        <v>21.679211864406795</v>
      </c>
      <c r="H424" s="17">
        <v>118</v>
      </c>
      <c r="I424" s="19">
        <f t="shared" si="66"/>
        <v>0.59553709208196293</v>
      </c>
      <c r="J424" s="19" t="str">
        <f t="shared" si="75"/>
        <v>50% - 75%</v>
      </c>
      <c r="K424" s="19">
        <f t="shared" si="67"/>
        <v>0.60167910447761197</v>
      </c>
      <c r="L424" s="19">
        <f t="shared" si="68"/>
        <v>0.60167910447761197</v>
      </c>
      <c r="M424" s="18">
        <f t="shared" si="69"/>
        <v>3766.6529999999993</v>
      </c>
      <c r="N424" s="18">
        <f t="shared" si="70"/>
        <v>3805.5</v>
      </c>
      <c r="O424" s="18">
        <f t="shared" si="71"/>
        <v>3805.5</v>
      </c>
      <c r="P424" s="19">
        <v>0.5</v>
      </c>
      <c r="Q424" s="18">
        <f t="shared" si="72"/>
        <v>26.8</v>
      </c>
      <c r="R424" s="18">
        <f t="shared" si="73"/>
        <v>141.99626865671641</v>
      </c>
      <c r="S424" s="18">
        <f t="shared" si="74"/>
        <v>-23.99626865671641</v>
      </c>
    </row>
    <row r="425" spans="1:19" x14ac:dyDescent="0.25">
      <c r="A425" s="17">
        <v>13034</v>
      </c>
      <c r="B425" s="18">
        <v>88.742999999999995</v>
      </c>
      <c r="C425" s="18">
        <v>46.911000000000001</v>
      </c>
      <c r="D425" s="18">
        <v>48.006</v>
      </c>
      <c r="E425" s="18">
        <v>16.394333842530756</v>
      </c>
      <c r="F425" s="19">
        <f t="shared" si="65"/>
        <v>0.34947739000513217</v>
      </c>
      <c r="G425" s="18">
        <v>41.832000000000008</v>
      </c>
      <c r="H425" s="17">
        <v>115</v>
      </c>
      <c r="I425" s="19">
        <f t="shared" si="66"/>
        <v>0.52861634157060278</v>
      </c>
      <c r="J425" s="19" t="str">
        <f t="shared" si="75"/>
        <v>50% - 75%</v>
      </c>
      <c r="K425" s="19">
        <f t="shared" si="67"/>
        <v>0.54095534295662762</v>
      </c>
      <c r="L425" s="19">
        <f t="shared" si="68"/>
        <v>0.54095534295662762</v>
      </c>
      <c r="M425" s="18">
        <f t="shared" si="69"/>
        <v>5394.7650000000003</v>
      </c>
      <c r="N425" s="18">
        <f t="shared" si="70"/>
        <v>5520.69</v>
      </c>
      <c r="O425" s="18">
        <f t="shared" si="71"/>
        <v>5520.69</v>
      </c>
      <c r="P425" s="19">
        <v>0.5</v>
      </c>
      <c r="Q425" s="18">
        <f t="shared" si="72"/>
        <v>44.371499999999997</v>
      </c>
      <c r="R425" s="18">
        <f t="shared" si="73"/>
        <v>124.41972888002434</v>
      </c>
      <c r="S425" s="18">
        <f t="shared" si="74"/>
        <v>-9.4197288800243371</v>
      </c>
    </row>
    <row r="426" spans="1:19" x14ac:dyDescent="0.25">
      <c r="A426" s="17">
        <v>560139</v>
      </c>
      <c r="B426" s="18">
        <v>42.881999999999998</v>
      </c>
      <c r="C426" s="18">
        <v>23.143026785714284</v>
      </c>
      <c r="D426" s="18">
        <v>24.02</v>
      </c>
      <c r="E426" s="18">
        <v>8.1393936837958982</v>
      </c>
      <c r="F426" s="19">
        <f t="shared" si="65"/>
        <v>0.35169961816836243</v>
      </c>
      <c r="G426" s="18">
        <v>19.738973214285711</v>
      </c>
      <c r="H426" s="17">
        <v>112</v>
      </c>
      <c r="I426" s="19">
        <f t="shared" si="66"/>
        <v>0.53969093758953135</v>
      </c>
      <c r="J426" s="19" t="str">
        <f t="shared" si="75"/>
        <v>50% - 75%</v>
      </c>
      <c r="K426" s="19">
        <f t="shared" si="67"/>
        <v>0.56014178443169627</v>
      </c>
      <c r="L426" s="19">
        <f t="shared" si="68"/>
        <v>0.56014178443169627</v>
      </c>
      <c r="M426" s="18">
        <f t="shared" si="69"/>
        <v>2592.0189999999998</v>
      </c>
      <c r="N426" s="18">
        <f t="shared" si="70"/>
        <v>2690.24</v>
      </c>
      <c r="O426" s="18">
        <f t="shared" si="71"/>
        <v>2690.24</v>
      </c>
      <c r="P426" s="19">
        <v>0.5</v>
      </c>
      <c r="Q426" s="18">
        <f t="shared" si="72"/>
        <v>21.440999999999999</v>
      </c>
      <c r="R426" s="18">
        <f t="shared" si="73"/>
        <v>125.47175971269996</v>
      </c>
      <c r="S426" s="18">
        <f t="shared" si="74"/>
        <v>-13.471759712699964</v>
      </c>
    </row>
    <row r="427" spans="1:19" x14ac:dyDescent="0.25">
      <c r="A427" s="17">
        <v>510164</v>
      </c>
      <c r="B427" s="18">
        <v>18.5</v>
      </c>
      <c r="C427" s="18">
        <v>12.314517543859649</v>
      </c>
      <c r="D427" s="18">
        <v>12.65</v>
      </c>
      <c r="E427" s="18">
        <v>3.2185621129490025</v>
      </c>
      <c r="F427" s="19">
        <f t="shared" si="65"/>
        <v>0.26136323258184518</v>
      </c>
      <c r="G427" s="18">
        <v>6.1854824561403525</v>
      </c>
      <c r="H427" s="17">
        <v>114</v>
      </c>
      <c r="I427" s="19">
        <f t="shared" si="66"/>
        <v>0.66564959696538639</v>
      </c>
      <c r="J427" s="19" t="str">
        <f t="shared" si="75"/>
        <v>50% - 75%</v>
      </c>
      <c r="K427" s="19">
        <f t="shared" si="67"/>
        <v>0.68378378378378379</v>
      </c>
      <c r="L427" s="19">
        <f t="shared" si="68"/>
        <v>0.68378378378378379</v>
      </c>
      <c r="M427" s="18">
        <f t="shared" si="69"/>
        <v>1403.855</v>
      </c>
      <c r="N427" s="18">
        <f t="shared" si="70"/>
        <v>1442.1000000000001</v>
      </c>
      <c r="O427" s="18">
        <f t="shared" si="71"/>
        <v>1442.1000000000001</v>
      </c>
      <c r="P427" s="19">
        <v>0.5</v>
      </c>
      <c r="Q427" s="18">
        <f t="shared" si="72"/>
        <v>9.25</v>
      </c>
      <c r="R427" s="18">
        <f t="shared" si="73"/>
        <v>155.90270270270273</v>
      </c>
      <c r="S427" s="18">
        <f t="shared" si="74"/>
        <v>-41.902702702702726</v>
      </c>
    </row>
    <row r="428" spans="1:19" x14ac:dyDescent="0.25">
      <c r="A428" s="17">
        <v>33410</v>
      </c>
      <c r="B428" s="18">
        <v>46.7</v>
      </c>
      <c r="C428" s="18">
        <v>23.213743801652896</v>
      </c>
      <c r="D428" s="18">
        <v>23.1</v>
      </c>
      <c r="E428" s="18">
        <v>7.994664112736837</v>
      </c>
      <c r="F428" s="19">
        <f t="shared" si="65"/>
        <v>0.34439357050919078</v>
      </c>
      <c r="G428" s="18">
        <v>23.486256198347114</v>
      </c>
      <c r="H428" s="17">
        <v>121</v>
      </c>
      <c r="I428" s="19">
        <f t="shared" si="66"/>
        <v>0.49708230838657164</v>
      </c>
      <c r="J428" s="19" t="str">
        <f t="shared" si="75"/>
        <v>25% - 50%</v>
      </c>
      <c r="K428" s="19">
        <f t="shared" si="67"/>
        <v>0.49464668094218417</v>
      </c>
      <c r="L428" s="19">
        <f t="shared" si="68"/>
        <v>0.49464668094218417</v>
      </c>
      <c r="M428" s="18">
        <f t="shared" si="69"/>
        <v>2808.8630000000003</v>
      </c>
      <c r="N428" s="18">
        <f t="shared" si="70"/>
        <v>2795.1000000000004</v>
      </c>
      <c r="O428" s="18">
        <f t="shared" si="71"/>
        <v>2795.1000000000004</v>
      </c>
      <c r="P428" s="19">
        <v>0.5</v>
      </c>
      <c r="Q428" s="18">
        <f t="shared" si="72"/>
        <v>23.35</v>
      </c>
      <c r="R428" s="18">
        <f t="shared" si="73"/>
        <v>119.70449678800857</v>
      </c>
      <c r="S428" s="18">
        <f t="shared" si="74"/>
        <v>1.2955032119914307</v>
      </c>
    </row>
    <row r="429" spans="1:19" x14ac:dyDescent="0.25">
      <c r="A429" s="17">
        <v>510190</v>
      </c>
      <c r="B429" s="18">
        <v>17.895</v>
      </c>
      <c r="C429" s="18">
        <v>13.084831775700934</v>
      </c>
      <c r="D429" s="18">
        <v>13.907</v>
      </c>
      <c r="E429" s="18">
        <v>3.2844605153805557</v>
      </c>
      <c r="F429" s="19">
        <f t="shared" si="65"/>
        <v>0.25101281939901837</v>
      </c>
      <c r="G429" s="18">
        <v>4.8101682242990629</v>
      </c>
      <c r="H429" s="17">
        <v>107</v>
      </c>
      <c r="I429" s="19">
        <f t="shared" si="66"/>
        <v>0.73120043451807404</v>
      </c>
      <c r="J429" s="19" t="str">
        <f t="shared" si="75"/>
        <v>50% - 75%</v>
      </c>
      <c r="K429" s="19">
        <f t="shared" si="67"/>
        <v>0.77714445375803298</v>
      </c>
      <c r="L429" s="19">
        <f t="shared" si="68"/>
        <v>0.77714445375803298</v>
      </c>
      <c r="M429" s="18">
        <f t="shared" si="69"/>
        <v>1400.077</v>
      </c>
      <c r="N429" s="18">
        <f t="shared" si="70"/>
        <v>1488.049</v>
      </c>
      <c r="O429" s="18">
        <f t="shared" si="71"/>
        <v>1488.049</v>
      </c>
      <c r="P429" s="19">
        <v>0.5</v>
      </c>
      <c r="Q429" s="18">
        <f t="shared" si="72"/>
        <v>8.9474999999999998</v>
      </c>
      <c r="R429" s="18">
        <f t="shared" si="73"/>
        <v>166.30891310421904</v>
      </c>
      <c r="S429" s="18">
        <f t="shared" si="74"/>
        <v>-59.308913104219044</v>
      </c>
    </row>
    <row r="430" spans="1:19" x14ac:dyDescent="0.25">
      <c r="A430" s="17">
        <v>57033</v>
      </c>
      <c r="B430" s="18">
        <v>24.158999999999999</v>
      </c>
      <c r="C430" s="18">
        <v>13.587758620689652</v>
      </c>
      <c r="D430" s="18">
        <v>13.7475</v>
      </c>
      <c r="E430" s="18">
        <v>4.4479655938235547</v>
      </c>
      <c r="F430" s="19">
        <f t="shared" si="65"/>
        <v>0.32735094271183018</v>
      </c>
      <c r="G430" s="18">
        <v>10.571241379310344</v>
      </c>
      <c r="H430" s="17">
        <v>116</v>
      </c>
      <c r="I430" s="19">
        <f t="shared" si="66"/>
        <v>0.56243050708595765</v>
      </c>
      <c r="J430" s="19" t="str">
        <f t="shared" si="75"/>
        <v>50% - 75%</v>
      </c>
      <c r="K430" s="19">
        <f t="shared" si="67"/>
        <v>0.56904259282255065</v>
      </c>
      <c r="L430" s="19">
        <f t="shared" si="68"/>
        <v>0.56904259282255065</v>
      </c>
      <c r="M430" s="18">
        <f t="shared" si="69"/>
        <v>1576.1799999999996</v>
      </c>
      <c r="N430" s="18">
        <f t="shared" si="70"/>
        <v>1594.71</v>
      </c>
      <c r="O430" s="18">
        <f t="shared" si="71"/>
        <v>1594.71</v>
      </c>
      <c r="P430" s="19">
        <v>0.5</v>
      </c>
      <c r="Q430" s="18">
        <f t="shared" si="72"/>
        <v>12.079499999999999</v>
      </c>
      <c r="R430" s="18">
        <f t="shared" si="73"/>
        <v>132.01788153483176</v>
      </c>
      <c r="S430" s="18">
        <f t="shared" si="74"/>
        <v>-16.017881534831758</v>
      </c>
    </row>
    <row r="431" spans="1:19" x14ac:dyDescent="0.25">
      <c r="A431" s="17">
        <v>294125</v>
      </c>
      <c r="B431" s="18">
        <v>149.5</v>
      </c>
      <c r="C431" s="18">
        <v>87.357758620689594</v>
      </c>
      <c r="D431" s="18">
        <v>88.35</v>
      </c>
      <c r="E431" s="18">
        <v>24.888230677106993</v>
      </c>
      <c r="F431" s="19">
        <f t="shared" si="65"/>
        <v>0.28490006005273727</v>
      </c>
      <c r="G431" s="18">
        <v>62.142241379310377</v>
      </c>
      <c r="H431" s="17">
        <v>116</v>
      </c>
      <c r="I431" s="19">
        <f t="shared" si="66"/>
        <v>0.58433283358320798</v>
      </c>
      <c r="J431" s="19" t="str">
        <f t="shared" si="75"/>
        <v>50% - 75%</v>
      </c>
      <c r="K431" s="19">
        <f t="shared" si="67"/>
        <v>0.5909698996655518</v>
      </c>
      <c r="L431" s="19">
        <f t="shared" si="68"/>
        <v>0.5909698996655518</v>
      </c>
      <c r="M431" s="18">
        <f t="shared" si="69"/>
        <v>10133.499999999993</v>
      </c>
      <c r="N431" s="18">
        <f t="shared" si="70"/>
        <v>10248.599999999999</v>
      </c>
      <c r="O431" s="18">
        <f t="shared" si="71"/>
        <v>10248.599999999999</v>
      </c>
      <c r="P431" s="19">
        <v>0.5</v>
      </c>
      <c r="Q431" s="18">
        <f t="shared" si="72"/>
        <v>74.75</v>
      </c>
      <c r="R431" s="18">
        <f t="shared" si="73"/>
        <v>137.10501672240801</v>
      </c>
      <c r="S431" s="18">
        <f t="shared" si="74"/>
        <v>-21.10501672240801</v>
      </c>
    </row>
    <row r="432" spans="1:19" x14ac:dyDescent="0.25">
      <c r="A432" s="17">
        <v>294146</v>
      </c>
      <c r="B432" s="18">
        <v>162.19999999999999</v>
      </c>
      <c r="C432" s="18">
        <v>88.755645161290346</v>
      </c>
      <c r="D432" s="18">
        <v>86.8</v>
      </c>
      <c r="E432" s="18">
        <v>27.392902476452647</v>
      </c>
      <c r="F432" s="19">
        <f t="shared" si="65"/>
        <v>0.30863279092471424</v>
      </c>
      <c r="G432" s="18">
        <v>73.444354838709657</v>
      </c>
      <c r="H432" s="17">
        <v>124</v>
      </c>
      <c r="I432" s="19">
        <f t="shared" si="66"/>
        <v>0.54719879877490973</v>
      </c>
      <c r="J432" s="19" t="str">
        <f t="shared" si="75"/>
        <v>50% - 75%</v>
      </c>
      <c r="K432" s="19">
        <f t="shared" si="67"/>
        <v>0.53514180024660918</v>
      </c>
      <c r="L432" s="19">
        <f t="shared" si="68"/>
        <v>0.53514180024660918</v>
      </c>
      <c r="M432" s="18">
        <f t="shared" si="69"/>
        <v>11005.700000000003</v>
      </c>
      <c r="N432" s="18">
        <f t="shared" si="70"/>
        <v>10763.199999999999</v>
      </c>
      <c r="O432" s="18">
        <f t="shared" si="71"/>
        <v>10763.199999999999</v>
      </c>
      <c r="P432" s="19">
        <v>0.5</v>
      </c>
      <c r="Q432" s="18">
        <f t="shared" si="72"/>
        <v>81.099999999999994</v>
      </c>
      <c r="R432" s="18">
        <f t="shared" si="73"/>
        <v>132.71516646115907</v>
      </c>
      <c r="S432" s="18">
        <f t="shared" si="74"/>
        <v>-8.7151664611590718</v>
      </c>
    </row>
    <row r="433" spans="1:19" x14ac:dyDescent="0.25">
      <c r="A433" s="17">
        <v>13061</v>
      </c>
      <c r="B433" s="18">
        <v>71</v>
      </c>
      <c r="C433" s="18">
        <v>52.039833333333327</v>
      </c>
      <c r="D433" s="18">
        <v>54.647999999999996</v>
      </c>
      <c r="E433" s="18">
        <v>12.592950147253648</v>
      </c>
      <c r="F433" s="19">
        <f t="shared" si="65"/>
        <v>0.24198675016100454</v>
      </c>
      <c r="G433" s="18">
        <v>18.960166666666666</v>
      </c>
      <c r="H433" s="17">
        <v>108</v>
      </c>
      <c r="I433" s="19">
        <f t="shared" si="66"/>
        <v>0.7329553990610328</v>
      </c>
      <c r="J433" s="19" t="str">
        <f t="shared" si="75"/>
        <v>50% - 75%</v>
      </c>
      <c r="K433" s="19">
        <f t="shared" si="67"/>
        <v>0.76969014084507037</v>
      </c>
      <c r="L433" s="19">
        <f t="shared" si="68"/>
        <v>0.76969014084507037</v>
      </c>
      <c r="M433" s="18">
        <f t="shared" si="69"/>
        <v>5620.3019999999997</v>
      </c>
      <c r="N433" s="18">
        <f t="shared" si="70"/>
        <v>5901.9839999999995</v>
      </c>
      <c r="O433" s="18">
        <f t="shared" si="71"/>
        <v>5901.9839999999995</v>
      </c>
      <c r="P433" s="19">
        <v>0.5</v>
      </c>
      <c r="Q433" s="18">
        <f t="shared" si="72"/>
        <v>35.5</v>
      </c>
      <c r="R433" s="18">
        <f t="shared" si="73"/>
        <v>166.25307042253519</v>
      </c>
      <c r="S433" s="18">
        <f t="shared" si="74"/>
        <v>-58.253070422535188</v>
      </c>
    </row>
    <row r="434" spans="1:19" x14ac:dyDescent="0.25">
      <c r="A434" s="17">
        <v>510197</v>
      </c>
      <c r="B434" s="18">
        <v>19.2</v>
      </c>
      <c r="C434" s="18">
        <v>13.607495726495724</v>
      </c>
      <c r="D434" s="18">
        <v>13.675000000000001</v>
      </c>
      <c r="E434" s="18">
        <v>3.4723372671680792</v>
      </c>
      <c r="F434" s="19">
        <f t="shared" si="65"/>
        <v>0.25517827357512568</v>
      </c>
      <c r="G434" s="18">
        <v>5.5925042735042716</v>
      </c>
      <c r="H434" s="17">
        <v>117</v>
      </c>
      <c r="I434" s="19">
        <f t="shared" si="66"/>
        <v>0.70872373575498571</v>
      </c>
      <c r="J434" s="19" t="str">
        <f t="shared" si="75"/>
        <v>50% - 75%</v>
      </c>
      <c r="K434" s="19">
        <f t="shared" si="67"/>
        <v>0.71223958333333337</v>
      </c>
      <c r="L434" s="19">
        <f t="shared" si="68"/>
        <v>0.71223958333333337</v>
      </c>
      <c r="M434" s="18">
        <f t="shared" si="69"/>
        <v>1592.0769999999998</v>
      </c>
      <c r="N434" s="18">
        <f t="shared" si="70"/>
        <v>1599.9750000000001</v>
      </c>
      <c r="O434" s="18">
        <f t="shared" si="71"/>
        <v>1599.9750000000001</v>
      </c>
      <c r="P434" s="19">
        <v>0.5</v>
      </c>
      <c r="Q434" s="18">
        <f t="shared" si="72"/>
        <v>9.6</v>
      </c>
      <c r="R434" s="18">
        <f t="shared" si="73"/>
        <v>166.66406250000003</v>
      </c>
      <c r="S434" s="18">
        <f t="shared" si="74"/>
        <v>-49.664062500000028</v>
      </c>
    </row>
    <row r="435" spans="1:19" x14ac:dyDescent="0.25">
      <c r="A435" s="17">
        <v>23538</v>
      </c>
      <c r="B435" s="18">
        <v>45.3</v>
      </c>
      <c r="C435" s="18">
        <v>25.757627118644077</v>
      </c>
      <c r="D435" s="18">
        <v>25.75</v>
      </c>
      <c r="E435" s="18">
        <v>7.9755438876740516</v>
      </c>
      <c r="F435" s="19">
        <f t="shared" si="65"/>
        <v>0.30963814527391514</v>
      </c>
      <c r="G435" s="18">
        <v>19.542372881355931</v>
      </c>
      <c r="H435" s="17">
        <v>118</v>
      </c>
      <c r="I435" s="19">
        <f t="shared" si="66"/>
        <v>0.56860104014666846</v>
      </c>
      <c r="J435" s="19" t="str">
        <f t="shared" si="75"/>
        <v>50% - 75%</v>
      </c>
      <c r="K435" s="19">
        <f t="shared" si="67"/>
        <v>0.56843267108167772</v>
      </c>
      <c r="L435" s="19">
        <f t="shared" si="68"/>
        <v>0.56843267108167772</v>
      </c>
      <c r="M435" s="18">
        <f t="shared" si="69"/>
        <v>3039.400000000001</v>
      </c>
      <c r="N435" s="18">
        <f t="shared" si="70"/>
        <v>3038.5</v>
      </c>
      <c r="O435" s="18">
        <f t="shared" si="71"/>
        <v>3038.5</v>
      </c>
      <c r="P435" s="19">
        <v>0.5</v>
      </c>
      <c r="Q435" s="18">
        <f t="shared" si="72"/>
        <v>22.65</v>
      </c>
      <c r="R435" s="18">
        <f t="shared" si="73"/>
        <v>134.15011037527594</v>
      </c>
      <c r="S435" s="18">
        <f t="shared" si="74"/>
        <v>-16.150110375275943</v>
      </c>
    </row>
    <row r="436" spans="1:19" x14ac:dyDescent="0.25">
      <c r="A436" s="17">
        <v>3124</v>
      </c>
      <c r="B436" s="18">
        <v>52.2</v>
      </c>
      <c r="C436" s="18">
        <v>28.250217391304336</v>
      </c>
      <c r="D436" s="18">
        <v>28.6</v>
      </c>
      <c r="E436" s="18">
        <v>9.2463865011971063</v>
      </c>
      <c r="F436" s="19">
        <f t="shared" si="65"/>
        <v>0.32730319817090064</v>
      </c>
      <c r="G436" s="18">
        <v>23.949782608695653</v>
      </c>
      <c r="H436" s="17">
        <v>115</v>
      </c>
      <c r="I436" s="19">
        <f t="shared" si="66"/>
        <v>0.54119190404797579</v>
      </c>
      <c r="J436" s="19" t="str">
        <f t="shared" si="75"/>
        <v>50% - 75%</v>
      </c>
      <c r="K436" s="19">
        <f t="shared" si="67"/>
        <v>0.54789272030651337</v>
      </c>
      <c r="L436" s="19">
        <f t="shared" si="68"/>
        <v>0.54789272030651337</v>
      </c>
      <c r="M436" s="18">
        <f t="shared" si="69"/>
        <v>3248.7749999999987</v>
      </c>
      <c r="N436" s="18">
        <f t="shared" si="70"/>
        <v>3289</v>
      </c>
      <c r="O436" s="18">
        <f t="shared" si="71"/>
        <v>3289</v>
      </c>
      <c r="P436" s="19">
        <v>0.5</v>
      </c>
      <c r="Q436" s="18">
        <f t="shared" si="72"/>
        <v>26.1</v>
      </c>
      <c r="R436" s="18">
        <f t="shared" si="73"/>
        <v>126.01532567049807</v>
      </c>
      <c r="S436" s="18">
        <f t="shared" si="74"/>
        <v>-11.015325670498072</v>
      </c>
    </row>
    <row r="437" spans="1:19" x14ac:dyDescent="0.25">
      <c r="A437" s="17">
        <v>29422</v>
      </c>
      <c r="B437" s="18">
        <v>119.3</v>
      </c>
      <c r="C437" s="18">
        <v>62.922580645161283</v>
      </c>
      <c r="D437" s="18">
        <v>61.349999999999994</v>
      </c>
      <c r="E437" s="18">
        <v>25.603540274480373</v>
      </c>
      <c r="F437" s="19">
        <f t="shared" si="65"/>
        <v>0.40690543858755851</v>
      </c>
      <c r="G437" s="18">
        <v>56.377419354838679</v>
      </c>
      <c r="H437" s="17">
        <v>124</v>
      </c>
      <c r="I437" s="19">
        <f t="shared" si="66"/>
        <v>0.52743152259146087</v>
      </c>
      <c r="J437" s="19" t="str">
        <f t="shared" si="75"/>
        <v>50% - 75%</v>
      </c>
      <c r="K437" s="19">
        <f t="shared" si="67"/>
        <v>0.51424979044425811</v>
      </c>
      <c r="L437" s="19">
        <f t="shared" si="68"/>
        <v>0.51424979044425811</v>
      </c>
      <c r="M437" s="18">
        <f t="shared" si="69"/>
        <v>7802.3999999999987</v>
      </c>
      <c r="N437" s="18">
        <f t="shared" si="70"/>
        <v>7607.4</v>
      </c>
      <c r="O437" s="18">
        <f t="shared" si="71"/>
        <v>7607.4</v>
      </c>
      <c r="P437" s="19">
        <v>0.5</v>
      </c>
      <c r="Q437" s="18">
        <f t="shared" si="72"/>
        <v>59.65</v>
      </c>
      <c r="R437" s="18">
        <f t="shared" si="73"/>
        <v>127.53394803017602</v>
      </c>
      <c r="S437" s="18">
        <f t="shared" si="74"/>
        <v>-3.5339480301760204</v>
      </c>
    </row>
    <row r="438" spans="1:19" x14ac:dyDescent="0.25">
      <c r="A438" s="17">
        <v>560161</v>
      </c>
      <c r="B438" s="18">
        <v>59.9</v>
      </c>
      <c r="C438" s="18">
        <v>29.360851562499999</v>
      </c>
      <c r="D438" s="18">
        <v>28.2</v>
      </c>
      <c r="E438" s="18">
        <v>8.1384504842678691</v>
      </c>
      <c r="F438" s="19">
        <f t="shared" si="65"/>
        <v>0.27718714039828418</v>
      </c>
      <c r="G438" s="18">
        <v>30.539148437500007</v>
      </c>
      <c r="H438" s="17">
        <v>128</v>
      </c>
      <c r="I438" s="19">
        <f t="shared" si="66"/>
        <v>0.4901644668196995</v>
      </c>
      <c r="J438" s="19" t="str">
        <f t="shared" si="75"/>
        <v>25% - 50%</v>
      </c>
      <c r="K438" s="19">
        <f t="shared" si="67"/>
        <v>0.47078464106844742</v>
      </c>
      <c r="L438" s="19">
        <f t="shared" si="68"/>
        <v>0.47078464106844742</v>
      </c>
      <c r="M438" s="18">
        <f t="shared" si="69"/>
        <v>3758.1889999999999</v>
      </c>
      <c r="N438" s="18">
        <f t="shared" si="70"/>
        <v>3609.6</v>
      </c>
      <c r="O438" s="18">
        <f t="shared" si="71"/>
        <v>3609.6</v>
      </c>
      <c r="P438" s="19">
        <v>0.5</v>
      </c>
      <c r="Q438" s="18">
        <f t="shared" si="72"/>
        <v>29.95</v>
      </c>
      <c r="R438" s="18">
        <f t="shared" si="73"/>
        <v>120.52086811352254</v>
      </c>
      <c r="S438" s="18">
        <f t="shared" si="74"/>
        <v>7.479131886477461</v>
      </c>
    </row>
    <row r="439" spans="1:19" x14ac:dyDescent="0.25">
      <c r="A439" s="17">
        <v>22537</v>
      </c>
      <c r="B439" s="18">
        <v>18.5</v>
      </c>
      <c r="C439" s="18">
        <v>12.27540983606557</v>
      </c>
      <c r="D439" s="18">
        <v>12.05</v>
      </c>
      <c r="E439" s="18">
        <v>3.158520196333459</v>
      </c>
      <c r="F439" s="19">
        <f t="shared" si="65"/>
        <v>0.25730466342994263</v>
      </c>
      <c r="G439" s="18">
        <v>6.2245901639344252</v>
      </c>
      <c r="H439" s="17">
        <v>122</v>
      </c>
      <c r="I439" s="19">
        <f t="shared" si="66"/>
        <v>0.66353566681435516</v>
      </c>
      <c r="J439" s="19" t="str">
        <f t="shared" si="75"/>
        <v>50% - 75%</v>
      </c>
      <c r="K439" s="19">
        <f t="shared" si="67"/>
        <v>0.65135135135135136</v>
      </c>
      <c r="L439" s="19">
        <f t="shared" si="68"/>
        <v>0.65135135135135136</v>
      </c>
      <c r="M439" s="18">
        <f t="shared" si="69"/>
        <v>1497.5999999999997</v>
      </c>
      <c r="N439" s="18">
        <f t="shared" si="70"/>
        <v>1470.1000000000001</v>
      </c>
      <c r="O439" s="18">
        <f t="shared" si="71"/>
        <v>1470.1000000000001</v>
      </c>
      <c r="P439" s="19">
        <v>0.5</v>
      </c>
      <c r="Q439" s="18">
        <f t="shared" si="72"/>
        <v>9.25</v>
      </c>
      <c r="R439" s="18">
        <f t="shared" si="73"/>
        <v>158.92972972972976</v>
      </c>
      <c r="S439" s="18">
        <f t="shared" si="74"/>
        <v>-36.929729729729758</v>
      </c>
    </row>
    <row r="440" spans="1:19" x14ac:dyDescent="0.25">
      <c r="A440" s="17">
        <v>13031</v>
      </c>
      <c r="B440" s="18">
        <v>91.4</v>
      </c>
      <c r="C440" s="18">
        <v>54.627475247524764</v>
      </c>
      <c r="D440" s="18">
        <v>59.4</v>
      </c>
      <c r="E440" s="18">
        <v>22.123855258337738</v>
      </c>
      <c r="F440" s="19">
        <f t="shared" si="65"/>
        <v>0.40499501684988082</v>
      </c>
      <c r="G440" s="18">
        <v>36.772524752475263</v>
      </c>
      <c r="H440" s="17">
        <v>101</v>
      </c>
      <c r="I440" s="19">
        <f t="shared" si="66"/>
        <v>0.59767478388976758</v>
      </c>
      <c r="J440" s="19" t="str">
        <f t="shared" si="75"/>
        <v>50% - 75%</v>
      </c>
      <c r="K440" s="19">
        <f t="shared" si="67"/>
        <v>0.64989059080962797</v>
      </c>
      <c r="L440" s="19">
        <f t="shared" si="68"/>
        <v>0.64989059080962797</v>
      </c>
      <c r="M440" s="18">
        <f t="shared" si="69"/>
        <v>5517.3750000000009</v>
      </c>
      <c r="N440" s="18">
        <f t="shared" si="70"/>
        <v>5999.4</v>
      </c>
      <c r="O440" s="18">
        <f t="shared" si="71"/>
        <v>5999.4</v>
      </c>
      <c r="P440" s="19">
        <v>0.5</v>
      </c>
      <c r="Q440" s="18">
        <f t="shared" si="72"/>
        <v>45.7</v>
      </c>
      <c r="R440" s="18">
        <f t="shared" si="73"/>
        <v>131.27789934354485</v>
      </c>
      <c r="S440" s="18">
        <f t="shared" si="74"/>
        <v>-30.277899343544846</v>
      </c>
    </row>
    <row r="441" spans="1:19" x14ac:dyDescent="0.25">
      <c r="A441" s="17">
        <v>23591</v>
      </c>
      <c r="B441" s="18">
        <v>47.6</v>
      </c>
      <c r="C441" s="18">
        <v>25.649152542372882</v>
      </c>
      <c r="D441" s="18">
        <v>25.55</v>
      </c>
      <c r="E441" s="18">
        <v>8.0109299881897282</v>
      </c>
      <c r="F441" s="19">
        <f t="shared" si="65"/>
        <v>0.31232727767342494</v>
      </c>
      <c r="G441" s="18">
        <v>21.950847457627106</v>
      </c>
      <c r="H441" s="17">
        <v>118</v>
      </c>
      <c r="I441" s="19">
        <f t="shared" si="66"/>
        <v>0.53884774248682521</v>
      </c>
      <c r="J441" s="19" t="str">
        <f t="shared" si="75"/>
        <v>50% - 75%</v>
      </c>
      <c r="K441" s="19">
        <f t="shared" si="67"/>
        <v>0.53676470588235292</v>
      </c>
      <c r="L441" s="19">
        <f t="shared" si="68"/>
        <v>0.53676470588235292</v>
      </c>
      <c r="M441" s="18">
        <f t="shared" si="69"/>
        <v>3026.6</v>
      </c>
      <c r="N441" s="18">
        <f t="shared" si="70"/>
        <v>3014.9</v>
      </c>
      <c r="O441" s="18">
        <f t="shared" si="71"/>
        <v>3014.9</v>
      </c>
      <c r="P441" s="19">
        <v>0.5</v>
      </c>
      <c r="Q441" s="18">
        <f t="shared" si="72"/>
        <v>23.8</v>
      </c>
      <c r="R441" s="18">
        <f t="shared" si="73"/>
        <v>126.67647058823529</v>
      </c>
      <c r="S441" s="18">
        <f t="shared" si="74"/>
        <v>-8.6764705882352899</v>
      </c>
    </row>
    <row r="442" spans="1:19" x14ac:dyDescent="0.25">
      <c r="A442" s="17">
        <v>560147</v>
      </c>
      <c r="B442" s="18">
        <v>49.387</v>
      </c>
      <c r="C442" s="18">
        <v>18.254838235294123</v>
      </c>
      <c r="D442" s="18">
        <v>17.001999999999995</v>
      </c>
      <c r="E442" s="18">
        <v>11.706174155180506</v>
      </c>
      <c r="F442" s="19">
        <f t="shared" si="65"/>
        <v>0.64126419551325564</v>
      </c>
      <c r="G442" s="18">
        <v>31.132161764705877</v>
      </c>
      <c r="H442" s="17">
        <v>136</v>
      </c>
      <c r="I442" s="19">
        <f t="shared" si="66"/>
        <v>0.3696284090002252</v>
      </c>
      <c r="J442" s="19" t="str">
        <f t="shared" si="75"/>
        <v>25% - 50%</v>
      </c>
      <c r="K442" s="19">
        <f t="shared" si="67"/>
        <v>0.34426063538987983</v>
      </c>
      <c r="L442" s="19">
        <f t="shared" si="68"/>
        <v>0.34426063538987983</v>
      </c>
      <c r="M442" s="18">
        <f t="shared" si="69"/>
        <v>2482.6580000000008</v>
      </c>
      <c r="N442" s="18">
        <f t="shared" si="70"/>
        <v>2312.2719999999995</v>
      </c>
      <c r="O442" s="18">
        <f t="shared" si="71"/>
        <v>2312.2719999999995</v>
      </c>
      <c r="P442" s="19">
        <v>0.5</v>
      </c>
      <c r="Q442" s="18">
        <f t="shared" si="72"/>
        <v>24.6935</v>
      </c>
      <c r="R442" s="18">
        <f t="shared" si="73"/>
        <v>93.638892826047325</v>
      </c>
      <c r="S442" s="18">
        <f t="shared" si="74"/>
        <v>42.361107173952675</v>
      </c>
    </row>
    <row r="443" spans="1:19" x14ac:dyDescent="0.25">
      <c r="A443" s="17">
        <v>56085</v>
      </c>
      <c r="B443" s="18">
        <v>47.774000000000001</v>
      </c>
      <c r="C443" s="18">
        <v>24.930118181818173</v>
      </c>
      <c r="D443" s="18">
        <v>25.547000000000001</v>
      </c>
      <c r="E443" s="18">
        <v>8.1266367675098348</v>
      </c>
      <c r="F443" s="19">
        <f t="shared" si="65"/>
        <v>0.32597666438006245</v>
      </c>
      <c r="G443" s="18">
        <v>22.843881818181824</v>
      </c>
      <c r="H443" s="17">
        <v>110</v>
      </c>
      <c r="I443" s="19">
        <f t="shared" si="66"/>
        <v>0.52183443257458395</v>
      </c>
      <c r="J443" s="19" t="str">
        <f t="shared" si="75"/>
        <v>50% - 75%</v>
      </c>
      <c r="K443" s="19">
        <f t="shared" si="67"/>
        <v>0.53474693347846114</v>
      </c>
      <c r="L443" s="19">
        <f t="shared" si="68"/>
        <v>0.53474693347846114</v>
      </c>
      <c r="M443" s="18">
        <f t="shared" si="69"/>
        <v>2742.3129999999992</v>
      </c>
      <c r="N443" s="18">
        <f t="shared" si="70"/>
        <v>2810.17</v>
      </c>
      <c r="O443" s="18">
        <f t="shared" si="71"/>
        <v>2810.17</v>
      </c>
      <c r="P443" s="19">
        <v>0.5</v>
      </c>
      <c r="Q443" s="18">
        <f t="shared" si="72"/>
        <v>23.887</v>
      </c>
      <c r="R443" s="18">
        <f t="shared" si="73"/>
        <v>117.64432536526144</v>
      </c>
      <c r="S443" s="18">
        <f t="shared" si="74"/>
        <v>-7.6443253652614374</v>
      </c>
    </row>
    <row r="444" spans="1:19" x14ac:dyDescent="0.25">
      <c r="A444" s="17">
        <v>56097</v>
      </c>
      <c r="B444" s="18">
        <v>50.003999999999998</v>
      </c>
      <c r="C444" s="18">
        <v>22.917723880597013</v>
      </c>
      <c r="D444" s="18">
        <v>21.416</v>
      </c>
      <c r="E444" s="18">
        <v>8.3418221332112115</v>
      </c>
      <c r="F444" s="19">
        <f t="shared" si="65"/>
        <v>0.36398999205473909</v>
      </c>
      <c r="G444" s="18">
        <v>27.086276119402967</v>
      </c>
      <c r="H444" s="17">
        <v>134</v>
      </c>
      <c r="I444" s="19">
        <f t="shared" si="66"/>
        <v>0.45831781218696532</v>
      </c>
      <c r="J444" s="19" t="str">
        <f t="shared" si="75"/>
        <v>25% - 50%</v>
      </c>
      <c r="K444" s="19">
        <f t="shared" si="67"/>
        <v>0.42828573714102874</v>
      </c>
      <c r="L444" s="19">
        <f t="shared" si="68"/>
        <v>0.42828573714102874</v>
      </c>
      <c r="M444" s="18">
        <f t="shared" si="69"/>
        <v>3070.9749999999999</v>
      </c>
      <c r="N444" s="18">
        <f t="shared" si="70"/>
        <v>2869.7440000000001</v>
      </c>
      <c r="O444" s="18">
        <f t="shared" si="71"/>
        <v>2869.7440000000001</v>
      </c>
      <c r="P444" s="19">
        <v>0.5</v>
      </c>
      <c r="Q444" s="18">
        <f t="shared" si="72"/>
        <v>25.001999999999999</v>
      </c>
      <c r="R444" s="18">
        <f t="shared" si="73"/>
        <v>114.78057755379571</v>
      </c>
      <c r="S444" s="18">
        <f t="shared" si="74"/>
        <v>19.219422446204291</v>
      </c>
    </row>
    <row r="445" spans="1:19" x14ac:dyDescent="0.25">
      <c r="A445" s="17">
        <v>13041</v>
      </c>
      <c r="B445" s="18">
        <v>92.7</v>
      </c>
      <c r="C445" s="18">
        <v>53.472162162162192</v>
      </c>
      <c r="D445" s="18">
        <v>54.5</v>
      </c>
      <c r="E445" s="18">
        <v>21.394167240603604</v>
      </c>
      <c r="F445" s="19">
        <f t="shared" si="65"/>
        <v>0.40009916142389468</v>
      </c>
      <c r="G445" s="18">
        <v>39.227837837837811</v>
      </c>
      <c r="H445" s="17">
        <v>111</v>
      </c>
      <c r="I445" s="19">
        <f t="shared" si="66"/>
        <v>0.57683022828653929</v>
      </c>
      <c r="J445" s="19" t="str">
        <f t="shared" si="75"/>
        <v>50% - 75%</v>
      </c>
      <c r="K445" s="19">
        <f t="shared" si="67"/>
        <v>0.5879180151024811</v>
      </c>
      <c r="L445" s="19">
        <f t="shared" si="68"/>
        <v>0.5879180151024811</v>
      </c>
      <c r="M445" s="18">
        <f t="shared" si="69"/>
        <v>5935.4100000000035</v>
      </c>
      <c r="N445" s="18">
        <f t="shared" si="70"/>
        <v>6049.5</v>
      </c>
      <c r="O445" s="18">
        <f t="shared" si="71"/>
        <v>6049.5</v>
      </c>
      <c r="P445" s="19">
        <v>0.5</v>
      </c>
      <c r="Q445" s="18">
        <f t="shared" si="72"/>
        <v>46.35</v>
      </c>
      <c r="R445" s="18">
        <f t="shared" si="73"/>
        <v>130.51779935275081</v>
      </c>
      <c r="S445" s="18">
        <f t="shared" si="74"/>
        <v>-19.517799352750814</v>
      </c>
    </row>
    <row r="446" spans="1:19" x14ac:dyDescent="0.25">
      <c r="A446" s="17">
        <v>120133</v>
      </c>
      <c r="B446" s="18">
        <v>112.1</v>
      </c>
      <c r="C446" s="18">
        <v>26.47600000000001</v>
      </c>
      <c r="D446" s="18">
        <v>20.248999999999995</v>
      </c>
      <c r="E446" s="18">
        <v>18.297782609086696</v>
      </c>
      <c r="F446" s="19">
        <f t="shared" si="65"/>
        <v>0.69110827198544678</v>
      </c>
      <c r="G446" s="18">
        <v>85.623999999999924</v>
      </c>
      <c r="H446" s="17">
        <v>299</v>
      </c>
      <c r="I446" s="19">
        <f t="shared" si="66"/>
        <v>0.23618198037466559</v>
      </c>
      <c r="J446" s="19" t="str">
        <f t="shared" si="75"/>
        <v>&lt; 25%</v>
      </c>
      <c r="K446" s="19">
        <f t="shared" si="67"/>
        <v>0.18063336306868863</v>
      </c>
      <c r="L446" s="19">
        <f t="shared" si="68"/>
        <v>0.18063336306868863</v>
      </c>
      <c r="M446" s="18">
        <f t="shared" si="69"/>
        <v>7916.3240000000033</v>
      </c>
      <c r="N446" s="18">
        <f t="shared" si="70"/>
        <v>6054.4509999999982</v>
      </c>
      <c r="O446" s="18">
        <f t="shared" si="71"/>
        <v>6054.4509999999982</v>
      </c>
      <c r="P446" s="19">
        <v>0.5</v>
      </c>
      <c r="Q446" s="18">
        <f t="shared" si="72"/>
        <v>56.05</v>
      </c>
      <c r="R446" s="18">
        <f t="shared" si="73"/>
        <v>108.0187511150758</v>
      </c>
      <c r="S446" s="18">
        <f t="shared" si="74"/>
        <v>190.98124888492418</v>
      </c>
    </row>
    <row r="447" spans="1:19" x14ac:dyDescent="0.25">
      <c r="A447" s="17">
        <v>22512</v>
      </c>
      <c r="B447" s="18">
        <v>17.7</v>
      </c>
      <c r="C447" s="18">
        <v>6.9853846153846098</v>
      </c>
      <c r="D447" s="18">
        <v>6.6</v>
      </c>
      <c r="E447" s="18">
        <v>3.3857226803119342</v>
      </c>
      <c r="F447" s="19">
        <f t="shared" si="65"/>
        <v>0.48468665173499814</v>
      </c>
      <c r="G447" s="18">
        <v>10.71461538461538</v>
      </c>
      <c r="H447" s="17">
        <v>130</v>
      </c>
      <c r="I447" s="19">
        <f t="shared" si="66"/>
        <v>0.39465449804432823</v>
      </c>
      <c r="J447" s="19" t="str">
        <f t="shared" si="75"/>
        <v>25% - 50%</v>
      </c>
      <c r="K447" s="19">
        <f t="shared" si="67"/>
        <v>0.3728813559322034</v>
      </c>
      <c r="L447" s="19">
        <f t="shared" si="68"/>
        <v>0.3728813559322034</v>
      </c>
      <c r="M447" s="18">
        <f t="shared" si="69"/>
        <v>908.09999999999923</v>
      </c>
      <c r="N447" s="18">
        <f t="shared" si="70"/>
        <v>858</v>
      </c>
      <c r="O447" s="18">
        <f t="shared" si="71"/>
        <v>858</v>
      </c>
      <c r="P447" s="19">
        <v>0.5</v>
      </c>
      <c r="Q447" s="18">
        <f t="shared" si="72"/>
        <v>8.85</v>
      </c>
      <c r="R447" s="18">
        <f t="shared" si="73"/>
        <v>96.949152542372886</v>
      </c>
      <c r="S447" s="18">
        <f t="shared" si="74"/>
        <v>33.050847457627114</v>
      </c>
    </row>
    <row r="448" spans="1:19" x14ac:dyDescent="0.25">
      <c r="A448" s="17">
        <v>57070</v>
      </c>
      <c r="B448" s="18">
        <v>20.431000000000001</v>
      </c>
      <c r="C448" s="18">
        <v>8.00272897196262</v>
      </c>
      <c r="D448" s="18">
        <v>8.3000000000000007</v>
      </c>
      <c r="E448" s="18">
        <v>2.766739803962766</v>
      </c>
      <c r="F448" s="19">
        <f t="shared" si="65"/>
        <v>0.34572454142280418</v>
      </c>
      <c r="G448" s="18">
        <v>12.428271028037384</v>
      </c>
      <c r="H448" s="17">
        <v>107</v>
      </c>
      <c r="I448" s="19">
        <f t="shared" si="66"/>
        <v>0.39169541245962602</v>
      </c>
      <c r="J448" s="19" t="str">
        <f t="shared" si="75"/>
        <v>25% - 50%</v>
      </c>
      <c r="K448" s="19">
        <f t="shared" si="67"/>
        <v>0.40624541138466058</v>
      </c>
      <c r="L448" s="19">
        <f t="shared" si="68"/>
        <v>0.40624541138466058</v>
      </c>
      <c r="M448" s="18">
        <f t="shared" si="69"/>
        <v>856.29200000000037</v>
      </c>
      <c r="N448" s="18">
        <f t="shared" si="70"/>
        <v>888.1</v>
      </c>
      <c r="O448" s="18">
        <f t="shared" si="71"/>
        <v>888.1</v>
      </c>
      <c r="P448" s="19">
        <v>0.5</v>
      </c>
      <c r="Q448" s="18">
        <f t="shared" si="72"/>
        <v>10.2155</v>
      </c>
      <c r="R448" s="18">
        <f t="shared" si="73"/>
        <v>86.936518036317352</v>
      </c>
      <c r="S448" s="18">
        <f t="shared" si="74"/>
        <v>20.063481963682648</v>
      </c>
    </row>
    <row r="449" spans="1:19" x14ac:dyDescent="0.25">
      <c r="A449" s="17">
        <v>560105</v>
      </c>
      <c r="B449" s="18">
        <v>45.005000000000003</v>
      </c>
      <c r="C449" s="18">
        <v>23.179644859813095</v>
      </c>
      <c r="D449" s="18">
        <v>24</v>
      </c>
      <c r="E449" s="18">
        <v>6.7717516048075428</v>
      </c>
      <c r="F449" s="19">
        <f t="shared" si="65"/>
        <v>0.29214216377179414</v>
      </c>
      <c r="G449" s="18">
        <v>21.825355140186925</v>
      </c>
      <c r="H449" s="17">
        <v>107</v>
      </c>
      <c r="I449" s="19">
        <f t="shared" si="66"/>
        <v>0.51504599177453825</v>
      </c>
      <c r="J449" s="19" t="str">
        <f t="shared" si="75"/>
        <v>50% - 75%</v>
      </c>
      <c r="K449" s="19">
        <f t="shared" si="67"/>
        <v>0.53327408065770465</v>
      </c>
      <c r="L449" s="19">
        <f t="shared" si="68"/>
        <v>0.53327408065770465</v>
      </c>
      <c r="M449" s="18">
        <f t="shared" si="69"/>
        <v>2480.2220000000011</v>
      </c>
      <c r="N449" s="18">
        <f t="shared" si="70"/>
        <v>2568</v>
      </c>
      <c r="O449" s="18">
        <f t="shared" si="71"/>
        <v>2568</v>
      </c>
      <c r="P449" s="19">
        <v>0.5</v>
      </c>
      <c r="Q449" s="18">
        <f t="shared" si="72"/>
        <v>22.502500000000001</v>
      </c>
      <c r="R449" s="18">
        <f t="shared" si="73"/>
        <v>114.1206532607488</v>
      </c>
      <c r="S449" s="18">
        <f t="shared" si="74"/>
        <v>-7.1206532607487958</v>
      </c>
    </row>
    <row r="450" spans="1:19" x14ac:dyDescent="0.25">
      <c r="A450" s="17">
        <v>13027</v>
      </c>
      <c r="B450" s="18">
        <v>75</v>
      </c>
      <c r="C450" s="18">
        <v>47.997999999999998</v>
      </c>
      <c r="D450" s="18">
        <v>50.3</v>
      </c>
      <c r="E450" s="18">
        <v>16.821104407134786</v>
      </c>
      <c r="F450" s="19">
        <f t="shared" ref="F450:F513" si="76">+E450/C450</f>
        <v>0.35045427741020013</v>
      </c>
      <c r="G450" s="18">
        <v>27.002000000000006</v>
      </c>
      <c r="H450" s="17">
        <v>104</v>
      </c>
      <c r="I450" s="19">
        <f t="shared" ref="I450:I513" si="77">+C450/B450</f>
        <v>0.63997333333333328</v>
      </c>
      <c r="J450" s="19" t="str">
        <f t="shared" si="75"/>
        <v>50% - 75%</v>
      </c>
      <c r="K450" s="19">
        <f t="shared" ref="K450:K513" si="78">+D450/B450</f>
        <v>0.67066666666666663</v>
      </c>
      <c r="L450" s="19">
        <f t="shared" ref="L450:L513" si="79">+IF(F450&gt;0.1,K450,I450)</f>
        <v>0.67066666666666663</v>
      </c>
      <c r="M450" s="18">
        <f t="shared" ref="M450:M513" si="80">+H450*C450</f>
        <v>4991.7919999999995</v>
      </c>
      <c r="N450" s="18">
        <f t="shared" ref="N450:N513" si="81">+D450*H450</f>
        <v>5231.2</v>
      </c>
      <c r="O450" s="18">
        <f t="shared" ref="O450:O513" si="82">+IF(F450&lt;1,N450,M450)</f>
        <v>5231.2</v>
      </c>
      <c r="P450" s="19">
        <v>0.5</v>
      </c>
      <c r="Q450" s="18">
        <f t="shared" ref="Q450:Q513" si="83">+P450*B450</f>
        <v>37.5</v>
      </c>
      <c r="R450" s="18">
        <f t="shared" ref="R450:R513" si="84">+O450/Q450</f>
        <v>139.49866666666665</v>
      </c>
      <c r="S450" s="18">
        <f t="shared" ref="S450:S513" si="85">+H450-R450</f>
        <v>-35.498666666666651</v>
      </c>
    </row>
    <row r="451" spans="1:19" x14ac:dyDescent="0.25">
      <c r="A451" s="17">
        <v>23568</v>
      </c>
      <c r="B451" s="18">
        <v>54.6</v>
      </c>
      <c r="C451" s="18">
        <v>27.211206896551733</v>
      </c>
      <c r="D451" s="18">
        <v>26.799999999999997</v>
      </c>
      <c r="E451" s="18">
        <v>7.8159677311393878</v>
      </c>
      <c r="F451" s="19">
        <f t="shared" si="76"/>
        <v>0.28723340941301084</v>
      </c>
      <c r="G451" s="18">
        <v>27.388793103448279</v>
      </c>
      <c r="H451" s="17">
        <v>116</v>
      </c>
      <c r="I451" s="19">
        <f t="shared" si="77"/>
        <v>0.49837375268409767</v>
      </c>
      <c r="J451" s="19" t="str">
        <f t="shared" ref="J451:J514" si="86">IF(I451&lt;=0.25,"&lt; 25%",IF(AND(I451&gt;0.25,I451&lt;=0.5),"25% - 50%", IF(AND(I451&gt;0.5,I451&lt;=0.75),"50% - 75%", IF(I451&gt;0.75,"&gt; 75%", "Other"   ))    ))</f>
        <v>25% - 50%</v>
      </c>
      <c r="K451" s="19">
        <f t="shared" si="78"/>
        <v>0.49084249084249076</v>
      </c>
      <c r="L451" s="19">
        <f t="shared" si="79"/>
        <v>0.49084249084249076</v>
      </c>
      <c r="M451" s="18">
        <f t="shared" si="80"/>
        <v>3156.5000000000009</v>
      </c>
      <c r="N451" s="18">
        <f t="shared" si="81"/>
        <v>3108.7999999999997</v>
      </c>
      <c r="O451" s="18">
        <f t="shared" si="82"/>
        <v>3108.7999999999997</v>
      </c>
      <c r="P451" s="19">
        <v>0.5</v>
      </c>
      <c r="Q451" s="18">
        <f t="shared" si="83"/>
        <v>27.3</v>
      </c>
      <c r="R451" s="18">
        <f t="shared" si="84"/>
        <v>113.87545787545787</v>
      </c>
      <c r="S451" s="18">
        <f t="shared" si="85"/>
        <v>2.1245421245421312</v>
      </c>
    </row>
    <row r="452" spans="1:19" x14ac:dyDescent="0.25">
      <c r="A452" s="17">
        <v>294149</v>
      </c>
      <c r="B452" s="18">
        <v>217.6</v>
      </c>
      <c r="C452" s="18">
        <v>89.174796747967477</v>
      </c>
      <c r="D452" s="18">
        <v>85.5</v>
      </c>
      <c r="E452" s="18">
        <v>29.983237375639142</v>
      </c>
      <c r="F452" s="19">
        <f t="shared" si="76"/>
        <v>0.33622994914560922</v>
      </c>
      <c r="G452" s="18">
        <v>128.42520325203247</v>
      </c>
      <c r="H452" s="17">
        <v>123</v>
      </c>
      <c r="I452" s="19">
        <f t="shared" si="77"/>
        <v>0.40981064681970347</v>
      </c>
      <c r="J452" s="19" t="str">
        <f t="shared" si="86"/>
        <v>25% - 50%</v>
      </c>
      <c r="K452" s="19">
        <f t="shared" si="78"/>
        <v>0.39292279411764708</v>
      </c>
      <c r="L452" s="19">
        <f t="shared" si="79"/>
        <v>0.39292279411764708</v>
      </c>
      <c r="M452" s="18">
        <f t="shared" si="80"/>
        <v>10968.5</v>
      </c>
      <c r="N452" s="18">
        <f t="shared" si="81"/>
        <v>10516.5</v>
      </c>
      <c r="O452" s="18">
        <f t="shared" si="82"/>
        <v>10516.5</v>
      </c>
      <c r="P452" s="19">
        <v>0.5</v>
      </c>
      <c r="Q452" s="18">
        <f t="shared" si="83"/>
        <v>108.8</v>
      </c>
      <c r="R452" s="18">
        <f t="shared" si="84"/>
        <v>96.659007352941174</v>
      </c>
      <c r="S452" s="18">
        <f t="shared" si="85"/>
        <v>26.340992647058826</v>
      </c>
    </row>
    <row r="453" spans="1:19" x14ac:dyDescent="0.25">
      <c r="A453" s="17">
        <v>560133</v>
      </c>
      <c r="B453" s="18">
        <v>61.1</v>
      </c>
      <c r="C453" s="18">
        <v>29.028136363636339</v>
      </c>
      <c r="D453" s="18">
        <v>29.2895</v>
      </c>
      <c r="E453" s="18">
        <v>10.731923057130601</v>
      </c>
      <c r="F453" s="19">
        <f t="shared" si="76"/>
        <v>0.36970761480142844</v>
      </c>
      <c r="G453" s="18">
        <v>32.071863636363638</v>
      </c>
      <c r="H453" s="17">
        <v>110</v>
      </c>
      <c r="I453" s="19">
        <f t="shared" si="77"/>
        <v>0.47509224817735413</v>
      </c>
      <c r="J453" s="19" t="str">
        <f t="shared" si="86"/>
        <v>25% - 50%</v>
      </c>
      <c r="K453" s="19">
        <f t="shared" si="78"/>
        <v>0.47936988543371523</v>
      </c>
      <c r="L453" s="19">
        <f t="shared" si="79"/>
        <v>0.47936988543371523</v>
      </c>
      <c r="M453" s="18">
        <f t="shared" si="80"/>
        <v>3193.0949999999971</v>
      </c>
      <c r="N453" s="18">
        <f t="shared" si="81"/>
        <v>3221.8450000000003</v>
      </c>
      <c r="O453" s="18">
        <f t="shared" si="82"/>
        <v>3221.8450000000003</v>
      </c>
      <c r="P453" s="19">
        <v>0.5</v>
      </c>
      <c r="Q453" s="18">
        <f t="shared" si="83"/>
        <v>30.55</v>
      </c>
      <c r="R453" s="18">
        <f t="shared" si="84"/>
        <v>105.46137479541736</v>
      </c>
      <c r="S453" s="18">
        <f t="shared" si="85"/>
        <v>4.5386252045826438</v>
      </c>
    </row>
    <row r="454" spans="1:19" x14ac:dyDescent="0.25">
      <c r="A454" s="17">
        <v>34112</v>
      </c>
      <c r="B454" s="18">
        <v>79.3</v>
      </c>
      <c r="C454" s="18">
        <v>52.2728691588785</v>
      </c>
      <c r="D454" s="18">
        <v>53.5</v>
      </c>
      <c r="E454" s="18">
        <v>12.33360587611136</v>
      </c>
      <c r="F454" s="19">
        <f t="shared" si="76"/>
        <v>0.2359466024071592</v>
      </c>
      <c r="G454" s="18">
        <v>27.02713084112148</v>
      </c>
      <c r="H454" s="17">
        <v>107</v>
      </c>
      <c r="I454" s="19">
        <f t="shared" si="77"/>
        <v>0.65917867791776164</v>
      </c>
      <c r="J454" s="19" t="str">
        <f t="shared" si="86"/>
        <v>50% - 75%</v>
      </c>
      <c r="K454" s="19">
        <f t="shared" si="78"/>
        <v>0.67465321563682223</v>
      </c>
      <c r="L454" s="19">
        <f t="shared" si="79"/>
        <v>0.67465321563682223</v>
      </c>
      <c r="M454" s="18">
        <f t="shared" si="80"/>
        <v>5593.1969999999992</v>
      </c>
      <c r="N454" s="18">
        <f t="shared" si="81"/>
        <v>5724.5</v>
      </c>
      <c r="O454" s="18">
        <f t="shared" si="82"/>
        <v>5724.5</v>
      </c>
      <c r="P454" s="19">
        <v>0.5</v>
      </c>
      <c r="Q454" s="18">
        <f t="shared" si="83"/>
        <v>39.65</v>
      </c>
      <c r="R454" s="18">
        <f t="shared" si="84"/>
        <v>144.37578814627994</v>
      </c>
      <c r="S454" s="18">
        <f t="shared" si="85"/>
        <v>-37.375788146279945</v>
      </c>
    </row>
    <row r="455" spans="1:19" x14ac:dyDescent="0.25">
      <c r="A455" s="17">
        <v>294183</v>
      </c>
      <c r="B455" s="18">
        <v>193.8</v>
      </c>
      <c r="C455" s="18">
        <v>99.969421487603285</v>
      </c>
      <c r="D455" s="18">
        <v>96.3</v>
      </c>
      <c r="E455" s="18">
        <v>33.47493550647318</v>
      </c>
      <c r="F455" s="19">
        <f t="shared" si="76"/>
        <v>0.33485174774792753</v>
      </c>
      <c r="G455" s="18">
        <v>93.830578512396684</v>
      </c>
      <c r="H455" s="17">
        <v>121</v>
      </c>
      <c r="I455" s="19">
        <f t="shared" si="77"/>
        <v>0.51583808817132759</v>
      </c>
      <c r="J455" s="19" t="str">
        <f t="shared" si="86"/>
        <v>50% - 75%</v>
      </c>
      <c r="K455" s="19">
        <f t="shared" si="78"/>
        <v>0.49690402476780182</v>
      </c>
      <c r="L455" s="19">
        <f t="shared" si="79"/>
        <v>0.49690402476780182</v>
      </c>
      <c r="M455" s="18">
        <f t="shared" si="80"/>
        <v>12096.299999999997</v>
      </c>
      <c r="N455" s="18">
        <f t="shared" si="81"/>
        <v>11652.3</v>
      </c>
      <c r="O455" s="18">
        <f t="shared" si="82"/>
        <v>11652.3</v>
      </c>
      <c r="P455" s="19">
        <v>0.5</v>
      </c>
      <c r="Q455" s="18">
        <f t="shared" si="83"/>
        <v>96.9</v>
      </c>
      <c r="R455" s="18">
        <f t="shared" si="84"/>
        <v>120.25077399380804</v>
      </c>
      <c r="S455" s="18">
        <f t="shared" si="85"/>
        <v>0.74922600619196089</v>
      </c>
    </row>
    <row r="456" spans="1:19" x14ac:dyDescent="0.25">
      <c r="A456" s="17">
        <v>23542</v>
      </c>
      <c r="B456" s="18">
        <v>32.5</v>
      </c>
      <c r="C456" s="18">
        <v>15.164566929133862</v>
      </c>
      <c r="D456" s="18">
        <v>14.3</v>
      </c>
      <c r="E456" s="18">
        <v>6.648684409298812</v>
      </c>
      <c r="F456" s="19">
        <f t="shared" si="76"/>
        <v>0.43843549508331114</v>
      </c>
      <c r="G456" s="18">
        <v>17.335433070866141</v>
      </c>
      <c r="H456" s="17">
        <v>127</v>
      </c>
      <c r="I456" s="19">
        <f t="shared" si="77"/>
        <v>0.466602059357965</v>
      </c>
      <c r="J456" s="19" t="str">
        <f t="shared" si="86"/>
        <v>25% - 50%</v>
      </c>
      <c r="K456" s="19">
        <f t="shared" si="78"/>
        <v>0.44</v>
      </c>
      <c r="L456" s="19">
        <f t="shared" si="79"/>
        <v>0.44</v>
      </c>
      <c r="M456" s="18">
        <f t="shared" si="80"/>
        <v>1925.9000000000005</v>
      </c>
      <c r="N456" s="18">
        <f t="shared" si="81"/>
        <v>1816.1000000000001</v>
      </c>
      <c r="O456" s="18">
        <f t="shared" si="82"/>
        <v>1816.1000000000001</v>
      </c>
      <c r="P456" s="19">
        <v>0.5</v>
      </c>
      <c r="Q456" s="18">
        <f t="shared" si="83"/>
        <v>16.25</v>
      </c>
      <c r="R456" s="18">
        <f t="shared" si="84"/>
        <v>111.76</v>
      </c>
      <c r="S456" s="18">
        <f t="shared" si="85"/>
        <v>15.239999999999995</v>
      </c>
    </row>
    <row r="457" spans="1:19" x14ac:dyDescent="0.25">
      <c r="A457" s="17">
        <v>22533</v>
      </c>
      <c r="B457" s="18">
        <v>22.5</v>
      </c>
      <c r="C457" s="18">
        <v>11.771794871794878</v>
      </c>
      <c r="D457" s="18">
        <v>11.5</v>
      </c>
      <c r="E457" s="18">
        <v>4.1169507914995274</v>
      </c>
      <c r="F457" s="19">
        <f t="shared" si="76"/>
        <v>0.34973008248416793</v>
      </c>
      <c r="G457" s="18">
        <v>10.728205128205124</v>
      </c>
      <c r="H457" s="17">
        <v>117</v>
      </c>
      <c r="I457" s="19">
        <f t="shared" si="77"/>
        <v>0.52319088319088347</v>
      </c>
      <c r="J457" s="19" t="str">
        <f t="shared" si="86"/>
        <v>50% - 75%</v>
      </c>
      <c r="K457" s="19">
        <f t="shared" si="78"/>
        <v>0.51111111111111107</v>
      </c>
      <c r="L457" s="19">
        <f t="shared" si="79"/>
        <v>0.51111111111111107</v>
      </c>
      <c r="M457" s="18">
        <f t="shared" si="80"/>
        <v>1377.3000000000006</v>
      </c>
      <c r="N457" s="18">
        <f t="shared" si="81"/>
        <v>1345.5</v>
      </c>
      <c r="O457" s="18">
        <f t="shared" si="82"/>
        <v>1345.5</v>
      </c>
      <c r="P457" s="19">
        <v>0.5</v>
      </c>
      <c r="Q457" s="18">
        <f t="shared" si="83"/>
        <v>11.25</v>
      </c>
      <c r="R457" s="18">
        <f t="shared" si="84"/>
        <v>119.6</v>
      </c>
      <c r="S457" s="18">
        <f t="shared" si="85"/>
        <v>-2.5999999999999943</v>
      </c>
    </row>
    <row r="458" spans="1:19" x14ac:dyDescent="0.25">
      <c r="A458" s="17">
        <v>235107</v>
      </c>
      <c r="B458" s="18">
        <v>85.4</v>
      </c>
      <c r="C458" s="18">
        <v>51.800000000000026</v>
      </c>
      <c r="D458" s="18">
        <v>52.8</v>
      </c>
      <c r="E458" s="18">
        <v>16.816714506479858</v>
      </c>
      <c r="F458" s="19">
        <f t="shared" si="76"/>
        <v>0.3246469981945917</v>
      </c>
      <c r="G458" s="18">
        <v>33.6</v>
      </c>
      <c r="H458" s="17">
        <v>107</v>
      </c>
      <c r="I458" s="19">
        <f t="shared" si="77"/>
        <v>0.60655737704918056</v>
      </c>
      <c r="J458" s="19" t="str">
        <f t="shared" si="86"/>
        <v>50% - 75%</v>
      </c>
      <c r="K458" s="19">
        <f t="shared" si="78"/>
        <v>0.61826697892271654</v>
      </c>
      <c r="L458" s="19">
        <f t="shared" si="79"/>
        <v>0.61826697892271654</v>
      </c>
      <c r="M458" s="18">
        <f t="shared" si="80"/>
        <v>5542.6000000000031</v>
      </c>
      <c r="N458" s="18">
        <f t="shared" si="81"/>
        <v>5649.5999999999995</v>
      </c>
      <c r="O458" s="18">
        <f t="shared" si="82"/>
        <v>5649.5999999999995</v>
      </c>
      <c r="P458" s="19">
        <v>0.5</v>
      </c>
      <c r="Q458" s="18">
        <f t="shared" si="83"/>
        <v>42.7</v>
      </c>
      <c r="R458" s="18">
        <f t="shared" si="84"/>
        <v>132.30913348946135</v>
      </c>
      <c r="S458" s="18">
        <f t="shared" si="85"/>
        <v>-25.309133489461345</v>
      </c>
    </row>
    <row r="459" spans="1:19" x14ac:dyDescent="0.25">
      <c r="A459" s="17">
        <v>560126</v>
      </c>
      <c r="B459" s="18">
        <v>42.393000000000001</v>
      </c>
      <c r="C459" s="18">
        <v>21.623620967741932</v>
      </c>
      <c r="D459" s="18">
        <v>20.55</v>
      </c>
      <c r="E459" s="18">
        <v>8.1731373090786086</v>
      </c>
      <c r="F459" s="19">
        <f t="shared" si="76"/>
        <v>0.37797264950543091</v>
      </c>
      <c r="G459" s="18">
        <v>20.769379032258069</v>
      </c>
      <c r="H459" s="17">
        <v>124</v>
      </c>
      <c r="I459" s="19">
        <f t="shared" si="77"/>
        <v>0.51007527109999129</v>
      </c>
      <c r="J459" s="19" t="str">
        <f t="shared" si="86"/>
        <v>50% - 75%</v>
      </c>
      <c r="K459" s="19">
        <f t="shared" si="78"/>
        <v>0.48474984077559974</v>
      </c>
      <c r="L459" s="19">
        <f t="shared" si="79"/>
        <v>0.48474984077559974</v>
      </c>
      <c r="M459" s="18">
        <f t="shared" si="80"/>
        <v>2681.3289999999997</v>
      </c>
      <c r="N459" s="18">
        <f t="shared" si="81"/>
        <v>2548.2000000000003</v>
      </c>
      <c r="O459" s="18">
        <f t="shared" si="82"/>
        <v>2548.2000000000003</v>
      </c>
      <c r="P459" s="19">
        <v>0.5</v>
      </c>
      <c r="Q459" s="18">
        <f t="shared" si="83"/>
        <v>21.1965</v>
      </c>
      <c r="R459" s="18">
        <f t="shared" si="84"/>
        <v>120.21796051234875</v>
      </c>
      <c r="S459" s="18">
        <f t="shared" si="85"/>
        <v>3.7820394876512466</v>
      </c>
    </row>
    <row r="460" spans="1:19" x14ac:dyDescent="0.25">
      <c r="A460" s="17">
        <v>120215</v>
      </c>
      <c r="B460" s="18">
        <v>137.94200000000001</v>
      </c>
      <c r="C460" s="18">
        <v>79.206017543859673</v>
      </c>
      <c r="D460" s="18">
        <v>78.192000000000007</v>
      </c>
      <c r="E460" s="18">
        <v>24.427139464267263</v>
      </c>
      <c r="F460" s="19">
        <f t="shared" si="76"/>
        <v>0.30840004612958777</v>
      </c>
      <c r="G460" s="18">
        <v>58.735982456140327</v>
      </c>
      <c r="H460" s="17">
        <v>114</v>
      </c>
      <c r="I460" s="19">
        <f t="shared" si="77"/>
        <v>0.57419797845369558</v>
      </c>
      <c r="J460" s="19" t="str">
        <f t="shared" si="86"/>
        <v>50% - 75%</v>
      </c>
      <c r="K460" s="19">
        <f t="shared" si="78"/>
        <v>0.56684693566861433</v>
      </c>
      <c r="L460" s="19">
        <f t="shared" si="79"/>
        <v>0.56684693566861433</v>
      </c>
      <c r="M460" s="18">
        <f t="shared" si="80"/>
        <v>9029.4860000000026</v>
      </c>
      <c r="N460" s="18">
        <f t="shared" si="81"/>
        <v>8913.8880000000008</v>
      </c>
      <c r="O460" s="18">
        <f t="shared" si="82"/>
        <v>8913.8880000000008</v>
      </c>
      <c r="P460" s="19">
        <v>0.5</v>
      </c>
      <c r="Q460" s="18">
        <f t="shared" si="83"/>
        <v>68.971000000000004</v>
      </c>
      <c r="R460" s="18">
        <f t="shared" si="84"/>
        <v>129.24110133244409</v>
      </c>
      <c r="S460" s="18">
        <f t="shared" si="85"/>
        <v>-15.241101332444089</v>
      </c>
    </row>
    <row r="461" spans="1:19" x14ac:dyDescent="0.25">
      <c r="A461" s="17">
        <v>510189</v>
      </c>
      <c r="B461" s="18">
        <v>18.974</v>
      </c>
      <c r="C461" s="18">
        <v>13.248781249999993</v>
      </c>
      <c r="D461" s="18">
        <v>14.368</v>
      </c>
      <c r="E461" s="18">
        <v>4.0103349727610267</v>
      </c>
      <c r="F461" s="19">
        <f t="shared" si="76"/>
        <v>0.30269463259203777</v>
      </c>
      <c r="G461" s="18">
        <v>5.7252187499999998</v>
      </c>
      <c r="H461" s="17">
        <v>96</v>
      </c>
      <c r="I461" s="19">
        <f t="shared" si="77"/>
        <v>0.69825978971223746</v>
      </c>
      <c r="J461" s="19" t="str">
        <f t="shared" si="86"/>
        <v>50% - 75%</v>
      </c>
      <c r="K461" s="19">
        <f t="shared" si="78"/>
        <v>0.75724675872246228</v>
      </c>
      <c r="L461" s="19">
        <f t="shared" si="79"/>
        <v>0.75724675872246228</v>
      </c>
      <c r="M461" s="18">
        <f t="shared" si="80"/>
        <v>1271.8829999999994</v>
      </c>
      <c r="N461" s="18">
        <f t="shared" si="81"/>
        <v>1379.328</v>
      </c>
      <c r="O461" s="18">
        <f t="shared" si="82"/>
        <v>1379.328</v>
      </c>
      <c r="P461" s="19">
        <v>0.5</v>
      </c>
      <c r="Q461" s="18">
        <f t="shared" si="83"/>
        <v>9.4870000000000001</v>
      </c>
      <c r="R461" s="18">
        <f t="shared" si="84"/>
        <v>145.39137767471277</v>
      </c>
      <c r="S461" s="18">
        <f t="shared" si="85"/>
        <v>-49.391377674712771</v>
      </c>
    </row>
    <row r="462" spans="1:19" x14ac:dyDescent="0.25">
      <c r="A462" s="17">
        <v>120223</v>
      </c>
      <c r="B462" s="18">
        <v>158.238</v>
      </c>
      <c r="C462" s="18">
        <v>76.324711864406808</v>
      </c>
      <c r="D462" s="18">
        <v>74.103499999999997</v>
      </c>
      <c r="E462" s="18">
        <v>21.723639394648902</v>
      </c>
      <c r="F462" s="19">
        <f t="shared" si="76"/>
        <v>0.2846213089312622</v>
      </c>
      <c r="G462" s="18">
        <v>81.913288135593234</v>
      </c>
      <c r="H462" s="17">
        <v>118</v>
      </c>
      <c r="I462" s="19">
        <f t="shared" si="77"/>
        <v>0.48234123196960788</v>
      </c>
      <c r="J462" s="19" t="str">
        <f t="shared" si="86"/>
        <v>25% - 50%</v>
      </c>
      <c r="K462" s="19">
        <f t="shared" si="78"/>
        <v>0.46830407361063714</v>
      </c>
      <c r="L462" s="19">
        <f t="shared" si="79"/>
        <v>0.46830407361063714</v>
      </c>
      <c r="M462" s="18">
        <f t="shared" si="80"/>
        <v>9006.3160000000025</v>
      </c>
      <c r="N462" s="18">
        <f t="shared" si="81"/>
        <v>8744.2129999999997</v>
      </c>
      <c r="O462" s="18">
        <f t="shared" si="82"/>
        <v>8744.2129999999997</v>
      </c>
      <c r="P462" s="19">
        <v>0.5</v>
      </c>
      <c r="Q462" s="18">
        <f t="shared" si="83"/>
        <v>79.119</v>
      </c>
      <c r="R462" s="18">
        <f t="shared" si="84"/>
        <v>110.51976137211037</v>
      </c>
      <c r="S462" s="18">
        <f t="shared" si="85"/>
        <v>7.4802386278896336</v>
      </c>
    </row>
    <row r="463" spans="1:19" x14ac:dyDescent="0.25">
      <c r="A463" s="17">
        <v>22522</v>
      </c>
      <c r="B463" s="18">
        <v>25.9</v>
      </c>
      <c r="C463" s="18">
        <v>10.619642857142862</v>
      </c>
      <c r="D463" s="18">
        <v>10.55</v>
      </c>
      <c r="E463" s="18">
        <v>4.336371200279677</v>
      </c>
      <c r="F463" s="19">
        <f t="shared" si="76"/>
        <v>0.40833493730563614</v>
      </c>
      <c r="G463" s="18">
        <v>15.280357142857147</v>
      </c>
      <c r="H463" s="17">
        <v>112</v>
      </c>
      <c r="I463" s="19">
        <f t="shared" si="77"/>
        <v>0.41002482073910668</v>
      </c>
      <c r="J463" s="19" t="str">
        <f t="shared" si="86"/>
        <v>25% - 50%</v>
      </c>
      <c r="K463" s="19">
        <f t="shared" si="78"/>
        <v>0.40733590733590741</v>
      </c>
      <c r="L463" s="19">
        <f t="shared" si="79"/>
        <v>0.40733590733590741</v>
      </c>
      <c r="M463" s="18">
        <f t="shared" si="80"/>
        <v>1189.4000000000005</v>
      </c>
      <c r="N463" s="18">
        <f t="shared" si="81"/>
        <v>1181.6000000000001</v>
      </c>
      <c r="O463" s="18">
        <f t="shared" si="82"/>
        <v>1181.6000000000001</v>
      </c>
      <c r="P463" s="19">
        <v>0.5</v>
      </c>
      <c r="Q463" s="18">
        <f t="shared" si="83"/>
        <v>12.95</v>
      </c>
      <c r="R463" s="18">
        <f t="shared" si="84"/>
        <v>91.243243243243256</v>
      </c>
      <c r="S463" s="18">
        <f t="shared" si="85"/>
        <v>20.756756756756744</v>
      </c>
    </row>
    <row r="464" spans="1:19" x14ac:dyDescent="0.25">
      <c r="A464" s="17">
        <v>23022</v>
      </c>
      <c r="B464" s="18">
        <v>62.247999999999998</v>
      </c>
      <c r="C464" s="18">
        <v>30.798944954128437</v>
      </c>
      <c r="D464" s="18">
        <v>31.001000000000001</v>
      </c>
      <c r="E464" s="18">
        <v>9.9086365058140018</v>
      </c>
      <c r="F464" s="19">
        <f t="shared" si="76"/>
        <v>0.32171999789511624</v>
      </c>
      <c r="G464" s="18">
        <v>31.44905504587156</v>
      </c>
      <c r="H464" s="17">
        <v>109</v>
      </c>
      <c r="I464" s="19">
        <f t="shared" si="77"/>
        <v>0.49477806442180372</v>
      </c>
      <c r="J464" s="19" t="str">
        <f t="shared" si="86"/>
        <v>25% - 50%</v>
      </c>
      <c r="K464" s="19">
        <f t="shared" si="78"/>
        <v>0.4980240329006555</v>
      </c>
      <c r="L464" s="19">
        <f t="shared" si="79"/>
        <v>0.4980240329006555</v>
      </c>
      <c r="M464" s="18">
        <f t="shared" si="80"/>
        <v>3357.0849999999996</v>
      </c>
      <c r="N464" s="18">
        <f t="shared" si="81"/>
        <v>3379.1089999999999</v>
      </c>
      <c r="O464" s="18">
        <f t="shared" si="82"/>
        <v>3379.1089999999999</v>
      </c>
      <c r="P464" s="19">
        <v>0.5</v>
      </c>
      <c r="Q464" s="18">
        <f t="shared" si="83"/>
        <v>31.123999999999999</v>
      </c>
      <c r="R464" s="18">
        <f t="shared" si="84"/>
        <v>108.56923917234289</v>
      </c>
      <c r="S464" s="18">
        <f t="shared" si="85"/>
        <v>0.43076082765711021</v>
      </c>
    </row>
    <row r="465" spans="1:19" x14ac:dyDescent="0.25">
      <c r="A465" s="17">
        <v>57049</v>
      </c>
      <c r="B465" s="18">
        <v>21.4</v>
      </c>
      <c r="C465" s="18">
        <v>17.205663265306132</v>
      </c>
      <c r="D465" s="18">
        <v>18.350000000000001</v>
      </c>
      <c r="E465" s="18">
        <v>3.9836837972887249</v>
      </c>
      <c r="F465" s="19">
        <f t="shared" si="76"/>
        <v>0.2315332885377055</v>
      </c>
      <c r="G465" s="18">
        <v>4.1943367346938745</v>
      </c>
      <c r="H465" s="17">
        <v>98</v>
      </c>
      <c r="I465" s="19">
        <f t="shared" si="77"/>
        <v>0.80400295632271646</v>
      </c>
      <c r="J465" s="19" t="str">
        <f t="shared" si="86"/>
        <v>&gt; 75%</v>
      </c>
      <c r="K465" s="19">
        <f t="shared" si="78"/>
        <v>0.85747663551401887</v>
      </c>
      <c r="L465" s="19">
        <f t="shared" si="79"/>
        <v>0.85747663551401887</v>
      </c>
      <c r="M465" s="18">
        <f t="shared" si="80"/>
        <v>1686.1550000000009</v>
      </c>
      <c r="N465" s="18">
        <f t="shared" si="81"/>
        <v>1798.3000000000002</v>
      </c>
      <c r="O465" s="18">
        <f t="shared" si="82"/>
        <v>1798.3000000000002</v>
      </c>
      <c r="P465" s="19">
        <v>0.5</v>
      </c>
      <c r="Q465" s="18">
        <f t="shared" si="83"/>
        <v>10.7</v>
      </c>
      <c r="R465" s="18">
        <f t="shared" si="84"/>
        <v>168.0654205607477</v>
      </c>
      <c r="S465" s="18">
        <f t="shared" si="85"/>
        <v>-70.065420560747697</v>
      </c>
    </row>
    <row r="466" spans="1:19" x14ac:dyDescent="0.25">
      <c r="A466" s="17">
        <v>13055</v>
      </c>
      <c r="B466" s="18">
        <v>89.9</v>
      </c>
      <c r="C466" s="18">
        <v>57.56158823529411</v>
      </c>
      <c r="D466" s="18">
        <v>59.953000000000003</v>
      </c>
      <c r="E466" s="18">
        <v>21.507977582519402</v>
      </c>
      <c r="F466" s="19">
        <f t="shared" si="76"/>
        <v>0.37365156594709287</v>
      </c>
      <c r="G466" s="18">
        <v>32.338411764705896</v>
      </c>
      <c r="H466" s="17">
        <v>102</v>
      </c>
      <c r="I466" s="19">
        <f t="shared" si="77"/>
        <v>0.64028462998102453</v>
      </c>
      <c r="J466" s="19" t="str">
        <f t="shared" si="86"/>
        <v>50% - 75%</v>
      </c>
      <c r="K466" s="19">
        <f t="shared" si="78"/>
        <v>0.66688542825361508</v>
      </c>
      <c r="L466" s="19">
        <f t="shared" si="79"/>
        <v>0.66688542825361508</v>
      </c>
      <c r="M466" s="18">
        <f t="shared" si="80"/>
        <v>5871.2819999999992</v>
      </c>
      <c r="N466" s="18">
        <f t="shared" si="81"/>
        <v>6115.2060000000001</v>
      </c>
      <c r="O466" s="18">
        <f t="shared" si="82"/>
        <v>6115.2060000000001</v>
      </c>
      <c r="P466" s="19">
        <v>0.5</v>
      </c>
      <c r="Q466" s="18">
        <f t="shared" si="83"/>
        <v>44.95</v>
      </c>
      <c r="R466" s="18">
        <f t="shared" si="84"/>
        <v>136.04462736373748</v>
      </c>
      <c r="S466" s="18">
        <f t="shared" si="85"/>
        <v>-34.044627363737476</v>
      </c>
    </row>
    <row r="467" spans="1:19" x14ac:dyDescent="0.25">
      <c r="A467" s="17">
        <v>56096</v>
      </c>
      <c r="B467" s="18">
        <v>37.741999999999997</v>
      </c>
      <c r="C467" s="18">
        <v>22.898309090909081</v>
      </c>
      <c r="D467" s="18">
        <v>22.856000000000002</v>
      </c>
      <c r="E467" s="18">
        <v>8.2128898910372854</v>
      </c>
      <c r="F467" s="19">
        <f t="shared" si="76"/>
        <v>0.3586679635789311</v>
      </c>
      <c r="G467" s="18">
        <v>14.843690909090908</v>
      </c>
      <c r="H467" s="17">
        <v>110</v>
      </c>
      <c r="I467" s="19">
        <f t="shared" si="77"/>
        <v>0.60670629778255214</v>
      </c>
      <c r="J467" s="19" t="str">
        <f t="shared" si="86"/>
        <v>50% - 75%</v>
      </c>
      <c r="K467" s="19">
        <f t="shared" si="78"/>
        <v>0.60558528959779567</v>
      </c>
      <c r="L467" s="19">
        <f t="shared" si="79"/>
        <v>0.60558528959779567</v>
      </c>
      <c r="M467" s="18">
        <f t="shared" si="80"/>
        <v>2518.8139999999989</v>
      </c>
      <c r="N467" s="18">
        <f t="shared" si="81"/>
        <v>2514.1600000000003</v>
      </c>
      <c r="O467" s="18">
        <f t="shared" si="82"/>
        <v>2514.1600000000003</v>
      </c>
      <c r="P467" s="19">
        <v>0.5</v>
      </c>
      <c r="Q467" s="18">
        <f t="shared" si="83"/>
        <v>18.870999999999999</v>
      </c>
      <c r="R467" s="18">
        <f t="shared" si="84"/>
        <v>133.22876371151506</v>
      </c>
      <c r="S467" s="18">
        <f t="shared" si="85"/>
        <v>-23.228763711515057</v>
      </c>
    </row>
    <row r="468" spans="1:19" x14ac:dyDescent="0.25">
      <c r="A468" s="17">
        <v>13045</v>
      </c>
      <c r="B468" s="18">
        <v>73</v>
      </c>
      <c r="C468" s="18">
        <v>48.674597938144338</v>
      </c>
      <c r="D468" s="18">
        <v>52.003</v>
      </c>
      <c r="E468" s="18">
        <v>15.613290367410677</v>
      </c>
      <c r="F468" s="19">
        <f t="shared" si="76"/>
        <v>0.32076875883498907</v>
      </c>
      <c r="G468" s="18">
        <v>24.325402061855677</v>
      </c>
      <c r="H468" s="17">
        <v>97</v>
      </c>
      <c r="I468" s="19">
        <f t="shared" si="77"/>
        <v>0.66677531422115532</v>
      </c>
      <c r="J468" s="19" t="str">
        <f t="shared" si="86"/>
        <v>50% - 75%</v>
      </c>
      <c r="K468" s="19">
        <f t="shared" si="78"/>
        <v>0.71236986301369865</v>
      </c>
      <c r="L468" s="19">
        <f t="shared" si="79"/>
        <v>0.71236986301369865</v>
      </c>
      <c r="M468" s="18">
        <f t="shared" si="80"/>
        <v>4721.4360000000006</v>
      </c>
      <c r="N468" s="18">
        <f t="shared" si="81"/>
        <v>5044.2910000000002</v>
      </c>
      <c r="O468" s="18">
        <f t="shared" si="82"/>
        <v>5044.2910000000002</v>
      </c>
      <c r="P468" s="19">
        <v>0.5</v>
      </c>
      <c r="Q468" s="18">
        <f t="shared" si="83"/>
        <v>36.5</v>
      </c>
      <c r="R468" s="18">
        <f t="shared" si="84"/>
        <v>138.19975342465753</v>
      </c>
      <c r="S468" s="18">
        <f t="shared" si="85"/>
        <v>-41.19975342465753</v>
      </c>
    </row>
    <row r="469" spans="1:19" x14ac:dyDescent="0.25">
      <c r="A469" s="17">
        <v>11032</v>
      </c>
      <c r="B469" s="18">
        <v>39.01</v>
      </c>
      <c r="C469" s="18">
        <v>29.952422680412369</v>
      </c>
      <c r="D469" s="18">
        <v>32</v>
      </c>
      <c r="E469" s="18">
        <v>7.4061735605549934</v>
      </c>
      <c r="F469" s="19">
        <f t="shared" si="76"/>
        <v>0.2472645915683582</v>
      </c>
      <c r="G469" s="18">
        <v>9.0575773195876277</v>
      </c>
      <c r="H469" s="17">
        <v>97</v>
      </c>
      <c r="I469" s="19">
        <f t="shared" si="77"/>
        <v>0.76781396258426993</v>
      </c>
      <c r="J469" s="19" t="str">
        <f t="shared" si="86"/>
        <v>&gt; 75%</v>
      </c>
      <c r="K469" s="19">
        <f t="shared" si="78"/>
        <v>0.8203024865419124</v>
      </c>
      <c r="L469" s="19">
        <f t="shared" si="79"/>
        <v>0.8203024865419124</v>
      </c>
      <c r="M469" s="18">
        <f t="shared" si="80"/>
        <v>2905.3849999999998</v>
      </c>
      <c r="N469" s="18">
        <f t="shared" si="81"/>
        <v>3104</v>
      </c>
      <c r="O469" s="18">
        <f t="shared" si="82"/>
        <v>3104</v>
      </c>
      <c r="P469" s="19">
        <v>0.5</v>
      </c>
      <c r="Q469" s="18">
        <f t="shared" si="83"/>
        <v>19.504999999999999</v>
      </c>
      <c r="R469" s="18">
        <f t="shared" si="84"/>
        <v>159.13868238913099</v>
      </c>
      <c r="S469" s="18">
        <f t="shared" si="85"/>
        <v>-62.138682389130992</v>
      </c>
    </row>
    <row r="470" spans="1:19" x14ac:dyDescent="0.25">
      <c r="A470" s="17">
        <v>31112</v>
      </c>
      <c r="B470" s="18">
        <v>47.1</v>
      </c>
      <c r="C470" s="18">
        <v>23.870642201834862</v>
      </c>
      <c r="D470" s="18">
        <v>23.9</v>
      </c>
      <c r="E470" s="18">
        <v>9.4380367421790208</v>
      </c>
      <c r="F470" s="19">
        <f t="shared" si="76"/>
        <v>0.39538260690169236</v>
      </c>
      <c r="G470" s="18">
        <v>23.229357798165143</v>
      </c>
      <c r="H470" s="17">
        <v>109</v>
      </c>
      <c r="I470" s="19">
        <f t="shared" si="77"/>
        <v>0.50680769006018811</v>
      </c>
      <c r="J470" s="19" t="str">
        <f t="shared" si="86"/>
        <v>50% - 75%</v>
      </c>
      <c r="K470" s="19">
        <f t="shared" si="78"/>
        <v>0.50743099787685775</v>
      </c>
      <c r="L470" s="19">
        <f t="shared" si="79"/>
        <v>0.50743099787685775</v>
      </c>
      <c r="M470" s="18">
        <f t="shared" si="80"/>
        <v>2601.9</v>
      </c>
      <c r="N470" s="18">
        <f t="shared" si="81"/>
        <v>2605.1</v>
      </c>
      <c r="O470" s="18">
        <f t="shared" si="82"/>
        <v>2605.1</v>
      </c>
      <c r="P470" s="19">
        <v>0.5</v>
      </c>
      <c r="Q470" s="18">
        <f t="shared" si="83"/>
        <v>23.55</v>
      </c>
      <c r="R470" s="18">
        <f t="shared" si="84"/>
        <v>110.61995753715499</v>
      </c>
      <c r="S470" s="18">
        <f t="shared" si="85"/>
        <v>-1.6199575371549884</v>
      </c>
    </row>
    <row r="471" spans="1:19" x14ac:dyDescent="0.25">
      <c r="A471" s="17">
        <v>294145</v>
      </c>
      <c r="B471" s="18">
        <v>179.3</v>
      </c>
      <c r="C471" s="18">
        <v>83.15794392523361</v>
      </c>
      <c r="D471" s="18">
        <v>84</v>
      </c>
      <c r="E471" s="18">
        <v>28.554155886213678</v>
      </c>
      <c r="F471" s="19">
        <f t="shared" si="76"/>
        <v>0.34337255755008089</v>
      </c>
      <c r="G471" s="18">
        <v>96.142056074766344</v>
      </c>
      <c r="H471" s="17">
        <v>107</v>
      </c>
      <c r="I471" s="19">
        <f t="shared" si="77"/>
        <v>0.46379221374921142</v>
      </c>
      <c r="J471" s="19" t="str">
        <f t="shared" si="86"/>
        <v>25% - 50%</v>
      </c>
      <c r="K471" s="19">
        <f t="shared" si="78"/>
        <v>0.46848856664807581</v>
      </c>
      <c r="L471" s="19">
        <f t="shared" si="79"/>
        <v>0.46848856664807581</v>
      </c>
      <c r="M471" s="18">
        <f t="shared" si="80"/>
        <v>8897.899999999996</v>
      </c>
      <c r="N471" s="18">
        <f t="shared" si="81"/>
        <v>8988</v>
      </c>
      <c r="O471" s="18">
        <f t="shared" si="82"/>
        <v>8988</v>
      </c>
      <c r="P471" s="19">
        <v>0.5</v>
      </c>
      <c r="Q471" s="18">
        <f t="shared" si="83"/>
        <v>89.65</v>
      </c>
      <c r="R471" s="18">
        <f t="shared" si="84"/>
        <v>100.25655326268823</v>
      </c>
      <c r="S471" s="18">
        <f t="shared" si="85"/>
        <v>6.7434467373117712</v>
      </c>
    </row>
    <row r="472" spans="1:19" x14ac:dyDescent="0.25">
      <c r="A472" s="17">
        <v>235125</v>
      </c>
      <c r="B472" s="18">
        <v>102.3</v>
      </c>
      <c r="C472" s="18">
        <v>68.179807692307705</v>
      </c>
      <c r="D472" s="18">
        <v>69.849999999999994</v>
      </c>
      <c r="E472" s="18">
        <v>18.301723510582335</v>
      </c>
      <c r="F472" s="19">
        <f t="shared" si="76"/>
        <v>0.26843319349296435</v>
      </c>
      <c r="G472" s="18">
        <v>34.120192307692307</v>
      </c>
      <c r="H472" s="17">
        <v>104</v>
      </c>
      <c r="I472" s="19">
        <f t="shared" si="77"/>
        <v>0.66646928340476741</v>
      </c>
      <c r="J472" s="19" t="str">
        <f t="shared" si="86"/>
        <v>50% - 75%</v>
      </c>
      <c r="K472" s="19">
        <f t="shared" si="78"/>
        <v>0.68279569892473113</v>
      </c>
      <c r="L472" s="19">
        <f t="shared" si="79"/>
        <v>0.68279569892473113</v>
      </c>
      <c r="M472" s="18">
        <f t="shared" si="80"/>
        <v>7090.7000000000016</v>
      </c>
      <c r="N472" s="18">
        <f t="shared" si="81"/>
        <v>7264.4</v>
      </c>
      <c r="O472" s="18">
        <f t="shared" si="82"/>
        <v>7264.4</v>
      </c>
      <c r="P472" s="19">
        <v>0.5</v>
      </c>
      <c r="Q472" s="18">
        <f t="shared" si="83"/>
        <v>51.15</v>
      </c>
      <c r="R472" s="18">
        <f t="shared" si="84"/>
        <v>142.02150537634409</v>
      </c>
      <c r="S472" s="18">
        <f t="shared" si="85"/>
        <v>-38.021505376344095</v>
      </c>
    </row>
    <row r="473" spans="1:19" x14ac:dyDescent="0.25">
      <c r="A473" s="17">
        <v>510224</v>
      </c>
      <c r="B473" s="18">
        <v>19.100000000000001</v>
      </c>
      <c r="C473" s="18">
        <v>14.48014</v>
      </c>
      <c r="D473" s="18">
        <v>15.150500000000001</v>
      </c>
      <c r="E473" s="18">
        <v>3.4091488437420661</v>
      </c>
      <c r="F473" s="19">
        <f t="shared" si="76"/>
        <v>0.23543617974287998</v>
      </c>
      <c r="G473" s="18">
        <v>4.6198600000000019</v>
      </c>
      <c r="H473" s="17">
        <v>100</v>
      </c>
      <c r="I473" s="19">
        <f t="shared" si="77"/>
        <v>0.75812251308900525</v>
      </c>
      <c r="J473" s="19" t="str">
        <f t="shared" si="86"/>
        <v>&gt; 75%</v>
      </c>
      <c r="K473" s="19">
        <f t="shared" si="78"/>
        <v>0.79321989528795811</v>
      </c>
      <c r="L473" s="19">
        <f t="shared" si="79"/>
        <v>0.79321989528795811</v>
      </c>
      <c r="M473" s="18">
        <f t="shared" si="80"/>
        <v>1448.0140000000001</v>
      </c>
      <c r="N473" s="18">
        <f t="shared" si="81"/>
        <v>1515.0500000000002</v>
      </c>
      <c r="O473" s="18">
        <f t="shared" si="82"/>
        <v>1515.0500000000002</v>
      </c>
      <c r="P473" s="19">
        <v>0.5</v>
      </c>
      <c r="Q473" s="18">
        <f t="shared" si="83"/>
        <v>9.5500000000000007</v>
      </c>
      <c r="R473" s="18">
        <f t="shared" si="84"/>
        <v>158.64397905759162</v>
      </c>
      <c r="S473" s="18">
        <f t="shared" si="85"/>
        <v>-58.643979057591622</v>
      </c>
    </row>
    <row r="474" spans="1:19" x14ac:dyDescent="0.25">
      <c r="A474" s="17">
        <v>26711</v>
      </c>
      <c r="B474" s="18">
        <v>148</v>
      </c>
      <c r="C474" s="18">
        <v>94.011111111111063</v>
      </c>
      <c r="D474" s="18">
        <v>94.35</v>
      </c>
      <c r="E474" s="18">
        <v>32.971251519942108</v>
      </c>
      <c r="F474" s="19">
        <f t="shared" si="76"/>
        <v>0.35071653903732314</v>
      </c>
      <c r="G474" s="18">
        <v>53.988888888888859</v>
      </c>
      <c r="H474" s="17">
        <v>108</v>
      </c>
      <c r="I474" s="19">
        <f t="shared" si="77"/>
        <v>0.63521021021020985</v>
      </c>
      <c r="J474" s="19" t="str">
        <f t="shared" si="86"/>
        <v>50% - 75%</v>
      </c>
      <c r="K474" s="19">
        <f t="shared" si="78"/>
        <v>0.63749999999999996</v>
      </c>
      <c r="L474" s="19">
        <f t="shared" si="79"/>
        <v>0.63749999999999996</v>
      </c>
      <c r="M474" s="18">
        <f t="shared" si="80"/>
        <v>10153.199999999995</v>
      </c>
      <c r="N474" s="18">
        <f t="shared" si="81"/>
        <v>10189.799999999999</v>
      </c>
      <c r="O474" s="18">
        <f t="shared" si="82"/>
        <v>10189.799999999999</v>
      </c>
      <c r="P474" s="19">
        <v>0.5</v>
      </c>
      <c r="Q474" s="18">
        <f t="shared" si="83"/>
        <v>74</v>
      </c>
      <c r="R474" s="18">
        <f t="shared" si="84"/>
        <v>137.69999999999999</v>
      </c>
      <c r="S474" s="18">
        <f t="shared" si="85"/>
        <v>-29.699999999999989</v>
      </c>
    </row>
    <row r="475" spans="1:19" x14ac:dyDescent="0.25">
      <c r="A475" s="17">
        <v>510254</v>
      </c>
      <c r="B475" s="18">
        <v>18.100000000000001</v>
      </c>
      <c r="C475" s="18">
        <v>12.422882352941174</v>
      </c>
      <c r="D475" s="18">
        <v>12.7925</v>
      </c>
      <c r="E475" s="18">
        <v>2.754402601108358</v>
      </c>
      <c r="F475" s="19">
        <f t="shared" si="76"/>
        <v>0.2217200906242375</v>
      </c>
      <c r="G475" s="18">
        <v>5.677117647058826</v>
      </c>
      <c r="H475" s="17">
        <v>102</v>
      </c>
      <c r="I475" s="19">
        <f t="shared" si="77"/>
        <v>0.68634709132271676</v>
      </c>
      <c r="J475" s="19" t="str">
        <f t="shared" si="86"/>
        <v>50% - 75%</v>
      </c>
      <c r="K475" s="19">
        <f t="shared" si="78"/>
        <v>0.70676795580110496</v>
      </c>
      <c r="L475" s="19">
        <f t="shared" si="79"/>
        <v>0.70676795580110496</v>
      </c>
      <c r="M475" s="18">
        <f t="shared" si="80"/>
        <v>1267.1339999999998</v>
      </c>
      <c r="N475" s="18">
        <f t="shared" si="81"/>
        <v>1304.835</v>
      </c>
      <c r="O475" s="18">
        <f t="shared" si="82"/>
        <v>1304.835</v>
      </c>
      <c r="P475" s="19">
        <v>0.5</v>
      </c>
      <c r="Q475" s="18">
        <f t="shared" si="83"/>
        <v>9.0500000000000007</v>
      </c>
      <c r="R475" s="18">
        <f t="shared" si="84"/>
        <v>144.18066298342541</v>
      </c>
      <c r="S475" s="18">
        <f t="shared" si="85"/>
        <v>-42.180662983425407</v>
      </c>
    </row>
    <row r="476" spans="1:19" x14ac:dyDescent="0.25">
      <c r="A476" s="17">
        <v>294126</v>
      </c>
      <c r="B476" s="18">
        <v>161.5</v>
      </c>
      <c r="C476" s="18">
        <v>73.759090909090887</v>
      </c>
      <c r="D476" s="18">
        <v>73</v>
      </c>
      <c r="E476" s="18">
        <v>27.248163966273893</v>
      </c>
      <c r="F476" s="19">
        <f t="shared" si="76"/>
        <v>0.36942109278241564</v>
      </c>
      <c r="G476" s="18">
        <v>87.740909090909085</v>
      </c>
      <c r="H476" s="17">
        <v>110</v>
      </c>
      <c r="I476" s="19">
        <f t="shared" si="77"/>
        <v>0.4567126372079931</v>
      </c>
      <c r="J476" s="19" t="str">
        <f t="shared" si="86"/>
        <v>25% - 50%</v>
      </c>
      <c r="K476" s="19">
        <f t="shared" si="78"/>
        <v>0.45201238390092879</v>
      </c>
      <c r="L476" s="19">
        <f t="shared" si="79"/>
        <v>0.45201238390092879</v>
      </c>
      <c r="M476" s="18">
        <f t="shared" si="80"/>
        <v>8113.4999999999973</v>
      </c>
      <c r="N476" s="18">
        <f t="shared" si="81"/>
        <v>8030</v>
      </c>
      <c r="O476" s="18">
        <f t="shared" si="82"/>
        <v>8030</v>
      </c>
      <c r="P476" s="19">
        <v>0.5</v>
      </c>
      <c r="Q476" s="18">
        <f t="shared" si="83"/>
        <v>80.75</v>
      </c>
      <c r="R476" s="18">
        <f t="shared" si="84"/>
        <v>99.442724458204339</v>
      </c>
      <c r="S476" s="18">
        <f t="shared" si="85"/>
        <v>10.557275541795661</v>
      </c>
    </row>
    <row r="477" spans="1:19" x14ac:dyDescent="0.25">
      <c r="A477" s="17">
        <v>294143</v>
      </c>
      <c r="B477" s="18">
        <v>239.2</v>
      </c>
      <c r="C477" s="18">
        <v>86.743333333333297</v>
      </c>
      <c r="D477" s="18">
        <v>82.4</v>
      </c>
      <c r="E477" s="18">
        <v>30.799341729660426</v>
      </c>
      <c r="F477" s="19">
        <f t="shared" si="76"/>
        <v>0.35506292583092386</v>
      </c>
      <c r="G477" s="18">
        <v>152.45666666666665</v>
      </c>
      <c r="H477" s="17">
        <v>120</v>
      </c>
      <c r="I477" s="19">
        <f t="shared" si="77"/>
        <v>0.36263935340022285</v>
      </c>
      <c r="J477" s="19" t="str">
        <f t="shared" si="86"/>
        <v>25% - 50%</v>
      </c>
      <c r="K477" s="19">
        <f t="shared" si="78"/>
        <v>0.34448160535117062</v>
      </c>
      <c r="L477" s="19">
        <f t="shared" si="79"/>
        <v>0.34448160535117062</v>
      </c>
      <c r="M477" s="18">
        <f t="shared" si="80"/>
        <v>10409.199999999995</v>
      </c>
      <c r="N477" s="18">
        <f t="shared" si="81"/>
        <v>9888</v>
      </c>
      <c r="O477" s="18">
        <f t="shared" si="82"/>
        <v>9888</v>
      </c>
      <c r="P477" s="19">
        <v>0.5</v>
      </c>
      <c r="Q477" s="18">
        <f t="shared" si="83"/>
        <v>119.6</v>
      </c>
      <c r="R477" s="18">
        <f t="shared" si="84"/>
        <v>82.675585284280942</v>
      </c>
      <c r="S477" s="18">
        <f t="shared" si="85"/>
        <v>37.324414715719058</v>
      </c>
    </row>
    <row r="478" spans="1:19" x14ac:dyDescent="0.25">
      <c r="A478" s="17">
        <v>120211</v>
      </c>
      <c r="B478" s="18">
        <v>74</v>
      </c>
      <c r="C478" s="18">
        <v>53.000060000000012</v>
      </c>
      <c r="D478" s="18">
        <v>55</v>
      </c>
      <c r="E478" s="18">
        <v>11.307662555144114</v>
      </c>
      <c r="F478" s="19">
        <f t="shared" si="76"/>
        <v>0.21335188215153175</v>
      </c>
      <c r="G478" s="18">
        <v>20.999940000000002</v>
      </c>
      <c r="H478" s="17">
        <v>100</v>
      </c>
      <c r="I478" s="19">
        <f t="shared" si="77"/>
        <v>0.71621702702702716</v>
      </c>
      <c r="J478" s="19" t="str">
        <f t="shared" si="86"/>
        <v>50% - 75%</v>
      </c>
      <c r="K478" s="19">
        <f t="shared" si="78"/>
        <v>0.7432432432432432</v>
      </c>
      <c r="L478" s="19">
        <f t="shared" si="79"/>
        <v>0.7432432432432432</v>
      </c>
      <c r="M478" s="18">
        <f t="shared" si="80"/>
        <v>5300.0060000000012</v>
      </c>
      <c r="N478" s="18">
        <f t="shared" si="81"/>
        <v>5500</v>
      </c>
      <c r="O478" s="18">
        <f t="shared" si="82"/>
        <v>5500</v>
      </c>
      <c r="P478" s="19">
        <v>0.5</v>
      </c>
      <c r="Q478" s="18">
        <f t="shared" si="83"/>
        <v>37</v>
      </c>
      <c r="R478" s="18">
        <f t="shared" si="84"/>
        <v>148.64864864864865</v>
      </c>
      <c r="S478" s="18">
        <f t="shared" si="85"/>
        <v>-48.648648648648646</v>
      </c>
    </row>
    <row r="479" spans="1:19" x14ac:dyDescent="0.25">
      <c r="A479" s="17">
        <v>2456</v>
      </c>
      <c r="B479" s="18">
        <v>105.8</v>
      </c>
      <c r="C479" s="18">
        <v>41.648020689655183</v>
      </c>
      <c r="D479" s="18">
        <v>36.799999999999997</v>
      </c>
      <c r="E479" s="18">
        <v>20.317326407277257</v>
      </c>
      <c r="F479" s="19">
        <f t="shared" si="76"/>
        <v>0.48783414123504343</v>
      </c>
      <c r="G479" s="18">
        <v>64.151979310344785</v>
      </c>
      <c r="H479" s="17">
        <v>145</v>
      </c>
      <c r="I479" s="19">
        <f t="shared" si="77"/>
        <v>0.3936485887491038</v>
      </c>
      <c r="J479" s="19" t="str">
        <f t="shared" si="86"/>
        <v>25% - 50%</v>
      </c>
      <c r="K479" s="19">
        <f t="shared" si="78"/>
        <v>0.34782608695652173</v>
      </c>
      <c r="L479" s="19">
        <f t="shared" si="79"/>
        <v>0.34782608695652173</v>
      </c>
      <c r="M479" s="18">
        <f t="shared" si="80"/>
        <v>6038.9630000000016</v>
      </c>
      <c r="N479" s="18">
        <f t="shared" si="81"/>
        <v>5336</v>
      </c>
      <c r="O479" s="18">
        <f t="shared" si="82"/>
        <v>5336</v>
      </c>
      <c r="P479" s="19">
        <v>0.5</v>
      </c>
      <c r="Q479" s="18">
        <f t="shared" si="83"/>
        <v>52.9</v>
      </c>
      <c r="R479" s="18">
        <f t="shared" si="84"/>
        <v>100.86956521739131</v>
      </c>
      <c r="S479" s="18">
        <f t="shared" si="85"/>
        <v>44.130434782608688</v>
      </c>
    </row>
    <row r="480" spans="1:19" x14ac:dyDescent="0.25">
      <c r="A480" s="17">
        <v>39814</v>
      </c>
      <c r="B480" s="18">
        <v>379.5</v>
      </c>
      <c r="C480" s="18">
        <v>208.85447524752476</v>
      </c>
      <c r="D480" s="18">
        <v>215</v>
      </c>
      <c r="E480" s="18">
        <v>67.369394763586016</v>
      </c>
      <c r="F480" s="19">
        <f t="shared" si="76"/>
        <v>0.32256620158003746</v>
      </c>
      <c r="G480" s="18">
        <v>170.64552475247521</v>
      </c>
      <c r="H480" s="17">
        <v>101</v>
      </c>
      <c r="I480" s="19">
        <f t="shared" si="77"/>
        <v>0.55034117324775955</v>
      </c>
      <c r="J480" s="19" t="str">
        <f t="shared" si="86"/>
        <v>50% - 75%</v>
      </c>
      <c r="K480" s="19">
        <f t="shared" si="78"/>
        <v>0.56653491436100134</v>
      </c>
      <c r="L480" s="19">
        <f t="shared" si="79"/>
        <v>0.56653491436100134</v>
      </c>
      <c r="M480" s="18">
        <f t="shared" si="80"/>
        <v>21094.302</v>
      </c>
      <c r="N480" s="18">
        <f t="shared" si="81"/>
        <v>21715</v>
      </c>
      <c r="O480" s="18">
        <f t="shared" si="82"/>
        <v>21715</v>
      </c>
      <c r="P480" s="19">
        <v>0.5</v>
      </c>
      <c r="Q480" s="18">
        <f t="shared" si="83"/>
        <v>189.75</v>
      </c>
      <c r="R480" s="18">
        <f t="shared" si="84"/>
        <v>114.44005270092227</v>
      </c>
      <c r="S480" s="18">
        <f t="shared" si="85"/>
        <v>-13.440052700922266</v>
      </c>
    </row>
    <row r="481" spans="1:19" x14ac:dyDescent="0.25">
      <c r="A481" s="17">
        <v>22536</v>
      </c>
      <c r="B481" s="18">
        <v>22.4</v>
      </c>
      <c r="C481" s="18">
        <v>10.465217391304348</v>
      </c>
      <c r="D481" s="18">
        <v>10.1</v>
      </c>
      <c r="E481" s="18">
        <v>3.9432608173159318</v>
      </c>
      <c r="F481" s="19">
        <f t="shared" si="76"/>
        <v>0.37679683754992283</v>
      </c>
      <c r="G481" s="18">
        <v>11.934782608695654</v>
      </c>
      <c r="H481" s="17">
        <v>115</v>
      </c>
      <c r="I481" s="19">
        <f t="shared" si="77"/>
        <v>0.46719720496894412</v>
      </c>
      <c r="J481" s="19" t="str">
        <f t="shared" si="86"/>
        <v>25% - 50%</v>
      </c>
      <c r="K481" s="19">
        <f t="shared" si="78"/>
        <v>0.45089285714285715</v>
      </c>
      <c r="L481" s="19">
        <f t="shared" si="79"/>
        <v>0.45089285714285715</v>
      </c>
      <c r="M481" s="18">
        <f t="shared" si="80"/>
        <v>1203.5</v>
      </c>
      <c r="N481" s="18">
        <f t="shared" si="81"/>
        <v>1161.5</v>
      </c>
      <c r="O481" s="18">
        <f t="shared" si="82"/>
        <v>1161.5</v>
      </c>
      <c r="P481" s="19">
        <v>0.5</v>
      </c>
      <c r="Q481" s="18">
        <f t="shared" si="83"/>
        <v>11.2</v>
      </c>
      <c r="R481" s="18">
        <f t="shared" si="84"/>
        <v>103.70535714285715</v>
      </c>
      <c r="S481" s="18">
        <f t="shared" si="85"/>
        <v>11.294642857142847</v>
      </c>
    </row>
    <row r="482" spans="1:19" x14ac:dyDescent="0.25">
      <c r="A482" s="17">
        <v>560117</v>
      </c>
      <c r="B482" s="18">
        <v>46</v>
      </c>
      <c r="C482" s="18">
        <v>21.545171428571418</v>
      </c>
      <c r="D482" s="18">
        <v>21.7</v>
      </c>
      <c r="E482" s="18">
        <v>7.9981420864920052</v>
      </c>
      <c r="F482" s="19">
        <f t="shared" si="76"/>
        <v>0.37122666268904841</v>
      </c>
      <c r="G482" s="18">
        <v>24.454828571428571</v>
      </c>
      <c r="H482" s="17">
        <v>105</v>
      </c>
      <c r="I482" s="19">
        <f t="shared" si="77"/>
        <v>0.46837329192546562</v>
      </c>
      <c r="J482" s="19" t="str">
        <f t="shared" si="86"/>
        <v>25% - 50%</v>
      </c>
      <c r="K482" s="19">
        <f t="shared" si="78"/>
        <v>0.47173913043478261</v>
      </c>
      <c r="L482" s="19">
        <f t="shared" si="79"/>
        <v>0.47173913043478261</v>
      </c>
      <c r="M482" s="18">
        <f t="shared" si="80"/>
        <v>2262.242999999999</v>
      </c>
      <c r="N482" s="18">
        <f t="shared" si="81"/>
        <v>2278.5</v>
      </c>
      <c r="O482" s="18">
        <f t="shared" si="82"/>
        <v>2278.5</v>
      </c>
      <c r="P482" s="19">
        <v>0.5</v>
      </c>
      <c r="Q482" s="18">
        <f t="shared" si="83"/>
        <v>23</v>
      </c>
      <c r="R482" s="18">
        <f t="shared" si="84"/>
        <v>99.065217391304344</v>
      </c>
      <c r="S482" s="18">
        <f t="shared" si="85"/>
        <v>5.9347826086956559</v>
      </c>
    </row>
    <row r="483" spans="1:19" x14ac:dyDescent="0.25">
      <c r="A483" s="17">
        <v>22524</v>
      </c>
      <c r="B483" s="18">
        <v>24</v>
      </c>
      <c r="C483" s="18">
        <v>13.159259259259262</v>
      </c>
      <c r="D483" s="18">
        <v>13.05</v>
      </c>
      <c r="E483" s="18">
        <v>3.0566623125402614</v>
      </c>
      <c r="F483" s="19">
        <f t="shared" si="76"/>
        <v>0.2322822472237181</v>
      </c>
      <c r="G483" s="18">
        <v>10.84074074074074</v>
      </c>
      <c r="H483" s="17">
        <v>108</v>
      </c>
      <c r="I483" s="19">
        <f t="shared" si="77"/>
        <v>0.54830246913580261</v>
      </c>
      <c r="J483" s="19" t="str">
        <f t="shared" si="86"/>
        <v>50% - 75%</v>
      </c>
      <c r="K483" s="19">
        <f t="shared" si="78"/>
        <v>0.54375000000000007</v>
      </c>
      <c r="L483" s="19">
        <f t="shared" si="79"/>
        <v>0.54375000000000007</v>
      </c>
      <c r="M483" s="18">
        <f t="shared" si="80"/>
        <v>1421.2000000000003</v>
      </c>
      <c r="N483" s="18">
        <f t="shared" si="81"/>
        <v>1409.4</v>
      </c>
      <c r="O483" s="18">
        <f t="shared" si="82"/>
        <v>1409.4</v>
      </c>
      <c r="P483" s="19">
        <v>0.5</v>
      </c>
      <c r="Q483" s="18">
        <f t="shared" si="83"/>
        <v>12</v>
      </c>
      <c r="R483" s="18">
        <f t="shared" si="84"/>
        <v>117.45</v>
      </c>
      <c r="S483" s="18">
        <f t="shared" si="85"/>
        <v>-9.4500000000000028</v>
      </c>
    </row>
    <row r="484" spans="1:19" x14ac:dyDescent="0.25">
      <c r="A484" s="17">
        <v>23540</v>
      </c>
      <c r="B484" s="18">
        <v>47.6</v>
      </c>
      <c r="C484" s="18">
        <v>22.495495495495501</v>
      </c>
      <c r="D484" s="18">
        <v>22</v>
      </c>
      <c r="E484" s="18">
        <v>7.495736817289564</v>
      </c>
      <c r="F484" s="19">
        <f t="shared" si="76"/>
        <v>0.33321056736849874</v>
      </c>
      <c r="G484" s="18">
        <v>25.104504504504515</v>
      </c>
      <c r="H484" s="17">
        <v>111</v>
      </c>
      <c r="I484" s="19">
        <f t="shared" si="77"/>
        <v>0.47259444318267857</v>
      </c>
      <c r="J484" s="19" t="str">
        <f t="shared" si="86"/>
        <v>25% - 50%</v>
      </c>
      <c r="K484" s="19">
        <f t="shared" si="78"/>
        <v>0.4621848739495798</v>
      </c>
      <c r="L484" s="19">
        <f t="shared" si="79"/>
        <v>0.4621848739495798</v>
      </c>
      <c r="M484" s="18">
        <f t="shared" si="80"/>
        <v>2497.0000000000005</v>
      </c>
      <c r="N484" s="18">
        <f t="shared" si="81"/>
        <v>2442</v>
      </c>
      <c r="O484" s="18">
        <f t="shared" si="82"/>
        <v>2442</v>
      </c>
      <c r="P484" s="19">
        <v>0.5</v>
      </c>
      <c r="Q484" s="18">
        <f t="shared" si="83"/>
        <v>23.8</v>
      </c>
      <c r="R484" s="18">
        <f t="shared" si="84"/>
        <v>102.60504201680672</v>
      </c>
      <c r="S484" s="18">
        <f t="shared" si="85"/>
        <v>8.3949579831932795</v>
      </c>
    </row>
    <row r="485" spans="1:19" x14ac:dyDescent="0.25">
      <c r="A485" s="17">
        <v>510252</v>
      </c>
      <c r="B485" s="18">
        <v>17.837</v>
      </c>
      <c r="C485" s="18">
        <v>8.7977128712871284</v>
      </c>
      <c r="D485" s="18">
        <v>9.0009999999999994</v>
      </c>
      <c r="E485" s="18">
        <v>3.1427198231361158</v>
      </c>
      <c r="F485" s="19">
        <f t="shared" si="76"/>
        <v>0.35722009448534409</v>
      </c>
      <c r="G485" s="18">
        <v>9.0392871287128678</v>
      </c>
      <c r="H485" s="17">
        <v>101</v>
      </c>
      <c r="I485" s="19">
        <f t="shared" si="77"/>
        <v>0.49322828229450738</v>
      </c>
      <c r="J485" s="19" t="str">
        <f t="shared" si="86"/>
        <v>25% - 50%</v>
      </c>
      <c r="K485" s="19">
        <f t="shared" si="78"/>
        <v>0.50462521724505238</v>
      </c>
      <c r="L485" s="19">
        <f t="shared" si="79"/>
        <v>0.50462521724505238</v>
      </c>
      <c r="M485" s="18">
        <f t="shared" si="80"/>
        <v>888.56899999999996</v>
      </c>
      <c r="N485" s="18">
        <f t="shared" si="81"/>
        <v>909.101</v>
      </c>
      <c r="O485" s="18">
        <f t="shared" si="82"/>
        <v>909.101</v>
      </c>
      <c r="P485" s="19">
        <v>0.5</v>
      </c>
      <c r="Q485" s="18">
        <f t="shared" si="83"/>
        <v>8.9184999999999999</v>
      </c>
      <c r="R485" s="18">
        <f t="shared" si="84"/>
        <v>101.93429388350059</v>
      </c>
      <c r="S485" s="18">
        <f t="shared" si="85"/>
        <v>-0.93429388350058673</v>
      </c>
    </row>
    <row r="486" spans="1:19" x14ac:dyDescent="0.25">
      <c r="A486" s="17">
        <v>235132</v>
      </c>
      <c r="B486" s="18">
        <v>43.201000000000001</v>
      </c>
      <c r="C486" s="18">
        <v>26.447628571428574</v>
      </c>
      <c r="D486" s="18">
        <v>26.5</v>
      </c>
      <c r="E486" s="18">
        <v>6.7112387158481246</v>
      </c>
      <c r="F486" s="19">
        <f t="shared" si="76"/>
        <v>0.25375578372642033</v>
      </c>
      <c r="G486" s="18">
        <v>16.753371428571434</v>
      </c>
      <c r="H486" s="17">
        <v>105</v>
      </c>
      <c r="I486" s="19">
        <f t="shared" si="77"/>
        <v>0.61219945305498891</v>
      </c>
      <c r="J486" s="19" t="str">
        <f t="shared" si="86"/>
        <v>50% - 75%</v>
      </c>
      <c r="K486" s="19">
        <f t="shared" si="78"/>
        <v>0.61341172658040322</v>
      </c>
      <c r="L486" s="19">
        <f t="shared" si="79"/>
        <v>0.61341172658040322</v>
      </c>
      <c r="M486" s="18">
        <f t="shared" si="80"/>
        <v>2777.0010000000002</v>
      </c>
      <c r="N486" s="18">
        <f t="shared" si="81"/>
        <v>2782.5</v>
      </c>
      <c r="O486" s="18">
        <f t="shared" si="82"/>
        <v>2782.5</v>
      </c>
      <c r="P486" s="19">
        <v>0.5</v>
      </c>
      <c r="Q486" s="18">
        <f t="shared" si="83"/>
        <v>21.6005</v>
      </c>
      <c r="R486" s="18">
        <f t="shared" si="84"/>
        <v>128.81646258188468</v>
      </c>
      <c r="S486" s="18">
        <f t="shared" si="85"/>
        <v>-23.816462581884679</v>
      </c>
    </row>
    <row r="487" spans="1:19" x14ac:dyDescent="0.25">
      <c r="A487" s="17">
        <v>120212</v>
      </c>
      <c r="B487" s="18">
        <v>76.5</v>
      </c>
      <c r="C487" s="18">
        <v>55.085428571428558</v>
      </c>
      <c r="D487" s="18">
        <v>57.05</v>
      </c>
      <c r="E487" s="18">
        <v>13.089067001473868</v>
      </c>
      <c r="F487" s="19">
        <f t="shared" si="76"/>
        <v>0.23761396327345344</v>
      </c>
      <c r="G487" s="18">
        <v>21.414571428571424</v>
      </c>
      <c r="H487" s="17">
        <v>98</v>
      </c>
      <c r="I487" s="19">
        <f t="shared" si="77"/>
        <v>0.72007096171802032</v>
      </c>
      <c r="J487" s="19" t="str">
        <f t="shared" si="86"/>
        <v>50% - 75%</v>
      </c>
      <c r="K487" s="19">
        <f t="shared" si="78"/>
        <v>0.74575163398692812</v>
      </c>
      <c r="L487" s="19">
        <f t="shared" si="79"/>
        <v>0.74575163398692812</v>
      </c>
      <c r="M487" s="18">
        <f t="shared" si="80"/>
        <v>5398.3719999999985</v>
      </c>
      <c r="N487" s="18">
        <f t="shared" si="81"/>
        <v>5590.9</v>
      </c>
      <c r="O487" s="18">
        <f t="shared" si="82"/>
        <v>5590.9</v>
      </c>
      <c r="P487" s="19">
        <v>0.5</v>
      </c>
      <c r="Q487" s="18">
        <f t="shared" si="83"/>
        <v>38.25</v>
      </c>
      <c r="R487" s="18">
        <f t="shared" si="84"/>
        <v>146.16732026143791</v>
      </c>
      <c r="S487" s="18">
        <f t="shared" si="85"/>
        <v>-48.167320261437908</v>
      </c>
    </row>
    <row r="488" spans="1:19" x14ac:dyDescent="0.25">
      <c r="A488" s="17">
        <v>294147</v>
      </c>
      <c r="B488" s="18">
        <v>167</v>
      </c>
      <c r="C488" s="18">
        <v>86.503389830508482</v>
      </c>
      <c r="D488" s="18">
        <v>81.75</v>
      </c>
      <c r="E488" s="18">
        <v>30.577534718097752</v>
      </c>
      <c r="F488" s="19">
        <f t="shared" si="76"/>
        <v>0.35348365859430753</v>
      </c>
      <c r="G488" s="18">
        <v>80.496610169491532</v>
      </c>
      <c r="H488" s="17">
        <v>118</v>
      </c>
      <c r="I488" s="19">
        <f t="shared" si="77"/>
        <v>0.51798437024256572</v>
      </c>
      <c r="J488" s="19" t="str">
        <f t="shared" si="86"/>
        <v>50% - 75%</v>
      </c>
      <c r="K488" s="19">
        <f t="shared" si="78"/>
        <v>0.48952095808383234</v>
      </c>
      <c r="L488" s="19">
        <f t="shared" si="79"/>
        <v>0.48952095808383234</v>
      </c>
      <c r="M488" s="18">
        <f t="shared" si="80"/>
        <v>10207.400000000001</v>
      </c>
      <c r="N488" s="18">
        <f t="shared" si="81"/>
        <v>9646.5</v>
      </c>
      <c r="O488" s="18">
        <f t="shared" si="82"/>
        <v>9646.5</v>
      </c>
      <c r="P488" s="19">
        <v>0.5</v>
      </c>
      <c r="Q488" s="18">
        <f t="shared" si="83"/>
        <v>83.5</v>
      </c>
      <c r="R488" s="18">
        <f t="shared" si="84"/>
        <v>115.52694610778443</v>
      </c>
      <c r="S488" s="18">
        <f t="shared" si="85"/>
        <v>2.4730538922155745</v>
      </c>
    </row>
    <row r="489" spans="1:19" x14ac:dyDescent="0.25">
      <c r="A489" s="17">
        <v>13053</v>
      </c>
      <c r="B489" s="18">
        <v>75</v>
      </c>
      <c r="C489" s="18">
        <v>45.171505376344065</v>
      </c>
      <c r="D489" s="18">
        <v>48</v>
      </c>
      <c r="E489" s="18">
        <v>15.721322620142461</v>
      </c>
      <c r="F489" s="19">
        <f t="shared" si="76"/>
        <v>0.34803627838304418</v>
      </c>
      <c r="G489" s="18">
        <v>29.828494623655924</v>
      </c>
      <c r="H489" s="17">
        <v>93</v>
      </c>
      <c r="I489" s="19">
        <f t="shared" si="77"/>
        <v>0.60228673835125424</v>
      </c>
      <c r="J489" s="19" t="str">
        <f t="shared" si="86"/>
        <v>50% - 75%</v>
      </c>
      <c r="K489" s="19">
        <f t="shared" si="78"/>
        <v>0.64</v>
      </c>
      <c r="L489" s="19">
        <f t="shared" si="79"/>
        <v>0.64</v>
      </c>
      <c r="M489" s="18">
        <f t="shared" si="80"/>
        <v>4200.949999999998</v>
      </c>
      <c r="N489" s="18">
        <f t="shared" si="81"/>
        <v>4464</v>
      </c>
      <c r="O489" s="18">
        <f t="shared" si="82"/>
        <v>4464</v>
      </c>
      <c r="P489" s="19">
        <v>0.5</v>
      </c>
      <c r="Q489" s="18">
        <f t="shared" si="83"/>
        <v>37.5</v>
      </c>
      <c r="R489" s="18">
        <f t="shared" si="84"/>
        <v>119.04</v>
      </c>
      <c r="S489" s="18">
        <f t="shared" si="85"/>
        <v>-26.040000000000006</v>
      </c>
    </row>
    <row r="490" spans="1:19" x14ac:dyDescent="0.25">
      <c r="A490" s="17">
        <v>510141</v>
      </c>
      <c r="B490" s="18">
        <v>20</v>
      </c>
      <c r="C490" s="18">
        <v>13.424531249999996</v>
      </c>
      <c r="D490" s="18">
        <v>14.003499999999999</v>
      </c>
      <c r="E490" s="18">
        <v>4.3335000244803412</v>
      </c>
      <c r="F490" s="19">
        <f t="shared" si="76"/>
        <v>0.32280456902212823</v>
      </c>
      <c r="G490" s="18">
        <v>6.5754687499999989</v>
      </c>
      <c r="H490" s="17">
        <v>96</v>
      </c>
      <c r="I490" s="19">
        <f t="shared" si="77"/>
        <v>0.67122656249999979</v>
      </c>
      <c r="J490" s="19" t="str">
        <f t="shared" si="86"/>
        <v>50% - 75%</v>
      </c>
      <c r="K490" s="19">
        <f t="shared" si="78"/>
        <v>0.70017499999999999</v>
      </c>
      <c r="L490" s="19">
        <f t="shared" si="79"/>
        <v>0.70017499999999999</v>
      </c>
      <c r="M490" s="18">
        <f t="shared" si="80"/>
        <v>1288.7549999999997</v>
      </c>
      <c r="N490" s="18">
        <f t="shared" si="81"/>
        <v>1344.3359999999998</v>
      </c>
      <c r="O490" s="18">
        <f t="shared" si="82"/>
        <v>1344.3359999999998</v>
      </c>
      <c r="P490" s="19">
        <v>0.5</v>
      </c>
      <c r="Q490" s="18">
        <f t="shared" si="83"/>
        <v>10</v>
      </c>
      <c r="R490" s="18">
        <f t="shared" si="84"/>
        <v>134.43359999999998</v>
      </c>
      <c r="S490" s="18">
        <f t="shared" si="85"/>
        <v>-38.433599999999984</v>
      </c>
    </row>
    <row r="491" spans="1:19" x14ac:dyDescent="0.25">
      <c r="A491" s="17">
        <v>13059</v>
      </c>
      <c r="B491" s="18">
        <v>92.001000000000005</v>
      </c>
      <c r="C491" s="18">
        <v>58.163684210526327</v>
      </c>
      <c r="D491" s="18">
        <v>61</v>
      </c>
      <c r="E491" s="18">
        <v>17.74541882341363</v>
      </c>
      <c r="F491" s="19">
        <f t="shared" si="76"/>
        <v>0.30509447715146809</v>
      </c>
      <c r="G491" s="18">
        <v>33.837315789473706</v>
      </c>
      <c r="H491" s="17">
        <v>95</v>
      </c>
      <c r="I491" s="19">
        <f t="shared" si="77"/>
        <v>0.63220708699390571</v>
      </c>
      <c r="J491" s="19" t="str">
        <f t="shared" si="86"/>
        <v>50% - 75%</v>
      </c>
      <c r="K491" s="19">
        <f t="shared" si="78"/>
        <v>0.66303627134487664</v>
      </c>
      <c r="L491" s="19">
        <f t="shared" si="79"/>
        <v>0.66303627134487664</v>
      </c>
      <c r="M491" s="18">
        <f t="shared" si="80"/>
        <v>5525.5500000000011</v>
      </c>
      <c r="N491" s="18">
        <f t="shared" si="81"/>
        <v>5795</v>
      </c>
      <c r="O491" s="18">
        <f t="shared" si="82"/>
        <v>5795</v>
      </c>
      <c r="P491" s="19">
        <v>0.5</v>
      </c>
      <c r="Q491" s="18">
        <f t="shared" si="83"/>
        <v>46.000500000000002</v>
      </c>
      <c r="R491" s="18">
        <f t="shared" si="84"/>
        <v>125.97689155552656</v>
      </c>
      <c r="S491" s="18">
        <f t="shared" si="85"/>
        <v>-30.976891555526564</v>
      </c>
    </row>
    <row r="492" spans="1:19" x14ac:dyDescent="0.25">
      <c r="A492" s="17">
        <v>3976</v>
      </c>
      <c r="B492" s="18">
        <v>64</v>
      </c>
      <c r="C492" s="18">
        <v>44.813043478260873</v>
      </c>
      <c r="D492" s="18">
        <v>47.8</v>
      </c>
      <c r="E492" s="18">
        <v>16.345979223934474</v>
      </c>
      <c r="F492" s="19">
        <f t="shared" si="76"/>
        <v>0.36475940831521575</v>
      </c>
      <c r="G492" s="18">
        <v>19.186956521739127</v>
      </c>
      <c r="H492" s="17">
        <v>92</v>
      </c>
      <c r="I492" s="19">
        <f t="shared" si="77"/>
        <v>0.70020380434782614</v>
      </c>
      <c r="J492" s="19" t="str">
        <f t="shared" si="86"/>
        <v>50% - 75%</v>
      </c>
      <c r="K492" s="19">
        <f t="shared" si="78"/>
        <v>0.74687499999999996</v>
      </c>
      <c r="L492" s="19">
        <f t="shared" si="79"/>
        <v>0.74687499999999996</v>
      </c>
      <c r="M492" s="18">
        <f t="shared" si="80"/>
        <v>4122.8</v>
      </c>
      <c r="N492" s="18">
        <f t="shared" si="81"/>
        <v>4397.5999999999995</v>
      </c>
      <c r="O492" s="18">
        <f t="shared" si="82"/>
        <v>4397.5999999999995</v>
      </c>
      <c r="P492" s="19">
        <v>0.5</v>
      </c>
      <c r="Q492" s="18">
        <f t="shared" si="83"/>
        <v>32</v>
      </c>
      <c r="R492" s="18">
        <f t="shared" si="84"/>
        <v>137.42499999999998</v>
      </c>
      <c r="S492" s="18">
        <f t="shared" si="85"/>
        <v>-45.424999999999983</v>
      </c>
    </row>
    <row r="493" spans="1:19" x14ac:dyDescent="0.25">
      <c r="A493" s="17">
        <v>57052</v>
      </c>
      <c r="B493" s="18">
        <v>20.399999999999999</v>
      </c>
      <c r="C493" s="18">
        <v>16.781846153846157</v>
      </c>
      <c r="D493" s="18">
        <v>18</v>
      </c>
      <c r="E493" s="18">
        <v>3.4088106655908659</v>
      </c>
      <c r="F493" s="19">
        <f t="shared" si="76"/>
        <v>0.20312489069086215</v>
      </c>
      <c r="G493" s="18">
        <v>3.6181538461538456</v>
      </c>
      <c r="H493" s="17">
        <v>91</v>
      </c>
      <c r="I493" s="19">
        <f t="shared" si="77"/>
        <v>0.82263951734539986</v>
      </c>
      <c r="J493" s="19" t="str">
        <f t="shared" si="86"/>
        <v>&gt; 75%</v>
      </c>
      <c r="K493" s="19">
        <f t="shared" si="78"/>
        <v>0.88235294117647067</v>
      </c>
      <c r="L493" s="19">
        <f t="shared" si="79"/>
        <v>0.88235294117647067</v>
      </c>
      <c r="M493" s="18">
        <f t="shared" si="80"/>
        <v>1527.1480000000004</v>
      </c>
      <c r="N493" s="18">
        <f t="shared" si="81"/>
        <v>1638</v>
      </c>
      <c r="O493" s="18">
        <f t="shared" si="82"/>
        <v>1638</v>
      </c>
      <c r="P493" s="19">
        <v>0.5</v>
      </c>
      <c r="Q493" s="18">
        <f t="shared" si="83"/>
        <v>10.199999999999999</v>
      </c>
      <c r="R493" s="18">
        <f t="shared" si="84"/>
        <v>160.58823529411765</v>
      </c>
      <c r="S493" s="18">
        <f t="shared" si="85"/>
        <v>-69.588235294117652</v>
      </c>
    </row>
    <row r="494" spans="1:19" x14ac:dyDescent="0.25">
      <c r="A494" s="17">
        <v>13050</v>
      </c>
      <c r="B494" s="18">
        <v>91</v>
      </c>
      <c r="C494" s="18">
        <v>59.051101123595515</v>
      </c>
      <c r="D494" s="18">
        <v>64</v>
      </c>
      <c r="E494" s="18">
        <v>17.881253770006822</v>
      </c>
      <c r="F494" s="19">
        <f t="shared" si="76"/>
        <v>0.30280982792481526</v>
      </c>
      <c r="G494" s="18">
        <v>31.948898876404503</v>
      </c>
      <c r="H494" s="17">
        <v>89</v>
      </c>
      <c r="I494" s="19">
        <f t="shared" si="77"/>
        <v>0.64891319916039025</v>
      </c>
      <c r="J494" s="19" t="str">
        <f t="shared" si="86"/>
        <v>50% - 75%</v>
      </c>
      <c r="K494" s="19">
        <f t="shared" si="78"/>
        <v>0.70329670329670335</v>
      </c>
      <c r="L494" s="19">
        <f t="shared" si="79"/>
        <v>0.70329670329670335</v>
      </c>
      <c r="M494" s="18">
        <f t="shared" si="80"/>
        <v>5255.5480000000007</v>
      </c>
      <c r="N494" s="18">
        <f t="shared" si="81"/>
        <v>5696</v>
      </c>
      <c r="O494" s="18">
        <f t="shared" si="82"/>
        <v>5696</v>
      </c>
      <c r="P494" s="19">
        <v>0.5</v>
      </c>
      <c r="Q494" s="18">
        <f t="shared" si="83"/>
        <v>45.5</v>
      </c>
      <c r="R494" s="18">
        <f t="shared" si="84"/>
        <v>125.18681318681318</v>
      </c>
      <c r="S494" s="18">
        <f t="shared" si="85"/>
        <v>-36.186813186813183</v>
      </c>
    </row>
    <row r="495" spans="1:19" x14ac:dyDescent="0.25">
      <c r="A495" s="17">
        <v>2108</v>
      </c>
      <c r="B495" s="18">
        <v>6.8</v>
      </c>
      <c r="C495" s="18">
        <v>3.0454492753623184</v>
      </c>
      <c r="D495" s="18">
        <v>2.7</v>
      </c>
      <c r="E495" s="18">
        <v>1.3117799134015786</v>
      </c>
      <c r="F495" s="19">
        <f t="shared" si="76"/>
        <v>0.43073444828448693</v>
      </c>
      <c r="G495" s="18">
        <v>3.7545507246376806</v>
      </c>
      <c r="H495" s="17">
        <v>138</v>
      </c>
      <c r="I495" s="19">
        <f t="shared" si="77"/>
        <v>0.44786018755328211</v>
      </c>
      <c r="J495" s="19" t="str">
        <f t="shared" si="86"/>
        <v>25% - 50%</v>
      </c>
      <c r="K495" s="19">
        <f t="shared" si="78"/>
        <v>0.3970588235294118</v>
      </c>
      <c r="L495" s="19">
        <f t="shared" si="79"/>
        <v>0.3970588235294118</v>
      </c>
      <c r="M495" s="18">
        <f t="shared" si="80"/>
        <v>420.27199999999993</v>
      </c>
      <c r="N495" s="18">
        <f t="shared" si="81"/>
        <v>372.6</v>
      </c>
      <c r="O495" s="18">
        <f t="shared" si="82"/>
        <v>372.6</v>
      </c>
      <c r="P495" s="19">
        <v>0.5</v>
      </c>
      <c r="Q495" s="18">
        <f t="shared" si="83"/>
        <v>3.4</v>
      </c>
      <c r="R495" s="18">
        <f t="shared" si="84"/>
        <v>109.58823529411765</v>
      </c>
      <c r="S495" s="18">
        <f t="shared" si="85"/>
        <v>28.411764705882348</v>
      </c>
    </row>
    <row r="496" spans="1:19" x14ac:dyDescent="0.25">
      <c r="A496" s="17">
        <v>22551</v>
      </c>
      <c r="B496" s="18">
        <v>19.3</v>
      </c>
      <c r="C496" s="18">
        <v>13.144660194174758</v>
      </c>
      <c r="D496" s="18">
        <v>13.1</v>
      </c>
      <c r="E496" s="18">
        <v>2.6039836809878256</v>
      </c>
      <c r="F496" s="19">
        <f t="shared" si="76"/>
        <v>0.19810201576316272</v>
      </c>
      <c r="G496" s="18">
        <v>6.1553398058252418</v>
      </c>
      <c r="H496" s="17">
        <v>103</v>
      </c>
      <c r="I496" s="19">
        <f t="shared" si="77"/>
        <v>0.68107047638211182</v>
      </c>
      <c r="J496" s="19" t="str">
        <f t="shared" si="86"/>
        <v>50% - 75%</v>
      </c>
      <c r="K496" s="19">
        <f t="shared" si="78"/>
        <v>0.67875647668393779</v>
      </c>
      <c r="L496" s="19">
        <f t="shared" si="79"/>
        <v>0.67875647668393779</v>
      </c>
      <c r="M496" s="18">
        <f t="shared" si="80"/>
        <v>1353.9</v>
      </c>
      <c r="N496" s="18">
        <f t="shared" si="81"/>
        <v>1349.3</v>
      </c>
      <c r="O496" s="18">
        <f t="shared" si="82"/>
        <v>1349.3</v>
      </c>
      <c r="P496" s="19">
        <v>0.5</v>
      </c>
      <c r="Q496" s="18">
        <f t="shared" si="83"/>
        <v>9.65</v>
      </c>
      <c r="R496" s="18">
        <f t="shared" si="84"/>
        <v>139.82383419689117</v>
      </c>
      <c r="S496" s="18">
        <f t="shared" si="85"/>
        <v>-36.82383419689117</v>
      </c>
    </row>
    <row r="497" spans="1:19" x14ac:dyDescent="0.25">
      <c r="A497" s="17">
        <v>29430</v>
      </c>
      <c r="B497" s="18">
        <v>72.400000000000006</v>
      </c>
      <c r="C497" s="18">
        <v>36.051282051282051</v>
      </c>
      <c r="D497" s="18">
        <v>33.9</v>
      </c>
      <c r="E497" s="18">
        <v>14.791077316063259</v>
      </c>
      <c r="F497" s="19">
        <f t="shared" si="76"/>
        <v>0.41027881602166932</v>
      </c>
      <c r="G497" s="18">
        <v>36.348717948717955</v>
      </c>
      <c r="H497" s="17">
        <v>117</v>
      </c>
      <c r="I497" s="19">
        <f t="shared" si="77"/>
        <v>0.49794588468621614</v>
      </c>
      <c r="J497" s="19" t="str">
        <f t="shared" si="86"/>
        <v>25% - 50%</v>
      </c>
      <c r="K497" s="19">
        <f t="shared" si="78"/>
        <v>0.46823204419889497</v>
      </c>
      <c r="L497" s="19">
        <f t="shared" si="79"/>
        <v>0.46823204419889497</v>
      </c>
      <c r="M497" s="18">
        <f t="shared" si="80"/>
        <v>4218</v>
      </c>
      <c r="N497" s="18">
        <f t="shared" si="81"/>
        <v>3966.2999999999997</v>
      </c>
      <c r="O497" s="18">
        <f t="shared" si="82"/>
        <v>3966.2999999999997</v>
      </c>
      <c r="P497" s="19">
        <v>0.5</v>
      </c>
      <c r="Q497" s="18">
        <f t="shared" si="83"/>
        <v>36.200000000000003</v>
      </c>
      <c r="R497" s="18">
        <f t="shared" si="84"/>
        <v>109.56629834254142</v>
      </c>
      <c r="S497" s="18">
        <f t="shared" si="85"/>
        <v>7.4337016574585846</v>
      </c>
    </row>
    <row r="498" spans="1:19" x14ac:dyDescent="0.25">
      <c r="A498" s="17">
        <v>510147</v>
      </c>
      <c r="B498" s="18">
        <v>18.2</v>
      </c>
      <c r="C498" s="18">
        <v>10.83209090909091</v>
      </c>
      <c r="D498" s="18">
        <v>10.458</v>
      </c>
      <c r="E498" s="18">
        <v>2.6579756577448608</v>
      </c>
      <c r="F498" s="19">
        <f t="shared" si="76"/>
        <v>0.24537974062922013</v>
      </c>
      <c r="G498" s="18">
        <v>7.367909090909091</v>
      </c>
      <c r="H498" s="17">
        <v>110</v>
      </c>
      <c r="I498" s="19">
        <f t="shared" si="77"/>
        <v>0.59516983016983027</v>
      </c>
      <c r="J498" s="19" t="str">
        <f t="shared" si="86"/>
        <v>50% - 75%</v>
      </c>
      <c r="K498" s="19">
        <f t="shared" si="78"/>
        <v>0.57461538461538464</v>
      </c>
      <c r="L498" s="19">
        <f t="shared" si="79"/>
        <v>0.57461538461538464</v>
      </c>
      <c r="M498" s="18">
        <f t="shared" si="80"/>
        <v>1191.5300000000002</v>
      </c>
      <c r="N498" s="18">
        <f t="shared" si="81"/>
        <v>1150.3800000000001</v>
      </c>
      <c r="O498" s="18">
        <f t="shared" si="82"/>
        <v>1150.3800000000001</v>
      </c>
      <c r="P498" s="19">
        <v>0.5</v>
      </c>
      <c r="Q498" s="18">
        <f t="shared" si="83"/>
        <v>9.1</v>
      </c>
      <c r="R498" s="18">
        <f t="shared" si="84"/>
        <v>126.41538461538464</v>
      </c>
      <c r="S498" s="18">
        <f t="shared" si="85"/>
        <v>-16.415384615384639</v>
      </c>
    </row>
    <row r="499" spans="1:19" x14ac:dyDescent="0.25">
      <c r="A499" s="17">
        <v>294150</v>
      </c>
      <c r="B499" s="18">
        <v>205.1</v>
      </c>
      <c r="C499" s="18">
        <v>95.333913043478248</v>
      </c>
      <c r="D499" s="18">
        <v>90.2</v>
      </c>
      <c r="E499" s="18">
        <v>43.359486480897282</v>
      </c>
      <c r="F499" s="19">
        <f t="shared" si="76"/>
        <v>0.45481702257540435</v>
      </c>
      <c r="G499" s="18">
        <v>109.7660869565218</v>
      </c>
      <c r="H499" s="17">
        <v>115</v>
      </c>
      <c r="I499" s="19">
        <f t="shared" si="77"/>
        <v>0.46481673838848486</v>
      </c>
      <c r="J499" s="19" t="str">
        <f t="shared" si="86"/>
        <v>25% - 50%</v>
      </c>
      <c r="K499" s="19">
        <f t="shared" si="78"/>
        <v>0.43978547050219408</v>
      </c>
      <c r="L499" s="19">
        <f t="shared" si="79"/>
        <v>0.43978547050219408</v>
      </c>
      <c r="M499" s="18">
        <f t="shared" si="80"/>
        <v>10963.399999999998</v>
      </c>
      <c r="N499" s="18">
        <f t="shared" si="81"/>
        <v>10373</v>
      </c>
      <c r="O499" s="18">
        <f t="shared" si="82"/>
        <v>10373</v>
      </c>
      <c r="P499" s="19">
        <v>0.5</v>
      </c>
      <c r="Q499" s="18">
        <f t="shared" si="83"/>
        <v>102.55</v>
      </c>
      <c r="R499" s="18">
        <f t="shared" si="84"/>
        <v>101.15065821550463</v>
      </c>
      <c r="S499" s="18">
        <f t="shared" si="85"/>
        <v>13.849341784495365</v>
      </c>
    </row>
    <row r="500" spans="1:19" x14ac:dyDescent="0.25">
      <c r="A500" s="17">
        <v>23557</v>
      </c>
      <c r="B500" s="18">
        <v>65.099999999999994</v>
      </c>
      <c r="C500" s="18">
        <v>24.218803418803425</v>
      </c>
      <c r="D500" s="18">
        <v>22.700000000000003</v>
      </c>
      <c r="E500" s="18">
        <v>10.889515137744203</v>
      </c>
      <c r="F500" s="19">
        <f t="shared" si="76"/>
        <v>0.44963060104322111</v>
      </c>
      <c r="G500" s="18">
        <v>40.881196581196583</v>
      </c>
      <c r="H500" s="17">
        <v>117</v>
      </c>
      <c r="I500" s="19">
        <f t="shared" si="77"/>
        <v>0.37202463008914632</v>
      </c>
      <c r="J500" s="19" t="str">
        <f t="shared" si="86"/>
        <v>25% - 50%</v>
      </c>
      <c r="K500" s="19">
        <f t="shared" si="78"/>
        <v>0.34869431643625198</v>
      </c>
      <c r="L500" s="19">
        <f t="shared" si="79"/>
        <v>0.34869431643625198</v>
      </c>
      <c r="M500" s="18">
        <f t="shared" si="80"/>
        <v>2833.6000000000008</v>
      </c>
      <c r="N500" s="18">
        <f t="shared" si="81"/>
        <v>2655.9000000000005</v>
      </c>
      <c r="O500" s="18">
        <f t="shared" si="82"/>
        <v>2655.9000000000005</v>
      </c>
      <c r="P500" s="19">
        <v>0.5</v>
      </c>
      <c r="Q500" s="18">
        <f t="shared" si="83"/>
        <v>32.549999999999997</v>
      </c>
      <c r="R500" s="18">
        <f t="shared" si="84"/>
        <v>81.594470046082975</v>
      </c>
      <c r="S500" s="18">
        <f t="shared" si="85"/>
        <v>35.405529953917025</v>
      </c>
    </row>
    <row r="501" spans="1:19" x14ac:dyDescent="0.25">
      <c r="A501" s="17">
        <v>29414</v>
      </c>
      <c r="B501" s="18">
        <v>195.7</v>
      </c>
      <c r="C501" s="18">
        <v>109.14020618556704</v>
      </c>
      <c r="D501" s="18">
        <v>111.3</v>
      </c>
      <c r="E501" s="18">
        <v>41.636509069049509</v>
      </c>
      <c r="F501" s="19">
        <f t="shared" si="76"/>
        <v>0.38149560573723401</v>
      </c>
      <c r="G501" s="18">
        <v>86.559793814433007</v>
      </c>
      <c r="H501" s="17">
        <v>97</v>
      </c>
      <c r="I501" s="19">
        <f t="shared" si="77"/>
        <v>0.55769139594055717</v>
      </c>
      <c r="J501" s="19" t="str">
        <f t="shared" si="86"/>
        <v>50% - 75%</v>
      </c>
      <c r="K501" s="19">
        <f t="shared" si="78"/>
        <v>0.56872764435360246</v>
      </c>
      <c r="L501" s="19">
        <f t="shared" si="79"/>
        <v>0.56872764435360246</v>
      </c>
      <c r="M501" s="18">
        <f t="shared" si="80"/>
        <v>10586.600000000002</v>
      </c>
      <c r="N501" s="18">
        <f t="shared" si="81"/>
        <v>10796.1</v>
      </c>
      <c r="O501" s="18">
        <f t="shared" si="82"/>
        <v>10796.1</v>
      </c>
      <c r="P501" s="19">
        <v>0.5</v>
      </c>
      <c r="Q501" s="18">
        <f t="shared" si="83"/>
        <v>97.85</v>
      </c>
      <c r="R501" s="18">
        <f t="shared" si="84"/>
        <v>110.33316300459889</v>
      </c>
      <c r="S501" s="18">
        <f t="shared" si="85"/>
        <v>-13.333163004598887</v>
      </c>
    </row>
    <row r="502" spans="1:19" x14ac:dyDescent="0.25">
      <c r="A502" s="17">
        <v>24519</v>
      </c>
      <c r="B502" s="18">
        <v>167.8</v>
      </c>
      <c r="C502" s="18">
        <v>90.081112244897923</v>
      </c>
      <c r="D502" s="18">
        <v>91.15</v>
      </c>
      <c r="E502" s="18">
        <v>29.266996971848144</v>
      </c>
      <c r="F502" s="19">
        <f t="shared" si="76"/>
        <v>0.32489604360436602</v>
      </c>
      <c r="G502" s="18">
        <v>77.718887755102045</v>
      </c>
      <c r="H502" s="17">
        <v>98</v>
      </c>
      <c r="I502" s="19">
        <f t="shared" si="77"/>
        <v>0.53683618739510086</v>
      </c>
      <c r="J502" s="19" t="str">
        <f t="shared" si="86"/>
        <v>50% - 75%</v>
      </c>
      <c r="K502" s="19">
        <f t="shared" si="78"/>
        <v>0.54320619785458879</v>
      </c>
      <c r="L502" s="19">
        <f t="shared" si="79"/>
        <v>0.54320619785458879</v>
      </c>
      <c r="M502" s="18">
        <f t="shared" si="80"/>
        <v>8827.9489999999969</v>
      </c>
      <c r="N502" s="18">
        <f t="shared" si="81"/>
        <v>8932.7000000000007</v>
      </c>
      <c r="O502" s="18">
        <f t="shared" si="82"/>
        <v>8932.7000000000007</v>
      </c>
      <c r="P502" s="19">
        <v>0.5</v>
      </c>
      <c r="Q502" s="18">
        <f t="shared" si="83"/>
        <v>83.9</v>
      </c>
      <c r="R502" s="18">
        <f t="shared" si="84"/>
        <v>106.46841477949941</v>
      </c>
      <c r="S502" s="18">
        <f t="shared" si="85"/>
        <v>-8.4684147794994118</v>
      </c>
    </row>
    <row r="503" spans="1:19" x14ac:dyDescent="0.25">
      <c r="A503" s="17">
        <v>120236</v>
      </c>
      <c r="B503" s="18">
        <v>94.5</v>
      </c>
      <c r="C503" s="18">
        <v>45.947318181818197</v>
      </c>
      <c r="D503" s="18">
        <v>44.003500000000003</v>
      </c>
      <c r="E503" s="18">
        <v>21.30720734542971</v>
      </c>
      <c r="F503" s="19">
        <f t="shared" si="76"/>
        <v>0.46373125110621105</v>
      </c>
      <c r="G503" s="18">
        <v>48.552681818181803</v>
      </c>
      <c r="H503" s="17">
        <v>110</v>
      </c>
      <c r="I503" s="19">
        <f t="shared" si="77"/>
        <v>0.48621500721500738</v>
      </c>
      <c r="J503" s="19" t="str">
        <f t="shared" si="86"/>
        <v>25% - 50%</v>
      </c>
      <c r="K503" s="19">
        <f t="shared" si="78"/>
        <v>0.4656455026455027</v>
      </c>
      <c r="L503" s="19">
        <f t="shared" si="79"/>
        <v>0.4656455026455027</v>
      </c>
      <c r="M503" s="18">
        <f t="shared" si="80"/>
        <v>5054.2050000000017</v>
      </c>
      <c r="N503" s="18">
        <f t="shared" si="81"/>
        <v>4840.3850000000002</v>
      </c>
      <c r="O503" s="18">
        <f t="shared" si="82"/>
        <v>4840.3850000000002</v>
      </c>
      <c r="P503" s="19">
        <v>0.5</v>
      </c>
      <c r="Q503" s="18">
        <f t="shared" si="83"/>
        <v>47.25</v>
      </c>
      <c r="R503" s="18">
        <f t="shared" si="84"/>
        <v>102.44201058201058</v>
      </c>
      <c r="S503" s="18">
        <f t="shared" si="85"/>
        <v>7.5579894179894183</v>
      </c>
    </row>
    <row r="504" spans="1:19" x14ac:dyDescent="0.25">
      <c r="A504" s="17">
        <v>22521</v>
      </c>
      <c r="B504" s="18">
        <v>25.7</v>
      </c>
      <c r="C504" s="18">
        <v>10.694594594594598</v>
      </c>
      <c r="D504" s="18">
        <v>10.199999999999999</v>
      </c>
      <c r="E504" s="18">
        <v>4.332977935403985</v>
      </c>
      <c r="F504" s="19">
        <f t="shared" si="76"/>
        <v>0.40515588478632142</v>
      </c>
      <c r="G504" s="18">
        <v>15.005405405405405</v>
      </c>
      <c r="H504" s="17">
        <v>111</v>
      </c>
      <c r="I504" s="19">
        <f t="shared" si="77"/>
        <v>0.4161320853927859</v>
      </c>
      <c r="J504" s="19" t="str">
        <f t="shared" si="86"/>
        <v>25% - 50%</v>
      </c>
      <c r="K504" s="19">
        <f t="shared" si="78"/>
        <v>0.39688715953307391</v>
      </c>
      <c r="L504" s="19">
        <f t="shared" si="79"/>
        <v>0.39688715953307391</v>
      </c>
      <c r="M504" s="18">
        <f t="shared" si="80"/>
        <v>1187.1000000000004</v>
      </c>
      <c r="N504" s="18">
        <f t="shared" si="81"/>
        <v>1132.1999999999998</v>
      </c>
      <c r="O504" s="18">
        <f t="shared" si="82"/>
        <v>1132.1999999999998</v>
      </c>
      <c r="P504" s="19">
        <v>0.5</v>
      </c>
      <c r="Q504" s="18">
        <f t="shared" si="83"/>
        <v>12.85</v>
      </c>
      <c r="R504" s="18">
        <f t="shared" si="84"/>
        <v>88.108949416342398</v>
      </c>
      <c r="S504" s="18">
        <f t="shared" si="85"/>
        <v>22.891050583657602</v>
      </c>
    </row>
    <row r="505" spans="1:19" x14ac:dyDescent="0.25">
      <c r="A505" s="17">
        <v>294137</v>
      </c>
      <c r="B505" s="18">
        <v>191.3</v>
      </c>
      <c r="C505" s="18">
        <v>96.986915887850458</v>
      </c>
      <c r="D505" s="18">
        <v>93.6</v>
      </c>
      <c r="E505" s="18">
        <v>30.871080330559813</v>
      </c>
      <c r="F505" s="19">
        <f t="shared" si="76"/>
        <v>0.31830149508266847</v>
      </c>
      <c r="G505" s="18">
        <v>94.313084112149539</v>
      </c>
      <c r="H505" s="17">
        <v>107</v>
      </c>
      <c r="I505" s="19">
        <f t="shared" si="77"/>
        <v>0.50698858279064529</v>
      </c>
      <c r="J505" s="19" t="str">
        <f t="shared" si="86"/>
        <v>50% - 75%</v>
      </c>
      <c r="K505" s="19">
        <f t="shared" si="78"/>
        <v>0.48928384736016722</v>
      </c>
      <c r="L505" s="19">
        <f t="shared" si="79"/>
        <v>0.48928384736016722</v>
      </c>
      <c r="M505" s="18">
        <f t="shared" si="80"/>
        <v>10377.599999999999</v>
      </c>
      <c r="N505" s="18">
        <f t="shared" si="81"/>
        <v>10015.199999999999</v>
      </c>
      <c r="O505" s="18">
        <f t="shared" si="82"/>
        <v>10015.199999999999</v>
      </c>
      <c r="P505" s="19">
        <v>0.5</v>
      </c>
      <c r="Q505" s="18">
        <f t="shared" si="83"/>
        <v>95.65</v>
      </c>
      <c r="R505" s="18">
        <f t="shared" si="84"/>
        <v>104.70674333507579</v>
      </c>
      <c r="S505" s="18">
        <f t="shared" si="85"/>
        <v>2.2932566649242148</v>
      </c>
    </row>
    <row r="506" spans="1:19" x14ac:dyDescent="0.25">
      <c r="A506" s="17">
        <v>120222</v>
      </c>
      <c r="B506" s="18">
        <v>76</v>
      </c>
      <c r="C506" s="18">
        <v>49.608612903225811</v>
      </c>
      <c r="D506" s="18">
        <v>51.2</v>
      </c>
      <c r="E506" s="18">
        <v>15.496425921056357</v>
      </c>
      <c r="F506" s="19">
        <f t="shared" si="76"/>
        <v>0.31237369912531254</v>
      </c>
      <c r="G506" s="18">
        <v>26.391387096774196</v>
      </c>
      <c r="H506" s="17">
        <v>93</v>
      </c>
      <c r="I506" s="19">
        <f t="shared" si="77"/>
        <v>0.65274490662139228</v>
      </c>
      <c r="J506" s="19" t="str">
        <f t="shared" si="86"/>
        <v>50% - 75%</v>
      </c>
      <c r="K506" s="19">
        <f t="shared" si="78"/>
        <v>0.67368421052631577</v>
      </c>
      <c r="L506" s="19">
        <f t="shared" si="79"/>
        <v>0.67368421052631577</v>
      </c>
      <c r="M506" s="18">
        <f t="shared" si="80"/>
        <v>4613.6010000000006</v>
      </c>
      <c r="N506" s="18">
        <f t="shared" si="81"/>
        <v>4761.6000000000004</v>
      </c>
      <c r="O506" s="18">
        <f t="shared" si="82"/>
        <v>4761.6000000000004</v>
      </c>
      <c r="P506" s="19">
        <v>0.5</v>
      </c>
      <c r="Q506" s="18">
        <f t="shared" si="83"/>
        <v>38</v>
      </c>
      <c r="R506" s="18">
        <f t="shared" si="84"/>
        <v>125.30526315789474</v>
      </c>
      <c r="S506" s="18">
        <f t="shared" si="85"/>
        <v>-32.305263157894743</v>
      </c>
    </row>
    <row r="507" spans="1:19" x14ac:dyDescent="0.25">
      <c r="A507" s="17">
        <v>560167</v>
      </c>
      <c r="B507" s="18">
        <v>53.505000000000003</v>
      </c>
      <c r="C507" s="18">
        <v>34.035729411764706</v>
      </c>
      <c r="D507" s="18">
        <v>37</v>
      </c>
      <c r="E507" s="18">
        <v>8.2623846831348242</v>
      </c>
      <c r="F507" s="19">
        <f t="shared" si="76"/>
        <v>0.2427562101924241</v>
      </c>
      <c r="G507" s="18">
        <v>19.469270588235307</v>
      </c>
      <c r="H507" s="17">
        <v>85</v>
      </c>
      <c r="I507" s="19">
        <f t="shared" si="77"/>
        <v>0.63612240747153914</v>
      </c>
      <c r="J507" s="19" t="str">
        <f t="shared" si="86"/>
        <v>50% - 75%</v>
      </c>
      <c r="K507" s="19">
        <f t="shared" si="78"/>
        <v>0.69152415662087652</v>
      </c>
      <c r="L507" s="19">
        <f t="shared" si="79"/>
        <v>0.69152415662087652</v>
      </c>
      <c r="M507" s="18">
        <f t="shared" si="80"/>
        <v>2893.0369999999998</v>
      </c>
      <c r="N507" s="18">
        <f t="shared" si="81"/>
        <v>3145</v>
      </c>
      <c r="O507" s="18">
        <f t="shared" si="82"/>
        <v>3145</v>
      </c>
      <c r="P507" s="19">
        <v>0.5</v>
      </c>
      <c r="Q507" s="18">
        <f t="shared" si="83"/>
        <v>26.752500000000001</v>
      </c>
      <c r="R507" s="18">
        <f t="shared" si="84"/>
        <v>117.55910662554901</v>
      </c>
      <c r="S507" s="18">
        <f t="shared" si="85"/>
        <v>-32.559106625549006</v>
      </c>
    </row>
    <row r="508" spans="1:19" x14ac:dyDescent="0.25">
      <c r="A508" s="17">
        <v>235104</v>
      </c>
      <c r="B508" s="18">
        <v>64.400000000000006</v>
      </c>
      <c r="C508" s="18">
        <v>38.623913043478268</v>
      </c>
      <c r="D508" s="18">
        <v>40</v>
      </c>
      <c r="E508" s="18">
        <v>10.844590179816821</v>
      </c>
      <c r="F508" s="19">
        <f t="shared" si="76"/>
        <v>0.28077399013427912</v>
      </c>
      <c r="G508" s="18">
        <v>25.776086956521759</v>
      </c>
      <c r="H508" s="17">
        <v>92</v>
      </c>
      <c r="I508" s="19">
        <f t="shared" si="77"/>
        <v>0.59975020253848232</v>
      </c>
      <c r="J508" s="19" t="str">
        <f t="shared" si="86"/>
        <v>50% - 75%</v>
      </c>
      <c r="K508" s="19">
        <f t="shared" si="78"/>
        <v>0.6211180124223602</v>
      </c>
      <c r="L508" s="19">
        <f t="shared" si="79"/>
        <v>0.6211180124223602</v>
      </c>
      <c r="M508" s="18">
        <f t="shared" si="80"/>
        <v>3553.4000000000005</v>
      </c>
      <c r="N508" s="18">
        <f t="shared" si="81"/>
        <v>3680</v>
      </c>
      <c r="O508" s="18">
        <f t="shared" si="82"/>
        <v>3680</v>
      </c>
      <c r="P508" s="19">
        <v>0.5</v>
      </c>
      <c r="Q508" s="18">
        <f t="shared" si="83"/>
        <v>32.200000000000003</v>
      </c>
      <c r="R508" s="18">
        <f t="shared" si="84"/>
        <v>114.28571428571428</v>
      </c>
      <c r="S508" s="18">
        <f t="shared" si="85"/>
        <v>-22.285714285714278</v>
      </c>
    </row>
    <row r="509" spans="1:19" x14ac:dyDescent="0.25">
      <c r="A509" s="17">
        <v>29438</v>
      </c>
      <c r="B509" s="18">
        <v>100.2</v>
      </c>
      <c r="C509" s="18">
        <v>64.548837209302306</v>
      </c>
      <c r="D509" s="18">
        <v>69.400000000000006</v>
      </c>
      <c r="E509" s="18">
        <v>22.550798833827965</v>
      </c>
      <c r="F509" s="19">
        <f t="shared" si="76"/>
        <v>0.34936026439494267</v>
      </c>
      <c r="G509" s="18">
        <v>35.651162790697676</v>
      </c>
      <c r="H509" s="17">
        <v>86</v>
      </c>
      <c r="I509" s="19">
        <f t="shared" si="77"/>
        <v>0.6441999721487256</v>
      </c>
      <c r="J509" s="19" t="str">
        <f t="shared" si="86"/>
        <v>50% - 75%</v>
      </c>
      <c r="K509" s="19">
        <f t="shared" si="78"/>
        <v>0.69261477045908182</v>
      </c>
      <c r="L509" s="19">
        <f t="shared" si="79"/>
        <v>0.69261477045908182</v>
      </c>
      <c r="M509" s="18">
        <f t="shared" si="80"/>
        <v>5551.199999999998</v>
      </c>
      <c r="N509" s="18">
        <f t="shared" si="81"/>
        <v>5968.4000000000005</v>
      </c>
      <c r="O509" s="18">
        <f t="shared" si="82"/>
        <v>5968.4000000000005</v>
      </c>
      <c r="P509" s="19">
        <v>0.5</v>
      </c>
      <c r="Q509" s="18">
        <f t="shared" si="83"/>
        <v>50.1</v>
      </c>
      <c r="R509" s="18">
        <f t="shared" si="84"/>
        <v>119.12974051896208</v>
      </c>
      <c r="S509" s="18">
        <f t="shared" si="85"/>
        <v>-33.12974051896208</v>
      </c>
    </row>
    <row r="510" spans="1:19" x14ac:dyDescent="0.25">
      <c r="A510" s="17">
        <v>13043</v>
      </c>
      <c r="B510" s="18">
        <v>121.5</v>
      </c>
      <c r="C510" s="18">
        <v>52.765175257731975</v>
      </c>
      <c r="D510" s="18">
        <v>53</v>
      </c>
      <c r="E510" s="18">
        <v>27.776435223198568</v>
      </c>
      <c r="F510" s="19">
        <f t="shared" si="76"/>
        <v>0.52641605163868632</v>
      </c>
      <c r="G510" s="18">
        <v>68.734824742268003</v>
      </c>
      <c r="H510" s="17">
        <v>97</v>
      </c>
      <c r="I510" s="19">
        <f t="shared" si="77"/>
        <v>0.43428127784141546</v>
      </c>
      <c r="J510" s="19" t="str">
        <f t="shared" si="86"/>
        <v>25% - 50%</v>
      </c>
      <c r="K510" s="19">
        <f t="shared" si="78"/>
        <v>0.43621399176954734</v>
      </c>
      <c r="L510" s="19">
        <f t="shared" si="79"/>
        <v>0.43621399176954734</v>
      </c>
      <c r="M510" s="18">
        <f t="shared" si="80"/>
        <v>5118.2220000000016</v>
      </c>
      <c r="N510" s="18">
        <f t="shared" si="81"/>
        <v>5141</v>
      </c>
      <c r="O510" s="18">
        <f t="shared" si="82"/>
        <v>5141</v>
      </c>
      <c r="P510" s="19">
        <v>0.5</v>
      </c>
      <c r="Q510" s="18">
        <f t="shared" si="83"/>
        <v>60.75</v>
      </c>
      <c r="R510" s="18">
        <f t="shared" si="84"/>
        <v>84.625514403292186</v>
      </c>
      <c r="S510" s="18">
        <f t="shared" si="85"/>
        <v>12.374485596707814</v>
      </c>
    </row>
    <row r="511" spans="1:19" x14ac:dyDescent="0.25">
      <c r="A511" s="17">
        <v>24514</v>
      </c>
      <c r="B511" s="18">
        <v>81.400000000000006</v>
      </c>
      <c r="C511" s="18">
        <v>32.594451612903228</v>
      </c>
      <c r="D511" s="18">
        <v>29.45</v>
      </c>
      <c r="E511" s="18">
        <v>12.998164272736926</v>
      </c>
      <c r="F511" s="19">
        <f t="shared" si="76"/>
        <v>0.39878456699027015</v>
      </c>
      <c r="G511" s="18">
        <v>48.805548387096771</v>
      </c>
      <c r="H511" s="17">
        <v>124</v>
      </c>
      <c r="I511" s="19">
        <f t="shared" si="77"/>
        <v>0.40042323848775463</v>
      </c>
      <c r="J511" s="19" t="str">
        <f t="shared" si="86"/>
        <v>25% - 50%</v>
      </c>
      <c r="K511" s="19">
        <f t="shared" si="78"/>
        <v>0.36179361179361175</v>
      </c>
      <c r="L511" s="19">
        <f t="shared" si="79"/>
        <v>0.36179361179361175</v>
      </c>
      <c r="M511" s="18">
        <f t="shared" si="80"/>
        <v>4041.7120000000004</v>
      </c>
      <c r="N511" s="18">
        <f t="shared" si="81"/>
        <v>3651.7999999999997</v>
      </c>
      <c r="O511" s="18">
        <f t="shared" si="82"/>
        <v>3651.7999999999997</v>
      </c>
      <c r="P511" s="19">
        <v>0.5</v>
      </c>
      <c r="Q511" s="18">
        <f t="shared" si="83"/>
        <v>40.700000000000003</v>
      </c>
      <c r="R511" s="18">
        <f t="shared" si="84"/>
        <v>89.724815724815713</v>
      </c>
      <c r="S511" s="18">
        <f t="shared" si="85"/>
        <v>34.275184275184287</v>
      </c>
    </row>
    <row r="512" spans="1:19" x14ac:dyDescent="0.25">
      <c r="A512" s="17">
        <v>120165</v>
      </c>
      <c r="B512" s="18">
        <v>80.003</v>
      </c>
      <c r="C512" s="18">
        <v>46.319178947368435</v>
      </c>
      <c r="D512" s="18">
        <v>46.94</v>
      </c>
      <c r="E512" s="18">
        <v>17.501178830799837</v>
      </c>
      <c r="F512" s="19">
        <f t="shared" si="76"/>
        <v>0.37783871019575022</v>
      </c>
      <c r="G512" s="18">
        <v>33.683821052631565</v>
      </c>
      <c r="H512" s="17">
        <v>95</v>
      </c>
      <c r="I512" s="19">
        <f t="shared" si="77"/>
        <v>0.57896802554114768</v>
      </c>
      <c r="J512" s="19" t="str">
        <f t="shared" si="86"/>
        <v>50% - 75%</v>
      </c>
      <c r="K512" s="19">
        <f t="shared" si="78"/>
        <v>0.58672799770008621</v>
      </c>
      <c r="L512" s="19">
        <f t="shared" si="79"/>
        <v>0.58672799770008621</v>
      </c>
      <c r="M512" s="18">
        <f t="shared" si="80"/>
        <v>4400.322000000001</v>
      </c>
      <c r="N512" s="18">
        <f t="shared" si="81"/>
        <v>4459.3</v>
      </c>
      <c r="O512" s="18">
        <f t="shared" si="82"/>
        <v>4459.3</v>
      </c>
      <c r="P512" s="19">
        <v>0.5</v>
      </c>
      <c r="Q512" s="18">
        <f t="shared" si="83"/>
        <v>40.0015</v>
      </c>
      <c r="R512" s="18">
        <f t="shared" si="84"/>
        <v>111.47831956301638</v>
      </c>
      <c r="S512" s="18">
        <f t="shared" si="85"/>
        <v>-16.478319563016385</v>
      </c>
    </row>
    <row r="513" spans="1:19" x14ac:dyDescent="0.25">
      <c r="A513" s="17">
        <v>560152</v>
      </c>
      <c r="B513" s="18">
        <v>43.7</v>
      </c>
      <c r="C513" s="18">
        <v>25.206363636363651</v>
      </c>
      <c r="D513" s="18">
        <v>26.643500000000003</v>
      </c>
      <c r="E513" s="18">
        <v>8.635155870088898</v>
      </c>
      <c r="F513" s="19">
        <f t="shared" si="76"/>
        <v>0.34257840578128834</v>
      </c>
      <c r="G513" s="18">
        <v>18.493636363636373</v>
      </c>
      <c r="H513" s="17">
        <v>88</v>
      </c>
      <c r="I513" s="19">
        <f t="shared" si="77"/>
        <v>0.5768046598710217</v>
      </c>
      <c r="J513" s="19" t="str">
        <f t="shared" si="86"/>
        <v>50% - 75%</v>
      </c>
      <c r="K513" s="19">
        <f t="shared" si="78"/>
        <v>0.60969107551487423</v>
      </c>
      <c r="L513" s="19">
        <f t="shared" si="79"/>
        <v>0.60969107551487423</v>
      </c>
      <c r="M513" s="18">
        <f t="shared" si="80"/>
        <v>2218.1600000000012</v>
      </c>
      <c r="N513" s="18">
        <f t="shared" si="81"/>
        <v>2344.6280000000002</v>
      </c>
      <c r="O513" s="18">
        <f t="shared" si="82"/>
        <v>2344.6280000000002</v>
      </c>
      <c r="P513" s="19">
        <v>0.5</v>
      </c>
      <c r="Q513" s="18">
        <f t="shared" si="83"/>
        <v>21.85</v>
      </c>
      <c r="R513" s="18">
        <f t="shared" si="84"/>
        <v>107.30562929061784</v>
      </c>
      <c r="S513" s="18">
        <f t="shared" si="85"/>
        <v>-19.305629290617844</v>
      </c>
    </row>
    <row r="514" spans="1:19" x14ac:dyDescent="0.25">
      <c r="A514" s="17">
        <v>34114</v>
      </c>
      <c r="B514" s="18">
        <v>85.8</v>
      </c>
      <c r="C514" s="18">
        <v>44.040306930693077</v>
      </c>
      <c r="D514" s="18">
        <v>43.2</v>
      </c>
      <c r="E514" s="18">
        <v>13.979293735909932</v>
      </c>
      <c r="F514" s="19">
        <f t="shared" ref="F514:F577" si="87">+E514/C514</f>
        <v>0.3174204430025741</v>
      </c>
      <c r="G514" s="18">
        <v>41.759693069306927</v>
      </c>
      <c r="H514" s="17">
        <v>101</v>
      </c>
      <c r="I514" s="19">
        <f t="shared" ref="I514:I577" si="88">+C514/B514</f>
        <v>0.5132902905675184</v>
      </c>
      <c r="J514" s="19" t="str">
        <f t="shared" si="86"/>
        <v>50% - 75%</v>
      </c>
      <c r="K514" s="19">
        <f t="shared" ref="K514:K577" si="89">+D514/B514</f>
        <v>0.50349650349650354</v>
      </c>
      <c r="L514" s="19">
        <f t="shared" ref="L514:L577" si="90">+IF(F514&gt;0.1,K514,I514)</f>
        <v>0.50349650349650354</v>
      </c>
      <c r="M514" s="18">
        <f t="shared" ref="M514:M577" si="91">+H514*C514</f>
        <v>4448.0710000000008</v>
      </c>
      <c r="N514" s="18">
        <f t="shared" ref="N514:N577" si="92">+D514*H514</f>
        <v>4363.2000000000007</v>
      </c>
      <c r="O514" s="18">
        <f t="shared" ref="O514:O577" si="93">+IF(F514&lt;1,N514,M514)</f>
        <v>4363.2000000000007</v>
      </c>
      <c r="P514" s="19">
        <v>0.5</v>
      </c>
      <c r="Q514" s="18">
        <f t="shared" ref="Q514:Q577" si="94">+P514*B514</f>
        <v>42.9</v>
      </c>
      <c r="R514" s="18">
        <f t="shared" ref="R514:R577" si="95">+O514/Q514</f>
        <v>101.70629370629372</v>
      </c>
      <c r="S514" s="18">
        <f t="shared" ref="S514:S577" si="96">+H514-R514</f>
        <v>-0.7062937062937209</v>
      </c>
    </row>
    <row r="515" spans="1:19" x14ac:dyDescent="0.25">
      <c r="A515" s="17">
        <v>2255</v>
      </c>
      <c r="B515" s="18">
        <v>19.399999999999999</v>
      </c>
      <c r="C515" s="18">
        <v>10.894565217391303</v>
      </c>
      <c r="D515" s="18">
        <v>11.2</v>
      </c>
      <c r="E515" s="18">
        <v>3.6882457824477948</v>
      </c>
      <c r="F515" s="19">
        <f t="shared" si="87"/>
        <v>0.33853997005407277</v>
      </c>
      <c r="G515" s="18">
        <v>8.5054347826086971</v>
      </c>
      <c r="H515" s="17">
        <v>92</v>
      </c>
      <c r="I515" s="19">
        <f t="shared" si="88"/>
        <v>0.56157552666965482</v>
      </c>
      <c r="J515" s="19" t="str">
        <f t="shared" ref="J515:J578" si="97">IF(I515&lt;=0.25,"&lt; 25%",IF(AND(I515&gt;0.25,I515&lt;=0.5),"25% - 50%", IF(AND(I515&gt;0.5,I515&lt;=0.75),"50% - 75%", IF(I515&gt;0.75,"&gt; 75%", "Other"   ))    ))</f>
        <v>50% - 75%</v>
      </c>
      <c r="K515" s="19">
        <f t="shared" si="89"/>
        <v>0.57731958762886604</v>
      </c>
      <c r="L515" s="19">
        <f t="shared" si="90"/>
        <v>0.57731958762886604</v>
      </c>
      <c r="M515" s="18">
        <f t="shared" si="91"/>
        <v>1002.3</v>
      </c>
      <c r="N515" s="18">
        <f t="shared" si="92"/>
        <v>1030.3999999999999</v>
      </c>
      <c r="O515" s="18">
        <f t="shared" si="93"/>
        <v>1030.3999999999999</v>
      </c>
      <c r="P515" s="19">
        <v>0.5</v>
      </c>
      <c r="Q515" s="18">
        <f t="shared" si="94"/>
        <v>9.6999999999999993</v>
      </c>
      <c r="R515" s="18">
        <f t="shared" si="95"/>
        <v>106.22680412371133</v>
      </c>
      <c r="S515" s="18">
        <f t="shared" si="96"/>
        <v>-14.226804123711332</v>
      </c>
    </row>
    <row r="516" spans="1:19" x14ac:dyDescent="0.25">
      <c r="A516" s="17">
        <v>13039</v>
      </c>
      <c r="B516" s="18">
        <v>135.9</v>
      </c>
      <c r="C516" s="18">
        <v>57.014804123711336</v>
      </c>
      <c r="D516" s="18">
        <v>57.003999999999991</v>
      </c>
      <c r="E516" s="18">
        <v>21.122544118902496</v>
      </c>
      <c r="F516" s="19">
        <f t="shared" si="87"/>
        <v>0.37047472921367181</v>
      </c>
      <c r="G516" s="18">
        <v>78.885195876288634</v>
      </c>
      <c r="H516" s="17">
        <v>97</v>
      </c>
      <c r="I516" s="19">
        <f t="shared" si="88"/>
        <v>0.41953498251443216</v>
      </c>
      <c r="J516" s="19" t="str">
        <f t="shared" si="97"/>
        <v>25% - 50%</v>
      </c>
      <c r="K516" s="19">
        <f t="shared" si="89"/>
        <v>0.41945548197203819</v>
      </c>
      <c r="L516" s="19">
        <f t="shared" si="90"/>
        <v>0.41945548197203819</v>
      </c>
      <c r="M516" s="18">
        <f t="shared" si="91"/>
        <v>5530.4359999999997</v>
      </c>
      <c r="N516" s="18">
        <f t="shared" si="92"/>
        <v>5529.387999999999</v>
      </c>
      <c r="O516" s="18">
        <f t="shared" si="93"/>
        <v>5529.387999999999</v>
      </c>
      <c r="P516" s="19">
        <v>0.5</v>
      </c>
      <c r="Q516" s="18">
        <f t="shared" si="94"/>
        <v>67.95</v>
      </c>
      <c r="R516" s="18">
        <f t="shared" si="95"/>
        <v>81.374363502575406</v>
      </c>
      <c r="S516" s="18">
        <f t="shared" si="96"/>
        <v>15.625636497424594</v>
      </c>
    </row>
    <row r="517" spans="1:19" x14ac:dyDescent="0.25">
      <c r="A517" s="17">
        <v>294162</v>
      </c>
      <c r="B517" s="18">
        <v>242.4</v>
      </c>
      <c r="C517" s="18">
        <v>106.377</v>
      </c>
      <c r="D517" s="18">
        <v>104.6</v>
      </c>
      <c r="E517" s="18">
        <v>50.480847163087859</v>
      </c>
      <c r="F517" s="19">
        <f t="shared" si="87"/>
        <v>0.47454663285379228</v>
      </c>
      <c r="G517" s="18">
        <v>136.02299999999997</v>
      </c>
      <c r="H517" s="17">
        <v>100</v>
      </c>
      <c r="I517" s="19">
        <f t="shared" si="88"/>
        <v>0.43884900990099007</v>
      </c>
      <c r="J517" s="19" t="str">
        <f t="shared" si="97"/>
        <v>25% - 50%</v>
      </c>
      <c r="K517" s="19">
        <f t="shared" si="89"/>
        <v>0.43151815181518149</v>
      </c>
      <c r="L517" s="19">
        <f t="shared" si="90"/>
        <v>0.43151815181518149</v>
      </c>
      <c r="M517" s="18">
        <f t="shared" si="91"/>
        <v>10637.699999999999</v>
      </c>
      <c r="N517" s="18">
        <f t="shared" si="92"/>
        <v>10460</v>
      </c>
      <c r="O517" s="18">
        <f t="shared" si="93"/>
        <v>10460</v>
      </c>
      <c r="P517" s="19">
        <v>0.5</v>
      </c>
      <c r="Q517" s="18">
        <f t="shared" si="94"/>
        <v>121.2</v>
      </c>
      <c r="R517" s="18">
        <f t="shared" si="95"/>
        <v>86.303630363036305</v>
      </c>
      <c r="S517" s="18">
        <f t="shared" si="96"/>
        <v>13.696369636963695</v>
      </c>
    </row>
    <row r="518" spans="1:19" x14ac:dyDescent="0.25">
      <c r="A518" s="17">
        <v>294151</v>
      </c>
      <c r="B518" s="18">
        <v>216.5</v>
      </c>
      <c r="C518" s="18">
        <v>95.945454545454552</v>
      </c>
      <c r="D518" s="18">
        <v>90.15</v>
      </c>
      <c r="E518" s="18">
        <v>45.185181943007386</v>
      </c>
      <c r="F518" s="19">
        <f t="shared" si="87"/>
        <v>0.47094656184677014</v>
      </c>
      <c r="G518" s="18">
        <v>120.55454545454542</v>
      </c>
      <c r="H518" s="17">
        <v>110</v>
      </c>
      <c r="I518" s="19">
        <f t="shared" si="88"/>
        <v>0.44316607180348522</v>
      </c>
      <c r="J518" s="19" t="str">
        <f t="shared" si="97"/>
        <v>25% - 50%</v>
      </c>
      <c r="K518" s="19">
        <f t="shared" si="89"/>
        <v>0.41639722863741341</v>
      </c>
      <c r="L518" s="19">
        <f t="shared" si="90"/>
        <v>0.41639722863741341</v>
      </c>
      <c r="M518" s="18">
        <f t="shared" si="91"/>
        <v>10554</v>
      </c>
      <c r="N518" s="18">
        <f t="shared" si="92"/>
        <v>9916.5</v>
      </c>
      <c r="O518" s="18">
        <f t="shared" si="93"/>
        <v>9916.5</v>
      </c>
      <c r="P518" s="19">
        <v>0.5</v>
      </c>
      <c r="Q518" s="18">
        <f t="shared" si="94"/>
        <v>108.25</v>
      </c>
      <c r="R518" s="18">
        <f t="shared" si="95"/>
        <v>91.607390300230946</v>
      </c>
      <c r="S518" s="18">
        <f t="shared" si="96"/>
        <v>18.392609699769054</v>
      </c>
    </row>
    <row r="519" spans="1:19" x14ac:dyDescent="0.25">
      <c r="A519" s="17">
        <v>294192</v>
      </c>
      <c r="B519" s="18">
        <v>205.6</v>
      </c>
      <c r="C519" s="18">
        <v>91.491111111111081</v>
      </c>
      <c r="D519" s="18">
        <v>94.550000000000011</v>
      </c>
      <c r="E519" s="18">
        <v>37.346996162302943</v>
      </c>
      <c r="F519" s="19">
        <f t="shared" si="87"/>
        <v>0.4082035479593969</v>
      </c>
      <c r="G519" s="18">
        <v>114.10888888888888</v>
      </c>
      <c r="H519" s="17">
        <v>90</v>
      </c>
      <c r="I519" s="19">
        <f t="shared" si="88"/>
        <v>0.44499567661046247</v>
      </c>
      <c r="J519" s="19" t="str">
        <f t="shared" si="97"/>
        <v>25% - 50%</v>
      </c>
      <c r="K519" s="19">
        <f t="shared" si="89"/>
        <v>0.45987354085603122</v>
      </c>
      <c r="L519" s="19">
        <f t="shared" si="90"/>
        <v>0.45987354085603122</v>
      </c>
      <c r="M519" s="18">
        <f t="shared" si="91"/>
        <v>8234.1999999999971</v>
      </c>
      <c r="N519" s="18">
        <f t="shared" si="92"/>
        <v>8509.5000000000018</v>
      </c>
      <c r="O519" s="18">
        <f t="shared" si="93"/>
        <v>8509.5000000000018</v>
      </c>
      <c r="P519" s="19">
        <v>0.5</v>
      </c>
      <c r="Q519" s="18">
        <f t="shared" si="94"/>
        <v>102.8</v>
      </c>
      <c r="R519" s="18">
        <f t="shared" si="95"/>
        <v>82.777237354085628</v>
      </c>
      <c r="S519" s="18">
        <f t="shared" si="96"/>
        <v>7.2227626459143721</v>
      </c>
    </row>
    <row r="520" spans="1:19" x14ac:dyDescent="0.25">
      <c r="A520" s="17">
        <v>29454</v>
      </c>
      <c r="B520" s="18">
        <v>169</v>
      </c>
      <c r="C520" s="18">
        <v>92.272897196261667</v>
      </c>
      <c r="D520" s="18">
        <v>87.6</v>
      </c>
      <c r="E520" s="18">
        <v>34.330185216493739</v>
      </c>
      <c r="F520" s="19">
        <f t="shared" si="87"/>
        <v>0.37205058321160622</v>
      </c>
      <c r="G520" s="18">
        <v>76.727102803738333</v>
      </c>
      <c r="H520" s="17">
        <v>107</v>
      </c>
      <c r="I520" s="19">
        <f t="shared" si="88"/>
        <v>0.54599347453409275</v>
      </c>
      <c r="J520" s="19" t="str">
        <f t="shared" si="97"/>
        <v>50% - 75%</v>
      </c>
      <c r="K520" s="19">
        <f t="shared" si="89"/>
        <v>0.51834319526627215</v>
      </c>
      <c r="L520" s="19">
        <f t="shared" si="90"/>
        <v>0.51834319526627215</v>
      </c>
      <c r="M520" s="18">
        <f t="shared" si="91"/>
        <v>9873.1999999999989</v>
      </c>
      <c r="N520" s="18">
        <f t="shared" si="92"/>
        <v>9373.1999999999989</v>
      </c>
      <c r="O520" s="18">
        <f t="shared" si="93"/>
        <v>9373.1999999999989</v>
      </c>
      <c r="P520" s="19">
        <v>0.5</v>
      </c>
      <c r="Q520" s="18">
        <f t="shared" si="94"/>
        <v>84.5</v>
      </c>
      <c r="R520" s="18">
        <f t="shared" si="95"/>
        <v>110.92544378698224</v>
      </c>
      <c r="S520" s="18">
        <f t="shared" si="96"/>
        <v>-3.9254437869822425</v>
      </c>
    </row>
    <row r="521" spans="1:19" x14ac:dyDescent="0.25">
      <c r="A521" s="17">
        <v>2457</v>
      </c>
      <c r="B521" s="18">
        <v>88.7</v>
      </c>
      <c r="C521" s="18">
        <v>31.883760683760684</v>
      </c>
      <c r="D521" s="18">
        <v>29.200000000000003</v>
      </c>
      <c r="E521" s="18">
        <v>16.397334504082849</v>
      </c>
      <c r="F521" s="19">
        <f t="shared" si="87"/>
        <v>0.51428483191553009</v>
      </c>
      <c r="G521" s="18">
        <v>56.816239316239319</v>
      </c>
      <c r="H521" s="17">
        <v>117</v>
      </c>
      <c r="I521" s="19">
        <f t="shared" si="88"/>
        <v>0.35945615201534026</v>
      </c>
      <c r="J521" s="19" t="str">
        <f t="shared" si="97"/>
        <v>25% - 50%</v>
      </c>
      <c r="K521" s="19">
        <f t="shared" si="89"/>
        <v>0.32919954904171367</v>
      </c>
      <c r="L521" s="19">
        <f t="shared" si="90"/>
        <v>0.32919954904171367</v>
      </c>
      <c r="M521" s="18">
        <f t="shared" si="91"/>
        <v>3730.4</v>
      </c>
      <c r="N521" s="18">
        <f t="shared" si="92"/>
        <v>3416.4000000000005</v>
      </c>
      <c r="O521" s="18">
        <f t="shared" si="93"/>
        <v>3416.4000000000005</v>
      </c>
      <c r="P521" s="19">
        <v>0.5</v>
      </c>
      <c r="Q521" s="18">
        <f t="shared" si="94"/>
        <v>44.35</v>
      </c>
      <c r="R521" s="18">
        <f t="shared" si="95"/>
        <v>77.032694475761005</v>
      </c>
      <c r="S521" s="18">
        <f t="shared" si="96"/>
        <v>39.967305524238995</v>
      </c>
    </row>
    <row r="522" spans="1:19" x14ac:dyDescent="0.25">
      <c r="A522" s="17">
        <v>294148</v>
      </c>
      <c r="B522" s="18">
        <v>195.5</v>
      </c>
      <c r="C522" s="18">
        <v>95.402884615384636</v>
      </c>
      <c r="D522" s="18">
        <v>91.6</v>
      </c>
      <c r="E522" s="18">
        <v>33.460643326038742</v>
      </c>
      <c r="F522" s="19">
        <f t="shared" si="87"/>
        <v>0.35072989103982388</v>
      </c>
      <c r="G522" s="18">
        <v>100.09711538461536</v>
      </c>
      <c r="H522" s="17">
        <v>104</v>
      </c>
      <c r="I522" s="19">
        <f t="shared" si="88"/>
        <v>0.48799429470784977</v>
      </c>
      <c r="J522" s="19" t="str">
        <f t="shared" si="97"/>
        <v>25% - 50%</v>
      </c>
      <c r="K522" s="19">
        <f t="shared" si="89"/>
        <v>0.46854219948849102</v>
      </c>
      <c r="L522" s="19">
        <f t="shared" si="90"/>
        <v>0.46854219948849102</v>
      </c>
      <c r="M522" s="18">
        <f t="shared" si="91"/>
        <v>9921.9000000000015</v>
      </c>
      <c r="N522" s="18">
        <f t="shared" si="92"/>
        <v>9526.4</v>
      </c>
      <c r="O522" s="18">
        <f t="shared" si="93"/>
        <v>9526.4</v>
      </c>
      <c r="P522" s="19">
        <v>0.5</v>
      </c>
      <c r="Q522" s="18">
        <f t="shared" si="94"/>
        <v>97.75</v>
      </c>
      <c r="R522" s="18">
        <f t="shared" si="95"/>
        <v>97.45677749360614</v>
      </c>
      <c r="S522" s="18">
        <f t="shared" si="96"/>
        <v>6.5432225063938603</v>
      </c>
    </row>
    <row r="523" spans="1:19" x14ac:dyDescent="0.25">
      <c r="A523" s="17">
        <v>29437</v>
      </c>
      <c r="B523" s="18">
        <v>114.8</v>
      </c>
      <c r="C523" s="18">
        <v>63.604950495049515</v>
      </c>
      <c r="D523" s="18">
        <v>61.7</v>
      </c>
      <c r="E523" s="18">
        <v>25.91094508595781</v>
      </c>
      <c r="F523" s="19">
        <f t="shared" si="87"/>
        <v>0.40737308785382209</v>
      </c>
      <c r="G523" s="18">
        <v>51.195049504950497</v>
      </c>
      <c r="H523" s="17">
        <v>101</v>
      </c>
      <c r="I523" s="19">
        <f t="shared" si="88"/>
        <v>0.55405009142029193</v>
      </c>
      <c r="J523" s="19" t="str">
        <f t="shared" si="97"/>
        <v>50% - 75%</v>
      </c>
      <c r="K523" s="19">
        <f t="shared" si="89"/>
        <v>0.53745644599303144</v>
      </c>
      <c r="L523" s="19">
        <f t="shared" si="90"/>
        <v>0.53745644599303144</v>
      </c>
      <c r="M523" s="18">
        <f t="shared" si="91"/>
        <v>6424.1000000000013</v>
      </c>
      <c r="N523" s="18">
        <f t="shared" si="92"/>
        <v>6231.7000000000007</v>
      </c>
      <c r="O523" s="18">
        <f t="shared" si="93"/>
        <v>6231.7000000000007</v>
      </c>
      <c r="P523" s="19">
        <v>0.5</v>
      </c>
      <c r="Q523" s="18">
        <f t="shared" si="94"/>
        <v>57.4</v>
      </c>
      <c r="R523" s="18">
        <f t="shared" si="95"/>
        <v>108.56620209059236</v>
      </c>
      <c r="S523" s="18">
        <f t="shared" si="96"/>
        <v>-7.5662020905923555</v>
      </c>
    </row>
    <row r="524" spans="1:19" x14ac:dyDescent="0.25">
      <c r="A524" s="17">
        <v>510241</v>
      </c>
      <c r="B524" s="18">
        <v>18.100000000000001</v>
      </c>
      <c r="C524" s="18">
        <v>11.866901098901103</v>
      </c>
      <c r="D524" s="18">
        <v>12.1</v>
      </c>
      <c r="E524" s="18">
        <v>3.0395938180945605</v>
      </c>
      <c r="F524" s="19">
        <f t="shared" si="87"/>
        <v>0.25614048627876679</v>
      </c>
      <c r="G524" s="18">
        <v>6.2330989010989031</v>
      </c>
      <c r="H524" s="17">
        <v>91</v>
      </c>
      <c r="I524" s="19">
        <f t="shared" si="88"/>
        <v>0.65562989496691171</v>
      </c>
      <c r="J524" s="19" t="str">
        <f t="shared" si="97"/>
        <v>50% - 75%</v>
      </c>
      <c r="K524" s="19">
        <f t="shared" si="89"/>
        <v>0.66850828729281764</v>
      </c>
      <c r="L524" s="19">
        <f t="shared" si="90"/>
        <v>0.66850828729281764</v>
      </c>
      <c r="M524" s="18">
        <f t="shared" si="91"/>
        <v>1079.8880000000004</v>
      </c>
      <c r="N524" s="18">
        <f t="shared" si="92"/>
        <v>1101.0999999999999</v>
      </c>
      <c r="O524" s="18">
        <f t="shared" si="93"/>
        <v>1101.0999999999999</v>
      </c>
      <c r="P524" s="19">
        <v>0.5</v>
      </c>
      <c r="Q524" s="18">
        <f t="shared" si="94"/>
        <v>9.0500000000000007</v>
      </c>
      <c r="R524" s="18">
        <f t="shared" si="95"/>
        <v>121.66850828729279</v>
      </c>
      <c r="S524" s="18">
        <f t="shared" si="96"/>
        <v>-30.668508287292795</v>
      </c>
    </row>
    <row r="525" spans="1:19" x14ac:dyDescent="0.25">
      <c r="A525" s="17">
        <v>510255</v>
      </c>
      <c r="B525" s="18">
        <v>18.8</v>
      </c>
      <c r="C525" s="18">
        <v>15.66724390243902</v>
      </c>
      <c r="D525" s="18">
        <v>16.95</v>
      </c>
      <c r="E525" s="18">
        <v>2.874620982256467</v>
      </c>
      <c r="F525" s="19">
        <f t="shared" si="87"/>
        <v>0.18347968539692908</v>
      </c>
      <c r="G525" s="18">
        <v>3.1327560975609758</v>
      </c>
      <c r="H525" s="17">
        <v>82</v>
      </c>
      <c r="I525" s="19">
        <f t="shared" si="88"/>
        <v>0.83336403736377762</v>
      </c>
      <c r="J525" s="19" t="str">
        <f t="shared" si="97"/>
        <v>&gt; 75%</v>
      </c>
      <c r="K525" s="19">
        <f t="shared" si="89"/>
        <v>0.90159574468085102</v>
      </c>
      <c r="L525" s="19">
        <f t="shared" si="90"/>
        <v>0.90159574468085102</v>
      </c>
      <c r="M525" s="18">
        <f t="shared" si="91"/>
        <v>1284.7139999999997</v>
      </c>
      <c r="N525" s="18">
        <f t="shared" si="92"/>
        <v>1389.8999999999999</v>
      </c>
      <c r="O525" s="18">
        <f t="shared" si="93"/>
        <v>1389.8999999999999</v>
      </c>
      <c r="P525" s="19">
        <v>0.5</v>
      </c>
      <c r="Q525" s="18">
        <f t="shared" si="94"/>
        <v>9.4</v>
      </c>
      <c r="R525" s="18">
        <f t="shared" si="95"/>
        <v>147.86170212765956</v>
      </c>
      <c r="S525" s="18">
        <f t="shared" si="96"/>
        <v>-65.861702127659555</v>
      </c>
    </row>
    <row r="526" spans="1:19" x14ac:dyDescent="0.25">
      <c r="A526" s="17">
        <v>31113</v>
      </c>
      <c r="B526" s="18">
        <v>45.6</v>
      </c>
      <c r="C526" s="18">
        <v>23.975652173913041</v>
      </c>
      <c r="D526" s="18">
        <v>22</v>
      </c>
      <c r="E526" s="18">
        <v>10.695552373753795</v>
      </c>
      <c r="F526" s="19">
        <f t="shared" si="87"/>
        <v>0.44610058138027225</v>
      </c>
      <c r="G526" s="18">
        <v>21.624347826086961</v>
      </c>
      <c r="H526" s="17">
        <v>115</v>
      </c>
      <c r="I526" s="19">
        <f t="shared" si="88"/>
        <v>0.52578184591914556</v>
      </c>
      <c r="J526" s="19" t="str">
        <f t="shared" si="97"/>
        <v>50% - 75%</v>
      </c>
      <c r="K526" s="19">
        <f t="shared" si="89"/>
        <v>0.48245614035087719</v>
      </c>
      <c r="L526" s="19">
        <f t="shared" si="90"/>
        <v>0.48245614035087719</v>
      </c>
      <c r="M526" s="18">
        <f t="shared" si="91"/>
        <v>2757.2</v>
      </c>
      <c r="N526" s="18">
        <f t="shared" si="92"/>
        <v>2530</v>
      </c>
      <c r="O526" s="18">
        <f t="shared" si="93"/>
        <v>2530</v>
      </c>
      <c r="P526" s="19">
        <v>0.5</v>
      </c>
      <c r="Q526" s="18">
        <f t="shared" si="94"/>
        <v>22.8</v>
      </c>
      <c r="R526" s="18">
        <f t="shared" si="95"/>
        <v>110.96491228070175</v>
      </c>
      <c r="S526" s="18">
        <f t="shared" si="96"/>
        <v>4.0350877192982466</v>
      </c>
    </row>
    <row r="527" spans="1:19" x14ac:dyDescent="0.25">
      <c r="A527" s="17">
        <v>13036</v>
      </c>
      <c r="B527" s="18">
        <v>70.099999999999994</v>
      </c>
      <c r="C527" s="18">
        <v>45.818809523809534</v>
      </c>
      <c r="D527" s="18">
        <v>48.716999999999999</v>
      </c>
      <c r="E527" s="18">
        <v>15.834382706573104</v>
      </c>
      <c r="F527" s="19">
        <f t="shared" si="87"/>
        <v>0.3455869515410443</v>
      </c>
      <c r="G527" s="18">
        <v>24.281190476190446</v>
      </c>
      <c r="H527" s="17">
        <v>84</v>
      </c>
      <c r="I527" s="19">
        <f t="shared" si="88"/>
        <v>0.65362067794307477</v>
      </c>
      <c r="J527" s="19" t="str">
        <f t="shared" si="97"/>
        <v>50% - 75%</v>
      </c>
      <c r="K527" s="19">
        <f t="shared" si="89"/>
        <v>0.6949643366619116</v>
      </c>
      <c r="L527" s="19">
        <f t="shared" si="90"/>
        <v>0.6949643366619116</v>
      </c>
      <c r="M527" s="18">
        <f t="shared" si="91"/>
        <v>3848.7800000000007</v>
      </c>
      <c r="N527" s="18">
        <f t="shared" si="92"/>
        <v>4092.2280000000001</v>
      </c>
      <c r="O527" s="18">
        <f t="shared" si="93"/>
        <v>4092.2280000000001</v>
      </c>
      <c r="P527" s="19">
        <v>0.5</v>
      </c>
      <c r="Q527" s="18">
        <f t="shared" si="94"/>
        <v>35.049999999999997</v>
      </c>
      <c r="R527" s="18">
        <f t="shared" si="95"/>
        <v>116.75400855920115</v>
      </c>
      <c r="S527" s="18">
        <f t="shared" si="96"/>
        <v>-32.754008559201154</v>
      </c>
    </row>
    <row r="528" spans="1:19" x14ac:dyDescent="0.25">
      <c r="A528" s="17">
        <v>235133</v>
      </c>
      <c r="B528" s="18">
        <v>43.859000000000002</v>
      </c>
      <c r="C528" s="18">
        <v>24.254882978723398</v>
      </c>
      <c r="D528" s="18">
        <v>24.25</v>
      </c>
      <c r="E528" s="18">
        <v>6.0541313892772486</v>
      </c>
      <c r="F528" s="19">
        <f t="shared" si="87"/>
        <v>0.24960464227298013</v>
      </c>
      <c r="G528" s="18">
        <v>19.604117021276604</v>
      </c>
      <c r="H528" s="17">
        <v>94</v>
      </c>
      <c r="I528" s="19">
        <f t="shared" si="88"/>
        <v>0.55301951660373916</v>
      </c>
      <c r="J528" s="19" t="str">
        <f t="shared" si="97"/>
        <v>50% - 75%</v>
      </c>
      <c r="K528" s="19">
        <f t="shared" si="89"/>
        <v>0.552908183041109</v>
      </c>
      <c r="L528" s="19">
        <f t="shared" si="90"/>
        <v>0.552908183041109</v>
      </c>
      <c r="M528" s="18">
        <f t="shared" si="91"/>
        <v>2279.9589999999994</v>
      </c>
      <c r="N528" s="18">
        <f t="shared" si="92"/>
        <v>2279.5</v>
      </c>
      <c r="O528" s="18">
        <f t="shared" si="93"/>
        <v>2279.5</v>
      </c>
      <c r="P528" s="19">
        <v>0.5</v>
      </c>
      <c r="Q528" s="18">
        <f t="shared" si="94"/>
        <v>21.929500000000001</v>
      </c>
      <c r="R528" s="18">
        <f t="shared" si="95"/>
        <v>103.94673841172849</v>
      </c>
      <c r="S528" s="18">
        <f t="shared" si="96"/>
        <v>-9.9467384117284894</v>
      </c>
    </row>
    <row r="529" spans="1:19" x14ac:dyDescent="0.25">
      <c r="A529" s="17">
        <v>31114</v>
      </c>
      <c r="B529" s="18">
        <v>45.4</v>
      </c>
      <c r="C529" s="18">
        <v>25.392708333333321</v>
      </c>
      <c r="D529" s="18">
        <v>25.1</v>
      </c>
      <c r="E529" s="18">
        <v>9.9403509923381268</v>
      </c>
      <c r="F529" s="19">
        <f t="shared" si="87"/>
        <v>0.39146478043420463</v>
      </c>
      <c r="G529" s="18">
        <v>20.007291666666664</v>
      </c>
      <c r="H529" s="17">
        <v>96</v>
      </c>
      <c r="I529" s="19">
        <f t="shared" si="88"/>
        <v>0.55931075624082205</v>
      </c>
      <c r="J529" s="19" t="str">
        <f t="shared" si="97"/>
        <v>50% - 75%</v>
      </c>
      <c r="K529" s="19">
        <f t="shared" si="89"/>
        <v>0.5528634361233481</v>
      </c>
      <c r="L529" s="19">
        <f t="shared" si="90"/>
        <v>0.5528634361233481</v>
      </c>
      <c r="M529" s="18">
        <f t="shared" si="91"/>
        <v>2437.6999999999989</v>
      </c>
      <c r="N529" s="18">
        <f t="shared" si="92"/>
        <v>2409.6000000000004</v>
      </c>
      <c r="O529" s="18">
        <f t="shared" si="93"/>
        <v>2409.6000000000004</v>
      </c>
      <c r="P529" s="19">
        <v>0.5</v>
      </c>
      <c r="Q529" s="18">
        <f t="shared" si="94"/>
        <v>22.7</v>
      </c>
      <c r="R529" s="18">
        <f t="shared" si="95"/>
        <v>106.14977973568284</v>
      </c>
      <c r="S529" s="18">
        <f t="shared" si="96"/>
        <v>-10.149779735682841</v>
      </c>
    </row>
    <row r="530" spans="1:19" x14ac:dyDescent="0.25">
      <c r="A530" s="17">
        <v>120170</v>
      </c>
      <c r="B530" s="18">
        <v>65.146000000000001</v>
      </c>
      <c r="C530" s="18">
        <v>40.796284313725486</v>
      </c>
      <c r="D530" s="18">
        <v>39.200499999999998</v>
      </c>
      <c r="E530" s="18">
        <v>13.623040122009856</v>
      </c>
      <c r="F530" s="19">
        <f t="shared" si="87"/>
        <v>0.33392845331815002</v>
      </c>
      <c r="G530" s="18">
        <v>24.349715686274521</v>
      </c>
      <c r="H530" s="17">
        <v>102</v>
      </c>
      <c r="I530" s="19">
        <f t="shared" si="88"/>
        <v>0.62622853764967135</v>
      </c>
      <c r="J530" s="19" t="str">
        <f t="shared" si="97"/>
        <v>50% - 75%</v>
      </c>
      <c r="K530" s="19">
        <f t="shared" si="89"/>
        <v>0.60173303042397075</v>
      </c>
      <c r="L530" s="19">
        <f t="shared" si="90"/>
        <v>0.60173303042397075</v>
      </c>
      <c r="M530" s="18">
        <f t="shared" si="91"/>
        <v>4161.2209999999995</v>
      </c>
      <c r="N530" s="18">
        <f t="shared" si="92"/>
        <v>3998.451</v>
      </c>
      <c r="O530" s="18">
        <f t="shared" si="93"/>
        <v>3998.451</v>
      </c>
      <c r="P530" s="19">
        <v>0.5</v>
      </c>
      <c r="Q530" s="18">
        <f t="shared" si="94"/>
        <v>32.573</v>
      </c>
      <c r="R530" s="18">
        <f t="shared" si="95"/>
        <v>122.75353820649003</v>
      </c>
      <c r="S530" s="18">
        <f t="shared" si="96"/>
        <v>-20.753538206490035</v>
      </c>
    </row>
    <row r="531" spans="1:19" x14ac:dyDescent="0.25">
      <c r="A531" s="17">
        <v>23566</v>
      </c>
      <c r="B531" s="18">
        <v>56.2</v>
      </c>
      <c r="C531" s="18">
        <v>36.397979797979808</v>
      </c>
      <c r="D531" s="18">
        <v>35.4</v>
      </c>
      <c r="E531" s="18">
        <v>9.9585157876796284</v>
      </c>
      <c r="F531" s="19">
        <f t="shared" si="87"/>
        <v>0.27360078342129179</v>
      </c>
      <c r="G531" s="18">
        <v>19.802020202020213</v>
      </c>
      <c r="H531" s="17">
        <v>99</v>
      </c>
      <c r="I531" s="19">
        <f t="shared" si="88"/>
        <v>0.64765088608504995</v>
      </c>
      <c r="J531" s="19" t="str">
        <f t="shared" si="97"/>
        <v>50% - 75%</v>
      </c>
      <c r="K531" s="19">
        <f t="shared" si="89"/>
        <v>0.62989323843416367</v>
      </c>
      <c r="L531" s="19">
        <f t="shared" si="90"/>
        <v>0.62989323843416367</v>
      </c>
      <c r="M531" s="18">
        <f t="shared" si="91"/>
        <v>3603.400000000001</v>
      </c>
      <c r="N531" s="18">
        <f t="shared" si="92"/>
        <v>3504.6</v>
      </c>
      <c r="O531" s="18">
        <f t="shared" si="93"/>
        <v>3504.6</v>
      </c>
      <c r="P531" s="19">
        <v>0.5</v>
      </c>
      <c r="Q531" s="18">
        <f t="shared" si="94"/>
        <v>28.1</v>
      </c>
      <c r="R531" s="18">
        <f t="shared" si="95"/>
        <v>124.7188612099644</v>
      </c>
      <c r="S531" s="18">
        <f t="shared" si="96"/>
        <v>-25.718861209964402</v>
      </c>
    </row>
    <row r="532" spans="1:19" x14ac:dyDescent="0.25">
      <c r="A532" s="17">
        <v>57056</v>
      </c>
      <c r="B532" s="18">
        <v>20.3</v>
      </c>
      <c r="C532" s="18">
        <v>14.015555555555556</v>
      </c>
      <c r="D532" s="18">
        <v>14.276</v>
      </c>
      <c r="E532" s="18">
        <v>3.2824161425440836</v>
      </c>
      <c r="F532" s="19">
        <f t="shared" si="87"/>
        <v>0.23419807581177066</v>
      </c>
      <c r="G532" s="18">
        <v>6.2844444444444472</v>
      </c>
      <c r="H532" s="17">
        <v>90</v>
      </c>
      <c r="I532" s="19">
        <f t="shared" si="88"/>
        <v>0.6904214559386973</v>
      </c>
      <c r="J532" s="19" t="str">
        <f t="shared" si="97"/>
        <v>50% - 75%</v>
      </c>
      <c r="K532" s="19">
        <f t="shared" si="89"/>
        <v>0.70325123152709357</v>
      </c>
      <c r="L532" s="19">
        <f t="shared" si="90"/>
        <v>0.70325123152709357</v>
      </c>
      <c r="M532" s="18">
        <f t="shared" si="91"/>
        <v>1261.4000000000001</v>
      </c>
      <c r="N532" s="18">
        <f t="shared" si="92"/>
        <v>1284.8399999999999</v>
      </c>
      <c r="O532" s="18">
        <f t="shared" si="93"/>
        <v>1284.8399999999999</v>
      </c>
      <c r="P532" s="19">
        <v>0.5</v>
      </c>
      <c r="Q532" s="18">
        <f t="shared" si="94"/>
        <v>10.15</v>
      </c>
      <c r="R532" s="18">
        <f t="shared" si="95"/>
        <v>126.58522167487683</v>
      </c>
      <c r="S532" s="18">
        <f t="shared" si="96"/>
        <v>-36.585221674876834</v>
      </c>
    </row>
    <row r="533" spans="1:19" x14ac:dyDescent="0.25">
      <c r="A533" s="17">
        <v>120248</v>
      </c>
      <c r="B533" s="18">
        <v>121.717</v>
      </c>
      <c r="C533" s="18">
        <v>28.05220168067228</v>
      </c>
      <c r="D533" s="18">
        <v>25.293999999999997</v>
      </c>
      <c r="E533" s="18">
        <v>15.970097913998769</v>
      </c>
      <c r="F533" s="19">
        <f t="shared" si="87"/>
        <v>0.5692992691194726</v>
      </c>
      <c r="G533" s="18">
        <v>93.664798319327787</v>
      </c>
      <c r="H533" s="17">
        <v>119</v>
      </c>
      <c r="I533" s="19">
        <f t="shared" si="88"/>
        <v>0.23047069579986593</v>
      </c>
      <c r="J533" s="19" t="str">
        <f t="shared" si="97"/>
        <v>&lt; 25%</v>
      </c>
      <c r="K533" s="19">
        <f t="shared" si="89"/>
        <v>0.20780991973183693</v>
      </c>
      <c r="L533" s="19">
        <f t="shared" si="90"/>
        <v>0.20780991973183693</v>
      </c>
      <c r="M533" s="18">
        <f t="shared" si="91"/>
        <v>3338.2120000000014</v>
      </c>
      <c r="N533" s="18">
        <f t="shared" si="92"/>
        <v>3009.9859999999994</v>
      </c>
      <c r="O533" s="18">
        <f t="shared" si="93"/>
        <v>3009.9859999999994</v>
      </c>
      <c r="P533" s="19">
        <v>0.5</v>
      </c>
      <c r="Q533" s="18">
        <f t="shared" si="94"/>
        <v>60.858499999999999</v>
      </c>
      <c r="R533" s="18">
        <f t="shared" si="95"/>
        <v>49.458760896177189</v>
      </c>
      <c r="S533" s="18">
        <f t="shared" si="96"/>
        <v>69.541239103822818</v>
      </c>
    </row>
    <row r="534" spans="1:19" x14ac:dyDescent="0.25">
      <c r="A534" s="17">
        <v>23527</v>
      </c>
      <c r="B534" s="18">
        <v>51</v>
      </c>
      <c r="C534" s="18">
        <v>20.265740740740739</v>
      </c>
      <c r="D534" s="18">
        <v>18.95</v>
      </c>
      <c r="E534" s="18">
        <v>8.322227438590776</v>
      </c>
      <c r="F534" s="19">
        <f t="shared" si="87"/>
        <v>0.41065498394837296</v>
      </c>
      <c r="G534" s="18">
        <v>30.734259259259261</v>
      </c>
      <c r="H534" s="17">
        <v>108</v>
      </c>
      <c r="I534" s="19">
        <f t="shared" si="88"/>
        <v>0.39736746550472035</v>
      </c>
      <c r="J534" s="19" t="str">
        <f t="shared" si="97"/>
        <v>25% - 50%</v>
      </c>
      <c r="K534" s="19">
        <f t="shared" si="89"/>
        <v>0.3715686274509804</v>
      </c>
      <c r="L534" s="19">
        <f t="shared" si="90"/>
        <v>0.3715686274509804</v>
      </c>
      <c r="M534" s="18">
        <f t="shared" si="91"/>
        <v>2188.6999999999998</v>
      </c>
      <c r="N534" s="18">
        <f t="shared" si="92"/>
        <v>2046.6</v>
      </c>
      <c r="O534" s="18">
        <f t="shared" si="93"/>
        <v>2046.6</v>
      </c>
      <c r="P534" s="19">
        <v>0.5</v>
      </c>
      <c r="Q534" s="18">
        <f t="shared" si="94"/>
        <v>25.5</v>
      </c>
      <c r="R534" s="18">
        <f t="shared" si="95"/>
        <v>80.258823529411757</v>
      </c>
      <c r="S534" s="18">
        <f t="shared" si="96"/>
        <v>27.741176470588243</v>
      </c>
    </row>
    <row r="535" spans="1:19" x14ac:dyDescent="0.25">
      <c r="A535" s="17">
        <v>510132</v>
      </c>
      <c r="B535" s="18">
        <v>19.021999999999998</v>
      </c>
      <c r="C535" s="18">
        <v>12.73261797752809</v>
      </c>
      <c r="D535" s="18">
        <v>13</v>
      </c>
      <c r="E535" s="18">
        <v>3.3817449117068197</v>
      </c>
      <c r="F535" s="19">
        <f t="shared" si="87"/>
        <v>0.26559698230758916</v>
      </c>
      <c r="G535" s="18">
        <v>6.2893820224719104</v>
      </c>
      <c r="H535" s="17">
        <v>89</v>
      </c>
      <c r="I535" s="19">
        <f t="shared" si="88"/>
        <v>0.6693627367010877</v>
      </c>
      <c r="J535" s="19" t="str">
        <f t="shared" si="97"/>
        <v>50% - 75%</v>
      </c>
      <c r="K535" s="19">
        <f t="shared" si="89"/>
        <v>0.6834191988224162</v>
      </c>
      <c r="L535" s="19">
        <f t="shared" si="90"/>
        <v>0.6834191988224162</v>
      </c>
      <c r="M535" s="18">
        <f t="shared" si="91"/>
        <v>1133.203</v>
      </c>
      <c r="N535" s="18">
        <f t="shared" si="92"/>
        <v>1157</v>
      </c>
      <c r="O535" s="18">
        <f t="shared" si="93"/>
        <v>1157</v>
      </c>
      <c r="P535" s="19">
        <v>0.5</v>
      </c>
      <c r="Q535" s="18">
        <f t="shared" si="94"/>
        <v>9.5109999999999992</v>
      </c>
      <c r="R535" s="18">
        <f t="shared" si="95"/>
        <v>121.64861739039009</v>
      </c>
      <c r="S535" s="18">
        <f t="shared" si="96"/>
        <v>-32.648617390390086</v>
      </c>
    </row>
    <row r="536" spans="1:19" x14ac:dyDescent="0.25">
      <c r="A536" s="17">
        <v>26710</v>
      </c>
      <c r="B536" s="18">
        <v>145.4</v>
      </c>
      <c r="C536" s="18">
        <v>81.395833333333314</v>
      </c>
      <c r="D536" s="18">
        <v>80</v>
      </c>
      <c r="E536" s="18">
        <v>27.516830894129885</v>
      </c>
      <c r="F536" s="19">
        <f t="shared" si="87"/>
        <v>0.33806191014032116</v>
      </c>
      <c r="G536" s="18">
        <v>64.004166666666634</v>
      </c>
      <c r="H536" s="17">
        <v>96</v>
      </c>
      <c r="I536" s="19">
        <f t="shared" si="88"/>
        <v>0.55980628152223733</v>
      </c>
      <c r="J536" s="19" t="str">
        <f t="shared" si="97"/>
        <v>50% - 75%</v>
      </c>
      <c r="K536" s="19">
        <f t="shared" si="89"/>
        <v>0.55020632737276476</v>
      </c>
      <c r="L536" s="19">
        <f t="shared" si="90"/>
        <v>0.55020632737276476</v>
      </c>
      <c r="M536" s="18">
        <f t="shared" si="91"/>
        <v>7813.9999999999982</v>
      </c>
      <c r="N536" s="18">
        <f t="shared" si="92"/>
        <v>7680</v>
      </c>
      <c r="O536" s="18">
        <f t="shared" si="93"/>
        <v>7680</v>
      </c>
      <c r="P536" s="19">
        <v>0.5</v>
      </c>
      <c r="Q536" s="18">
        <f t="shared" si="94"/>
        <v>72.7</v>
      </c>
      <c r="R536" s="18">
        <f t="shared" si="95"/>
        <v>105.63961485557084</v>
      </c>
      <c r="S536" s="18">
        <f t="shared" si="96"/>
        <v>-9.6396148555708407</v>
      </c>
    </row>
    <row r="537" spans="1:19" x14ac:dyDescent="0.25">
      <c r="A537" s="17">
        <v>120246</v>
      </c>
      <c r="B537" s="18">
        <v>81.2</v>
      </c>
      <c r="C537" s="18">
        <v>23.935221428571424</v>
      </c>
      <c r="D537" s="18">
        <v>20.446499999999997</v>
      </c>
      <c r="E537" s="18">
        <v>15.101873240359385</v>
      </c>
      <c r="F537" s="19">
        <f t="shared" si="87"/>
        <v>0.63094771382947434</v>
      </c>
      <c r="G537" s="18">
        <v>57.264778571428593</v>
      </c>
      <c r="H537" s="17">
        <v>140</v>
      </c>
      <c r="I537" s="19">
        <f t="shared" si="88"/>
        <v>0.29476873680506677</v>
      </c>
      <c r="J537" s="19" t="str">
        <f t="shared" si="97"/>
        <v>25% - 50%</v>
      </c>
      <c r="K537" s="19">
        <f t="shared" si="89"/>
        <v>0.25180418719211817</v>
      </c>
      <c r="L537" s="19">
        <f t="shared" si="90"/>
        <v>0.25180418719211817</v>
      </c>
      <c r="M537" s="18">
        <f t="shared" si="91"/>
        <v>3350.9309999999996</v>
      </c>
      <c r="N537" s="18">
        <f t="shared" si="92"/>
        <v>2862.5099999999998</v>
      </c>
      <c r="O537" s="18">
        <f t="shared" si="93"/>
        <v>2862.5099999999998</v>
      </c>
      <c r="P537" s="19">
        <v>0.5</v>
      </c>
      <c r="Q537" s="18">
        <f t="shared" si="94"/>
        <v>40.6</v>
      </c>
      <c r="R537" s="18">
        <f t="shared" si="95"/>
        <v>70.50517241379309</v>
      </c>
      <c r="S537" s="18">
        <f t="shared" si="96"/>
        <v>69.49482758620691</v>
      </c>
    </row>
    <row r="538" spans="1:19" x14ac:dyDescent="0.25">
      <c r="A538" s="17">
        <v>2258</v>
      </c>
      <c r="B538" s="18">
        <v>17.911999999999999</v>
      </c>
      <c r="C538" s="18">
        <v>12.69161052631579</v>
      </c>
      <c r="D538" s="18">
        <v>12.5</v>
      </c>
      <c r="E538" s="18">
        <v>2.9422661200449993</v>
      </c>
      <c r="F538" s="19">
        <f t="shared" si="87"/>
        <v>0.23182764030965747</v>
      </c>
      <c r="G538" s="18">
        <v>5.2203894736842082</v>
      </c>
      <c r="H538" s="17">
        <v>95</v>
      </c>
      <c r="I538" s="19">
        <f t="shared" si="88"/>
        <v>0.70855351308149794</v>
      </c>
      <c r="J538" s="19" t="str">
        <f t="shared" si="97"/>
        <v>50% - 75%</v>
      </c>
      <c r="K538" s="19">
        <f t="shared" si="89"/>
        <v>0.69785618579723097</v>
      </c>
      <c r="L538" s="19">
        <f t="shared" si="90"/>
        <v>0.69785618579723097</v>
      </c>
      <c r="M538" s="18">
        <f t="shared" si="91"/>
        <v>1205.703</v>
      </c>
      <c r="N538" s="18">
        <f t="shared" si="92"/>
        <v>1187.5</v>
      </c>
      <c r="O538" s="18">
        <f t="shared" si="93"/>
        <v>1187.5</v>
      </c>
      <c r="P538" s="19">
        <v>0.5</v>
      </c>
      <c r="Q538" s="18">
        <f t="shared" si="94"/>
        <v>8.9559999999999995</v>
      </c>
      <c r="R538" s="18">
        <f t="shared" si="95"/>
        <v>132.59267530147389</v>
      </c>
      <c r="S538" s="18">
        <f t="shared" si="96"/>
        <v>-37.592675301473889</v>
      </c>
    </row>
    <row r="539" spans="1:19" x14ac:dyDescent="0.25">
      <c r="A539" s="17">
        <v>2455</v>
      </c>
      <c r="B539" s="18">
        <v>91.6</v>
      </c>
      <c r="C539" s="18">
        <v>33.820754716981149</v>
      </c>
      <c r="D539" s="18">
        <v>31.7</v>
      </c>
      <c r="E539" s="18">
        <v>16.075812751318455</v>
      </c>
      <c r="F539" s="19">
        <f t="shared" si="87"/>
        <v>0.47532389167078254</v>
      </c>
      <c r="G539" s="18">
        <v>57.779245283018874</v>
      </c>
      <c r="H539" s="17">
        <v>106</v>
      </c>
      <c r="I539" s="19">
        <f t="shared" si="88"/>
        <v>0.36922221306747982</v>
      </c>
      <c r="J539" s="19" t="str">
        <f t="shared" si="97"/>
        <v>25% - 50%</v>
      </c>
      <c r="K539" s="19">
        <f t="shared" si="89"/>
        <v>0.34606986899563319</v>
      </c>
      <c r="L539" s="19">
        <f t="shared" si="90"/>
        <v>0.34606986899563319</v>
      </c>
      <c r="M539" s="18">
        <f t="shared" si="91"/>
        <v>3585.0000000000018</v>
      </c>
      <c r="N539" s="18">
        <f t="shared" si="92"/>
        <v>3360.2</v>
      </c>
      <c r="O539" s="18">
        <f t="shared" si="93"/>
        <v>3360.2</v>
      </c>
      <c r="P539" s="19">
        <v>0.5</v>
      </c>
      <c r="Q539" s="18">
        <f t="shared" si="94"/>
        <v>45.8</v>
      </c>
      <c r="R539" s="18">
        <f t="shared" si="95"/>
        <v>73.366812227074234</v>
      </c>
      <c r="S539" s="18">
        <f t="shared" si="96"/>
        <v>32.633187772925766</v>
      </c>
    </row>
    <row r="540" spans="1:19" x14ac:dyDescent="0.25">
      <c r="A540" s="17">
        <v>120171</v>
      </c>
      <c r="B540" s="18">
        <v>86.5</v>
      </c>
      <c r="C540" s="18">
        <v>35.976677685950428</v>
      </c>
      <c r="D540" s="18">
        <v>32.073</v>
      </c>
      <c r="E540" s="18">
        <v>19.243642372315591</v>
      </c>
      <c r="F540" s="19">
        <f t="shared" si="87"/>
        <v>0.5348921470820136</v>
      </c>
      <c r="G540" s="18">
        <v>50.523322314049565</v>
      </c>
      <c r="H540" s="17">
        <v>121</v>
      </c>
      <c r="I540" s="19">
        <f t="shared" si="88"/>
        <v>0.41591534897052518</v>
      </c>
      <c r="J540" s="19" t="str">
        <f t="shared" si="97"/>
        <v>25% - 50%</v>
      </c>
      <c r="K540" s="19">
        <f t="shared" si="89"/>
        <v>0.37078612716763004</v>
      </c>
      <c r="L540" s="19">
        <f t="shared" si="90"/>
        <v>0.37078612716763004</v>
      </c>
      <c r="M540" s="18">
        <f t="shared" si="91"/>
        <v>4353.1780000000017</v>
      </c>
      <c r="N540" s="18">
        <f t="shared" si="92"/>
        <v>3880.8330000000001</v>
      </c>
      <c r="O540" s="18">
        <f t="shared" si="93"/>
        <v>3880.8330000000001</v>
      </c>
      <c r="P540" s="19">
        <v>0.5</v>
      </c>
      <c r="Q540" s="18">
        <f t="shared" si="94"/>
        <v>43.25</v>
      </c>
      <c r="R540" s="18">
        <f t="shared" si="95"/>
        <v>89.730242774566477</v>
      </c>
      <c r="S540" s="18">
        <f t="shared" si="96"/>
        <v>31.269757225433523</v>
      </c>
    </row>
    <row r="541" spans="1:19" x14ac:dyDescent="0.25">
      <c r="A541" s="17">
        <v>294109</v>
      </c>
      <c r="B541" s="18">
        <v>114.1</v>
      </c>
      <c r="C541" s="18">
        <v>74.893670886075981</v>
      </c>
      <c r="D541" s="18">
        <v>81.3</v>
      </c>
      <c r="E541" s="18">
        <v>25.224023661683407</v>
      </c>
      <c r="F541" s="19">
        <f t="shared" si="87"/>
        <v>0.33679780097910766</v>
      </c>
      <c r="G541" s="18">
        <v>39.206329113924056</v>
      </c>
      <c r="H541" s="17">
        <v>79</v>
      </c>
      <c r="I541" s="19">
        <f t="shared" si="88"/>
        <v>0.65638624790601219</v>
      </c>
      <c r="J541" s="19" t="str">
        <f t="shared" si="97"/>
        <v>50% - 75%</v>
      </c>
      <c r="K541" s="19">
        <f t="shared" si="89"/>
        <v>0.71253286590709908</v>
      </c>
      <c r="L541" s="19">
        <f t="shared" si="90"/>
        <v>0.71253286590709908</v>
      </c>
      <c r="M541" s="18">
        <f t="shared" si="91"/>
        <v>5916.6000000000022</v>
      </c>
      <c r="N541" s="18">
        <f t="shared" si="92"/>
        <v>6422.7</v>
      </c>
      <c r="O541" s="18">
        <f t="shared" si="93"/>
        <v>6422.7</v>
      </c>
      <c r="P541" s="19">
        <v>0.5</v>
      </c>
      <c r="Q541" s="18">
        <f t="shared" si="94"/>
        <v>57.05</v>
      </c>
      <c r="R541" s="18">
        <f t="shared" si="95"/>
        <v>112.58019281332164</v>
      </c>
      <c r="S541" s="18">
        <f t="shared" si="96"/>
        <v>-33.580192813321645</v>
      </c>
    </row>
    <row r="542" spans="1:19" x14ac:dyDescent="0.25">
      <c r="A542" s="17">
        <v>294124</v>
      </c>
      <c r="B542" s="18">
        <v>141.9</v>
      </c>
      <c r="C542" s="18">
        <v>73.691176470588218</v>
      </c>
      <c r="D542" s="18">
        <v>70</v>
      </c>
      <c r="E542" s="18">
        <v>20.449169548807589</v>
      </c>
      <c r="F542" s="19">
        <f t="shared" si="87"/>
        <v>0.2774982098022184</v>
      </c>
      <c r="G542" s="18">
        <v>68.208823529411731</v>
      </c>
      <c r="H542" s="17">
        <v>102</v>
      </c>
      <c r="I542" s="19">
        <f t="shared" si="88"/>
        <v>0.51931766364050891</v>
      </c>
      <c r="J542" s="19" t="str">
        <f t="shared" si="97"/>
        <v>50% - 75%</v>
      </c>
      <c r="K542" s="19">
        <f t="shared" si="89"/>
        <v>0.49330514446793516</v>
      </c>
      <c r="L542" s="19">
        <f t="shared" si="90"/>
        <v>0.49330514446793516</v>
      </c>
      <c r="M542" s="18">
        <f t="shared" si="91"/>
        <v>7516.4999999999982</v>
      </c>
      <c r="N542" s="18">
        <f t="shared" si="92"/>
        <v>7140</v>
      </c>
      <c r="O542" s="18">
        <f t="shared" si="93"/>
        <v>7140</v>
      </c>
      <c r="P542" s="19">
        <v>0.5</v>
      </c>
      <c r="Q542" s="18">
        <f t="shared" si="94"/>
        <v>70.95</v>
      </c>
      <c r="R542" s="18">
        <f t="shared" si="95"/>
        <v>100.63424947145877</v>
      </c>
      <c r="S542" s="18">
        <f t="shared" si="96"/>
        <v>1.365750528541227</v>
      </c>
    </row>
    <row r="543" spans="1:19" x14ac:dyDescent="0.25">
      <c r="A543" s="17">
        <v>13054</v>
      </c>
      <c r="B543" s="18">
        <v>102.1</v>
      </c>
      <c r="C543" s="18">
        <v>62.27822619047619</v>
      </c>
      <c r="D543" s="18">
        <v>65.05</v>
      </c>
      <c r="E543" s="18">
        <v>23.803363740401497</v>
      </c>
      <c r="F543" s="19">
        <f t="shared" si="87"/>
        <v>0.38221004669592845</v>
      </c>
      <c r="G543" s="18">
        <v>39.821773809523783</v>
      </c>
      <c r="H543" s="17">
        <v>84</v>
      </c>
      <c r="I543" s="19">
        <f t="shared" si="88"/>
        <v>0.6099728324238608</v>
      </c>
      <c r="J543" s="19" t="str">
        <f t="shared" si="97"/>
        <v>50% - 75%</v>
      </c>
      <c r="K543" s="19">
        <f t="shared" si="89"/>
        <v>0.6371204701273262</v>
      </c>
      <c r="L543" s="19">
        <f t="shared" si="90"/>
        <v>0.6371204701273262</v>
      </c>
      <c r="M543" s="18">
        <f t="shared" si="91"/>
        <v>5231.3710000000001</v>
      </c>
      <c r="N543" s="18">
        <f t="shared" si="92"/>
        <v>5464.2</v>
      </c>
      <c r="O543" s="18">
        <f t="shared" si="93"/>
        <v>5464.2</v>
      </c>
      <c r="P543" s="19">
        <v>0.5</v>
      </c>
      <c r="Q543" s="18">
        <f t="shared" si="94"/>
        <v>51.05</v>
      </c>
      <c r="R543" s="18">
        <f t="shared" si="95"/>
        <v>107.0362389813908</v>
      </c>
      <c r="S543" s="18">
        <f t="shared" si="96"/>
        <v>-23.036238981390795</v>
      </c>
    </row>
    <row r="544" spans="1:19" x14ac:dyDescent="0.25">
      <c r="A544" s="17">
        <v>120237</v>
      </c>
      <c r="B544" s="18">
        <v>116.792</v>
      </c>
      <c r="C544" s="18">
        <v>56.088263736263748</v>
      </c>
      <c r="D544" s="18">
        <v>56.002000000000002</v>
      </c>
      <c r="E544" s="18">
        <v>27.895673618297128</v>
      </c>
      <c r="F544" s="19">
        <f t="shared" si="87"/>
        <v>0.49735313165455036</v>
      </c>
      <c r="G544" s="18">
        <v>60.703736263736282</v>
      </c>
      <c r="H544" s="17">
        <v>91</v>
      </c>
      <c r="I544" s="19">
        <f t="shared" si="88"/>
        <v>0.48024063066189249</v>
      </c>
      <c r="J544" s="19" t="str">
        <f t="shared" si="97"/>
        <v>25% - 50%</v>
      </c>
      <c r="K544" s="19">
        <f t="shared" si="89"/>
        <v>0.4795020206863484</v>
      </c>
      <c r="L544" s="19">
        <f t="shared" si="90"/>
        <v>0.4795020206863484</v>
      </c>
      <c r="M544" s="18">
        <f t="shared" si="91"/>
        <v>5104.0320000000011</v>
      </c>
      <c r="N544" s="18">
        <f t="shared" si="92"/>
        <v>5096.1819999999998</v>
      </c>
      <c r="O544" s="18">
        <f t="shared" si="93"/>
        <v>5096.1819999999998</v>
      </c>
      <c r="P544" s="19">
        <v>0.5</v>
      </c>
      <c r="Q544" s="18">
        <f t="shared" si="94"/>
        <v>58.396000000000001</v>
      </c>
      <c r="R544" s="18">
        <f t="shared" si="95"/>
        <v>87.269367764915401</v>
      </c>
      <c r="S544" s="18">
        <f t="shared" si="96"/>
        <v>3.7306322350845988</v>
      </c>
    </row>
    <row r="545" spans="1:19" x14ac:dyDescent="0.25">
      <c r="A545" s="17">
        <v>294138</v>
      </c>
      <c r="B545" s="18">
        <v>187.2</v>
      </c>
      <c r="C545" s="18">
        <v>82.471276595744669</v>
      </c>
      <c r="D545" s="18">
        <v>81.05</v>
      </c>
      <c r="E545" s="18">
        <v>24.195154683959736</v>
      </c>
      <c r="F545" s="19">
        <f t="shared" si="87"/>
        <v>0.29337674500370414</v>
      </c>
      <c r="G545" s="18">
        <v>104.72872340425533</v>
      </c>
      <c r="H545" s="17">
        <v>94</v>
      </c>
      <c r="I545" s="19">
        <f t="shared" si="88"/>
        <v>0.44055169121658477</v>
      </c>
      <c r="J545" s="19" t="str">
        <f t="shared" si="97"/>
        <v>25% - 50%</v>
      </c>
      <c r="K545" s="19">
        <f t="shared" si="89"/>
        <v>0.43295940170940173</v>
      </c>
      <c r="L545" s="19">
        <f t="shared" si="90"/>
        <v>0.43295940170940173</v>
      </c>
      <c r="M545" s="18">
        <f t="shared" si="91"/>
        <v>7752.2999999999993</v>
      </c>
      <c r="N545" s="18">
        <f t="shared" si="92"/>
        <v>7618.7</v>
      </c>
      <c r="O545" s="18">
        <f t="shared" si="93"/>
        <v>7618.7</v>
      </c>
      <c r="P545" s="19">
        <v>0.5</v>
      </c>
      <c r="Q545" s="18">
        <f t="shared" si="94"/>
        <v>93.6</v>
      </c>
      <c r="R545" s="18">
        <f t="shared" si="95"/>
        <v>81.396367521367523</v>
      </c>
      <c r="S545" s="18">
        <f t="shared" si="96"/>
        <v>12.603632478632477</v>
      </c>
    </row>
    <row r="546" spans="1:19" x14ac:dyDescent="0.25">
      <c r="A546" s="17">
        <v>11031</v>
      </c>
      <c r="B546" s="18">
        <v>39.981999999999999</v>
      </c>
      <c r="C546" s="18">
        <v>22.154652173913036</v>
      </c>
      <c r="D546" s="18">
        <v>21.950499999999998</v>
      </c>
      <c r="E546" s="18">
        <v>5.1151139598979372</v>
      </c>
      <c r="F546" s="19">
        <f t="shared" si="87"/>
        <v>0.2308821605387672</v>
      </c>
      <c r="G546" s="18">
        <v>17</v>
      </c>
      <c r="H546" s="17">
        <v>92</v>
      </c>
      <c r="I546" s="19">
        <f t="shared" si="88"/>
        <v>0.55411565639320282</v>
      </c>
      <c r="J546" s="19" t="str">
        <f t="shared" si="97"/>
        <v>50% - 75%</v>
      </c>
      <c r="K546" s="19">
        <f t="shared" si="89"/>
        <v>0.54900955429943465</v>
      </c>
      <c r="L546" s="19">
        <f t="shared" si="90"/>
        <v>0.54900955429943465</v>
      </c>
      <c r="M546" s="18">
        <f t="shared" si="91"/>
        <v>2038.2279999999992</v>
      </c>
      <c r="N546" s="18">
        <f t="shared" si="92"/>
        <v>2019.4459999999999</v>
      </c>
      <c r="O546" s="18">
        <f t="shared" si="93"/>
        <v>2019.4459999999999</v>
      </c>
      <c r="P546" s="19">
        <v>0.5</v>
      </c>
      <c r="Q546" s="18">
        <f t="shared" si="94"/>
        <v>19.991</v>
      </c>
      <c r="R546" s="18">
        <f t="shared" si="95"/>
        <v>101.01775799109599</v>
      </c>
      <c r="S546" s="18">
        <f t="shared" si="96"/>
        <v>-9.0177579910959906</v>
      </c>
    </row>
    <row r="547" spans="1:19" x14ac:dyDescent="0.25">
      <c r="A547" s="17">
        <v>3943</v>
      </c>
      <c r="B547" s="18">
        <v>109.1</v>
      </c>
      <c r="C547" s="18">
        <v>62.08131868131867</v>
      </c>
      <c r="D547" s="18">
        <v>61.8</v>
      </c>
      <c r="E547" s="18">
        <v>22.671082472259272</v>
      </c>
      <c r="F547" s="19">
        <f t="shared" si="87"/>
        <v>0.3651836487017372</v>
      </c>
      <c r="G547" s="18">
        <v>47.018681318681317</v>
      </c>
      <c r="H547" s="17">
        <v>91</v>
      </c>
      <c r="I547" s="19">
        <f t="shared" si="88"/>
        <v>0.56903133530081274</v>
      </c>
      <c r="J547" s="19" t="str">
        <f t="shared" si="97"/>
        <v>50% - 75%</v>
      </c>
      <c r="K547" s="19">
        <f t="shared" si="89"/>
        <v>0.56645279560036665</v>
      </c>
      <c r="L547" s="19">
        <f t="shared" si="90"/>
        <v>0.56645279560036665</v>
      </c>
      <c r="M547" s="18">
        <f t="shared" si="91"/>
        <v>5649.3999999999987</v>
      </c>
      <c r="N547" s="18">
        <f t="shared" si="92"/>
        <v>5623.8</v>
      </c>
      <c r="O547" s="18">
        <f t="shared" si="93"/>
        <v>5623.8</v>
      </c>
      <c r="P547" s="19">
        <v>0.5</v>
      </c>
      <c r="Q547" s="18">
        <f t="shared" si="94"/>
        <v>54.55</v>
      </c>
      <c r="R547" s="18">
        <f t="shared" si="95"/>
        <v>103.09440879926673</v>
      </c>
      <c r="S547" s="18">
        <f t="shared" si="96"/>
        <v>-12.094408799266731</v>
      </c>
    </row>
    <row r="548" spans="1:19" x14ac:dyDescent="0.25">
      <c r="A548" s="17">
        <v>510246</v>
      </c>
      <c r="B548" s="18">
        <v>17.8</v>
      </c>
      <c r="C548" s="18">
        <v>11.992711111111115</v>
      </c>
      <c r="D548" s="18">
        <v>12.0015</v>
      </c>
      <c r="E548" s="18">
        <v>3.5945581786744092</v>
      </c>
      <c r="F548" s="19">
        <f t="shared" si="87"/>
        <v>0.29972857224452698</v>
      </c>
      <c r="G548" s="18">
        <v>5.8072888888888894</v>
      </c>
      <c r="H548" s="17">
        <v>90</v>
      </c>
      <c r="I548" s="19">
        <f t="shared" si="88"/>
        <v>0.6737478152309615</v>
      </c>
      <c r="J548" s="19" t="str">
        <f t="shared" si="97"/>
        <v>50% - 75%</v>
      </c>
      <c r="K548" s="19">
        <f t="shared" si="89"/>
        <v>0.6742415730337078</v>
      </c>
      <c r="L548" s="19">
        <f t="shared" si="90"/>
        <v>0.6742415730337078</v>
      </c>
      <c r="M548" s="18">
        <f t="shared" si="91"/>
        <v>1079.3440000000003</v>
      </c>
      <c r="N548" s="18">
        <f t="shared" si="92"/>
        <v>1080.135</v>
      </c>
      <c r="O548" s="18">
        <f t="shared" si="93"/>
        <v>1080.135</v>
      </c>
      <c r="P548" s="19">
        <v>0.5</v>
      </c>
      <c r="Q548" s="18">
        <f t="shared" si="94"/>
        <v>8.9</v>
      </c>
      <c r="R548" s="18">
        <f t="shared" si="95"/>
        <v>121.36348314606741</v>
      </c>
      <c r="S548" s="18">
        <f t="shared" si="96"/>
        <v>-31.363483146067409</v>
      </c>
    </row>
    <row r="549" spans="1:19" x14ac:dyDescent="0.25">
      <c r="A549" s="17">
        <v>294176</v>
      </c>
      <c r="B549" s="18">
        <v>159.5</v>
      </c>
      <c r="C549" s="18">
        <v>85.166666666666671</v>
      </c>
      <c r="D549" s="18">
        <v>81.400000000000006</v>
      </c>
      <c r="E549" s="18">
        <v>29.534124158266842</v>
      </c>
      <c r="F549" s="19">
        <f t="shared" si="87"/>
        <v>0.3467803227976537</v>
      </c>
      <c r="G549" s="18">
        <v>74.333333333333329</v>
      </c>
      <c r="H549" s="17">
        <v>99</v>
      </c>
      <c r="I549" s="19">
        <f t="shared" si="88"/>
        <v>0.53396029258098232</v>
      </c>
      <c r="J549" s="19" t="str">
        <f t="shared" si="97"/>
        <v>50% - 75%</v>
      </c>
      <c r="K549" s="19">
        <f t="shared" si="89"/>
        <v>0.51034482758620692</v>
      </c>
      <c r="L549" s="19">
        <f t="shared" si="90"/>
        <v>0.51034482758620692</v>
      </c>
      <c r="M549" s="18">
        <f t="shared" si="91"/>
        <v>8431.5</v>
      </c>
      <c r="N549" s="18">
        <f t="shared" si="92"/>
        <v>8058.6</v>
      </c>
      <c r="O549" s="18">
        <f t="shared" si="93"/>
        <v>8058.6</v>
      </c>
      <c r="P549" s="19">
        <v>0.5</v>
      </c>
      <c r="Q549" s="18">
        <f t="shared" si="94"/>
        <v>79.75</v>
      </c>
      <c r="R549" s="18">
        <f t="shared" si="95"/>
        <v>101.04827586206898</v>
      </c>
      <c r="S549" s="18">
        <f t="shared" si="96"/>
        <v>-2.0482758620689765</v>
      </c>
    </row>
    <row r="550" spans="1:19" x14ac:dyDescent="0.25">
      <c r="A550" s="17">
        <v>510140</v>
      </c>
      <c r="B550" s="18">
        <v>18</v>
      </c>
      <c r="C550" s="18">
        <v>10.010811111111108</v>
      </c>
      <c r="D550" s="18">
        <v>10.000499999999999</v>
      </c>
      <c r="E550" s="18">
        <v>2.989110806470447</v>
      </c>
      <c r="F550" s="19">
        <f t="shared" si="87"/>
        <v>0.29858827354686579</v>
      </c>
      <c r="G550" s="18">
        <v>7.9891888888888891</v>
      </c>
      <c r="H550" s="17">
        <v>90</v>
      </c>
      <c r="I550" s="19">
        <f t="shared" si="88"/>
        <v>0.55615617283950602</v>
      </c>
      <c r="J550" s="19" t="str">
        <f t="shared" si="97"/>
        <v>50% - 75%</v>
      </c>
      <c r="K550" s="19">
        <f t="shared" si="89"/>
        <v>0.55558333333333332</v>
      </c>
      <c r="L550" s="19">
        <f t="shared" si="90"/>
        <v>0.55558333333333332</v>
      </c>
      <c r="M550" s="18">
        <f t="shared" si="91"/>
        <v>900.97299999999973</v>
      </c>
      <c r="N550" s="18">
        <f t="shared" si="92"/>
        <v>900.04499999999985</v>
      </c>
      <c r="O550" s="18">
        <f t="shared" si="93"/>
        <v>900.04499999999985</v>
      </c>
      <c r="P550" s="19">
        <v>0.5</v>
      </c>
      <c r="Q550" s="18">
        <f t="shared" si="94"/>
        <v>9</v>
      </c>
      <c r="R550" s="18">
        <f t="shared" si="95"/>
        <v>100.00499999999998</v>
      </c>
      <c r="S550" s="18">
        <f t="shared" si="96"/>
        <v>-10.004999999999981</v>
      </c>
    </row>
    <row r="551" spans="1:19" x14ac:dyDescent="0.25">
      <c r="A551" s="17">
        <v>294144</v>
      </c>
      <c r="B551" s="18">
        <v>204.5</v>
      </c>
      <c r="C551" s="18">
        <v>82.657943925233639</v>
      </c>
      <c r="D551" s="18">
        <v>76.5</v>
      </c>
      <c r="E551" s="18">
        <v>31.864912498904904</v>
      </c>
      <c r="F551" s="19">
        <f t="shared" si="87"/>
        <v>0.38550332836402978</v>
      </c>
      <c r="G551" s="18">
        <v>121.84205607476632</v>
      </c>
      <c r="H551" s="17">
        <v>107</v>
      </c>
      <c r="I551" s="19">
        <f t="shared" si="88"/>
        <v>0.40419532481776843</v>
      </c>
      <c r="J551" s="19" t="str">
        <f t="shared" si="97"/>
        <v>25% - 50%</v>
      </c>
      <c r="K551" s="19">
        <f t="shared" si="89"/>
        <v>0.37408312958435208</v>
      </c>
      <c r="L551" s="19">
        <f t="shared" si="90"/>
        <v>0.37408312958435208</v>
      </c>
      <c r="M551" s="18">
        <f t="shared" si="91"/>
        <v>8844.4</v>
      </c>
      <c r="N551" s="18">
        <f t="shared" si="92"/>
        <v>8185.5</v>
      </c>
      <c r="O551" s="18">
        <f t="shared" si="93"/>
        <v>8185.5</v>
      </c>
      <c r="P551" s="19">
        <v>0.5</v>
      </c>
      <c r="Q551" s="18">
        <f t="shared" si="94"/>
        <v>102.25</v>
      </c>
      <c r="R551" s="18">
        <f t="shared" si="95"/>
        <v>80.053789731051339</v>
      </c>
      <c r="S551" s="18">
        <f t="shared" si="96"/>
        <v>26.946210268948661</v>
      </c>
    </row>
    <row r="552" spans="1:19" x14ac:dyDescent="0.25">
      <c r="A552" s="17">
        <v>57063</v>
      </c>
      <c r="B552" s="18">
        <v>21.140999999999998</v>
      </c>
      <c r="C552" s="18">
        <v>12.24637634408602</v>
      </c>
      <c r="D552" s="18">
        <v>12</v>
      </c>
      <c r="E552" s="18">
        <v>2.8511393295296648</v>
      </c>
      <c r="F552" s="19">
        <f t="shared" si="87"/>
        <v>0.23281493638781792</v>
      </c>
      <c r="G552" s="18">
        <v>8.8946236559139784</v>
      </c>
      <c r="H552" s="17">
        <v>93</v>
      </c>
      <c r="I552" s="19">
        <f t="shared" si="88"/>
        <v>0.5792713847067793</v>
      </c>
      <c r="J552" s="19" t="str">
        <f t="shared" si="97"/>
        <v>50% - 75%</v>
      </c>
      <c r="K552" s="19">
        <f t="shared" si="89"/>
        <v>0.56761742585497377</v>
      </c>
      <c r="L552" s="19">
        <f t="shared" si="90"/>
        <v>0.56761742585497377</v>
      </c>
      <c r="M552" s="18">
        <f t="shared" si="91"/>
        <v>1138.9129999999998</v>
      </c>
      <c r="N552" s="18">
        <f t="shared" si="92"/>
        <v>1116</v>
      </c>
      <c r="O552" s="18">
        <f t="shared" si="93"/>
        <v>1116</v>
      </c>
      <c r="P552" s="19">
        <v>0.5</v>
      </c>
      <c r="Q552" s="18">
        <f t="shared" si="94"/>
        <v>10.570499999999999</v>
      </c>
      <c r="R552" s="18">
        <f t="shared" si="95"/>
        <v>105.57684120902512</v>
      </c>
      <c r="S552" s="18">
        <f t="shared" si="96"/>
        <v>-12.576841209025119</v>
      </c>
    </row>
    <row r="553" spans="1:19" x14ac:dyDescent="0.25">
      <c r="A553" s="17">
        <v>510250</v>
      </c>
      <c r="B553" s="18">
        <v>19.001999999999999</v>
      </c>
      <c r="C553" s="18">
        <v>12.628978021978023</v>
      </c>
      <c r="D553" s="18">
        <v>12.49</v>
      </c>
      <c r="E553" s="18">
        <v>2.9545606403134324</v>
      </c>
      <c r="F553" s="19">
        <f t="shared" si="87"/>
        <v>0.23395088938880521</v>
      </c>
      <c r="G553" s="18">
        <v>6.3730219780219759</v>
      </c>
      <c r="H553" s="17">
        <v>91</v>
      </c>
      <c r="I553" s="19">
        <f t="shared" si="88"/>
        <v>0.66461309451521022</v>
      </c>
      <c r="J553" s="19" t="str">
        <f t="shared" si="97"/>
        <v>50% - 75%</v>
      </c>
      <c r="K553" s="19">
        <f t="shared" si="89"/>
        <v>0.65729923165982529</v>
      </c>
      <c r="L553" s="19">
        <f t="shared" si="90"/>
        <v>0.65729923165982529</v>
      </c>
      <c r="M553" s="18">
        <f t="shared" si="91"/>
        <v>1149.2370000000001</v>
      </c>
      <c r="N553" s="18">
        <f t="shared" si="92"/>
        <v>1136.5899999999999</v>
      </c>
      <c r="O553" s="18">
        <f t="shared" si="93"/>
        <v>1136.5899999999999</v>
      </c>
      <c r="P553" s="19">
        <v>0.5</v>
      </c>
      <c r="Q553" s="18">
        <f t="shared" si="94"/>
        <v>9.5009999999999994</v>
      </c>
      <c r="R553" s="18">
        <f t="shared" si="95"/>
        <v>119.6284601620882</v>
      </c>
      <c r="S553" s="18">
        <f t="shared" si="96"/>
        <v>-28.628460162088203</v>
      </c>
    </row>
    <row r="554" spans="1:19" x14ac:dyDescent="0.25">
      <c r="A554" s="17">
        <v>120172</v>
      </c>
      <c r="B554" s="18">
        <v>80.599999999999994</v>
      </c>
      <c r="C554" s="18">
        <v>46.169701149425293</v>
      </c>
      <c r="D554" s="18">
        <v>46.6</v>
      </c>
      <c r="E554" s="18">
        <v>15.169128217745181</v>
      </c>
      <c r="F554" s="19">
        <f t="shared" si="87"/>
        <v>0.3285515790680833</v>
      </c>
      <c r="G554" s="18">
        <v>34.430298850574708</v>
      </c>
      <c r="H554" s="17">
        <v>87</v>
      </c>
      <c r="I554" s="19">
        <f t="shared" si="88"/>
        <v>0.5728250762955992</v>
      </c>
      <c r="J554" s="19" t="str">
        <f t="shared" si="97"/>
        <v>50% - 75%</v>
      </c>
      <c r="K554" s="19">
        <f t="shared" si="89"/>
        <v>0.57816377171215882</v>
      </c>
      <c r="L554" s="19">
        <f t="shared" si="90"/>
        <v>0.57816377171215882</v>
      </c>
      <c r="M554" s="18">
        <f t="shared" si="91"/>
        <v>4016.7640000000006</v>
      </c>
      <c r="N554" s="18">
        <f t="shared" si="92"/>
        <v>4054.2000000000003</v>
      </c>
      <c r="O554" s="18">
        <f t="shared" si="93"/>
        <v>4054.2000000000003</v>
      </c>
      <c r="P554" s="19">
        <v>0.5</v>
      </c>
      <c r="Q554" s="18">
        <f t="shared" si="94"/>
        <v>40.299999999999997</v>
      </c>
      <c r="R554" s="18">
        <f t="shared" si="95"/>
        <v>100.60049627791565</v>
      </c>
      <c r="S554" s="18">
        <f t="shared" si="96"/>
        <v>-13.600496277915653</v>
      </c>
    </row>
    <row r="555" spans="1:19" x14ac:dyDescent="0.25">
      <c r="A555" s="17">
        <v>294141</v>
      </c>
      <c r="B555" s="18">
        <v>207.1</v>
      </c>
      <c r="C555" s="18">
        <v>89.313829787234042</v>
      </c>
      <c r="D555" s="18">
        <v>86.8</v>
      </c>
      <c r="E555" s="18">
        <v>32.377453329435163</v>
      </c>
      <c r="F555" s="19">
        <f t="shared" si="87"/>
        <v>0.36251332415781135</v>
      </c>
      <c r="G555" s="18">
        <v>117.78617021276597</v>
      </c>
      <c r="H555" s="17">
        <v>94</v>
      </c>
      <c r="I555" s="19">
        <f t="shared" si="88"/>
        <v>0.43125943885675538</v>
      </c>
      <c r="J555" s="19" t="str">
        <f t="shared" si="97"/>
        <v>25% - 50%</v>
      </c>
      <c r="K555" s="19">
        <f t="shared" si="89"/>
        <v>0.41912119748913568</v>
      </c>
      <c r="L555" s="19">
        <f t="shared" si="90"/>
        <v>0.41912119748913568</v>
      </c>
      <c r="M555" s="18">
        <f t="shared" si="91"/>
        <v>8395.5</v>
      </c>
      <c r="N555" s="18">
        <f t="shared" si="92"/>
        <v>8159.2</v>
      </c>
      <c r="O555" s="18">
        <f t="shared" si="93"/>
        <v>8159.2</v>
      </c>
      <c r="P555" s="19">
        <v>0.5</v>
      </c>
      <c r="Q555" s="18">
        <f t="shared" si="94"/>
        <v>103.55</v>
      </c>
      <c r="R555" s="18">
        <f t="shared" si="95"/>
        <v>78.79478512795751</v>
      </c>
      <c r="S555" s="18">
        <f t="shared" si="96"/>
        <v>15.20521487204249</v>
      </c>
    </row>
    <row r="556" spans="1:19" x14ac:dyDescent="0.25">
      <c r="A556" s="17">
        <v>294173</v>
      </c>
      <c r="B556" s="18">
        <v>227</v>
      </c>
      <c r="C556" s="18">
        <v>98.018749999999997</v>
      </c>
      <c r="D556" s="18">
        <v>94.3</v>
      </c>
      <c r="E556" s="18">
        <v>38.085456023609787</v>
      </c>
      <c r="F556" s="19">
        <f t="shared" si="87"/>
        <v>0.38855276182985182</v>
      </c>
      <c r="G556" s="18">
        <v>128.98124999999999</v>
      </c>
      <c r="H556" s="17">
        <v>96</v>
      </c>
      <c r="I556" s="19">
        <f t="shared" si="88"/>
        <v>0.43180066079295154</v>
      </c>
      <c r="J556" s="19" t="str">
        <f t="shared" si="97"/>
        <v>25% - 50%</v>
      </c>
      <c r="K556" s="19">
        <f t="shared" si="89"/>
        <v>0.41541850220264315</v>
      </c>
      <c r="L556" s="19">
        <f t="shared" si="90"/>
        <v>0.41541850220264315</v>
      </c>
      <c r="M556" s="18">
        <f t="shared" si="91"/>
        <v>9409.7999999999993</v>
      </c>
      <c r="N556" s="18">
        <f t="shared" si="92"/>
        <v>9052.7999999999993</v>
      </c>
      <c r="O556" s="18">
        <f t="shared" si="93"/>
        <v>9052.7999999999993</v>
      </c>
      <c r="P556" s="19">
        <v>0.5</v>
      </c>
      <c r="Q556" s="18">
        <f t="shared" si="94"/>
        <v>113.5</v>
      </c>
      <c r="R556" s="18">
        <f t="shared" si="95"/>
        <v>79.760352422907488</v>
      </c>
      <c r="S556" s="18">
        <f t="shared" si="96"/>
        <v>16.239647577092512</v>
      </c>
    </row>
    <row r="557" spans="1:19" x14ac:dyDescent="0.25">
      <c r="A557" s="17">
        <v>510143</v>
      </c>
      <c r="B557" s="18">
        <v>16.7</v>
      </c>
      <c r="C557" s="18">
        <v>8.187694736842106</v>
      </c>
      <c r="D557" s="18">
        <v>7.8940000000000001</v>
      </c>
      <c r="E557" s="18">
        <v>3.084017285715015</v>
      </c>
      <c r="F557" s="19">
        <f t="shared" si="87"/>
        <v>0.37666490811362158</v>
      </c>
      <c r="G557" s="18">
        <v>8.5123052631578968</v>
      </c>
      <c r="H557" s="17">
        <v>95</v>
      </c>
      <c r="I557" s="19">
        <f t="shared" si="88"/>
        <v>0.49028112196659318</v>
      </c>
      <c r="J557" s="19" t="str">
        <f t="shared" si="97"/>
        <v>25% - 50%</v>
      </c>
      <c r="K557" s="19">
        <f t="shared" si="89"/>
        <v>0.47269461077844316</v>
      </c>
      <c r="L557" s="19">
        <f t="shared" si="90"/>
        <v>0.47269461077844316</v>
      </c>
      <c r="M557" s="18">
        <f t="shared" si="91"/>
        <v>777.83100000000002</v>
      </c>
      <c r="N557" s="18">
        <f t="shared" si="92"/>
        <v>749.93000000000006</v>
      </c>
      <c r="O557" s="18">
        <f t="shared" si="93"/>
        <v>749.93000000000006</v>
      </c>
      <c r="P557" s="19">
        <v>0.5</v>
      </c>
      <c r="Q557" s="18">
        <f t="shared" si="94"/>
        <v>8.35</v>
      </c>
      <c r="R557" s="18">
        <f t="shared" si="95"/>
        <v>89.81197604790421</v>
      </c>
      <c r="S557" s="18">
        <f t="shared" si="96"/>
        <v>5.18802395209579</v>
      </c>
    </row>
    <row r="558" spans="1:19" x14ac:dyDescent="0.25">
      <c r="A558" s="17">
        <v>29455</v>
      </c>
      <c r="B558" s="18">
        <v>152.69999999999999</v>
      </c>
      <c r="C558" s="18">
        <v>77.28735632183907</v>
      </c>
      <c r="D558" s="18">
        <v>77.599999999999994</v>
      </c>
      <c r="E558" s="18">
        <v>24.856882461813225</v>
      </c>
      <c r="F558" s="19">
        <f t="shared" si="87"/>
        <v>0.32161641495802362</v>
      </c>
      <c r="G558" s="18">
        <v>75.412643678160904</v>
      </c>
      <c r="H558" s="17">
        <v>87</v>
      </c>
      <c r="I558" s="19">
        <f t="shared" si="88"/>
        <v>0.50613854827661475</v>
      </c>
      <c r="J558" s="19" t="str">
        <f t="shared" si="97"/>
        <v>50% - 75%</v>
      </c>
      <c r="K558" s="19">
        <f t="shared" si="89"/>
        <v>0.50818598559266537</v>
      </c>
      <c r="L558" s="19">
        <f t="shared" si="90"/>
        <v>0.50818598559266537</v>
      </c>
      <c r="M558" s="18">
        <f t="shared" si="91"/>
        <v>6723.9999999999991</v>
      </c>
      <c r="N558" s="18">
        <f t="shared" si="92"/>
        <v>6751.2</v>
      </c>
      <c r="O558" s="18">
        <f t="shared" si="93"/>
        <v>6751.2</v>
      </c>
      <c r="P558" s="19">
        <v>0.5</v>
      </c>
      <c r="Q558" s="18">
        <f t="shared" si="94"/>
        <v>76.349999999999994</v>
      </c>
      <c r="R558" s="18">
        <f t="shared" si="95"/>
        <v>88.424361493123783</v>
      </c>
      <c r="S558" s="18">
        <f t="shared" si="96"/>
        <v>-1.4243614931237829</v>
      </c>
    </row>
    <row r="559" spans="1:19" x14ac:dyDescent="0.25">
      <c r="A559" s="17">
        <v>294177</v>
      </c>
      <c r="B559" s="18">
        <v>185</v>
      </c>
      <c r="C559" s="18">
        <v>99.581318681318692</v>
      </c>
      <c r="D559" s="18">
        <v>97.7</v>
      </c>
      <c r="E559" s="18">
        <v>33.964242347530025</v>
      </c>
      <c r="F559" s="19">
        <f t="shared" si="87"/>
        <v>0.34107042161414625</v>
      </c>
      <c r="G559" s="18">
        <v>85.418681318681323</v>
      </c>
      <c r="H559" s="17">
        <v>91</v>
      </c>
      <c r="I559" s="19">
        <f t="shared" si="88"/>
        <v>0.53827739827739829</v>
      </c>
      <c r="J559" s="19" t="str">
        <f t="shared" si="97"/>
        <v>50% - 75%</v>
      </c>
      <c r="K559" s="19">
        <f t="shared" si="89"/>
        <v>0.52810810810810815</v>
      </c>
      <c r="L559" s="19">
        <f t="shared" si="90"/>
        <v>0.52810810810810815</v>
      </c>
      <c r="M559" s="18">
        <f t="shared" si="91"/>
        <v>9061.9000000000015</v>
      </c>
      <c r="N559" s="18">
        <f t="shared" si="92"/>
        <v>8890.7000000000007</v>
      </c>
      <c r="O559" s="18">
        <f t="shared" si="93"/>
        <v>8890.7000000000007</v>
      </c>
      <c r="P559" s="19">
        <v>0.5</v>
      </c>
      <c r="Q559" s="18">
        <f t="shared" si="94"/>
        <v>92.5</v>
      </c>
      <c r="R559" s="18">
        <f t="shared" si="95"/>
        <v>96.115675675675689</v>
      </c>
      <c r="S559" s="18">
        <f t="shared" si="96"/>
        <v>-5.1156756756756891</v>
      </c>
    </row>
    <row r="560" spans="1:19" x14ac:dyDescent="0.25">
      <c r="A560" s="17">
        <v>560127</v>
      </c>
      <c r="B560" s="18">
        <v>50.503999999999998</v>
      </c>
      <c r="C560" s="18">
        <v>28.597512500000004</v>
      </c>
      <c r="D560" s="18">
        <v>29.95</v>
      </c>
      <c r="E560" s="18">
        <v>10.766626433536874</v>
      </c>
      <c r="F560" s="19">
        <f t="shared" si="87"/>
        <v>0.37648821496404183</v>
      </c>
      <c r="G560" s="18">
        <v>21.906487499999997</v>
      </c>
      <c r="H560" s="17">
        <v>80</v>
      </c>
      <c r="I560" s="19">
        <f t="shared" si="88"/>
        <v>0.56624252534452724</v>
      </c>
      <c r="J560" s="19" t="str">
        <f t="shared" si="97"/>
        <v>50% - 75%</v>
      </c>
      <c r="K560" s="19">
        <f t="shared" si="89"/>
        <v>0.59302233486456524</v>
      </c>
      <c r="L560" s="19">
        <f t="shared" si="90"/>
        <v>0.59302233486456524</v>
      </c>
      <c r="M560" s="18">
        <f t="shared" si="91"/>
        <v>2287.8010000000004</v>
      </c>
      <c r="N560" s="18">
        <f t="shared" si="92"/>
        <v>2396</v>
      </c>
      <c r="O560" s="18">
        <f t="shared" si="93"/>
        <v>2396</v>
      </c>
      <c r="P560" s="19">
        <v>0.5</v>
      </c>
      <c r="Q560" s="18">
        <f t="shared" si="94"/>
        <v>25.251999999999999</v>
      </c>
      <c r="R560" s="18">
        <f t="shared" si="95"/>
        <v>94.883573578330427</v>
      </c>
      <c r="S560" s="18">
        <f t="shared" si="96"/>
        <v>-14.883573578330427</v>
      </c>
    </row>
    <row r="561" spans="1:19" x14ac:dyDescent="0.25">
      <c r="A561" s="17">
        <v>22531</v>
      </c>
      <c r="B561" s="18">
        <v>22.3</v>
      </c>
      <c r="C561" s="18">
        <v>13.817647058823532</v>
      </c>
      <c r="D561" s="18">
        <v>14</v>
      </c>
      <c r="E561" s="18">
        <v>4.0003326192237791</v>
      </c>
      <c r="F561" s="19">
        <f t="shared" si="87"/>
        <v>0.28950895924565445</v>
      </c>
      <c r="G561" s="18">
        <v>8.4823529411764707</v>
      </c>
      <c r="H561" s="17">
        <v>85</v>
      </c>
      <c r="I561" s="19">
        <f t="shared" si="88"/>
        <v>0.61962542864679515</v>
      </c>
      <c r="J561" s="19" t="str">
        <f t="shared" si="97"/>
        <v>50% - 75%</v>
      </c>
      <c r="K561" s="19">
        <f t="shared" si="89"/>
        <v>0.62780269058295957</v>
      </c>
      <c r="L561" s="19">
        <f t="shared" si="90"/>
        <v>0.62780269058295957</v>
      </c>
      <c r="M561" s="18">
        <f t="shared" si="91"/>
        <v>1174.5000000000002</v>
      </c>
      <c r="N561" s="18">
        <f t="shared" si="92"/>
        <v>1190</v>
      </c>
      <c r="O561" s="18">
        <f t="shared" si="93"/>
        <v>1190</v>
      </c>
      <c r="P561" s="19">
        <v>0.5</v>
      </c>
      <c r="Q561" s="18">
        <f t="shared" si="94"/>
        <v>11.15</v>
      </c>
      <c r="R561" s="18">
        <f t="shared" si="95"/>
        <v>106.72645739910314</v>
      </c>
      <c r="S561" s="18">
        <f t="shared" si="96"/>
        <v>-21.72645739910314</v>
      </c>
    </row>
    <row r="562" spans="1:19" x14ac:dyDescent="0.25">
      <c r="A562" s="17">
        <v>22556</v>
      </c>
      <c r="B562" s="18">
        <v>31.5</v>
      </c>
      <c r="C562" s="18">
        <v>16.296843373493971</v>
      </c>
      <c r="D562" s="18">
        <v>16.7</v>
      </c>
      <c r="E562" s="18">
        <v>6.5565100611900347</v>
      </c>
      <c r="F562" s="19">
        <f t="shared" si="87"/>
        <v>0.40231779314108657</v>
      </c>
      <c r="G562" s="18">
        <v>15.203156626506027</v>
      </c>
      <c r="H562" s="17">
        <v>83</v>
      </c>
      <c r="I562" s="19">
        <f t="shared" si="88"/>
        <v>0.51736010709504665</v>
      </c>
      <c r="J562" s="19" t="str">
        <f t="shared" si="97"/>
        <v>50% - 75%</v>
      </c>
      <c r="K562" s="19">
        <f t="shared" si="89"/>
        <v>0.53015873015873016</v>
      </c>
      <c r="L562" s="19">
        <f t="shared" si="90"/>
        <v>0.53015873015873016</v>
      </c>
      <c r="M562" s="18">
        <f t="shared" si="91"/>
        <v>1352.6379999999995</v>
      </c>
      <c r="N562" s="18">
        <f t="shared" si="92"/>
        <v>1386.1</v>
      </c>
      <c r="O562" s="18">
        <f t="shared" si="93"/>
        <v>1386.1</v>
      </c>
      <c r="P562" s="19">
        <v>0.5</v>
      </c>
      <c r="Q562" s="18">
        <f t="shared" si="94"/>
        <v>15.75</v>
      </c>
      <c r="R562" s="18">
        <f t="shared" si="95"/>
        <v>88.006349206349199</v>
      </c>
      <c r="S562" s="18">
        <f t="shared" si="96"/>
        <v>-5.0063492063491992</v>
      </c>
    </row>
    <row r="563" spans="1:19" x14ac:dyDescent="0.25">
      <c r="A563" s="17">
        <v>560114</v>
      </c>
      <c r="B563" s="18">
        <v>52.000999999999998</v>
      </c>
      <c r="C563" s="18">
        <v>22.735386363636358</v>
      </c>
      <c r="D563" s="18">
        <v>22.6</v>
      </c>
      <c r="E563" s="18">
        <v>10.657053549398858</v>
      </c>
      <c r="F563" s="19">
        <f t="shared" si="87"/>
        <v>0.46874301491722442</v>
      </c>
      <c r="G563" s="18">
        <v>29.265613636363636</v>
      </c>
      <c r="H563" s="17">
        <v>88</v>
      </c>
      <c r="I563" s="19">
        <f t="shared" si="88"/>
        <v>0.43721056063607161</v>
      </c>
      <c r="J563" s="19" t="str">
        <f t="shared" si="97"/>
        <v>25% - 50%</v>
      </c>
      <c r="K563" s="19">
        <f t="shared" si="89"/>
        <v>0.43460702678794644</v>
      </c>
      <c r="L563" s="19">
        <f t="shared" si="90"/>
        <v>0.43460702678794644</v>
      </c>
      <c r="M563" s="18">
        <f t="shared" si="91"/>
        <v>2000.7139999999995</v>
      </c>
      <c r="N563" s="18">
        <f t="shared" si="92"/>
        <v>1988.8000000000002</v>
      </c>
      <c r="O563" s="18">
        <f t="shared" si="93"/>
        <v>1988.8000000000002</v>
      </c>
      <c r="P563" s="19">
        <v>0.5</v>
      </c>
      <c r="Q563" s="18">
        <f t="shared" si="94"/>
        <v>26.000499999999999</v>
      </c>
      <c r="R563" s="18">
        <f t="shared" si="95"/>
        <v>76.490836714678579</v>
      </c>
      <c r="S563" s="18">
        <f t="shared" si="96"/>
        <v>11.509163285321421</v>
      </c>
    </row>
    <row r="564" spans="1:19" x14ac:dyDescent="0.25">
      <c r="A564" s="17">
        <v>560129</v>
      </c>
      <c r="B564" s="18">
        <v>46.021999999999998</v>
      </c>
      <c r="C564" s="18">
        <v>32.764530120481915</v>
      </c>
      <c r="D564" s="18">
        <v>33.5</v>
      </c>
      <c r="E564" s="18">
        <v>6.805696137109571</v>
      </c>
      <c r="F564" s="19">
        <f t="shared" si="87"/>
        <v>0.20771535902036828</v>
      </c>
      <c r="G564" s="18">
        <v>13.257469879518073</v>
      </c>
      <c r="H564" s="17">
        <v>83</v>
      </c>
      <c r="I564" s="19">
        <f t="shared" si="88"/>
        <v>0.71193190475168211</v>
      </c>
      <c r="J564" s="19" t="str">
        <f t="shared" si="97"/>
        <v>50% - 75%</v>
      </c>
      <c r="K564" s="19">
        <f t="shared" si="89"/>
        <v>0.72791273738646733</v>
      </c>
      <c r="L564" s="19">
        <f t="shared" si="90"/>
        <v>0.72791273738646733</v>
      </c>
      <c r="M564" s="18">
        <f t="shared" si="91"/>
        <v>2719.4559999999988</v>
      </c>
      <c r="N564" s="18">
        <f t="shared" si="92"/>
        <v>2780.5</v>
      </c>
      <c r="O564" s="18">
        <f t="shared" si="93"/>
        <v>2780.5</v>
      </c>
      <c r="P564" s="19">
        <v>0.5</v>
      </c>
      <c r="Q564" s="18">
        <f t="shared" si="94"/>
        <v>23.010999999999999</v>
      </c>
      <c r="R564" s="18">
        <f t="shared" si="95"/>
        <v>120.83351440615358</v>
      </c>
      <c r="S564" s="18">
        <f t="shared" si="96"/>
        <v>-37.833514406153583</v>
      </c>
    </row>
    <row r="565" spans="1:19" x14ac:dyDescent="0.25">
      <c r="A565" s="17">
        <v>120178</v>
      </c>
      <c r="B565" s="18">
        <v>100</v>
      </c>
      <c r="C565" s="18">
        <v>39.623861111111097</v>
      </c>
      <c r="D565" s="18">
        <v>36.007000000000005</v>
      </c>
      <c r="E565" s="18">
        <v>17.166447773708033</v>
      </c>
      <c r="F565" s="19">
        <f t="shared" si="87"/>
        <v>0.43323510865260717</v>
      </c>
      <c r="G565" s="18">
        <v>60.376138888888875</v>
      </c>
      <c r="H565" s="17">
        <v>108</v>
      </c>
      <c r="I565" s="19">
        <f t="shared" si="88"/>
        <v>0.39623861111111097</v>
      </c>
      <c r="J565" s="19" t="str">
        <f t="shared" si="97"/>
        <v>25% - 50%</v>
      </c>
      <c r="K565" s="19">
        <f t="shared" si="89"/>
        <v>0.36007000000000006</v>
      </c>
      <c r="L565" s="19">
        <f t="shared" si="90"/>
        <v>0.36007000000000006</v>
      </c>
      <c r="M565" s="18">
        <f t="shared" si="91"/>
        <v>4279.3769999999986</v>
      </c>
      <c r="N565" s="18">
        <f t="shared" si="92"/>
        <v>3888.7560000000003</v>
      </c>
      <c r="O565" s="18">
        <f t="shared" si="93"/>
        <v>3888.7560000000003</v>
      </c>
      <c r="P565" s="19">
        <v>0.5</v>
      </c>
      <c r="Q565" s="18">
        <f t="shared" si="94"/>
        <v>50</v>
      </c>
      <c r="R565" s="18">
        <f t="shared" si="95"/>
        <v>77.775120000000001</v>
      </c>
      <c r="S565" s="18">
        <f t="shared" si="96"/>
        <v>30.224879999999999</v>
      </c>
    </row>
    <row r="566" spans="1:19" x14ac:dyDescent="0.25">
      <c r="A566" s="17">
        <v>23532</v>
      </c>
      <c r="B566" s="18">
        <v>51.3</v>
      </c>
      <c r="C566" s="18">
        <v>21.143478260869557</v>
      </c>
      <c r="D566" s="18">
        <v>20.5</v>
      </c>
      <c r="E566" s="18">
        <v>8.8387670607030149</v>
      </c>
      <c r="F566" s="19">
        <f t="shared" si="87"/>
        <v>0.41803751263863753</v>
      </c>
      <c r="G566" s="18">
        <v>30.156521739130429</v>
      </c>
      <c r="H566" s="17">
        <v>92</v>
      </c>
      <c r="I566" s="19">
        <f t="shared" si="88"/>
        <v>0.41215357233663857</v>
      </c>
      <c r="J566" s="19" t="str">
        <f t="shared" si="97"/>
        <v>25% - 50%</v>
      </c>
      <c r="K566" s="19">
        <f t="shared" si="89"/>
        <v>0.39961013645224175</v>
      </c>
      <c r="L566" s="19">
        <f t="shared" si="90"/>
        <v>0.39961013645224175</v>
      </c>
      <c r="M566" s="18">
        <f t="shared" si="91"/>
        <v>1945.1999999999994</v>
      </c>
      <c r="N566" s="18">
        <f t="shared" si="92"/>
        <v>1886</v>
      </c>
      <c r="O566" s="18">
        <f t="shared" si="93"/>
        <v>1886</v>
      </c>
      <c r="P566" s="19">
        <v>0.5</v>
      </c>
      <c r="Q566" s="18">
        <f t="shared" si="94"/>
        <v>25.65</v>
      </c>
      <c r="R566" s="18">
        <f t="shared" si="95"/>
        <v>73.528265107212476</v>
      </c>
      <c r="S566" s="18">
        <f t="shared" si="96"/>
        <v>18.471734892787524</v>
      </c>
    </row>
    <row r="567" spans="1:19" x14ac:dyDescent="0.25">
      <c r="A567" s="17">
        <v>560102</v>
      </c>
      <c r="B567" s="18">
        <v>35.5</v>
      </c>
      <c r="C567" s="18">
        <v>20.095827586206894</v>
      </c>
      <c r="D567" s="18">
        <v>20.003</v>
      </c>
      <c r="E567" s="18">
        <v>6.4178606324720775</v>
      </c>
      <c r="F567" s="19">
        <f t="shared" si="87"/>
        <v>0.31936284310465934</v>
      </c>
      <c r="G567" s="18">
        <v>15.404172413793106</v>
      </c>
      <c r="H567" s="17">
        <v>87</v>
      </c>
      <c r="I567" s="19">
        <f t="shared" si="88"/>
        <v>0.56607965031568719</v>
      </c>
      <c r="J567" s="19" t="str">
        <f t="shared" si="97"/>
        <v>50% - 75%</v>
      </c>
      <c r="K567" s="19">
        <f t="shared" si="89"/>
        <v>0.56346478873239436</v>
      </c>
      <c r="L567" s="19">
        <f t="shared" si="90"/>
        <v>0.56346478873239436</v>
      </c>
      <c r="M567" s="18">
        <f t="shared" si="91"/>
        <v>1748.3369999999998</v>
      </c>
      <c r="N567" s="18">
        <f t="shared" si="92"/>
        <v>1740.261</v>
      </c>
      <c r="O567" s="18">
        <f t="shared" si="93"/>
        <v>1740.261</v>
      </c>
      <c r="P567" s="19">
        <v>0.5</v>
      </c>
      <c r="Q567" s="18">
        <f t="shared" si="94"/>
        <v>17.75</v>
      </c>
      <c r="R567" s="18">
        <f t="shared" si="95"/>
        <v>98.042873239436616</v>
      </c>
      <c r="S567" s="18">
        <f t="shared" si="96"/>
        <v>-11.042873239436616</v>
      </c>
    </row>
    <row r="568" spans="1:19" x14ac:dyDescent="0.25">
      <c r="A568" s="17">
        <v>23543</v>
      </c>
      <c r="B568" s="18">
        <v>55.3</v>
      </c>
      <c r="C568" s="18">
        <v>24.069369369369358</v>
      </c>
      <c r="D568" s="18">
        <v>21.6</v>
      </c>
      <c r="E568" s="18">
        <v>9.4994334069583157</v>
      </c>
      <c r="F568" s="19">
        <f t="shared" si="87"/>
        <v>0.39466897786891253</v>
      </c>
      <c r="G568" s="18">
        <v>31.230630630630635</v>
      </c>
      <c r="H568" s="17">
        <v>111</v>
      </c>
      <c r="I568" s="19">
        <f t="shared" si="88"/>
        <v>0.43525080233940977</v>
      </c>
      <c r="J568" s="19" t="str">
        <f t="shared" si="97"/>
        <v>25% - 50%</v>
      </c>
      <c r="K568" s="19">
        <f t="shared" si="89"/>
        <v>0.39059674502712483</v>
      </c>
      <c r="L568" s="19">
        <f t="shared" si="90"/>
        <v>0.39059674502712483</v>
      </c>
      <c r="M568" s="18">
        <f t="shared" si="91"/>
        <v>2671.6999999999989</v>
      </c>
      <c r="N568" s="18">
        <f t="shared" si="92"/>
        <v>2397.6000000000004</v>
      </c>
      <c r="O568" s="18">
        <f t="shared" si="93"/>
        <v>2397.6000000000004</v>
      </c>
      <c r="P568" s="19">
        <v>0.5</v>
      </c>
      <c r="Q568" s="18">
        <f t="shared" si="94"/>
        <v>27.65</v>
      </c>
      <c r="R568" s="18">
        <f t="shared" si="95"/>
        <v>86.712477396021711</v>
      </c>
      <c r="S568" s="18">
        <f t="shared" si="96"/>
        <v>24.287522603978289</v>
      </c>
    </row>
    <row r="569" spans="1:19" x14ac:dyDescent="0.25">
      <c r="A569" s="17">
        <v>23571</v>
      </c>
      <c r="B569" s="18">
        <v>49.1</v>
      </c>
      <c r="C569" s="18">
        <v>21.71011235955055</v>
      </c>
      <c r="D569" s="18">
        <v>21.3</v>
      </c>
      <c r="E569" s="18">
        <v>8.049266552468433</v>
      </c>
      <c r="F569" s="19">
        <f t="shared" si="87"/>
        <v>0.37076116508109458</v>
      </c>
      <c r="G569" s="18">
        <v>27.389887640449427</v>
      </c>
      <c r="H569" s="17">
        <v>89</v>
      </c>
      <c r="I569" s="19">
        <f t="shared" si="88"/>
        <v>0.44216114785235333</v>
      </c>
      <c r="J569" s="19" t="str">
        <f t="shared" si="97"/>
        <v>25% - 50%</v>
      </c>
      <c r="K569" s="19">
        <f t="shared" si="89"/>
        <v>0.43380855397148677</v>
      </c>
      <c r="L569" s="19">
        <f t="shared" si="90"/>
        <v>0.43380855397148677</v>
      </c>
      <c r="M569" s="18">
        <f t="shared" si="91"/>
        <v>1932.1999999999989</v>
      </c>
      <c r="N569" s="18">
        <f t="shared" si="92"/>
        <v>1895.7</v>
      </c>
      <c r="O569" s="18">
        <f t="shared" si="93"/>
        <v>1895.7</v>
      </c>
      <c r="P569" s="19">
        <v>0.5</v>
      </c>
      <c r="Q569" s="18">
        <f t="shared" si="94"/>
        <v>24.55</v>
      </c>
      <c r="R569" s="18">
        <f t="shared" si="95"/>
        <v>77.217922606924645</v>
      </c>
      <c r="S569" s="18">
        <f t="shared" si="96"/>
        <v>11.782077393075355</v>
      </c>
    </row>
    <row r="570" spans="1:19" x14ac:dyDescent="0.25">
      <c r="A570" s="17">
        <v>560115</v>
      </c>
      <c r="B570" s="18">
        <v>60.7</v>
      </c>
      <c r="C570" s="18">
        <v>28.65975000000001</v>
      </c>
      <c r="D570" s="18">
        <v>29.691500000000001</v>
      </c>
      <c r="E570" s="18">
        <v>10.780116261907981</v>
      </c>
      <c r="F570" s="19">
        <f t="shared" si="87"/>
        <v>0.37614132230420633</v>
      </c>
      <c r="G570" s="18">
        <v>32.040249999999993</v>
      </c>
      <c r="H570" s="17">
        <v>80</v>
      </c>
      <c r="I570" s="19">
        <f t="shared" si="88"/>
        <v>0.47215403624382224</v>
      </c>
      <c r="J570" s="19" t="str">
        <f t="shared" si="97"/>
        <v>25% - 50%</v>
      </c>
      <c r="K570" s="19">
        <f t="shared" si="89"/>
        <v>0.4891515650741351</v>
      </c>
      <c r="L570" s="19">
        <f t="shared" si="90"/>
        <v>0.4891515650741351</v>
      </c>
      <c r="M570" s="18">
        <f t="shared" si="91"/>
        <v>2292.7800000000007</v>
      </c>
      <c r="N570" s="18">
        <f t="shared" si="92"/>
        <v>2375.3200000000002</v>
      </c>
      <c r="O570" s="18">
        <f t="shared" si="93"/>
        <v>2375.3200000000002</v>
      </c>
      <c r="P570" s="19">
        <v>0.5</v>
      </c>
      <c r="Q570" s="18">
        <f t="shared" si="94"/>
        <v>30.35</v>
      </c>
      <c r="R570" s="18">
        <f t="shared" si="95"/>
        <v>78.26425041186161</v>
      </c>
      <c r="S570" s="18">
        <f t="shared" si="96"/>
        <v>1.7357495881383898</v>
      </c>
    </row>
    <row r="571" spans="1:19" x14ac:dyDescent="0.25">
      <c r="A571" s="17">
        <v>294184</v>
      </c>
      <c r="B571" s="18">
        <v>163</v>
      </c>
      <c r="C571" s="18">
        <v>93.591111111111132</v>
      </c>
      <c r="D571" s="18">
        <v>91.3</v>
      </c>
      <c r="E571" s="18">
        <v>26.686661417793744</v>
      </c>
      <c r="F571" s="19">
        <f t="shared" si="87"/>
        <v>0.28514098295201779</v>
      </c>
      <c r="G571" s="18">
        <v>69.408888888888868</v>
      </c>
      <c r="H571" s="17">
        <v>90</v>
      </c>
      <c r="I571" s="19">
        <f t="shared" si="88"/>
        <v>0.57417859577368791</v>
      </c>
      <c r="J571" s="19" t="str">
        <f t="shared" si="97"/>
        <v>50% - 75%</v>
      </c>
      <c r="K571" s="19">
        <f t="shared" si="89"/>
        <v>0.56012269938650305</v>
      </c>
      <c r="L571" s="19">
        <f t="shared" si="90"/>
        <v>0.56012269938650305</v>
      </c>
      <c r="M571" s="18">
        <f t="shared" si="91"/>
        <v>8423.2000000000025</v>
      </c>
      <c r="N571" s="18">
        <f t="shared" si="92"/>
        <v>8217</v>
      </c>
      <c r="O571" s="18">
        <f t="shared" si="93"/>
        <v>8217</v>
      </c>
      <c r="P571" s="19">
        <v>0.5</v>
      </c>
      <c r="Q571" s="18">
        <f t="shared" si="94"/>
        <v>81.5</v>
      </c>
      <c r="R571" s="18">
        <f t="shared" si="95"/>
        <v>100.82208588957056</v>
      </c>
      <c r="S571" s="18">
        <f t="shared" si="96"/>
        <v>-10.822085889570559</v>
      </c>
    </row>
    <row r="572" spans="1:19" x14ac:dyDescent="0.25">
      <c r="A572" s="17">
        <v>24511</v>
      </c>
      <c r="B572" s="18">
        <v>92.3</v>
      </c>
      <c r="C572" s="18">
        <v>49.106379310344806</v>
      </c>
      <c r="D572" s="18">
        <v>48.6</v>
      </c>
      <c r="E572" s="18">
        <v>14.449941049402121</v>
      </c>
      <c r="F572" s="19">
        <f t="shared" si="87"/>
        <v>0.29425792030157027</v>
      </c>
      <c r="G572" s="18">
        <v>43.193620689655184</v>
      </c>
      <c r="H572" s="17">
        <v>87</v>
      </c>
      <c r="I572" s="19">
        <f t="shared" si="88"/>
        <v>0.53203011170471082</v>
      </c>
      <c r="J572" s="19" t="str">
        <f t="shared" si="97"/>
        <v>50% - 75%</v>
      </c>
      <c r="K572" s="19">
        <f t="shared" si="89"/>
        <v>0.52654387865655472</v>
      </c>
      <c r="L572" s="19">
        <f t="shared" si="90"/>
        <v>0.52654387865655472</v>
      </c>
      <c r="M572" s="18">
        <f t="shared" si="91"/>
        <v>4272.2549999999983</v>
      </c>
      <c r="N572" s="18">
        <f t="shared" si="92"/>
        <v>4228.2</v>
      </c>
      <c r="O572" s="18">
        <f t="shared" si="93"/>
        <v>4228.2</v>
      </c>
      <c r="P572" s="19">
        <v>0.5</v>
      </c>
      <c r="Q572" s="18">
        <f t="shared" si="94"/>
        <v>46.15</v>
      </c>
      <c r="R572" s="18">
        <f t="shared" si="95"/>
        <v>91.618634886240514</v>
      </c>
      <c r="S572" s="18">
        <f t="shared" si="96"/>
        <v>-4.618634886240514</v>
      </c>
    </row>
    <row r="573" spans="1:19" x14ac:dyDescent="0.25">
      <c r="A573" s="17">
        <v>13042</v>
      </c>
      <c r="B573" s="18">
        <v>93.7</v>
      </c>
      <c r="C573" s="18">
        <v>57.165102564102561</v>
      </c>
      <c r="D573" s="18">
        <v>59.500500000000002</v>
      </c>
      <c r="E573" s="18">
        <v>18.759129520821464</v>
      </c>
      <c r="F573" s="19">
        <f t="shared" si="87"/>
        <v>0.32815701677060333</v>
      </c>
      <c r="G573" s="18">
        <v>36.534897435897442</v>
      </c>
      <c r="H573" s="17">
        <v>78</v>
      </c>
      <c r="I573" s="19">
        <f t="shared" si="88"/>
        <v>0.61008647346961109</v>
      </c>
      <c r="J573" s="19" t="str">
        <f t="shared" si="97"/>
        <v>50% - 75%</v>
      </c>
      <c r="K573" s="19">
        <f t="shared" si="89"/>
        <v>0.63501067235859121</v>
      </c>
      <c r="L573" s="19">
        <f t="shared" si="90"/>
        <v>0.63501067235859121</v>
      </c>
      <c r="M573" s="18">
        <f t="shared" si="91"/>
        <v>4458.8779999999997</v>
      </c>
      <c r="N573" s="18">
        <f t="shared" si="92"/>
        <v>4641.0389999999998</v>
      </c>
      <c r="O573" s="18">
        <f t="shared" si="93"/>
        <v>4641.0389999999998</v>
      </c>
      <c r="P573" s="19">
        <v>0.5</v>
      </c>
      <c r="Q573" s="18">
        <f t="shared" si="94"/>
        <v>46.85</v>
      </c>
      <c r="R573" s="18">
        <f t="shared" si="95"/>
        <v>99.061664887940225</v>
      </c>
      <c r="S573" s="18">
        <f t="shared" si="96"/>
        <v>-21.061664887940225</v>
      </c>
    </row>
    <row r="574" spans="1:19" x14ac:dyDescent="0.25">
      <c r="A574" s="17">
        <v>510162</v>
      </c>
      <c r="B574" s="18">
        <v>20.007000000000001</v>
      </c>
      <c r="C574" s="18">
        <v>16.181963414634151</v>
      </c>
      <c r="D574" s="18">
        <v>16.3675</v>
      </c>
      <c r="E574" s="18">
        <v>2.2750730686684619</v>
      </c>
      <c r="F574" s="19">
        <f t="shared" si="87"/>
        <v>0.14059314128784897</v>
      </c>
      <c r="G574" s="18">
        <v>3.8250365853658566</v>
      </c>
      <c r="H574" s="17">
        <v>82</v>
      </c>
      <c r="I574" s="19">
        <f t="shared" si="88"/>
        <v>0.80881508545179936</v>
      </c>
      <c r="J574" s="19" t="str">
        <f t="shared" si="97"/>
        <v>&gt; 75%</v>
      </c>
      <c r="K574" s="19">
        <f t="shared" si="89"/>
        <v>0.81808866896586185</v>
      </c>
      <c r="L574" s="19">
        <f t="shared" si="90"/>
        <v>0.81808866896586185</v>
      </c>
      <c r="M574" s="18">
        <f t="shared" si="91"/>
        <v>1326.9210000000003</v>
      </c>
      <c r="N574" s="18">
        <f t="shared" si="92"/>
        <v>1342.135</v>
      </c>
      <c r="O574" s="18">
        <f t="shared" si="93"/>
        <v>1342.135</v>
      </c>
      <c r="P574" s="19">
        <v>0.5</v>
      </c>
      <c r="Q574" s="18">
        <f t="shared" si="94"/>
        <v>10.003500000000001</v>
      </c>
      <c r="R574" s="18">
        <f t="shared" si="95"/>
        <v>134.16654171040136</v>
      </c>
      <c r="S574" s="18">
        <f t="shared" si="96"/>
        <v>-52.166541710401361</v>
      </c>
    </row>
    <row r="575" spans="1:19" x14ac:dyDescent="0.25">
      <c r="A575" s="17">
        <v>510235</v>
      </c>
      <c r="B575" s="18">
        <v>14.4</v>
      </c>
      <c r="C575" s="18">
        <v>10.299404494382022</v>
      </c>
      <c r="D575" s="18">
        <v>10.005000000000001</v>
      </c>
      <c r="E575" s="18">
        <v>1.7469878994682946</v>
      </c>
      <c r="F575" s="19">
        <f t="shared" si="87"/>
        <v>0.16962028245625438</v>
      </c>
      <c r="G575" s="18">
        <v>4.1005955056179779</v>
      </c>
      <c r="H575" s="17">
        <v>89</v>
      </c>
      <c r="I575" s="19">
        <f t="shared" si="88"/>
        <v>0.7152364232209738</v>
      </c>
      <c r="J575" s="19" t="str">
        <f t="shared" si="97"/>
        <v>50% - 75%</v>
      </c>
      <c r="K575" s="19">
        <f t="shared" si="89"/>
        <v>0.6947916666666667</v>
      </c>
      <c r="L575" s="19">
        <f t="shared" si="90"/>
        <v>0.6947916666666667</v>
      </c>
      <c r="M575" s="18">
        <f t="shared" si="91"/>
        <v>916.64700000000005</v>
      </c>
      <c r="N575" s="18">
        <f t="shared" si="92"/>
        <v>890.44500000000005</v>
      </c>
      <c r="O575" s="18">
        <f t="shared" si="93"/>
        <v>890.44500000000005</v>
      </c>
      <c r="P575" s="19">
        <v>0.5</v>
      </c>
      <c r="Q575" s="18">
        <f t="shared" si="94"/>
        <v>7.2</v>
      </c>
      <c r="R575" s="18">
        <f t="shared" si="95"/>
        <v>123.67291666666667</v>
      </c>
      <c r="S575" s="18">
        <f t="shared" si="96"/>
        <v>-34.672916666666666</v>
      </c>
    </row>
    <row r="576" spans="1:19" x14ac:dyDescent="0.25">
      <c r="A576" s="17">
        <v>560120</v>
      </c>
      <c r="B576" s="18">
        <v>45.662999999999997</v>
      </c>
      <c r="C576" s="18">
        <v>23.913641975308632</v>
      </c>
      <c r="D576" s="18">
        <v>24.3</v>
      </c>
      <c r="E576" s="18">
        <v>9.4581321825567759</v>
      </c>
      <c r="F576" s="19">
        <f t="shared" si="87"/>
        <v>0.39551199237332851</v>
      </c>
      <c r="G576" s="18">
        <v>21.749358024691361</v>
      </c>
      <c r="H576" s="17">
        <v>81</v>
      </c>
      <c r="I576" s="19">
        <f t="shared" si="88"/>
        <v>0.52369844239994379</v>
      </c>
      <c r="J576" s="19" t="str">
        <f t="shared" si="97"/>
        <v>50% - 75%</v>
      </c>
      <c r="K576" s="19">
        <f t="shared" si="89"/>
        <v>0.53215951645752579</v>
      </c>
      <c r="L576" s="19">
        <f t="shared" si="90"/>
        <v>0.53215951645752579</v>
      </c>
      <c r="M576" s="18">
        <f t="shared" si="91"/>
        <v>1937.0049999999992</v>
      </c>
      <c r="N576" s="18">
        <f t="shared" si="92"/>
        <v>1968.3</v>
      </c>
      <c r="O576" s="18">
        <f t="shared" si="93"/>
        <v>1968.3</v>
      </c>
      <c r="P576" s="19">
        <v>0.5</v>
      </c>
      <c r="Q576" s="18">
        <f t="shared" si="94"/>
        <v>22.831499999999998</v>
      </c>
      <c r="R576" s="18">
        <f t="shared" si="95"/>
        <v>86.209841666119175</v>
      </c>
      <c r="S576" s="18">
        <f t="shared" si="96"/>
        <v>-5.2098416661191749</v>
      </c>
    </row>
    <row r="577" spans="1:19" x14ac:dyDescent="0.25">
      <c r="A577" s="17">
        <v>23579</v>
      </c>
      <c r="B577" s="18">
        <v>65</v>
      </c>
      <c r="C577" s="18">
        <v>32.749999999999993</v>
      </c>
      <c r="D577" s="18">
        <v>31.85</v>
      </c>
      <c r="E577" s="18">
        <v>14.290974565192849</v>
      </c>
      <c r="F577" s="19">
        <f t="shared" si="87"/>
        <v>0.43636563557840768</v>
      </c>
      <c r="G577" s="18">
        <v>32.250000000000007</v>
      </c>
      <c r="H577" s="17">
        <v>88</v>
      </c>
      <c r="I577" s="19">
        <f t="shared" si="88"/>
        <v>0.50384615384615372</v>
      </c>
      <c r="J577" s="19" t="str">
        <f t="shared" si="97"/>
        <v>50% - 75%</v>
      </c>
      <c r="K577" s="19">
        <f t="shared" si="89"/>
        <v>0.49000000000000005</v>
      </c>
      <c r="L577" s="19">
        <f t="shared" si="90"/>
        <v>0.49000000000000005</v>
      </c>
      <c r="M577" s="18">
        <f t="shared" si="91"/>
        <v>2881.9999999999995</v>
      </c>
      <c r="N577" s="18">
        <f t="shared" si="92"/>
        <v>2802.8</v>
      </c>
      <c r="O577" s="18">
        <f t="shared" si="93"/>
        <v>2802.8</v>
      </c>
      <c r="P577" s="19">
        <v>0.5</v>
      </c>
      <c r="Q577" s="18">
        <f t="shared" si="94"/>
        <v>32.5</v>
      </c>
      <c r="R577" s="18">
        <f t="shared" si="95"/>
        <v>86.240000000000009</v>
      </c>
      <c r="S577" s="18">
        <f t="shared" si="96"/>
        <v>1.7599999999999909</v>
      </c>
    </row>
    <row r="578" spans="1:19" x14ac:dyDescent="0.25">
      <c r="A578" s="17">
        <v>510244</v>
      </c>
      <c r="B578" s="18">
        <v>17.003</v>
      </c>
      <c r="C578" s="18">
        <v>11.642750000000001</v>
      </c>
      <c r="D578" s="18">
        <v>12.187000000000001</v>
      </c>
      <c r="E578" s="18">
        <v>3.0651883036229055</v>
      </c>
      <c r="F578" s="19">
        <f t="shared" ref="F578:F641" si="98">+E578/C578</f>
        <v>0.26327012979089176</v>
      </c>
      <c r="G578" s="18">
        <v>5.360249999999998</v>
      </c>
      <c r="H578" s="17">
        <v>76</v>
      </c>
      <c r="I578" s="19">
        <f t="shared" ref="I578:I641" si="99">+C578/B578</f>
        <v>0.68474680938657895</v>
      </c>
      <c r="J578" s="19" t="str">
        <f t="shared" si="97"/>
        <v>50% - 75%</v>
      </c>
      <c r="K578" s="19">
        <f t="shared" ref="K578:K641" si="100">+D578/B578</f>
        <v>0.71675586661177448</v>
      </c>
      <c r="L578" s="19">
        <f t="shared" ref="L578:L641" si="101">+IF(F578&gt;0.1,K578,I578)</f>
        <v>0.71675586661177448</v>
      </c>
      <c r="M578" s="18">
        <f t="shared" ref="M578:M641" si="102">+H578*C578</f>
        <v>884.84900000000005</v>
      </c>
      <c r="N578" s="18">
        <f t="shared" ref="N578:N641" si="103">+D578*H578</f>
        <v>926.2120000000001</v>
      </c>
      <c r="O578" s="18">
        <f t="shared" ref="O578:O641" si="104">+IF(F578&lt;1,N578,M578)</f>
        <v>926.2120000000001</v>
      </c>
      <c r="P578" s="19">
        <v>0.5</v>
      </c>
      <c r="Q578" s="18">
        <f t="shared" ref="Q578:Q641" si="105">+P578*B578</f>
        <v>8.5015000000000001</v>
      </c>
      <c r="R578" s="18">
        <f t="shared" ref="R578:R641" si="106">+O578/Q578</f>
        <v>108.94689172498973</v>
      </c>
      <c r="S578" s="18">
        <f t="shared" ref="S578:S641" si="107">+H578-R578</f>
        <v>-32.946891724989726</v>
      </c>
    </row>
    <row r="579" spans="1:19" x14ac:dyDescent="0.25">
      <c r="A579" s="17">
        <v>120162</v>
      </c>
      <c r="B579" s="18">
        <v>90.2</v>
      </c>
      <c r="C579" s="18">
        <v>59.878670588235281</v>
      </c>
      <c r="D579" s="18">
        <v>59.1</v>
      </c>
      <c r="E579" s="18">
        <v>17.953030996509373</v>
      </c>
      <c r="F579" s="19">
        <f t="shared" si="98"/>
        <v>0.29982347336944237</v>
      </c>
      <c r="G579" s="18">
        <v>30.321329411764665</v>
      </c>
      <c r="H579" s="17">
        <v>85</v>
      </c>
      <c r="I579" s="19">
        <f t="shared" si="99"/>
        <v>0.6638433546367547</v>
      </c>
      <c r="J579" s="19" t="str">
        <f t="shared" ref="J579:J642" si="108">IF(I579&lt;=0.25,"&lt; 25%",IF(AND(I579&gt;0.25,I579&lt;=0.5),"25% - 50%", IF(AND(I579&gt;0.5,I579&lt;=0.75),"50% - 75%", IF(I579&gt;0.75,"&gt; 75%", "Other"   ))    ))</f>
        <v>50% - 75%</v>
      </c>
      <c r="K579" s="19">
        <f t="shared" si="100"/>
        <v>0.65521064301552101</v>
      </c>
      <c r="L579" s="19">
        <f t="shared" si="101"/>
        <v>0.65521064301552101</v>
      </c>
      <c r="M579" s="18">
        <f t="shared" si="102"/>
        <v>5089.686999999999</v>
      </c>
      <c r="N579" s="18">
        <f t="shared" si="103"/>
        <v>5023.5</v>
      </c>
      <c r="O579" s="18">
        <f t="shared" si="104"/>
        <v>5023.5</v>
      </c>
      <c r="P579" s="19">
        <v>0.5</v>
      </c>
      <c r="Q579" s="18">
        <f t="shared" si="105"/>
        <v>45.1</v>
      </c>
      <c r="R579" s="18">
        <f t="shared" si="106"/>
        <v>111.38580931263857</v>
      </c>
      <c r="S579" s="18">
        <f t="shared" si="107"/>
        <v>-26.385809312638571</v>
      </c>
    </row>
    <row r="580" spans="1:19" x14ac:dyDescent="0.25">
      <c r="A580" s="17">
        <v>510236</v>
      </c>
      <c r="B580" s="18">
        <v>15.7</v>
      </c>
      <c r="C580" s="18">
        <v>8.6284591836734705</v>
      </c>
      <c r="D580" s="18">
        <v>8.0010000000000012</v>
      </c>
      <c r="E580" s="18">
        <v>3.5283808183567364</v>
      </c>
      <c r="F580" s="19">
        <f t="shared" si="98"/>
        <v>0.40892362625218648</v>
      </c>
      <c r="G580" s="18">
        <v>7.0715408163265323</v>
      </c>
      <c r="H580" s="17">
        <v>98</v>
      </c>
      <c r="I580" s="19">
        <f t="shared" si="99"/>
        <v>0.54958338749512559</v>
      </c>
      <c r="J580" s="19" t="str">
        <f t="shared" si="108"/>
        <v>50% - 75%</v>
      </c>
      <c r="K580" s="19">
        <f t="shared" si="100"/>
        <v>0.5096178343949046</v>
      </c>
      <c r="L580" s="19">
        <f t="shared" si="101"/>
        <v>0.5096178343949046</v>
      </c>
      <c r="M580" s="18">
        <f t="shared" si="102"/>
        <v>845.58900000000017</v>
      </c>
      <c r="N580" s="18">
        <f t="shared" si="103"/>
        <v>784.09800000000007</v>
      </c>
      <c r="O580" s="18">
        <f t="shared" si="104"/>
        <v>784.09800000000007</v>
      </c>
      <c r="P580" s="19">
        <v>0.5</v>
      </c>
      <c r="Q580" s="18">
        <f t="shared" si="105"/>
        <v>7.85</v>
      </c>
      <c r="R580" s="18">
        <f t="shared" si="106"/>
        <v>99.885095541401284</v>
      </c>
      <c r="S580" s="18">
        <f t="shared" si="107"/>
        <v>-1.8850955414012844</v>
      </c>
    </row>
    <row r="581" spans="1:19" x14ac:dyDescent="0.25">
      <c r="A581" s="17">
        <v>510139</v>
      </c>
      <c r="B581" s="18">
        <v>19.001999999999999</v>
      </c>
      <c r="C581" s="18">
        <v>9.8071022727272705</v>
      </c>
      <c r="D581" s="18">
        <v>9.5</v>
      </c>
      <c r="E581" s="18">
        <v>2.9142118314589913</v>
      </c>
      <c r="F581" s="19">
        <f t="shared" si="98"/>
        <v>0.29715320085558505</v>
      </c>
      <c r="G581" s="18">
        <v>9.1948977272727248</v>
      </c>
      <c r="H581" s="17">
        <v>88</v>
      </c>
      <c r="I581" s="19">
        <f t="shared" si="99"/>
        <v>0.51610895025404013</v>
      </c>
      <c r="J581" s="19" t="str">
        <f t="shared" si="108"/>
        <v>50% - 75%</v>
      </c>
      <c r="K581" s="19">
        <f t="shared" si="100"/>
        <v>0.49994737396063577</v>
      </c>
      <c r="L581" s="19">
        <f t="shared" si="101"/>
        <v>0.49994737396063577</v>
      </c>
      <c r="M581" s="18">
        <f t="shared" si="102"/>
        <v>863.02499999999986</v>
      </c>
      <c r="N581" s="18">
        <f t="shared" si="103"/>
        <v>836</v>
      </c>
      <c r="O581" s="18">
        <f t="shared" si="104"/>
        <v>836</v>
      </c>
      <c r="P581" s="19">
        <v>0.5</v>
      </c>
      <c r="Q581" s="18">
        <f t="shared" si="105"/>
        <v>9.5009999999999994</v>
      </c>
      <c r="R581" s="18">
        <f t="shared" si="106"/>
        <v>87.990737817071889</v>
      </c>
      <c r="S581" s="18">
        <f t="shared" si="107"/>
        <v>9.2621829281114287E-3</v>
      </c>
    </row>
    <row r="582" spans="1:19" x14ac:dyDescent="0.25">
      <c r="A582" s="17">
        <v>560142</v>
      </c>
      <c r="B582" s="18">
        <v>47.564999999999998</v>
      </c>
      <c r="C582" s="18">
        <v>20.071536842105271</v>
      </c>
      <c r="D582" s="18">
        <v>18.8</v>
      </c>
      <c r="E582" s="18">
        <v>8.651157085087636</v>
      </c>
      <c r="F582" s="19">
        <f t="shared" si="98"/>
        <v>0.43101617744285448</v>
      </c>
      <c r="G582" s="18">
        <v>27.493463157894727</v>
      </c>
      <c r="H582" s="17">
        <v>95</v>
      </c>
      <c r="I582" s="19">
        <f t="shared" si="99"/>
        <v>0.42198122237160246</v>
      </c>
      <c r="J582" s="19" t="str">
        <f t="shared" si="108"/>
        <v>25% - 50%</v>
      </c>
      <c r="K582" s="19">
        <f t="shared" si="100"/>
        <v>0.39524860716913701</v>
      </c>
      <c r="L582" s="19">
        <f t="shared" si="101"/>
        <v>0.39524860716913701</v>
      </c>
      <c r="M582" s="18">
        <f t="shared" si="102"/>
        <v>1906.7960000000007</v>
      </c>
      <c r="N582" s="18">
        <f t="shared" si="103"/>
        <v>1786</v>
      </c>
      <c r="O582" s="18">
        <f t="shared" si="104"/>
        <v>1786</v>
      </c>
      <c r="P582" s="19">
        <v>0.5</v>
      </c>
      <c r="Q582" s="18">
        <f t="shared" si="105"/>
        <v>23.782499999999999</v>
      </c>
      <c r="R582" s="18">
        <f t="shared" si="106"/>
        <v>75.097235362136033</v>
      </c>
      <c r="S582" s="18">
        <f t="shared" si="107"/>
        <v>19.902764637863967</v>
      </c>
    </row>
    <row r="583" spans="1:19" x14ac:dyDescent="0.25">
      <c r="A583" s="17">
        <v>294196</v>
      </c>
      <c r="B583" s="18">
        <v>191.4</v>
      </c>
      <c r="C583" s="18">
        <v>80.501052631578943</v>
      </c>
      <c r="D583" s="18">
        <v>75.400000000000006</v>
      </c>
      <c r="E583" s="18">
        <v>35.297584435273833</v>
      </c>
      <c r="F583" s="19">
        <f t="shared" si="98"/>
        <v>0.43847357620050925</v>
      </c>
      <c r="G583" s="18">
        <v>110.89894736842105</v>
      </c>
      <c r="H583" s="17">
        <v>95</v>
      </c>
      <c r="I583" s="19">
        <f t="shared" si="99"/>
        <v>0.42059066160699549</v>
      </c>
      <c r="J583" s="19" t="str">
        <f t="shared" si="108"/>
        <v>25% - 50%</v>
      </c>
      <c r="K583" s="19">
        <f t="shared" si="100"/>
        <v>0.39393939393939398</v>
      </c>
      <c r="L583" s="19">
        <f t="shared" si="101"/>
        <v>0.39393939393939398</v>
      </c>
      <c r="M583" s="18">
        <f t="shared" si="102"/>
        <v>7647.5999999999995</v>
      </c>
      <c r="N583" s="18">
        <f t="shared" si="103"/>
        <v>7163.0000000000009</v>
      </c>
      <c r="O583" s="18">
        <f t="shared" si="104"/>
        <v>7163.0000000000009</v>
      </c>
      <c r="P583" s="19">
        <v>0.5</v>
      </c>
      <c r="Q583" s="18">
        <f t="shared" si="105"/>
        <v>95.7</v>
      </c>
      <c r="R583" s="18">
        <f t="shared" si="106"/>
        <v>74.848484848484858</v>
      </c>
      <c r="S583" s="18">
        <f t="shared" si="107"/>
        <v>20.151515151515142</v>
      </c>
    </row>
    <row r="584" spans="1:19" x14ac:dyDescent="0.25">
      <c r="A584" s="17">
        <v>39424</v>
      </c>
      <c r="B584" s="18">
        <v>76.5</v>
      </c>
      <c r="C584" s="18">
        <v>52.927160493827188</v>
      </c>
      <c r="D584" s="18">
        <v>53.3</v>
      </c>
      <c r="E584" s="18">
        <v>17.063821467842942</v>
      </c>
      <c r="F584" s="19">
        <f t="shared" si="98"/>
        <v>0.32240198243457757</v>
      </c>
      <c r="G584" s="18">
        <v>23.572839506172848</v>
      </c>
      <c r="H584" s="17">
        <v>81</v>
      </c>
      <c r="I584" s="19">
        <f t="shared" si="99"/>
        <v>0.6918583071088521</v>
      </c>
      <c r="J584" s="19" t="str">
        <f t="shared" si="108"/>
        <v>50% - 75%</v>
      </c>
      <c r="K584" s="19">
        <f t="shared" si="100"/>
        <v>0.69673202614379082</v>
      </c>
      <c r="L584" s="19">
        <f t="shared" si="101"/>
        <v>0.69673202614379082</v>
      </c>
      <c r="M584" s="18">
        <f t="shared" si="102"/>
        <v>4287.1000000000022</v>
      </c>
      <c r="N584" s="18">
        <f t="shared" si="103"/>
        <v>4317.3</v>
      </c>
      <c r="O584" s="18">
        <f t="shared" si="104"/>
        <v>4317.3</v>
      </c>
      <c r="P584" s="19">
        <v>0.5</v>
      </c>
      <c r="Q584" s="18">
        <f t="shared" si="105"/>
        <v>38.25</v>
      </c>
      <c r="R584" s="18">
        <f t="shared" si="106"/>
        <v>112.87058823529412</v>
      </c>
      <c r="S584" s="18">
        <f t="shared" si="107"/>
        <v>-31.870588235294122</v>
      </c>
    </row>
    <row r="585" spans="1:19" x14ac:dyDescent="0.25">
      <c r="A585" s="17">
        <v>294168</v>
      </c>
      <c r="B585" s="18">
        <v>203.8</v>
      </c>
      <c r="C585" s="18">
        <v>98.820000000000022</v>
      </c>
      <c r="D585" s="18">
        <v>103.5</v>
      </c>
      <c r="E585" s="18">
        <v>43.929335147330455</v>
      </c>
      <c r="F585" s="19">
        <f t="shared" si="98"/>
        <v>0.44453891061860401</v>
      </c>
      <c r="G585" s="18">
        <v>104.97999999999998</v>
      </c>
      <c r="H585" s="17">
        <v>75</v>
      </c>
      <c r="I585" s="19">
        <f t="shared" si="99"/>
        <v>0.48488714425907758</v>
      </c>
      <c r="J585" s="19" t="str">
        <f t="shared" si="108"/>
        <v>25% - 50%</v>
      </c>
      <c r="K585" s="19">
        <f t="shared" si="100"/>
        <v>0.50785083415112853</v>
      </c>
      <c r="L585" s="19">
        <f t="shared" si="101"/>
        <v>0.50785083415112853</v>
      </c>
      <c r="M585" s="18">
        <f t="shared" si="102"/>
        <v>7411.5000000000018</v>
      </c>
      <c r="N585" s="18">
        <f t="shared" si="103"/>
        <v>7762.5</v>
      </c>
      <c r="O585" s="18">
        <f t="shared" si="104"/>
        <v>7762.5</v>
      </c>
      <c r="P585" s="19">
        <v>0.5</v>
      </c>
      <c r="Q585" s="18">
        <f t="shared" si="105"/>
        <v>101.9</v>
      </c>
      <c r="R585" s="18">
        <f t="shared" si="106"/>
        <v>76.177625122669284</v>
      </c>
      <c r="S585" s="18">
        <f t="shared" si="107"/>
        <v>-1.1776251226692835</v>
      </c>
    </row>
    <row r="586" spans="1:19" x14ac:dyDescent="0.25">
      <c r="A586" s="17">
        <v>294198</v>
      </c>
      <c r="B586" s="18">
        <v>172.8</v>
      </c>
      <c r="C586" s="18">
        <v>79.778823529411781</v>
      </c>
      <c r="D586" s="18">
        <v>78.099999999999994</v>
      </c>
      <c r="E586" s="18">
        <v>28.463983483382837</v>
      </c>
      <c r="F586" s="19">
        <f t="shared" si="98"/>
        <v>0.35678620245495496</v>
      </c>
      <c r="G586" s="18">
        <v>93.021176470588259</v>
      </c>
      <c r="H586" s="17">
        <v>85</v>
      </c>
      <c r="I586" s="19">
        <f t="shared" si="99"/>
        <v>0.46168300653594779</v>
      </c>
      <c r="J586" s="19" t="str">
        <f t="shared" si="108"/>
        <v>25% - 50%</v>
      </c>
      <c r="K586" s="19">
        <f t="shared" si="100"/>
        <v>0.4519675925925925</v>
      </c>
      <c r="L586" s="19">
        <f t="shared" si="101"/>
        <v>0.4519675925925925</v>
      </c>
      <c r="M586" s="18">
        <f t="shared" si="102"/>
        <v>6781.2000000000016</v>
      </c>
      <c r="N586" s="18">
        <f t="shared" si="103"/>
        <v>6638.4999999999991</v>
      </c>
      <c r="O586" s="18">
        <f t="shared" si="104"/>
        <v>6638.4999999999991</v>
      </c>
      <c r="P586" s="19">
        <v>0.5</v>
      </c>
      <c r="Q586" s="18">
        <f t="shared" si="105"/>
        <v>86.4</v>
      </c>
      <c r="R586" s="18">
        <f t="shared" si="106"/>
        <v>76.834490740740719</v>
      </c>
      <c r="S586" s="18">
        <f t="shared" si="107"/>
        <v>8.1655092592592808</v>
      </c>
    </row>
    <row r="587" spans="1:19" x14ac:dyDescent="0.25">
      <c r="A587" s="17">
        <v>560137</v>
      </c>
      <c r="B587" s="18">
        <v>52.2</v>
      </c>
      <c r="C587" s="18">
        <v>25.705469135802463</v>
      </c>
      <c r="D587" s="18">
        <v>25.754000000000001</v>
      </c>
      <c r="E587" s="18">
        <v>9.4430387814072301</v>
      </c>
      <c r="F587" s="19">
        <f t="shared" si="98"/>
        <v>0.36735523991098873</v>
      </c>
      <c r="G587" s="18">
        <v>26.494530864197532</v>
      </c>
      <c r="H587" s="17">
        <v>81</v>
      </c>
      <c r="I587" s="19">
        <f t="shared" si="99"/>
        <v>0.49244193746748011</v>
      </c>
      <c r="J587" s="19" t="str">
        <f t="shared" si="108"/>
        <v>25% - 50%</v>
      </c>
      <c r="K587" s="19">
        <f t="shared" si="100"/>
        <v>0.49337164750957857</v>
      </c>
      <c r="L587" s="19">
        <f t="shared" si="101"/>
        <v>0.49337164750957857</v>
      </c>
      <c r="M587" s="18">
        <f t="shared" si="102"/>
        <v>2082.1429999999996</v>
      </c>
      <c r="N587" s="18">
        <f t="shared" si="103"/>
        <v>2086.0740000000001</v>
      </c>
      <c r="O587" s="18">
        <f t="shared" si="104"/>
        <v>2086.0740000000001</v>
      </c>
      <c r="P587" s="19">
        <v>0.5</v>
      </c>
      <c r="Q587" s="18">
        <f t="shared" si="105"/>
        <v>26.1</v>
      </c>
      <c r="R587" s="18">
        <f t="shared" si="106"/>
        <v>79.926206896551719</v>
      </c>
      <c r="S587" s="18">
        <f t="shared" si="107"/>
        <v>1.0737931034482813</v>
      </c>
    </row>
    <row r="588" spans="1:19" x14ac:dyDescent="0.25">
      <c r="A588" s="17">
        <v>120213</v>
      </c>
      <c r="B588" s="18">
        <v>94.3</v>
      </c>
      <c r="C588" s="18">
        <v>58.482013888888872</v>
      </c>
      <c r="D588" s="18">
        <v>62.5</v>
      </c>
      <c r="E588" s="18">
        <v>20.729475210259508</v>
      </c>
      <c r="F588" s="19">
        <f t="shared" si="98"/>
        <v>0.3544589837423151</v>
      </c>
      <c r="G588" s="18">
        <v>35.81798611111109</v>
      </c>
      <c r="H588" s="17">
        <v>72</v>
      </c>
      <c r="I588" s="19">
        <f t="shared" si="99"/>
        <v>0.62016981854601139</v>
      </c>
      <c r="J588" s="19" t="str">
        <f t="shared" si="108"/>
        <v>50% - 75%</v>
      </c>
      <c r="K588" s="19">
        <f t="shared" si="100"/>
        <v>0.66277836691410397</v>
      </c>
      <c r="L588" s="19">
        <f t="shared" si="101"/>
        <v>0.66277836691410397</v>
      </c>
      <c r="M588" s="18">
        <f t="shared" si="102"/>
        <v>4210.704999999999</v>
      </c>
      <c r="N588" s="18">
        <f t="shared" si="103"/>
        <v>4500</v>
      </c>
      <c r="O588" s="18">
        <f t="shared" si="104"/>
        <v>4500</v>
      </c>
      <c r="P588" s="19">
        <v>0.5</v>
      </c>
      <c r="Q588" s="18">
        <f t="shared" si="105"/>
        <v>47.15</v>
      </c>
      <c r="R588" s="18">
        <f t="shared" si="106"/>
        <v>95.440084835630969</v>
      </c>
      <c r="S588" s="18">
        <f t="shared" si="107"/>
        <v>-23.440084835630969</v>
      </c>
    </row>
    <row r="589" spans="1:19" x14ac:dyDescent="0.25">
      <c r="A589" s="17">
        <v>29451</v>
      </c>
      <c r="B589" s="18">
        <v>149</v>
      </c>
      <c r="C589" s="18">
        <v>87.749999999999943</v>
      </c>
      <c r="D589" s="18">
        <v>85.25</v>
      </c>
      <c r="E589" s="18">
        <v>28.571560314822509</v>
      </c>
      <c r="F589" s="19">
        <f t="shared" si="98"/>
        <v>0.32560182694954448</v>
      </c>
      <c r="G589" s="18">
        <v>61.250000000000007</v>
      </c>
      <c r="H589" s="17">
        <v>86</v>
      </c>
      <c r="I589" s="19">
        <f t="shared" si="99"/>
        <v>0.58892617449664386</v>
      </c>
      <c r="J589" s="19" t="str">
        <f t="shared" si="108"/>
        <v>50% - 75%</v>
      </c>
      <c r="K589" s="19">
        <f t="shared" si="100"/>
        <v>0.57214765100671139</v>
      </c>
      <c r="L589" s="19">
        <f t="shared" si="101"/>
        <v>0.57214765100671139</v>
      </c>
      <c r="M589" s="18">
        <f t="shared" si="102"/>
        <v>7546.4999999999955</v>
      </c>
      <c r="N589" s="18">
        <f t="shared" si="103"/>
        <v>7331.5</v>
      </c>
      <c r="O589" s="18">
        <f t="shared" si="104"/>
        <v>7331.5</v>
      </c>
      <c r="P589" s="19">
        <v>0.5</v>
      </c>
      <c r="Q589" s="18">
        <f t="shared" si="105"/>
        <v>74.5</v>
      </c>
      <c r="R589" s="18">
        <f t="shared" si="106"/>
        <v>98.409395973154361</v>
      </c>
      <c r="S589" s="18">
        <f t="shared" si="107"/>
        <v>-12.409395973154361</v>
      </c>
    </row>
    <row r="590" spans="1:19" x14ac:dyDescent="0.25">
      <c r="A590" s="17">
        <v>30723</v>
      </c>
      <c r="B590" s="18">
        <v>324</v>
      </c>
      <c r="C590" s="18">
        <v>212.12530120481929</v>
      </c>
      <c r="D590" s="18">
        <v>209.3</v>
      </c>
      <c r="E590" s="18">
        <v>49.321216538349923</v>
      </c>
      <c r="F590" s="19">
        <f t="shared" si="98"/>
        <v>0.23250982442083806</v>
      </c>
      <c r="G590" s="18">
        <v>111.87469879518071</v>
      </c>
      <c r="H590" s="17">
        <v>83</v>
      </c>
      <c r="I590" s="19">
        <f t="shared" si="99"/>
        <v>0.65470771976796083</v>
      </c>
      <c r="J590" s="19" t="str">
        <f t="shared" si="108"/>
        <v>50% - 75%</v>
      </c>
      <c r="K590" s="19">
        <f t="shared" si="100"/>
        <v>0.6459876543209877</v>
      </c>
      <c r="L590" s="19">
        <f t="shared" si="101"/>
        <v>0.6459876543209877</v>
      </c>
      <c r="M590" s="18">
        <f t="shared" si="102"/>
        <v>17606.400000000001</v>
      </c>
      <c r="N590" s="18">
        <f t="shared" si="103"/>
        <v>17371.900000000001</v>
      </c>
      <c r="O590" s="18">
        <f t="shared" si="104"/>
        <v>17371.900000000001</v>
      </c>
      <c r="P590" s="19">
        <v>0.5</v>
      </c>
      <c r="Q590" s="18">
        <f t="shared" si="105"/>
        <v>162</v>
      </c>
      <c r="R590" s="18">
        <f t="shared" si="106"/>
        <v>107.23395061728397</v>
      </c>
      <c r="S590" s="18">
        <f t="shared" si="107"/>
        <v>-24.233950617283966</v>
      </c>
    </row>
    <row r="591" spans="1:19" x14ac:dyDescent="0.25">
      <c r="A591" s="17">
        <v>120241</v>
      </c>
      <c r="B591" s="18">
        <v>156.00899999999999</v>
      </c>
      <c r="C591" s="18">
        <v>66.740533333333346</v>
      </c>
      <c r="D591" s="18">
        <v>63.374499999999998</v>
      </c>
      <c r="E591" s="18">
        <v>38.805001055609345</v>
      </c>
      <c r="F591" s="19">
        <f t="shared" si="98"/>
        <v>0.58143079051824587</v>
      </c>
      <c r="G591" s="18">
        <v>89.268466666666626</v>
      </c>
      <c r="H591" s="17">
        <v>90</v>
      </c>
      <c r="I591" s="19">
        <f t="shared" si="99"/>
        <v>0.42779925089791843</v>
      </c>
      <c r="J591" s="19" t="str">
        <f t="shared" si="108"/>
        <v>25% - 50%</v>
      </c>
      <c r="K591" s="19">
        <f t="shared" si="100"/>
        <v>0.40622335890878092</v>
      </c>
      <c r="L591" s="19">
        <f t="shared" si="101"/>
        <v>0.40622335890878092</v>
      </c>
      <c r="M591" s="18">
        <f t="shared" si="102"/>
        <v>6006.648000000001</v>
      </c>
      <c r="N591" s="18">
        <f t="shared" si="103"/>
        <v>5703.7049999999999</v>
      </c>
      <c r="O591" s="18">
        <f t="shared" si="104"/>
        <v>5703.7049999999999</v>
      </c>
      <c r="P591" s="19">
        <v>0.5</v>
      </c>
      <c r="Q591" s="18">
        <f t="shared" si="105"/>
        <v>78.004499999999993</v>
      </c>
      <c r="R591" s="18">
        <f t="shared" si="106"/>
        <v>73.120204603580575</v>
      </c>
      <c r="S591" s="18">
        <f t="shared" si="107"/>
        <v>16.879795396419425</v>
      </c>
    </row>
    <row r="592" spans="1:19" x14ac:dyDescent="0.25">
      <c r="A592" s="17">
        <v>510172</v>
      </c>
      <c r="B592" s="18">
        <v>21</v>
      </c>
      <c r="C592" s="18">
        <v>14.833749999999997</v>
      </c>
      <c r="D592" s="18">
        <v>15.751000000000001</v>
      </c>
      <c r="E592" s="18">
        <v>3.7774949548348831</v>
      </c>
      <c r="F592" s="19">
        <f t="shared" si="98"/>
        <v>0.2546554279824646</v>
      </c>
      <c r="G592" s="18">
        <v>6.1662500000000016</v>
      </c>
      <c r="H592" s="17">
        <v>72</v>
      </c>
      <c r="I592" s="19">
        <f t="shared" si="99"/>
        <v>0.70636904761904751</v>
      </c>
      <c r="J592" s="19" t="str">
        <f t="shared" si="108"/>
        <v>50% - 75%</v>
      </c>
      <c r="K592" s="19">
        <f t="shared" si="100"/>
        <v>0.75004761904761907</v>
      </c>
      <c r="L592" s="19">
        <f t="shared" si="101"/>
        <v>0.75004761904761907</v>
      </c>
      <c r="M592" s="18">
        <f t="shared" si="102"/>
        <v>1068.0299999999997</v>
      </c>
      <c r="N592" s="18">
        <f t="shared" si="103"/>
        <v>1134.0720000000001</v>
      </c>
      <c r="O592" s="18">
        <f t="shared" si="104"/>
        <v>1134.0720000000001</v>
      </c>
      <c r="P592" s="19">
        <v>0.5</v>
      </c>
      <c r="Q592" s="18">
        <f t="shared" si="105"/>
        <v>10.5</v>
      </c>
      <c r="R592" s="18">
        <f t="shared" si="106"/>
        <v>108.00685714285716</v>
      </c>
      <c r="S592" s="18">
        <f t="shared" si="107"/>
        <v>-36.006857142857157</v>
      </c>
    </row>
    <row r="593" spans="1:19" x14ac:dyDescent="0.25">
      <c r="A593" s="17">
        <v>120231</v>
      </c>
      <c r="B593" s="18">
        <v>140.00399999999999</v>
      </c>
      <c r="C593" s="18">
        <v>74.436594936708872</v>
      </c>
      <c r="D593" s="18">
        <v>75.004000000000005</v>
      </c>
      <c r="E593" s="18">
        <v>29.589860835592233</v>
      </c>
      <c r="F593" s="19">
        <f t="shared" si="98"/>
        <v>0.39751765728606442</v>
      </c>
      <c r="G593" s="18">
        <v>65.567405063291133</v>
      </c>
      <c r="H593" s="17">
        <v>79</v>
      </c>
      <c r="I593" s="19">
        <f t="shared" si="99"/>
        <v>0.53167477312583122</v>
      </c>
      <c r="J593" s="19" t="str">
        <f t="shared" si="108"/>
        <v>50% - 75%</v>
      </c>
      <c r="K593" s="19">
        <f t="shared" si="100"/>
        <v>0.53572755064141031</v>
      </c>
      <c r="L593" s="19">
        <f t="shared" si="101"/>
        <v>0.53572755064141031</v>
      </c>
      <c r="M593" s="18">
        <f t="shared" si="102"/>
        <v>5880.4910000000009</v>
      </c>
      <c r="N593" s="18">
        <f t="shared" si="103"/>
        <v>5925.3160000000007</v>
      </c>
      <c r="O593" s="18">
        <f t="shared" si="104"/>
        <v>5925.3160000000007</v>
      </c>
      <c r="P593" s="19">
        <v>0.5</v>
      </c>
      <c r="Q593" s="18">
        <f t="shared" si="105"/>
        <v>70.001999999999995</v>
      </c>
      <c r="R593" s="18">
        <f t="shared" si="106"/>
        <v>84.644953001342842</v>
      </c>
      <c r="S593" s="18">
        <f t="shared" si="107"/>
        <v>-5.6449530013428415</v>
      </c>
    </row>
    <row r="594" spans="1:19" x14ac:dyDescent="0.25">
      <c r="A594" s="17">
        <v>294179</v>
      </c>
      <c r="B594" s="18">
        <v>188.1</v>
      </c>
      <c r="C594" s="18">
        <v>92.848051948051946</v>
      </c>
      <c r="D594" s="18">
        <v>94.7</v>
      </c>
      <c r="E594" s="18">
        <v>32.87699407756454</v>
      </c>
      <c r="F594" s="19">
        <f t="shared" si="98"/>
        <v>0.35409460282439814</v>
      </c>
      <c r="G594" s="18">
        <v>95.251948051948062</v>
      </c>
      <c r="H594" s="17">
        <v>77</v>
      </c>
      <c r="I594" s="19">
        <f t="shared" si="99"/>
        <v>0.49361005820335963</v>
      </c>
      <c r="J594" s="19" t="str">
        <f t="shared" si="108"/>
        <v>25% - 50%</v>
      </c>
      <c r="K594" s="19">
        <f t="shared" si="100"/>
        <v>0.5034556087187666</v>
      </c>
      <c r="L594" s="19">
        <f t="shared" si="101"/>
        <v>0.5034556087187666</v>
      </c>
      <c r="M594" s="18">
        <f t="shared" si="102"/>
        <v>7149.3</v>
      </c>
      <c r="N594" s="18">
        <f t="shared" si="103"/>
        <v>7291.9000000000005</v>
      </c>
      <c r="O594" s="18">
        <f t="shared" si="104"/>
        <v>7291.9000000000005</v>
      </c>
      <c r="P594" s="19">
        <v>0.5</v>
      </c>
      <c r="Q594" s="18">
        <f t="shared" si="105"/>
        <v>94.05</v>
      </c>
      <c r="R594" s="18">
        <f t="shared" si="106"/>
        <v>77.532163742690074</v>
      </c>
      <c r="S594" s="18">
        <f t="shared" si="107"/>
        <v>-0.5321637426900736</v>
      </c>
    </row>
    <row r="595" spans="1:19" x14ac:dyDescent="0.25">
      <c r="A595" s="17">
        <v>23575</v>
      </c>
      <c r="B595" s="18">
        <v>57.4</v>
      </c>
      <c r="C595" s="18">
        <v>32.479310344827574</v>
      </c>
      <c r="D595" s="18">
        <v>31.2</v>
      </c>
      <c r="E595" s="18">
        <v>10.500444485952336</v>
      </c>
      <c r="F595" s="19">
        <f t="shared" si="98"/>
        <v>0.32329641160698358</v>
      </c>
      <c r="G595" s="18">
        <v>24.920689655172403</v>
      </c>
      <c r="H595" s="17">
        <v>87</v>
      </c>
      <c r="I595" s="19">
        <f t="shared" si="99"/>
        <v>0.56584164363811107</v>
      </c>
      <c r="J595" s="19" t="str">
        <f t="shared" si="108"/>
        <v>50% - 75%</v>
      </c>
      <c r="K595" s="19">
        <f t="shared" si="100"/>
        <v>0.54355400696864109</v>
      </c>
      <c r="L595" s="19">
        <f t="shared" si="101"/>
        <v>0.54355400696864109</v>
      </c>
      <c r="M595" s="18">
        <f t="shared" si="102"/>
        <v>2825.6999999999989</v>
      </c>
      <c r="N595" s="18">
        <f t="shared" si="103"/>
        <v>2714.4</v>
      </c>
      <c r="O595" s="18">
        <f t="shared" si="104"/>
        <v>2714.4</v>
      </c>
      <c r="P595" s="19">
        <v>0.5</v>
      </c>
      <c r="Q595" s="18">
        <f t="shared" si="105"/>
        <v>28.7</v>
      </c>
      <c r="R595" s="18">
        <f t="shared" si="106"/>
        <v>94.578397212543564</v>
      </c>
      <c r="S595" s="18">
        <f t="shared" si="107"/>
        <v>-7.5783972125435639</v>
      </c>
    </row>
    <row r="596" spans="1:19" x14ac:dyDescent="0.25">
      <c r="A596" s="17">
        <v>294131</v>
      </c>
      <c r="B596" s="18">
        <v>162.4</v>
      </c>
      <c r="C596" s="18">
        <v>77.162222222222212</v>
      </c>
      <c r="D596" s="18">
        <v>73</v>
      </c>
      <c r="E596" s="18">
        <v>33.39458873536244</v>
      </c>
      <c r="F596" s="19">
        <f t="shared" si="98"/>
        <v>0.43278417564476285</v>
      </c>
      <c r="G596" s="18">
        <v>85.237777777777794</v>
      </c>
      <c r="H596" s="17">
        <v>90</v>
      </c>
      <c r="I596" s="19">
        <f t="shared" si="99"/>
        <v>0.47513683634373283</v>
      </c>
      <c r="J596" s="19" t="str">
        <f t="shared" si="108"/>
        <v>25% - 50%</v>
      </c>
      <c r="K596" s="19">
        <f t="shared" si="100"/>
        <v>0.44950738916256155</v>
      </c>
      <c r="L596" s="19">
        <f t="shared" si="101"/>
        <v>0.44950738916256155</v>
      </c>
      <c r="M596" s="18">
        <f t="shared" si="102"/>
        <v>6944.5999999999995</v>
      </c>
      <c r="N596" s="18">
        <f t="shared" si="103"/>
        <v>6570</v>
      </c>
      <c r="O596" s="18">
        <f t="shared" si="104"/>
        <v>6570</v>
      </c>
      <c r="P596" s="19">
        <v>0.5</v>
      </c>
      <c r="Q596" s="18">
        <f t="shared" si="105"/>
        <v>81.2</v>
      </c>
      <c r="R596" s="18">
        <f t="shared" si="106"/>
        <v>80.911330049261082</v>
      </c>
      <c r="S596" s="18">
        <f t="shared" si="107"/>
        <v>9.0886699507389181</v>
      </c>
    </row>
    <row r="597" spans="1:19" x14ac:dyDescent="0.25">
      <c r="A597" s="17">
        <v>120173</v>
      </c>
      <c r="B597" s="18">
        <v>93.129000000000005</v>
      </c>
      <c r="C597" s="18">
        <v>40.426988372093028</v>
      </c>
      <c r="D597" s="18">
        <v>39</v>
      </c>
      <c r="E597" s="18">
        <v>15.685113218286034</v>
      </c>
      <c r="F597" s="19">
        <f t="shared" si="98"/>
        <v>0.38798619065855405</v>
      </c>
      <c r="G597" s="18">
        <v>52.702011627906984</v>
      </c>
      <c r="H597" s="17">
        <v>86</v>
      </c>
      <c r="I597" s="19">
        <f t="shared" si="99"/>
        <v>0.43409666561536175</v>
      </c>
      <c r="J597" s="19" t="str">
        <f t="shared" si="108"/>
        <v>25% - 50%</v>
      </c>
      <c r="K597" s="19">
        <f t="shared" si="100"/>
        <v>0.41877395870244499</v>
      </c>
      <c r="L597" s="19">
        <f t="shared" si="101"/>
        <v>0.41877395870244499</v>
      </c>
      <c r="M597" s="18">
        <f t="shared" si="102"/>
        <v>3476.7210000000005</v>
      </c>
      <c r="N597" s="18">
        <f t="shared" si="103"/>
        <v>3354</v>
      </c>
      <c r="O597" s="18">
        <f t="shared" si="104"/>
        <v>3354</v>
      </c>
      <c r="P597" s="19">
        <v>0.5</v>
      </c>
      <c r="Q597" s="18">
        <f t="shared" si="105"/>
        <v>46.564500000000002</v>
      </c>
      <c r="R597" s="18">
        <f t="shared" si="106"/>
        <v>72.02912089682053</v>
      </c>
      <c r="S597" s="18">
        <f t="shared" si="107"/>
        <v>13.97087910317947</v>
      </c>
    </row>
    <row r="598" spans="1:19" x14ac:dyDescent="0.25">
      <c r="A598" s="17">
        <v>120124</v>
      </c>
      <c r="B598" s="18">
        <v>70.314999999999998</v>
      </c>
      <c r="C598" s="18">
        <v>48.533628571428572</v>
      </c>
      <c r="D598" s="18">
        <v>52.05</v>
      </c>
      <c r="E598" s="18">
        <v>14.336134499291651</v>
      </c>
      <c r="F598" s="19">
        <f t="shared" si="98"/>
        <v>0.29538558977086743</v>
      </c>
      <c r="G598" s="18">
        <v>21.78137142857144</v>
      </c>
      <c r="H598" s="17">
        <v>70</v>
      </c>
      <c r="I598" s="19">
        <f t="shared" si="99"/>
        <v>0.69023150922887822</v>
      </c>
      <c r="J598" s="19" t="str">
        <f t="shared" si="108"/>
        <v>50% - 75%</v>
      </c>
      <c r="K598" s="19">
        <f t="shared" si="100"/>
        <v>0.74024034700988406</v>
      </c>
      <c r="L598" s="19">
        <f t="shared" si="101"/>
        <v>0.74024034700988406</v>
      </c>
      <c r="M598" s="18">
        <f t="shared" si="102"/>
        <v>3397.3540000000003</v>
      </c>
      <c r="N598" s="18">
        <f t="shared" si="103"/>
        <v>3643.5</v>
      </c>
      <c r="O598" s="18">
        <f t="shared" si="104"/>
        <v>3643.5</v>
      </c>
      <c r="P598" s="19">
        <v>0.5</v>
      </c>
      <c r="Q598" s="18">
        <f t="shared" si="105"/>
        <v>35.157499999999999</v>
      </c>
      <c r="R598" s="18">
        <f t="shared" si="106"/>
        <v>103.63364858138378</v>
      </c>
      <c r="S598" s="18">
        <f t="shared" si="107"/>
        <v>-33.633648581383781</v>
      </c>
    </row>
    <row r="599" spans="1:19" x14ac:dyDescent="0.25">
      <c r="A599" s="17">
        <v>29463</v>
      </c>
      <c r="B599" s="18">
        <v>105.1</v>
      </c>
      <c r="C599" s="18">
        <v>70.178481012658182</v>
      </c>
      <c r="D599" s="18">
        <v>70.2</v>
      </c>
      <c r="E599" s="18">
        <v>23.21907742864607</v>
      </c>
      <c r="F599" s="19">
        <f t="shared" si="98"/>
        <v>0.33085750921935764</v>
      </c>
      <c r="G599" s="18">
        <v>34.92151898734177</v>
      </c>
      <c r="H599" s="17">
        <v>79</v>
      </c>
      <c r="I599" s="19">
        <f t="shared" si="99"/>
        <v>0.66773055197581532</v>
      </c>
      <c r="J599" s="19" t="str">
        <f t="shared" si="108"/>
        <v>50% - 75%</v>
      </c>
      <c r="K599" s="19">
        <f t="shared" si="100"/>
        <v>0.66793529971455767</v>
      </c>
      <c r="L599" s="19">
        <f t="shared" si="101"/>
        <v>0.66793529971455767</v>
      </c>
      <c r="M599" s="18">
        <f t="shared" si="102"/>
        <v>5544.0999999999967</v>
      </c>
      <c r="N599" s="18">
        <f t="shared" si="103"/>
        <v>5545.8</v>
      </c>
      <c r="O599" s="18">
        <f t="shared" si="104"/>
        <v>5545.8</v>
      </c>
      <c r="P599" s="19">
        <v>0.5</v>
      </c>
      <c r="Q599" s="18">
        <f t="shared" si="105"/>
        <v>52.55</v>
      </c>
      <c r="R599" s="18">
        <f t="shared" si="106"/>
        <v>105.53377735490011</v>
      </c>
      <c r="S599" s="18">
        <f t="shared" si="107"/>
        <v>-26.53377735490011</v>
      </c>
    </row>
    <row r="600" spans="1:19" x14ac:dyDescent="0.25">
      <c r="A600" s="17">
        <v>34120</v>
      </c>
      <c r="B600" s="18">
        <v>73.656999999999996</v>
      </c>
      <c r="C600" s="18">
        <v>41.310901234567901</v>
      </c>
      <c r="D600" s="18">
        <v>40.667000000000002</v>
      </c>
      <c r="E600" s="18">
        <v>10.973037105337941</v>
      </c>
      <c r="F600" s="19">
        <f t="shared" si="98"/>
        <v>0.26562085980724104</v>
      </c>
      <c r="G600" s="18">
        <v>32.346098765432089</v>
      </c>
      <c r="H600" s="17">
        <v>81</v>
      </c>
      <c r="I600" s="19">
        <f t="shared" si="99"/>
        <v>0.56085506108812333</v>
      </c>
      <c r="J600" s="19" t="str">
        <f t="shared" si="108"/>
        <v>50% - 75%</v>
      </c>
      <c r="K600" s="19">
        <f t="shared" si="100"/>
        <v>0.55211317322182552</v>
      </c>
      <c r="L600" s="19">
        <f t="shared" si="101"/>
        <v>0.55211317322182552</v>
      </c>
      <c r="M600" s="18">
        <f t="shared" si="102"/>
        <v>3346.183</v>
      </c>
      <c r="N600" s="18">
        <f t="shared" si="103"/>
        <v>3294.027</v>
      </c>
      <c r="O600" s="18">
        <f t="shared" si="104"/>
        <v>3294.027</v>
      </c>
      <c r="P600" s="19">
        <v>0.5</v>
      </c>
      <c r="Q600" s="18">
        <f t="shared" si="105"/>
        <v>36.828499999999998</v>
      </c>
      <c r="R600" s="18">
        <f t="shared" si="106"/>
        <v>89.442334061935739</v>
      </c>
      <c r="S600" s="18">
        <f t="shared" si="107"/>
        <v>-8.442334061935739</v>
      </c>
    </row>
    <row r="601" spans="1:19" x14ac:dyDescent="0.25">
      <c r="A601" s="17">
        <v>294140</v>
      </c>
      <c r="B601" s="18">
        <v>212.9</v>
      </c>
      <c r="C601" s="18">
        <v>98.693506493506518</v>
      </c>
      <c r="D601" s="18">
        <v>99.3</v>
      </c>
      <c r="E601" s="18">
        <v>44.111868368544144</v>
      </c>
      <c r="F601" s="19">
        <f t="shared" si="98"/>
        <v>0.44695816306259684</v>
      </c>
      <c r="G601" s="18">
        <v>114.20649350649347</v>
      </c>
      <c r="H601" s="17">
        <v>77</v>
      </c>
      <c r="I601" s="19">
        <f t="shared" si="99"/>
        <v>0.46356743303666753</v>
      </c>
      <c r="J601" s="19" t="str">
        <f t="shared" si="108"/>
        <v>25% - 50%</v>
      </c>
      <c r="K601" s="19">
        <f t="shared" si="100"/>
        <v>0.466416157820573</v>
      </c>
      <c r="L601" s="19">
        <f t="shared" si="101"/>
        <v>0.466416157820573</v>
      </c>
      <c r="M601" s="18">
        <f t="shared" si="102"/>
        <v>7599.4000000000024</v>
      </c>
      <c r="N601" s="18">
        <f t="shared" si="103"/>
        <v>7646.0999999999995</v>
      </c>
      <c r="O601" s="18">
        <f t="shared" si="104"/>
        <v>7646.0999999999995</v>
      </c>
      <c r="P601" s="19">
        <v>0.5</v>
      </c>
      <c r="Q601" s="18">
        <f t="shared" si="105"/>
        <v>106.45</v>
      </c>
      <c r="R601" s="18">
        <f t="shared" si="106"/>
        <v>71.828088304368237</v>
      </c>
      <c r="S601" s="18">
        <f t="shared" si="107"/>
        <v>5.1719116956317635</v>
      </c>
    </row>
    <row r="602" spans="1:19" x14ac:dyDescent="0.25">
      <c r="A602" s="17">
        <v>29492</v>
      </c>
      <c r="B602" s="18">
        <v>228.1</v>
      </c>
      <c r="C602" s="18">
        <v>143.29178082191788</v>
      </c>
      <c r="D602" s="18">
        <v>147.69999999999999</v>
      </c>
      <c r="E602" s="18">
        <v>46.525849306907368</v>
      </c>
      <c r="F602" s="19">
        <f t="shared" si="98"/>
        <v>0.32469307757944188</v>
      </c>
      <c r="G602" s="18">
        <v>84.808219178082197</v>
      </c>
      <c r="H602" s="17">
        <v>73</v>
      </c>
      <c r="I602" s="19">
        <f t="shared" si="99"/>
        <v>0.62819719781638705</v>
      </c>
      <c r="J602" s="19" t="str">
        <f t="shared" si="108"/>
        <v>50% - 75%</v>
      </c>
      <c r="K602" s="19">
        <f t="shared" si="100"/>
        <v>0.64752301622095565</v>
      </c>
      <c r="L602" s="19">
        <f t="shared" si="101"/>
        <v>0.64752301622095565</v>
      </c>
      <c r="M602" s="18">
        <f t="shared" si="102"/>
        <v>10460.300000000005</v>
      </c>
      <c r="N602" s="18">
        <f t="shared" si="103"/>
        <v>10782.099999999999</v>
      </c>
      <c r="O602" s="18">
        <f t="shared" si="104"/>
        <v>10782.099999999999</v>
      </c>
      <c r="P602" s="19">
        <v>0.5</v>
      </c>
      <c r="Q602" s="18">
        <f t="shared" si="105"/>
        <v>114.05</v>
      </c>
      <c r="R602" s="18">
        <f t="shared" si="106"/>
        <v>94.538360368259518</v>
      </c>
      <c r="S602" s="18">
        <f t="shared" si="107"/>
        <v>-21.538360368259518</v>
      </c>
    </row>
    <row r="603" spans="1:19" x14ac:dyDescent="0.25">
      <c r="A603" s="17">
        <v>39427</v>
      </c>
      <c r="B603" s="18">
        <v>155</v>
      </c>
      <c r="C603" s="18">
        <v>69.4494117647059</v>
      </c>
      <c r="D603" s="18">
        <v>66.3</v>
      </c>
      <c r="E603" s="18">
        <v>25.185576104140967</v>
      </c>
      <c r="F603" s="19">
        <f t="shared" si="98"/>
        <v>0.36264635601910516</v>
      </c>
      <c r="G603" s="18">
        <v>85.550588235294072</v>
      </c>
      <c r="H603" s="17">
        <v>85</v>
      </c>
      <c r="I603" s="19">
        <f t="shared" si="99"/>
        <v>0.44806072106261868</v>
      </c>
      <c r="J603" s="19" t="str">
        <f t="shared" si="108"/>
        <v>25% - 50%</v>
      </c>
      <c r="K603" s="19">
        <f t="shared" si="100"/>
        <v>0.42774193548387096</v>
      </c>
      <c r="L603" s="19">
        <f t="shared" si="101"/>
        <v>0.42774193548387096</v>
      </c>
      <c r="M603" s="18">
        <f t="shared" si="102"/>
        <v>5903.2000000000016</v>
      </c>
      <c r="N603" s="18">
        <f t="shared" si="103"/>
        <v>5635.5</v>
      </c>
      <c r="O603" s="18">
        <f t="shared" si="104"/>
        <v>5635.5</v>
      </c>
      <c r="P603" s="19">
        <v>0.5</v>
      </c>
      <c r="Q603" s="18">
        <f t="shared" si="105"/>
        <v>77.5</v>
      </c>
      <c r="R603" s="18">
        <f t="shared" si="106"/>
        <v>72.716129032258067</v>
      </c>
      <c r="S603" s="18">
        <f t="shared" si="107"/>
        <v>12.283870967741933</v>
      </c>
    </row>
    <row r="604" spans="1:19" x14ac:dyDescent="0.25">
      <c r="A604" s="17">
        <v>35110</v>
      </c>
      <c r="B604" s="18">
        <v>28.4</v>
      </c>
      <c r="C604" s="18">
        <v>19.099</v>
      </c>
      <c r="D604" s="18">
        <v>20.2</v>
      </c>
      <c r="E604" s="18">
        <v>5.2160111788268795</v>
      </c>
      <c r="F604" s="19">
        <f t="shared" si="98"/>
        <v>0.27310388914743594</v>
      </c>
      <c r="G604" s="18">
        <v>9.3010000000000019</v>
      </c>
      <c r="H604" s="17">
        <v>69</v>
      </c>
      <c r="I604" s="19">
        <f t="shared" si="99"/>
        <v>0.67249999999999999</v>
      </c>
      <c r="J604" s="19" t="str">
        <f t="shared" si="108"/>
        <v>50% - 75%</v>
      </c>
      <c r="K604" s="19">
        <f t="shared" si="100"/>
        <v>0.71126760563380287</v>
      </c>
      <c r="L604" s="19">
        <f t="shared" si="101"/>
        <v>0.71126760563380287</v>
      </c>
      <c r="M604" s="18">
        <f t="shared" si="102"/>
        <v>1317.8309999999999</v>
      </c>
      <c r="N604" s="18">
        <f t="shared" si="103"/>
        <v>1393.8</v>
      </c>
      <c r="O604" s="18">
        <f t="shared" si="104"/>
        <v>1393.8</v>
      </c>
      <c r="P604" s="19">
        <v>0.5</v>
      </c>
      <c r="Q604" s="18">
        <f t="shared" si="105"/>
        <v>14.2</v>
      </c>
      <c r="R604" s="18">
        <f t="shared" si="106"/>
        <v>98.154929577464785</v>
      </c>
      <c r="S604" s="18">
        <f t="shared" si="107"/>
        <v>-29.154929577464785</v>
      </c>
    </row>
    <row r="605" spans="1:19" x14ac:dyDescent="0.25">
      <c r="A605" s="17">
        <v>120122</v>
      </c>
      <c r="B605" s="18">
        <v>74.099999999999994</v>
      </c>
      <c r="C605" s="18">
        <v>40.19762195121951</v>
      </c>
      <c r="D605" s="18">
        <v>38.85</v>
      </c>
      <c r="E605" s="18">
        <v>13.254406827044203</v>
      </c>
      <c r="F605" s="19">
        <f t="shared" si="98"/>
        <v>0.32973111800316568</v>
      </c>
      <c r="G605" s="18">
        <v>33.902378048780484</v>
      </c>
      <c r="H605" s="17">
        <v>82</v>
      </c>
      <c r="I605" s="19">
        <f t="shared" si="99"/>
        <v>0.54247802903130249</v>
      </c>
      <c r="J605" s="19" t="str">
        <f t="shared" si="108"/>
        <v>50% - 75%</v>
      </c>
      <c r="K605" s="19">
        <f t="shared" si="100"/>
        <v>0.52429149797570851</v>
      </c>
      <c r="L605" s="19">
        <f t="shared" si="101"/>
        <v>0.52429149797570851</v>
      </c>
      <c r="M605" s="18">
        <f t="shared" si="102"/>
        <v>3296.2049999999999</v>
      </c>
      <c r="N605" s="18">
        <f t="shared" si="103"/>
        <v>3185.7000000000003</v>
      </c>
      <c r="O605" s="18">
        <f t="shared" si="104"/>
        <v>3185.7000000000003</v>
      </c>
      <c r="P605" s="19">
        <v>0.5</v>
      </c>
      <c r="Q605" s="18">
        <f t="shared" si="105"/>
        <v>37.049999999999997</v>
      </c>
      <c r="R605" s="18">
        <f t="shared" si="106"/>
        <v>85.983805668016203</v>
      </c>
      <c r="S605" s="18">
        <f t="shared" si="107"/>
        <v>-3.9838056680162026</v>
      </c>
    </row>
    <row r="606" spans="1:19" x14ac:dyDescent="0.25">
      <c r="A606" s="17">
        <v>235134</v>
      </c>
      <c r="B606" s="18">
        <v>43.3</v>
      </c>
      <c r="C606" s="18">
        <v>28.102564102564092</v>
      </c>
      <c r="D606" s="18">
        <v>27.8</v>
      </c>
      <c r="E606" s="18">
        <v>5.5382723725419618</v>
      </c>
      <c r="F606" s="19">
        <f t="shared" si="98"/>
        <v>0.19707356070176696</v>
      </c>
      <c r="G606" s="18">
        <v>15.197435897435902</v>
      </c>
      <c r="H606" s="17">
        <v>78</v>
      </c>
      <c r="I606" s="19">
        <f t="shared" si="99"/>
        <v>0.6490199561793093</v>
      </c>
      <c r="J606" s="19" t="str">
        <f t="shared" si="108"/>
        <v>50% - 75%</v>
      </c>
      <c r="K606" s="19">
        <f t="shared" si="100"/>
        <v>0.64203233256351044</v>
      </c>
      <c r="L606" s="19">
        <f t="shared" si="101"/>
        <v>0.64203233256351044</v>
      </c>
      <c r="M606" s="18">
        <f t="shared" si="102"/>
        <v>2191.9999999999991</v>
      </c>
      <c r="N606" s="18">
        <f t="shared" si="103"/>
        <v>2168.4</v>
      </c>
      <c r="O606" s="18">
        <f t="shared" si="104"/>
        <v>2168.4</v>
      </c>
      <c r="P606" s="19">
        <v>0.5</v>
      </c>
      <c r="Q606" s="18">
        <f t="shared" si="105"/>
        <v>21.65</v>
      </c>
      <c r="R606" s="18">
        <f t="shared" si="106"/>
        <v>100.15704387990763</v>
      </c>
      <c r="S606" s="18">
        <f t="shared" si="107"/>
        <v>-22.157043879907633</v>
      </c>
    </row>
    <row r="607" spans="1:19" x14ac:dyDescent="0.25">
      <c r="A607" s="17">
        <v>334218</v>
      </c>
      <c r="B607" s="18">
        <v>34.4</v>
      </c>
      <c r="C607" s="18">
        <v>23.182191780821928</v>
      </c>
      <c r="D607" s="18">
        <v>23.7</v>
      </c>
      <c r="E607" s="18">
        <v>5.6921325447632825</v>
      </c>
      <c r="F607" s="19">
        <f t="shared" si="98"/>
        <v>0.24553901540372242</v>
      </c>
      <c r="G607" s="18">
        <v>11.21780821917808</v>
      </c>
      <c r="H607" s="17">
        <v>73</v>
      </c>
      <c r="I607" s="19">
        <f t="shared" si="99"/>
        <v>0.67390092386110256</v>
      </c>
      <c r="J607" s="19" t="str">
        <f t="shared" si="108"/>
        <v>50% - 75%</v>
      </c>
      <c r="K607" s="19">
        <f t="shared" si="100"/>
        <v>0.68895348837209303</v>
      </c>
      <c r="L607" s="19">
        <f t="shared" si="101"/>
        <v>0.68895348837209303</v>
      </c>
      <c r="M607" s="18">
        <f t="shared" si="102"/>
        <v>1692.3000000000006</v>
      </c>
      <c r="N607" s="18">
        <f t="shared" si="103"/>
        <v>1730.1</v>
      </c>
      <c r="O607" s="18">
        <f t="shared" si="104"/>
        <v>1730.1</v>
      </c>
      <c r="P607" s="19">
        <v>0.5</v>
      </c>
      <c r="Q607" s="18">
        <f t="shared" si="105"/>
        <v>17.2</v>
      </c>
      <c r="R607" s="18">
        <f t="shared" si="106"/>
        <v>100.58720930232558</v>
      </c>
      <c r="S607" s="18">
        <f t="shared" si="107"/>
        <v>-27.587209302325576</v>
      </c>
    </row>
    <row r="608" spans="1:19" x14ac:dyDescent="0.25">
      <c r="A608" s="17">
        <v>560109</v>
      </c>
      <c r="B608" s="18">
        <v>50.030999999999999</v>
      </c>
      <c r="C608" s="18">
        <v>26.729884210526325</v>
      </c>
      <c r="D608" s="18">
        <v>24.3</v>
      </c>
      <c r="E608" s="18">
        <v>9.7814413949604369</v>
      </c>
      <c r="F608" s="19">
        <f t="shared" si="98"/>
        <v>0.36593654195884878</v>
      </c>
      <c r="G608" s="18">
        <v>23.301115789473666</v>
      </c>
      <c r="H608" s="17">
        <v>95</v>
      </c>
      <c r="I608" s="19">
        <f t="shared" si="99"/>
        <v>0.53426643901833515</v>
      </c>
      <c r="J608" s="19" t="str">
        <f t="shared" si="108"/>
        <v>50% - 75%</v>
      </c>
      <c r="K608" s="19">
        <f t="shared" si="100"/>
        <v>0.48569886670264439</v>
      </c>
      <c r="L608" s="19">
        <f t="shared" si="101"/>
        <v>0.48569886670264439</v>
      </c>
      <c r="M608" s="18">
        <f t="shared" si="102"/>
        <v>2539.3390000000009</v>
      </c>
      <c r="N608" s="18">
        <f t="shared" si="103"/>
        <v>2308.5</v>
      </c>
      <c r="O608" s="18">
        <f t="shared" si="104"/>
        <v>2308.5</v>
      </c>
      <c r="P608" s="19">
        <v>0.5</v>
      </c>
      <c r="Q608" s="18">
        <f t="shared" si="105"/>
        <v>25.015499999999999</v>
      </c>
      <c r="R608" s="18">
        <f t="shared" si="106"/>
        <v>92.282784673502434</v>
      </c>
      <c r="S608" s="18">
        <f t="shared" si="107"/>
        <v>2.7172153264975663</v>
      </c>
    </row>
    <row r="609" spans="1:19" x14ac:dyDescent="0.25">
      <c r="A609" s="17">
        <v>23523</v>
      </c>
      <c r="B609" s="18">
        <v>67.3</v>
      </c>
      <c r="C609" s="18">
        <v>33.986371794871793</v>
      </c>
      <c r="D609" s="18">
        <v>33.549999999999997</v>
      </c>
      <c r="E609" s="18">
        <v>12.984226735732436</v>
      </c>
      <c r="F609" s="19">
        <f t="shared" si="98"/>
        <v>0.38204215542924258</v>
      </c>
      <c r="G609" s="18">
        <v>33.313628205128211</v>
      </c>
      <c r="H609" s="17">
        <v>78</v>
      </c>
      <c r="I609" s="19">
        <f t="shared" si="99"/>
        <v>0.50499809502038329</v>
      </c>
      <c r="J609" s="19" t="str">
        <f t="shared" si="108"/>
        <v>50% - 75%</v>
      </c>
      <c r="K609" s="19">
        <f t="shared" si="100"/>
        <v>0.49851411589895989</v>
      </c>
      <c r="L609" s="19">
        <f t="shared" si="101"/>
        <v>0.49851411589895989</v>
      </c>
      <c r="M609" s="18">
        <f t="shared" si="102"/>
        <v>2650.9369999999999</v>
      </c>
      <c r="N609" s="18">
        <f t="shared" si="103"/>
        <v>2616.8999999999996</v>
      </c>
      <c r="O609" s="18">
        <f t="shared" si="104"/>
        <v>2616.8999999999996</v>
      </c>
      <c r="P609" s="19">
        <v>0.5</v>
      </c>
      <c r="Q609" s="18">
        <f t="shared" si="105"/>
        <v>33.65</v>
      </c>
      <c r="R609" s="18">
        <f t="shared" si="106"/>
        <v>77.768202080237728</v>
      </c>
      <c r="S609" s="18">
        <f t="shared" si="107"/>
        <v>0.23179791976227193</v>
      </c>
    </row>
    <row r="610" spans="1:19" x14ac:dyDescent="0.25">
      <c r="A610" s="17">
        <v>30714</v>
      </c>
      <c r="B610" s="18">
        <v>340.9</v>
      </c>
      <c r="C610" s="18">
        <v>195.94533333333345</v>
      </c>
      <c r="D610" s="18">
        <v>197.1</v>
      </c>
      <c r="E610" s="18">
        <v>63.836000377092098</v>
      </c>
      <c r="F610" s="19">
        <f t="shared" si="98"/>
        <v>0.32578474460780926</v>
      </c>
      <c r="G610" s="18">
        <v>144.95466666666667</v>
      </c>
      <c r="H610" s="17">
        <v>75</v>
      </c>
      <c r="I610" s="19">
        <f t="shared" si="99"/>
        <v>0.57478830546592397</v>
      </c>
      <c r="J610" s="19" t="str">
        <f t="shared" si="108"/>
        <v>50% - 75%</v>
      </c>
      <c r="K610" s="19">
        <f t="shared" si="100"/>
        <v>0.57817541801114702</v>
      </c>
      <c r="L610" s="19">
        <f t="shared" si="101"/>
        <v>0.57817541801114702</v>
      </c>
      <c r="M610" s="18">
        <f t="shared" si="102"/>
        <v>14695.900000000009</v>
      </c>
      <c r="N610" s="18">
        <f t="shared" si="103"/>
        <v>14782.5</v>
      </c>
      <c r="O610" s="18">
        <f t="shared" si="104"/>
        <v>14782.5</v>
      </c>
      <c r="P610" s="19">
        <v>0.5</v>
      </c>
      <c r="Q610" s="18">
        <f t="shared" si="105"/>
        <v>170.45</v>
      </c>
      <c r="R610" s="18">
        <f t="shared" si="106"/>
        <v>86.726312701672057</v>
      </c>
      <c r="S610" s="18">
        <f t="shared" si="107"/>
        <v>-11.726312701672057</v>
      </c>
    </row>
    <row r="611" spans="1:19" x14ac:dyDescent="0.25">
      <c r="A611" s="17">
        <v>294122</v>
      </c>
      <c r="B611" s="18">
        <v>190.2</v>
      </c>
      <c r="C611" s="18">
        <v>121.88985507246376</v>
      </c>
      <c r="D611" s="18">
        <v>128.19999999999999</v>
      </c>
      <c r="E611" s="18">
        <v>44.650753056450206</v>
      </c>
      <c r="F611" s="19">
        <f t="shared" si="98"/>
        <v>0.36632050329295451</v>
      </c>
      <c r="G611" s="18">
        <v>68.310144927536214</v>
      </c>
      <c r="H611" s="17">
        <v>69</v>
      </c>
      <c r="I611" s="19">
        <f t="shared" si="99"/>
        <v>0.64085097304134475</v>
      </c>
      <c r="J611" s="19" t="str">
        <f t="shared" si="108"/>
        <v>50% - 75%</v>
      </c>
      <c r="K611" s="19">
        <f t="shared" si="100"/>
        <v>0.67402733964248163</v>
      </c>
      <c r="L611" s="19">
        <f t="shared" si="101"/>
        <v>0.67402733964248163</v>
      </c>
      <c r="M611" s="18">
        <f t="shared" si="102"/>
        <v>8410.4</v>
      </c>
      <c r="N611" s="18">
        <f t="shared" si="103"/>
        <v>8845.7999999999993</v>
      </c>
      <c r="O611" s="18">
        <f t="shared" si="104"/>
        <v>8845.7999999999993</v>
      </c>
      <c r="P611" s="19">
        <v>0.5</v>
      </c>
      <c r="Q611" s="18">
        <f t="shared" si="105"/>
        <v>95.1</v>
      </c>
      <c r="R611" s="18">
        <f t="shared" si="106"/>
        <v>93.01577287066246</v>
      </c>
      <c r="S611" s="18">
        <f t="shared" si="107"/>
        <v>-24.01577287066246</v>
      </c>
    </row>
    <row r="612" spans="1:19" x14ac:dyDescent="0.25">
      <c r="A612" s="17">
        <v>2669</v>
      </c>
      <c r="B612" s="18">
        <v>291.7</v>
      </c>
      <c r="C612" s="18">
        <v>158.22716049382723</v>
      </c>
      <c r="D612" s="18">
        <v>153.1</v>
      </c>
      <c r="E612" s="18">
        <v>61.560803301178545</v>
      </c>
      <c r="F612" s="19">
        <f t="shared" si="98"/>
        <v>0.38906596761925816</v>
      </c>
      <c r="G612" s="18">
        <v>133.47283950617287</v>
      </c>
      <c r="H612" s="17">
        <v>81</v>
      </c>
      <c r="I612" s="19">
        <f t="shared" si="99"/>
        <v>0.54243112956402895</v>
      </c>
      <c r="J612" s="19" t="str">
        <f t="shared" si="108"/>
        <v>50% - 75%</v>
      </c>
      <c r="K612" s="19">
        <f t="shared" si="100"/>
        <v>0.52485430236544395</v>
      </c>
      <c r="L612" s="19">
        <f t="shared" si="101"/>
        <v>0.52485430236544395</v>
      </c>
      <c r="M612" s="18">
        <f t="shared" si="102"/>
        <v>12816.400000000005</v>
      </c>
      <c r="N612" s="18">
        <f t="shared" si="103"/>
        <v>12401.1</v>
      </c>
      <c r="O612" s="18">
        <f t="shared" si="104"/>
        <v>12401.1</v>
      </c>
      <c r="P612" s="19">
        <v>0.5</v>
      </c>
      <c r="Q612" s="18">
        <f t="shared" si="105"/>
        <v>145.85</v>
      </c>
      <c r="R612" s="18">
        <f t="shared" si="106"/>
        <v>85.02639698320192</v>
      </c>
      <c r="S612" s="18">
        <f t="shared" si="107"/>
        <v>-4.02639698320192</v>
      </c>
    </row>
    <row r="613" spans="1:19" x14ac:dyDescent="0.25">
      <c r="A613" s="17">
        <v>22515</v>
      </c>
      <c r="B613" s="18">
        <v>17.3</v>
      </c>
      <c r="C613" s="18">
        <v>11.579487179487179</v>
      </c>
      <c r="D613" s="18">
        <v>11.4</v>
      </c>
      <c r="E613" s="18">
        <v>3.7077090267584762</v>
      </c>
      <c r="F613" s="19">
        <f t="shared" si="98"/>
        <v>0.32019630656240161</v>
      </c>
      <c r="G613" s="18">
        <v>5.720512820512818</v>
      </c>
      <c r="H613" s="17">
        <v>78</v>
      </c>
      <c r="I613" s="19">
        <f t="shared" si="99"/>
        <v>0.66933451904550167</v>
      </c>
      <c r="J613" s="19" t="str">
        <f t="shared" si="108"/>
        <v>50% - 75%</v>
      </c>
      <c r="K613" s="19">
        <f t="shared" si="100"/>
        <v>0.65895953757225434</v>
      </c>
      <c r="L613" s="19">
        <f t="shared" si="101"/>
        <v>0.65895953757225434</v>
      </c>
      <c r="M613" s="18">
        <f t="shared" si="102"/>
        <v>903.19999999999993</v>
      </c>
      <c r="N613" s="18">
        <f t="shared" si="103"/>
        <v>889.2</v>
      </c>
      <c r="O613" s="18">
        <f t="shared" si="104"/>
        <v>889.2</v>
      </c>
      <c r="P613" s="19">
        <v>0.5</v>
      </c>
      <c r="Q613" s="18">
        <f t="shared" si="105"/>
        <v>8.65</v>
      </c>
      <c r="R613" s="18">
        <f t="shared" si="106"/>
        <v>102.79768786127168</v>
      </c>
      <c r="S613" s="18">
        <f t="shared" si="107"/>
        <v>-24.797687861271683</v>
      </c>
    </row>
    <row r="614" spans="1:19" x14ac:dyDescent="0.25">
      <c r="A614" s="17">
        <v>3343187</v>
      </c>
      <c r="B614" s="18">
        <v>90.3</v>
      </c>
      <c r="C614" s="18">
        <v>62.749275362318848</v>
      </c>
      <c r="D614" s="18">
        <v>65.599999999999994</v>
      </c>
      <c r="E614" s="18">
        <v>16.458723980169655</v>
      </c>
      <c r="F614" s="19">
        <f t="shared" si="98"/>
        <v>0.26229345096235446</v>
      </c>
      <c r="G614" s="18">
        <v>27.550724637681164</v>
      </c>
      <c r="H614" s="17">
        <v>69</v>
      </c>
      <c r="I614" s="19">
        <f t="shared" si="99"/>
        <v>0.69489784454395187</v>
      </c>
      <c r="J614" s="19" t="str">
        <f t="shared" si="108"/>
        <v>50% - 75%</v>
      </c>
      <c r="K614" s="19">
        <f t="shared" si="100"/>
        <v>0.72646733111849382</v>
      </c>
      <c r="L614" s="19">
        <f t="shared" si="101"/>
        <v>0.72646733111849382</v>
      </c>
      <c r="M614" s="18">
        <f t="shared" si="102"/>
        <v>4329.7000000000007</v>
      </c>
      <c r="N614" s="18">
        <f t="shared" si="103"/>
        <v>4526.3999999999996</v>
      </c>
      <c r="O614" s="18">
        <f t="shared" si="104"/>
        <v>4526.3999999999996</v>
      </c>
      <c r="P614" s="19">
        <v>0.5</v>
      </c>
      <c r="Q614" s="18">
        <f t="shared" si="105"/>
        <v>45.15</v>
      </c>
      <c r="R614" s="18">
        <f t="shared" si="106"/>
        <v>100.25249169435216</v>
      </c>
      <c r="S614" s="18">
        <f t="shared" si="107"/>
        <v>-31.252491694352159</v>
      </c>
    </row>
    <row r="615" spans="1:19" x14ac:dyDescent="0.25">
      <c r="A615" s="17">
        <v>510191</v>
      </c>
      <c r="B615" s="18">
        <v>17.149999999999999</v>
      </c>
      <c r="C615" s="18">
        <v>12.075743243243242</v>
      </c>
      <c r="D615" s="18">
        <v>12.141999999999999</v>
      </c>
      <c r="E615" s="18">
        <v>2.1846653237987148</v>
      </c>
      <c r="F615" s="19">
        <f t="shared" si="98"/>
        <v>0.18091352886466047</v>
      </c>
      <c r="G615" s="18">
        <v>5.0742567567567569</v>
      </c>
      <c r="H615" s="17">
        <v>74</v>
      </c>
      <c r="I615" s="19">
        <f t="shared" si="99"/>
        <v>0.70412497045150102</v>
      </c>
      <c r="J615" s="19" t="str">
        <f t="shared" si="108"/>
        <v>50% - 75%</v>
      </c>
      <c r="K615" s="19">
        <f t="shared" si="100"/>
        <v>0.7079883381924198</v>
      </c>
      <c r="L615" s="19">
        <f t="shared" si="101"/>
        <v>0.7079883381924198</v>
      </c>
      <c r="M615" s="18">
        <f t="shared" si="102"/>
        <v>893.6049999999999</v>
      </c>
      <c r="N615" s="18">
        <f t="shared" si="103"/>
        <v>898.50799999999992</v>
      </c>
      <c r="O615" s="18">
        <f t="shared" si="104"/>
        <v>898.50799999999992</v>
      </c>
      <c r="P615" s="19">
        <v>0.5</v>
      </c>
      <c r="Q615" s="18">
        <f t="shared" si="105"/>
        <v>8.5749999999999993</v>
      </c>
      <c r="R615" s="18">
        <f t="shared" si="106"/>
        <v>104.78227405247813</v>
      </c>
      <c r="S615" s="18">
        <f t="shared" si="107"/>
        <v>-30.78227405247813</v>
      </c>
    </row>
    <row r="616" spans="1:19" x14ac:dyDescent="0.25">
      <c r="A616" s="17">
        <v>29452</v>
      </c>
      <c r="B616" s="18">
        <v>172.5</v>
      </c>
      <c r="C616" s="18">
        <v>111.88630136986301</v>
      </c>
      <c r="D616" s="18">
        <v>113</v>
      </c>
      <c r="E616" s="18">
        <v>29.102554847128754</v>
      </c>
      <c r="F616" s="19">
        <f t="shared" si="98"/>
        <v>0.26010829289033621</v>
      </c>
      <c r="G616" s="18">
        <v>60.613698630136987</v>
      </c>
      <c r="H616" s="17">
        <v>73</v>
      </c>
      <c r="I616" s="19">
        <f t="shared" si="99"/>
        <v>0.64861623982529282</v>
      </c>
      <c r="J616" s="19" t="str">
        <f t="shared" si="108"/>
        <v>50% - 75%</v>
      </c>
      <c r="K616" s="19">
        <f t="shared" si="100"/>
        <v>0.6550724637681159</v>
      </c>
      <c r="L616" s="19">
        <f t="shared" si="101"/>
        <v>0.6550724637681159</v>
      </c>
      <c r="M616" s="18">
        <f t="shared" si="102"/>
        <v>8167.7</v>
      </c>
      <c r="N616" s="18">
        <f t="shared" si="103"/>
        <v>8249</v>
      </c>
      <c r="O616" s="18">
        <f t="shared" si="104"/>
        <v>8249</v>
      </c>
      <c r="P616" s="19">
        <v>0.5</v>
      </c>
      <c r="Q616" s="18">
        <f t="shared" si="105"/>
        <v>86.25</v>
      </c>
      <c r="R616" s="18">
        <f t="shared" si="106"/>
        <v>95.640579710144934</v>
      </c>
      <c r="S616" s="18">
        <f t="shared" si="107"/>
        <v>-22.640579710144934</v>
      </c>
    </row>
    <row r="617" spans="1:19" x14ac:dyDescent="0.25">
      <c r="A617" s="17">
        <v>294170</v>
      </c>
      <c r="B617" s="18">
        <v>242</v>
      </c>
      <c r="C617" s="18">
        <v>89.54823529411766</v>
      </c>
      <c r="D617" s="18">
        <v>84.300000000000011</v>
      </c>
      <c r="E617" s="18">
        <v>38.634248351149004</v>
      </c>
      <c r="F617" s="19">
        <f t="shared" si="98"/>
        <v>0.43143506093957446</v>
      </c>
      <c r="G617" s="18">
        <v>152.45176470588234</v>
      </c>
      <c r="H617" s="17">
        <v>85</v>
      </c>
      <c r="I617" s="19">
        <f t="shared" si="99"/>
        <v>0.37003403014098207</v>
      </c>
      <c r="J617" s="19" t="str">
        <f t="shared" si="108"/>
        <v>25% - 50%</v>
      </c>
      <c r="K617" s="19">
        <f t="shared" si="100"/>
        <v>0.34834710743801656</v>
      </c>
      <c r="L617" s="19">
        <f t="shared" si="101"/>
        <v>0.34834710743801656</v>
      </c>
      <c r="M617" s="18">
        <f t="shared" si="102"/>
        <v>7611.6000000000013</v>
      </c>
      <c r="N617" s="18">
        <f t="shared" si="103"/>
        <v>7165.5000000000009</v>
      </c>
      <c r="O617" s="18">
        <f t="shared" si="104"/>
        <v>7165.5000000000009</v>
      </c>
      <c r="P617" s="19">
        <v>0.5</v>
      </c>
      <c r="Q617" s="18">
        <f t="shared" si="105"/>
        <v>121</v>
      </c>
      <c r="R617" s="18">
        <f t="shared" si="106"/>
        <v>59.219008264462815</v>
      </c>
      <c r="S617" s="18">
        <f t="shared" si="107"/>
        <v>25.780991735537185</v>
      </c>
    </row>
    <row r="618" spans="1:19" x14ac:dyDescent="0.25">
      <c r="A618" s="17">
        <v>120219</v>
      </c>
      <c r="B618" s="18">
        <v>76.400000000000006</v>
      </c>
      <c r="C618" s="18">
        <v>39.142253521126769</v>
      </c>
      <c r="D618" s="18">
        <v>39.9</v>
      </c>
      <c r="E618" s="18">
        <v>16.853236436718959</v>
      </c>
      <c r="F618" s="19">
        <f t="shared" si="98"/>
        <v>0.43056377496565285</v>
      </c>
      <c r="G618" s="18">
        <v>37.257746478873251</v>
      </c>
      <c r="H618" s="17">
        <v>71</v>
      </c>
      <c r="I618" s="19">
        <f t="shared" si="99"/>
        <v>0.51233316127129269</v>
      </c>
      <c r="J618" s="19" t="str">
        <f t="shared" si="108"/>
        <v>50% - 75%</v>
      </c>
      <c r="K618" s="19">
        <f t="shared" si="100"/>
        <v>0.52225130890052351</v>
      </c>
      <c r="L618" s="19">
        <f t="shared" si="101"/>
        <v>0.52225130890052351</v>
      </c>
      <c r="M618" s="18">
        <f t="shared" si="102"/>
        <v>2779.1000000000004</v>
      </c>
      <c r="N618" s="18">
        <f t="shared" si="103"/>
        <v>2832.9</v>
      </c>
      <c r="O618" s="18">
        <f t="shared" si="104"/>
        <v>2832.9</v>
      </c>
      <c r="P618" s="19">
        <v>0.5</v>
      </c>
      <c r="Q618" s="18">
        <f t="shared" si="105"/>
        <v>38.200000000000003</v>
      </c>
      <c r="R618" s="18">
        <f t="shared" si="106"/>
        <v>74.159685863874344</v>
      </c>
      <c r="S618" s="18">
        <f t="shared" si="107"/>
        <v>-3.1596858638743441</v>
      </c>
    </row>
    <row r="619" spans="1:19" x14ac:dyDescent="0.25">
      <c r="A619" s="17">
        <v>3073</v>
      </c>
      <c r="B619" s="18">
        <v>88.8</v>
      </c>
      <c r="C619" s="18">
        <v>39.704464285714302</v>
      </c>
      <c r="D619" s="18">
        <v>33.9</v>
      </c>
      <c r="E619" s="18">
        <v>17.79669666884941</v>
      </c>
      <c r="F619" s="19">
        <f t="shared" si="98"/>
        <v>0.44822910947202166</v>
      </c>
      <c r="G619" s="18">
        <v>49.095535714285724</v>
      </c>
      <c r="H619" s="17">
        <v>112</v>
      </c>
      <c r="I619" s="19">
        <f t="shared" si="99"/>
        <v>0.44712234555984576</v>
      </c>
      <c r="J619" s="19" t="str">
        <f t="shared" si="108"/>
        <v>25% - 50%</v>
      </c>
      <c r="K619" s="19">
        <f t="shared" si="100"/>
        <v>0.38175675675675674</v>
      </c>
      <c r="L619" s="19">
        <f t="shared" si="101"/>
        <v>0.38175675675675674</v>
      </c>
      <c r="M619" s="18">
        <f t="shared" si="102"/>
        <v>4446.9000000000015</v>
      </c>
      <c r="N619" s="18">
        <f t="shared" si="103"/>
        <v>3796.7999999999997</v>
      </c>
      <c r="O619" s="18">
        <f t="shared" si="104"/>
        <v>3796.7999999999997</v>
      </c>
      <c r="P619" s="19">
        <v>0.5</v>
      </c>
      <c r="Q619" s="18">
        <f t="shared" si="105"/>
        <v>44.4</v>
      </c>
      <c r="R619" s="18">
        <f t="shared" si="106"/>
        <v>85.513513513513516</v>
      </c>
      <c r="S619" s="18">
        <f t="shared" si="107"/>
        <v>26.486486486486484</v>
      </c>
    </row>
    <row r="620" spans="1:19" x14ac:dyDescent="0.25">
      <c r="A620" s="17">
        <v>510160</v>
      </c>
      <c r="B620" s="18">
        <v>17.600000000000001</v>
      </c>
      <c r="C620" s="18">
        <v>12.303027027027024</v>
      </c>
      <c r="D620" s="18">
        <v>12.250500000000001</v>
      </c>
      <c r="E620" s="18">
        <v>2.4030419077116631</v>
      </c>
      <c r="F620" s="19">
        <f t="shared" si="98"/>
        <v>0.19532119229135339</v>
      </c>
      <c r="G620" s="18">
        <v>5.2969729729729718</v>
      </c>
      <c r="H620" s="17">
        <v>74</v>
      </c>
      <c r="I620" s="19">
        <f t="shared" si="99"/>
        <v>0.69903562653562634</v>
      </c>
      <c r="J620" s="19" t="str">
        <f t="shared" si="108"/>
        <v>50% - 75%</v>
      </c>
      <c r="K620" s="19">
        <f t="shared" si="100"/>
        <v>0.69605113636363636</v>
      </c>
      <c r="L620" s="19">
        <f t="shared" si="101"/>
        <v>0.69605113636363636</v>
      </c>
      <c r="M620" s="18">
        <f t="shared" si="102"/>
        <v>910.42399999999975</v>
      </c>
      <c r="N620" s="18">
        <f t="shared" si="103"/>
        <v>906.53700000000003</v>
      </c>
      <c r="O620" s="18">
        <f t="shared" si="104"/>
        <v>906.53700000000003</v>
      </c>
      <c r="P620" s="19">
        <v>0.5</v>
      </c>
      <c r="Q620" s="18">
        <f t="shared" si="105"/>
        <v>8.8000000000000007</v>
      </c>
      <c r="R620" s="18">
        <f t="shared" si="106"/>
        <v>103.01556818181818</v>
      </c>
      <c r="S620" s="18">
        <f t="shared" si="107"/>
        <v>-29.015568181818182</v>
      </c>
    </row>
    <row r="621" spans="1:19" x14ac:dyDescent="0.25">
      <c r="A621" s="17">
        <v>30715</v>
      </c>
      <c r="B621" s="18">
        <v>215.4</v>
      </c>
      <c r="C621" s="18">
        <v>111.01780821917809</v>
      </c>
      <c r="D621" s="18">
        <v>110.9</v>
      </c>
      <c r="E621" s="18">
        <v>35.064093467319644</v>
      </c>
      <c r="F621" s="19">
        <f t="shared" si="98"/>
        <v>0.31584206200588993</v>
      </c>
      <c r="G621" s="18">
        <v>104.38219178082191</v>
      </c>
      <c r="H621" s="17">
        <v>73</v>
      </c>
      <c r="I621" s="19">
        <f t="shared" si="99"/>
        <v>0.51540300937408579</v>
      </c>
      <c r="J621" s="19" t="str">
        <f t="shared" si="108"/>
        <v>50% - 75%</v>
      </c>
      <c r="K621" s="19">
        <f t="shared" si="100"/>
        <v>0.51485608170844943</v>
      </c>
      <c r="L621" s="19">
        <f t="shared" si="101"/>
        <v>0.51485608170844943</v>
      </c>
      <c r="M621" s="18">
        <f t="shared" si="102"/>
        <v>8104.3000000000011</v>
      </c>
      <c r="N621" s="18">
        <f t="shared" si="103"/>
        <v>8095.7000000000007</v>
      </c>
      <c r="O621" s="18">
        <f t="shared" si="104"/>
        <v>8095.7000000000007</v>
      </c>
      <c r="P621" s="19">
        <v>0.5</v>
      </c>
      <c r="Q621" s="18">
        <f t="shared" si="105"/>
        <v>107.7</v>
      </c>
      <c r="R621" s="18">
        <f t="shared" si="106"/>
        <v>75.168987929433612</v>
      </c>
      <c r="S621" s="18">
        <f t="shared" si="107"/>
        <v>-2.1689879294336123</v>
      </c>
    </row>
    <row r="622" spans="1:19" x14ac:dyDescent="0.25">
      <c r="A622" s="17">
        <v>294152</v>
      </c>
      <c r="B622" s="18">
        <v>205.1</v>
      </c>
      <c r="C622" s="18">
        <v>93.557971014492765</v>
      </c>
      <c r="D622" s="18">
        <v>96.2</v>
      </c>
      <c r="E622" s="18">
        <v>43.796798183392269</v>
      </c>
      <c r="F622" s="19">
        <f t="shared" si="98"/>
        <v>0.46812471143274204</v>
      </c>
      <c r="G622" s="18">
        <v>111.54202898550726</v>
      </c>
      <c r="H622" s="17">
        <v>69</v>
      </c>
      <c r="I622" s="19">
        <f t="shared" si="99"/>
        <v>0.45615783039733188</v>
      </c>
      <c r="J622" s="19" t="str">
        <f t="shared" si="108"/>
        <v>25% - 50%</v>
      </c>
      <c r="K622" s="19">
        <f t="shared" si="100"/>
        <v>0.46903949293027791</v>
      </c>
      <c r="L622" s="19">
        <f t="shared" si="101"/>
        <v>0.46903949293027791</v>
      </c>
      <c r="M622" s="18">
        <f t="shared" si="102"/>
        <v>6455.5000000000009</v>
      </c>
      <c r="N622" s="18">
        <f t="shared" si="103"/>
        <v>6637.8</v>
      </c>
      <c r="O622" s="18">
        <f t="shared" si="104"/>
        <v>6637.8</v>
      </c>
      <c r="P622" s="19">
        <v>0.5</v>
      </c>
      <c r="Q622" s="18">
        <f t="shared" si="105"/>
        <v>102.55</v>
      </c>
      <c r="R622" s="18">
        <f t="shared" si="106"/>
        <v>64.727450024378356</v>
      </c>
      <c r="S622" s="18">
        <f t="shared" si="107"/>
        <v>4.2725499756216436</v>
      </c>
    </row>
    <row r="623" spans="1:19" x14ac:dyDescent="0.25">
      <c r="A623" s="17">
        <v>510180</v>
      </c>
      <c r="B623" s="18">
        <v>19.344999999999999</v>
      </c>
      <c r="C623" s="18">
        <v>14.604710144927541</v>
      </c>
      <c r="D623" s="18">
        <v>15.010999999999999</v>
      </c>
      <c r="E623" s="18">
        <v>3.2963707632585852</v>
      </c>
      <c r="F623" s="19">
        <f t="shared" si="98"/>
        <v>0.22570600378559855</v>
      </c>
      <c r="G623" s="18">
        <v>4.7402898550724641</v>
      </c>
      <c r="H623" s="17">
        <v>69</v>
      </c>
      <c r="I623" s="19">
        <f t="shared" si="99"/>
        <v>0.75496046238963777</v>
      </c>
      <c r="J623" s="19" t="str">
        <f t="shared" si="108"/>
        <v>&gt; 75%</v>
      </c>
      <c r="K623" s="19">
        <f t="shared" si="100"/>
        <v>0.77596278108038252</v>
      </c>
      <c r="L623" s="19">
        <f t="shared" si="101"/>
        <v>0.77596278108038252</v>
      </c>
      <c r="M623" s="18">
        <f t="shared" si="102"/>
        <v>1007.7250000000004</v>
      </c>
      <c r="N623" s="18">
        <f t="shared" si="103"/>
        <v>1035.759</v>
      </c>
      <c r="O623" s="18">
        <f t="shared" si="104"/>
        <v>1035.759</v>
      </c>
      <c r="P623" s="19">
        <v>0.5</v>
      </c>
      <c r="Q623" s="18">
        <f t="shared" si="105"/>
        <v>9.6724999999999994</v>
      </c>
      <c r="R623" s="18">
        <f t="shared" si="106"/>
        <v>107.0828637890928</v>
      </c>
      <c r="S623" s="18">
        <f t="shared" si="107"/>
        <v>-38.082863789092798</v>
      </c>
    </row>
    <row r="624" spans="1:19" x14ac:dyDescent="0.25">
      <c r="A624" s="17">
        <v>510256</v>
      </c>
      <c r="B624" s="18">
        <v>18.7</v>
      </c>
      <c r="C624" s="18">
        <v>13.409955223880594</v>
      </c>
      <c r="D624" s="18">
        <v>14</v>
      </c>
      <c r="E624" s="18">
        <v>3.3748856924877888</v>
      </c>
      <c r="F624" s="19">
        <f t="shared" si="98"/>
        <v>0.25167016862798736</v>
      </c>
      <c r="G624" s="18">
        <v>5.2900447761194016</v>
      </c>
      <c r="H624" s="17">
        <v>67</v>
      </c>
      <c r="I624" s="19">
        <f t="shared" si="99"/>
        <v>0.71710990502035266</v>
      </c>
      <c r="J624" s="19" t="str">
        <f t="shared" si="108"/>
        <v>50% - 75%</v>
      </c>
      <c r="K624" s="19">
        <f t="shared" si="100"/>
        <v>0.74866310160427807</v>
      </c>
      <c r="L624" s="19">
        <f t="shared" si="101"/>
        <v>0.74866310160427807</v>
      </c>
      <c r="M624" s="18">
        <f t="shared" si="102"/>
        <v>898.46699999999976</v>
      </c>
      <c r="N624" s="18">
        <f t="shared" si="103"/>
        <v>938</v>
      </c>
      <c r="O624" s="18">
        <f t="shared" si="104"/>
        <v>938</v>
      </c>
      <c r="P624" s="19">
        <v>0.5</v>
      </c>
      <c r="Q624" s="18">
        <f t="shared" si="105"/>
        <v>9.35</v>
      </c>
      <c r="R624" s="18">
        <f t="shared" si="106"/>
        <v>100.32085561497327</v>
      </c>
      <c r="S624" s="18">
        <f t="shared" si="107"/>
        <v>-33.320855614973269</v>
      </c>
    </row>
    <row r="625" spans="1:19" x14ac:dyDescent="0.25">
      <c r="A625" s="17">
        <v>56087</v>
      </c>
      <c r="B625" s="18">
        <v>49.1</v>
      </c>
      <c r="C625" s="18">
        <v>21.02852</v>
      </c>
      <c r="D625" s="18">
        <v>20.7</v>
      </c>
      <c r="E625" s="18">
        <v>8.9463288248399451</v>
      </c>
      <c r="F625" s="19">
        <f t="shared" si="98"/>
        <v>0.42543787317604592</v>
      </c>
      <c r="G625" s="18">
        <v>28.071479999999998</v>
      </c>
      <c r="H625" s="17">
        <v>75</v>
      </c>
      <c r="I625" s="19">
        <f t="shared" si="99"/>
        <v>0.4282794297352342</v>
      </c>
      <c r="J625" s="19" t="str">
        <f t="shared" si="108"/>
        <v>25% - 50%</v>
      </c>
      <c r="K625" s="19">
        <f t="shared" si="100"/>
        <v>0.42158859470468429</v>
      </c>
      <c r="L625" s="19">
        <f t="shared" si="101"/>
        <v>0.42158859470468429</v>
      </c>
      <c r="M625" s="18">
        <f t="shared" si="102"/>
        <v>1577.1390000000001</v>
      </c>
      <c r="N625" s="18">
        <f t="shared" si="103"/>
        <v>1552.5</v>
      </c>
      <c r="O625" s="18">
        <f t="shared" si="104"/>
        <v>1552.5</v>
      </c>
      <c r="P625" s="19">
        <v>0.5</v>
      </c>
      <c r="Q625" s="18">
        <f t="shared" si="105"/>
        <v>24.55</v>
      </c>
      <c r="R625" s="18">
        <f t="shared" si="106"/>
        <v>63.238289205702642</v>
      </c>
      <c r="S625" s="18">
        <f t="shared" si="107"/>
        <v>11.761710794297358</v>
      </c>
    </row>
    <row r="626" spans="1:19" x14ac:dyDescent="0.25">
      <c r="A626" s="17">
        <v>120235</v>
      </c>
      <c r="B626" s="18">
        <v>161.30000000000001</v>
      </c>
      <c r="C626" s="18">
        <v>85.629337837837824</v>
      </c>
      <c r="D626" s="18">
        <v>84.51400000000001</v>
      </c>
      <c r="E626" s="18">
        <v>31.202996002218129</v>
      </c>
      <c r="F626" s="19">
        <f t="shared" si="98"/>
        <v>0.36439609122412453</v>
      </c>
      <c r="G626" s="18">
        <v>75.670662162162174</v>
      </c>
      <c r="H626" s="17">
        <v>74</v>
      </c>
      <c r="I626" s="19">
        <f t="shared" si="99"/>
        <v>0.53087004239205093</v>
      </c>
      <c r="J626" s="19" t="str">
        <f t="shared" si="108"/>
        <v>50% - 75%</v>
      </c>
      <c r="K626" s="19">
        <f t="shared" si="100"/>
        <v>0.52395536267823928</v>
      </c>
      <c r="L626" s="19">
        <f t="shared" si="101"/>
        <v>0.52395536267823928</v>
      </c>
      <c r="M626" s="18">
        <f t="shared" si="102"/>
        <v>6336.570999999999</v>
      </c>
      <c r="N626" s="18">
        <f t="shared" si="103"/>
        <v>6254.036000000001</v>
      </c>
      <c r="O626" s="18">
        <f t="shared" si="104"/>
        <v>6254.036000000001</v>
      </c>
      <c r="P626" s="19">
        <v>0.5</v>
      </c>
      <c r="Q626" s="18">
        <f t="shared" si="105"/>
        <v>80.650000000000006</v>
      </c>
      <c r="R626" s="18">
        <f t="shared" si="106"/>
        <v>77.545393676379419</v>
      </c>
      <c r="S626" s="18">
        <f t="shared" si="107"/>
        <v>-3.5453936763794189</v>
      </c>
    </row>
    <row r="627" spans="1:19" x14ac:dyDescent="0.25">
      <c r="A627" s="17">
        <v>6694</v>
      </c>
      <c r="B627" s="18">
        <v>18</v>
      </c>
      <c r="C627" s="18">
        <v>13.874626865671638</v>
      </c>
      <c r="D627" s="18">
        <v>14.4</v>
      </c>
      <c r="E627" s="18">
        <v>3.0216563430726229</v>
      </c>
      <c r="F627" s="19">
        <f t="shared" si="98"/>
        <v>0.21778289047532895</v>
      </c>
      <c r="G627" s="18">
        <v>4.1253731343283571</v>
      </c>
      <c r="H627" s="17">
        <v>67</v>
      </c>
      <c r="I627" s="19">
        <f t="shared" si="99"/>
        <v>0.77081260364842441</v>
      </c>
      <c r="J627" s="19" t="str">
        <f t="shared" si="108"/>
        <v>&gt; 75%</v>
      </c>
      <c r="K627" s="19">
        <f t="shared" si="100"/>
        <v>0.8</v>
      </c>
      <c r="L627" s="19">
        <f t="shared" si="101"/>
        <v>0.8</v>
      </c>
      <c r="M627" s="18">
        <f t="shared" si="102"/>
        <v>929.5999999999998</v>
      </c>
      <c r="N627" s="18">
        <f t="shared" si="103"/>
        <v>964.80000000000007</v>
      </c>
      <c r="O627" s="18">
        <f t="shared" si="104"/>
        <v>964.80000000000007</v>
      </c>
      <c r="P627" s="19">
        <v>0.5</v>
      </c>
      <c r="Q627" s="18">
        <f t="shared" si="105"/>
        <v>9</v>
      </c>
      <c r="R627" s="18">
        <f t="shared" si="106"/>
        <v>107.2</v>
      </c>
      <c r="S627" s="18">
        <f t="shared" si="107"/>
        <v>-40.200000000000003</v>
      </c>
    </row>
    <row r="628" spans="1:19" x14ac:dyDescent="0.25">
      <c r="A628" s="17">
        <v>510261</v>
      </c>
      <c r="B628" s="18">
        <v>16.899999999999999</v>
      </c>
      <c r="C628" s="18">
        <v>9.9882686567164196</v>
      </c>
      <c r="D628" s="18">
        <v>10.3</v>
      </c>
      <c r="E628" s="18">
        <v>3.0876634128370237</v>
      </c>
      <c r="F628" s="19">
        <f t="shared" si="98"/>
        <v>0.30912899111507014</v>
      </c>
      <c r="G628" s="18">
        <v>6.9117313432835834</v>
      </c>
      <c r="H628" s="17">
        <v>67</v>
      </c>
      <c r="I628" s="19">
        <f t="shared" si="99"/>
        <v>0.5910218140068888</v>
      </c>
      <c r="J628" s="19" t="str">
        <f t="shared" si="108"/>
        <v>50% - 75%</v>
      </c>
      <c r="K628" s="19">
        <f t="shared" si="100"/>
        <v>0.60946745562130189</v>
      </c>
      <c r="L628" s="19">
        <f t="shared" si="101"/>
        <v>0.60946745562130189</v>
      </c>
      <c r="M628" s="18">
        <f t="shared" si="102"/>
        <v>669.21400000000017</v>
      </c>
      <c r="N628" s="18">
        <f t="shared" si="103"/>
        <v>690.1</v>
      </c>
      <c r="O628" s="18">
        <f t="shared" si="104"/>
        <v>690.1</v>
      </c>
      <c r="P628" s="19">
        <v>0.5</v>
      </c>
      <c r="Q628" s="18">
        <f t="shared" si="105"/>
        <v>8.4499999999999993</v>
      </c>
      <c r="R628" s="18">
        <f t="shared" si="106"/>
        <v>81.668639053254452</v>
      </c>
      <c r="S628" s="18">
        <f t="shared" si="107"/>
        <v>-14.668639053254452</v>
      </c>
    </row>
    <row r="629" spans="1:19" x14ac:dyDescent="0.25">
      <c r="A629" s="17">
        <v>23541</v>
      </c>
      <c r="B629" s="18">
        <v>51.9</v>
      </c>
      <c r="C629" s="18">
        <v>15.208536585365856</v>
      </c>
      <c r="D629" s="18">
        <v>14.25</v>
      </c>
      <c r="E629" s="18">
        <v>8.7858359807909689</v>
      </c>
      <c r="F629" s="19">
        <f t="shared" si="98"/>
        <v>0.57769108365396471</v>
      </c>
      <c r="G629" s="18">
        <v>36.691463414634143</v>
      </c>
      <c r="H629" s="17">
        <v>82</v>
      </c>
      <c r="I629" s="19">
        <f t="shared" si="99"/>
        <v>0.29303538700126891</v>
      </c>
      <c r="J629" s="19" t="str">
        <f t="shared" si="108"/>
        <v>25% - 50%</v>
      </c>
      <c r="K629" s="19">
        <f t="shared" si="100"/>
        <v>0.27456647398843931</v>
      </c>
      <c r="L629" s="19">
        <f t="shared" si="101"/>
        <v>0.27456647398843931</v>
      </c>
      <c r="M629" s="18">
        <f t="shared" si="102"/>
        <v>1247.1000000000001</v>
      </c>
      <c r="N629" s="18">
        <f t="shared" si="103"/>
        <v>1168.5</v>
      </c>
      <c r="O629" s="18">
        <f t="shared" si="104"/>
        <v>1168.5</v>
      </c>
      <c r="P629" s="19">
        <v>0.5</v>
      </c>
      <c r="Q629" s="18">
        <f t="shared" si="105"/>
        <v>25.95</v>
      </c>
      <c r="R629" s="18">
        <f t="shared" si="106"/>
        <v>45.028901734104046</v>
      </c>
      <c r="S629" s="18">
        <f t="shared" si="107"/>
        <v>36.971098265895954</v>
      </c>
    </row>
    <row r="630" spans="1:19" x14ac:dyDescent="0.25">
      <c r="A630" s="17">
        <v>334436</v>
      </c>
      <c r="B630" s="18">
        <v>9.1</v>
      </c>
      <c r="C630" s="18">
        <v>5.4776315789473697</v>
      </c>
      <c r="D630" s="18">
        <v>5.3</v>
      </c>
      <c r="E630" s="18">
        <v>2.1551549787558524</v>
      </c>
      <c r="F630" s="19">
        <f t="shared" si="98"/>
        <v>0.39344650104598783</v>
      </c>
      <c r="G630" s="18">
        <v>3.6223684210526317</v>
      </c>
      <c r="H630" s="17">
        <v>76</v>
      </c>
      <c r="I630" s="19">
        <f t="shared" si="99"/>
        <v>0.60193753614806267</v>
      </c>
      <c r="J630" s="19" t="str">
        <f t="shared" si="108"/>
        <v>50% - 75%</v>
      </c>
      <c r="K630" s="19">
        <f t="shared" si="100"/>
        <v>0.58241758241758246</v>
      </c>
      <c r="L630" s="19">
        <f t="shared" si="101"/>
        <v>0.58241758241758246</v>
      </c>
      <c r="M630" s="18">
        <f t="shared" si="102"/>
        <v>416.30000000000013</v>
      </c>
      <c r="N630" s="18">
        <f t="shared" si="103"/>
        <v>402.8</v>
      </c>
      <c r="O630" s="18">
        <f t="shared" si="104"/>
        <v>402.8</v>
      </c>
      <c r="P630" s="19">
        <v>0.5</v>
      </c>
      <c r="Q630" s="18">
        <f t="shared" si="105"/>
        <v>4.55</v>
      </c>
      <c r="R630" s="18">
        <f t="shared" si="106"/>
        <v>88.52747252747254</v>
      </c>
      <c r="S630" s="18">
        <f t="shared" si="107"/>
        <v>-12.52747252747254</v>
      </c>
    </row>
    <row r="631" spans="1:19" x14ac:dyDescent="0.25">
      <c r="A631" s="17">
        <v>294136</v>
      </c>
      <c r="B631" s="18">
        <v>183.5</v>
      </c>
      <c r="C631" s="18">
        <v>101.93918918918916</v>
      </c>
      <c r="D631" s="18">
        <v>99.75</v>
      </c>
      <c r="E631" s="18">
        <v>30.525196498161815</v>
      </c>
      <c r="F631" s="19">
        <f t="shared" si="98"/>
        <v>0.29944515687200568</v>
      </c>
      <c r="G631" s="18">
        <v>81.560810810810821</v>
      </c>
      <c r="H631" s="17">
        <v>74</v>
      </c>
      <c r="I631" s="19">
        <f t="shared" si="99"/>
        <v>0.55552691656233877</v>
      </c>
      <c r="J631" s="19" t="str">
        <f t="shared" si="108"/>
        <v>50% - 75%</v>
      </c>
      <c r="K631" s="19">
        <f t="shared" si="100"/>
        <v>0.54359673024523159</v>
      </c>
      <c r="L631" s="19">
        <f t="shared" si="101"/>
        <v>0.54359673024523159</v>
      </c>
      <c r="M631" s="18">
        <f t="shared" si="102"/>
        <v>7543.4999999999982</v>
      </c>
      <c r="N631" s="18">
        <f t="shared" si="103"/>
        <v>7381.5</v>
      </c>
      <c r="O631" s="18">
        <f t="shared" si="104"/>
        <v>7381.5</v>
      </c>
      <c r="P631" s="19">
        <v>0.5</v>
      </c>
      <c r="Q631" s="18">
        <f t="shared" si="105"/>
        <v>91.75</v>
      </c>
      <c r="R631" s="18">
        <f t="shared" si="106"/>
        <v>80.452316076294281</v>
      </c>
      <c r="S631" s="18">
        <f t="shared" si="107"/>
        <v>-6.4523160762942808</v>
      </c>
    </row>
    <row r="632" spans="1:19" x14ac:dyDescent="0.25">
      <c r="A632" s="17">
        <v>510145</v>
      </c>
      <c r="B632" s="18">
        <v>18</v>
      </c>
      <c r="C632" s="18">
        <v>12.18253968253968</v>
      </c>
      <c r="D632" s="18">
        <v>12.98</v>
      </c>
      <c r="E632" s="18">
        <v>3.6652103043362758</v>
      </c>
      <c r="F632" s="19">
        <f t="shared" si="98"/>
        <v>0.30085765364584421</v>
      </c>
      <c r="G632" s="18">
        <v>5.8174603174603172</v>
      </c>
      <c r="H632" s="17">
        <v>63</v>
      </c>
      <c r="I632" s="19">
        <f t="shared" si="99"/>
        <v>0.67680776014109334</v>
      </c>
      <c r="J632" s="19" t="str">
        <f t="shared" si="108"/>
        <v>50% - 75%</v>
      </c>
      <c r="K632" s="19">
        <f t="shared" si="100"/>
        <v>0.72111111111111115</v>
      </c>
      <c r="L632" s="19">
        <f t="shared" si="101"/>
        <v>0.72111111111111115</v>
      </c>
      <c r="M632" s="18">
        <f t="shared" si="102"/>
        <v>767.49999999999989</v>
      </c>
      <c r="N632" s="18">
        <f t="shared" si="103"/>
        <v>817.74</v>
      </c>
      <c r="O632" s="18">
        <f t="shared" si="104"/>
        <v>817.74</v>
      </c>
      <c r="P632" s="19">
        <v>0.5</v>
      </c>
      <c r="Q632" s="18">
        <f t="shared" si="105"/>
        <v>9</v>
      </c>
      <c r="R632" s="18">
        <f t="shared" si="106"/>
        <v>90.86</v>
      </c>
      <c r="S632" s="18">
        <f t="shared" si="107"/>
        <v>-27.86</v>
      </c>
    </row>
    <row r="633" spans="1:19" x14ac:dyDescent="0.25">
      <c r="A633" s="17">
        <v>510174</v>
      </c>
      <c r="B633" s="18">
        <v>18.585999999999999</v>
      </c>
      <c r="C633" s="18">
        <v>11.91322857142857</v>
      </c>
      <c r="D633" s="18">
        <v>11.9735</v>
      </c>
      <c r="E633" s="18">
        <v>2.3476990534454534</v>
      </c>
      <c r="F633" s="19">
        <f t="shared" si="98"/>
        <v>0.19706656674714754</v>
      </c>
      <c r="G633" s="18">
        <v>6.672771428571429</v>
      </c>
      <c r="H633" s="17">
        <v>70</v>
      </c>
      <c r="I633" s="19">
        <f t="shared" si="99"/>
        <v>0.64097861677760526</v>
      </c>
      <c r="J633" s="19" t="str">
        <f t="shared" si="108"/>
        <v>50% - 75%</v>
      </c>
      <c r="K633" s="19">
        <f t="shared" si="100"/>
        <v>0.64422145701065325</v>
      </c>
      <c r="L633" s="19">
        <f t="shared" si="101"/>
        <v>0.64422145701065325</v>
      </c>
      <c r="M633" s="18">
        <f t="shared" si="102"/>
        <v>833.92599999999993</v>
      </c>
      <c r="N633" s="18">
        <f t="shared" si="103"/>
        <v>838.14499999999998</v>
      </c>
      <c r="O633" s="18">
        <f t="shared" si="104"/>
        <v>838.14499999999998</v>
      </c>
      <c r="P633" s="19">
        <v>0.5</v>
      </c>
      <c r="Q633" s="18">
        <f t="shared" si="105"/>
        <v>9.2929999999999993</v>
      </c>
      <c r="R633" s="18">
        <f t="shared" si="106"/>
        <v>90.191003981491448</v>
      </c>
      <c r="S633" s="18">
        <f t="shared" si="107"/>
        <v>-20.191003981491448</v>
      </c>
    </row>
    <row r="634" spans="1:19" x14ac:dyDescent="0.25">
      <c r="A634" s="17">
        <v>510258</v>
      </c>
      <c r="B634" s="18">
        <v>18.600000000000001</v>
      </c>
      <c r="C634" s="18">
        <v>16.275476923076923</v>
      </c>
      <c r="D634" s="18">
        <v>17</v>
      </c>
      <c r="E634" s="18">
        <v>2.3347054358345649</v>
      </c>
      <c r="F634" s="19">
        <f t="shared" si="98"/>
        <v>0.14344927935870175</v>
      </c>
      <c r="G634" s="18">
        <v>2.3245230769230782</v>
      </c>
      <c r="H634" s="17">
        <v>65</v>
      </c>
      <c r="I634" s="19">
        <f t="shared" si="99"/>
        <v>0.87502564102564095</v>
      </c>
      <c r="J634" s="19" t="str">
        <f t="shared" si="108"/>
        <v>&gt; 75%</v>
      </c>
      <c r="K634" s="19">
        <f t="shared" si="100"/>
        <v>0.91397849462365588</v>
      </c>
      <c r="L634" s="19">
        <f t="shared" si="101"/>
        <v>0.91397849462365588</v>
      </c>
      <c r="M634" s="18">
        <f t="shared" si="102"/>
        <v>1057.9059999999999</v>
      </c>
      <c r="N634" s="18">
        <f t="shared" si="103"/>
        <v>1105</v>
      </c>
      <c r="O634" s="18">
        <f t="shared" si="104"/>
        <v>1105</v>
      </c>
      <c r="P634" s="19">
        <v>0.5</v>
      </c>
      <c r="Q634" s="18">
        <f t="shared" si="105"/>
        <v>9.3000000000000007</v>
      </c>
      <c r="R634" s="18">
        <f t="shared" si="106"/>
        <v>118.81720430107526</v>
      </c>
      <c r="S634" s="18">
        <f t="shared" si="107"/>
        <v>-53.817204301075265</v>
      </c>
    </row>
    <row r="635" spans="1:19" x14ac:dyDescent="0.25">
      <c r="A635" s="17">
        <v>235115</v>
      </c>
      <c r="B635" s="18">
        <v>73.8</v>
      </c>
      <c r="C635" s="18">
        <v>31.798734177215195</v>
      </c>
      <c r="D635" s="18">
        <v>30.1</v>
      </c>
      <c r="E635" s="18">
        <v>13.922353301582076</v>
      </c>
      <c r="F635" s="19">
        <f t="shared" si="98"/>
        <v>0.43782728029337359</v>
      </c>
      <c r="G635" s="18">
        <v>42.001265822784816</v>
      </c>
      <c r="H635" s="17">
        <v>79</v>
      </c>
      <c r="I635" s="19">
        <f t="shared" si="99"/>
        <v>0.43087715687283462</v>
      </c>
      <c r="J635" s="19" t="str">
        <f t="shared" si="108"/>
        <v>25% - 50%</v>
      </c>
      <c r="K635" s="19">
        <f t="shared" si="100"/>
        <v>0.40785907859078596</v>
      </c>
      <c r="L635" s="19">
        <f t="shared" si="101"/>
        <v>0.40785907859078596</v>
      </c>
      <c r="M635" s="18">
        <f t="shared" si="102"/>
        <v>2512.1000000000004</v>
      </c>
      <c r="N635" s="18">
        <f t="shared" si="103"/>
        <v>2377.9</v>
      </c>
      <c r="O635" s="18">
        <f t="shared" si="104"/>
        <v>2377.9</v>
      </c>
      <c r="P635" s="19">
        <v>0.5</v>
      </c>
      <c r="Q635" s="18">
        <f t="shared" si="105"/>
        <v>36.9</v>
      </c>
      <c r="R635" s="18">
        <f t="shared" si="106"/>
        <v>64.441734417344179</v>
      </c>
      <c r="S635" s="18">
        <f t="shared" si="107"/>
        <v>14.558265582655821</v>
      </c>
    </row>
    <row r="636" spans="1:19" x14ac:dyDescent="0.25">
      <c r="A636" s="17">
        <v>510259</v>
      </c>
      <c r="B636" s="18">
        <v>19.5</v>
      </c>
      <c r="C636" s="18">
        <v>13.394074626865672</v>
      </c>
      <c r="D636" s="18">
        <v>13.7</v>
      </c>
      <c r="E636" s="18">
        <v>3.0197193042010575</v>
      </c>
      <c r="F636" s="19">
        <f t="shared" si="98"/>
        <v>0.22545187990397941</v>
      </c>
      <c r="G636" s="18">
        <v>6.1059253731343297</v>
      </c>
      <c r="H636" s="17">
        <v>67</v>
      </c>
      <c r="I636" s="19">
        <f t="shared" si="99"/>
        <v>0.68687562189054729</v>
      </c>
      <c r="J636" s="19" t="str">
        <f t="shared" si="108"/>
        <v>50% - 75%</v>
      </c>
      <c r="K636" s="19">
        <f t="shared" si="100"/>
        <v>0.70256410256410251</v>
      </c>
      <c r="L636" s="19">
        <f t="shared" si="101"/>
        <v>0.70256410256410251</v>
      </c>
      <c r="M636" s="18">
        <f t="shared" si="102"/>
        <v>897.40300000000002</v>
      </c>
      <c r="N636" s="18">
        <f t="shared" si="103"/>
        <v>917.9</v>
      </c>
      <c r="O636" s="18">
        <f t="shared" si="104"/>
        <v>917.9</v>
      </c>
      <c r="P636" s="19">
        <v>0.5</v>
      </c>
      <c r="Q636" s="18">
        <f t="shared" si="105"/>
        <v>9.75</v>
      </c>
      <c r="R636" s="18">
        <f t="shared" si="106"/>
        <v>94.143589743589743</v>
      </c>
      <c r="S636" s="18">
        <f t="shared" si="107"/>
        <v>-27.143589743589743</v>
      </c>
    </row>
    <row r="637" spans="1:19" x14ac:dyDescent="0.25">
      <c r="A637" s="17">
        <v>294130</v>
      </c>
      <c r="B637" s="18">
        <v>213.5</v>
      </c>
      <c r="C637" s="18">
        <v>107.08571428571429</v>
      </c>
      <c r="D637" s="18">
        <v>113</v>
      </c>
      <c r="E637" s="18">
        <v>37.859472148148093</v>
      </c>
      <c r="F637" s="19">
        <f t="shared" si="98"/>
        <v>0.35354362998537442</v>
      </c>
      <c r="G637" s="18">
        <v>106.41428571428571</v>
      </c>
      <c r="H637" s="17">
        <v>63</v>
      </c>
      <c r="I637" s="19">
        <f t="shared" si="99"/>
        <v>0.50157243225158921</v>
      </c>
      <c r="J637" s="19" t="str">
        <f t="shared" si="108"/>
        <v>50% - 75%</v>
      </c>
      <c r="K637" s="19">
        <f t="shared" si="100"/>
        <v>0.52927400468384078</v>
      </c>
      <c r="L637" s="19">
        <f t="shared" si="101"/>
        <v>0.52927400468384078</v>
      </c>
      <c r="M637" s="18">
        <f t="shared" si="102"/>
        <v>6746.4000000000005</v>
      </c>
      <c r="N637" s="18">
        <f t="shared" si="103"/>
        <v>7119</v>
      </c>
      <c r="O637" s="18">
        <f t="shared" si="104"/>
        <v>7119</v>
      </c>
      <c r="P637" s="19">
        <v>0.5</v>
      </c>
      <c r="Q637" s="18">
        <f t="shared" si="105"/>
        <v>106.75</v>
      </c>
      <c r="R637" s="18">
        <f t="shared" si="106"/>
        <v>66.688524590163937</v>
      </c>
      <c r="S637" s="18">
        <f t="shared" si="107"/>
        <v>-3.6885245901639365</v>
      </c>
    </row>
    <row r="638" spans="1:19" x14ac:dyDescent="0.25">
      <c r="A638" s="17">
        <v>560103</v>
      </c>
      <c r="B638" s="18">
        <v>52.073</v>
      </c>
      <c r="C638" s="18">
        <v>22.69596551724138</v>
      </c>
      <c r="D638" s="18">
        <v>20.6</v>
      </c>
      <c r="E638" s="18">
        <v>10.219687623734123</v>
      </c>
      <c r="F638" s="19">
        <f t="shared" si="98"/>
        <v>0.45028653290694159</v>
      </c>
      <c r="G638" s="18">
        <v>29.377034482758617</v>
      </c>
      <c r="H638" s="17">
        <v>87</v>
      </c>
      <c r="I638" s="19">
        <f t="shared" si="99"/>
        <v>0.43584901037469281</v>
      </c>
      <c r="J638" s="19" t="str">
        <f t="shared" si="108"/>
        <v>25% - 50%</v>
      </c>
      <c r="K638" s="19">
        <f t="shared" si="100"/>
        <v>0.39559848673976922</v>
      </c>
      <c r="L638" s="19">
        <f t="shared" si="101"/>
        <v>0.39559848673976922</v>
      </c>
      <c r="M638" s="18">
        <f t="shared" si="102"/>
        <v>1974.549</v>
      </c>
      <c r="N638" s="18">
        <f t="shared" si="103"/>
        <v>1792.2</v>
      </c>
      <c r="O638" s="18">
        <f t="shared" si="104"/>
        <v>1792.2</v>
      </c>
      <c r="P638" s="19">
        <v>0.5</v>
      </c>
      <c r="Q638" s="18">
        <f t="shared" si="105"/>
        <v>26.0365</v>
      </c>
      <c r="R638" s="18">
        <f t="shared" si="106"/>
        <v>68.834136692719838</v>
      </c>
      <c r="S638" s="18">
        <f t="shared" si="107"/>
        <v>18.165863307280162</v>
      </c>
    </row>
    <row r="639" spans="1:19" x14ac:dyDescent="0.25">
      <c r="A639" s="17">
        <v>560150</v>
      </c>
      <c r="B639" s="18">
        <v>50.5</v>
      </c>
      <c r="C639" s="18">
        <v>22.359493670886078</v>
      </c>
      <c r="D639" s="18">
        <v>21.003</v>
      </c>
      <c r="E639" s="18">
        <v>9.3005490530969173</v>
      </c>
      <c r="F639" s="19">
        <f t="shared" si="98"/>
        <v>0.41595526222523571</v>
      </c>
      <c r="G639" s="18">
        <v>28.140506329113929</v>
      </c>
      <c r="H639" s="17">
        <v>79</v>
      </c>
      <c r="I639" s="19">
        <f t="shared" si="99"/>
        <v>0.44276225090863519</v>
      </c>
      <c r="J639" s="19" t="str">
        <f t="shared" si="108"/>
        <v>25% - 50%</v>
      </c>
      <c r="K639" s="19">
        <f t="shared" si="100"/>
        <v>0.41590099009900988</v>
      </c>
      <c r="L639" s="19">
        <f t="shared" si="101"/>
        <v>0.41590099009900988</v>
      </c>
      <c r="M639" s="18">
        <f t="shared" si="102"/>
        <v>1766.4</v>
      </c>
      <c r="N639" s="18">
        <f t="shared" si="103"/>
        <v>1659.2370000000001</v>
      </c>
      <c r="O639" s="18">
        <f t="shared" si="104"/>
        <v>1659.2370000000001</v>
      </c>
      <c r="P639" s="19">
        <v>0.5</v>
      </c>
      <c r="Q639" s="18">
        <f t="shared" si="105"/>
        <v>25.25</v>
      </c>
      <c r="R639" s="18">
        <f t="shared" si="106"/>
        <v>65.712356435643571</v>
      </c>
      <c r="S639" s="18">
        <f t="shared" si="107"/>
        <v>13.287643564356429</v>
      </c>
    </row>
    <row r="640" spans="1:19" x14ac:dyDescent="0.25">
      <c r="A640" s="17">
        <v>13030</v>
      </c>
      <c r="B640" s="18">
        <v>81.400000000000006</v>
      </c>
      <c r="C640" s="18">
        <v>47.219734177215194</v>
      </c>
      <c r="D640" s="18">
        <v>44.3</v>
      </c>
      <c r="E640" s="18">
        <v>18.895562251836978</v>
      </c>
      <c r="F640" s="19">
        <f t="shared" si="98"/>
        <v>0.40016240203560061</v>
      </c>
      <c r="G640" s="18">
        <v>34.180265822784826</v>
      </c>
      <c r="H640" s="17">
        <v>79</v>
      </c>
      <c r="I640" s="19">
        <f t="shared" si="99"/>
        <v>0.5800950144621031</v>
      </c>
      <c r="J640" s="19" t="str">
        <f t="shared" si="108"/>
        <v>50% - 75%</v>
      </c>
      <c r="K640" s="19">
        <f t="shared" si="100"/>
        <v>0.54422604422604415</v>
      </c>
      <c r="L640" s="19">
        <f t="shared" si="101"/>
        <v>0.54422604422604415</v>
      </c>
      <c r="M640" s="18">
        <f t="shared" si="102"/>
        <v>3730.3590000000004</v>
      </c>
      <c r="N640" s="18">
        <f t="shared" si="103"/>
        <v>3499.7</v>
      </c>
      <c r="O640" s="18">
        <f t="shared" si="104"/>
        <v>3499.7</v>
      </c>
      <c r="P640" s="19">
        <v>0.5</v>
      </c>
      <c r="Q640" s="18">
        <f t="shared" si="105"/>
        <v>40.700000000000003</v>
      </c>
      <c r="R640" s="18">
        <f t="shared" si="106"/>
        <v>85.98771498771498</v>
      </c>
      <c r="S640" s="18">
        <f t="shared" si="107"/>
        <v>-6.9877149877149805</v>
      </c>
    </row>
    <row r="641" spans="1:19" x14ac:dyDescent="0.25">
      <c r="A641" s="17">
        <v>3968</v>
      </c>
      <c r="B641" s="18">
        <v>86.1</v>
      </c>
      <c r="C641" s="18">
        <v>43.03289473684211</v>
      </c>
      <c r="D641" s="18">
        <v>41</v>
      </c>
      <c r="E641" s="18">
        <v>16.465692722813195</v>
      </c>
      <c r="F641" s="19">
        <f t="shared" si="98"/>
        <v>0.38263037668056954</v>
      </c>
      <c r="G641" s="18">
        <v>43.067105263157906</v>
      </c>
      <c r="H641" s="17">
        <v>76</v>
      </c>
      <c r="I641" s="19">
        <f t="shared" si="99"/>
        <v>0.49980133259979226</v>
      </c>
      <c r="J641" s="19" t="str">
        <f t="shared" si="108"/>
        <v>25% - 50%</v>
      </c>
      <c r="K641" s="19">
        <f t="shared" si="100"/>
        <v>0.47619047619047622</v>
      </c>
      <c r="L641" s="19">
        <f t="shared" si="101"/>
        <v>0.47619047619047622</v>
      </c>
      <c r="M641" s="18">
        <f t="shared" si="102"/>
        <v>3270.5000000000005</v>
      </c>
      <c r="N641" s="18">
        <f t="shared" si="103"/>
        <v>3116</v>
      </c>
      <c r="O641" s="18">
        <f t="shared" si="104"/>
        <v>3116</v>
      </c>
      <c r="P641" s="19">
        <v>0.5</v>
      </c>
      <c r="Q641" s="18">
        <f t="shared" si="105"/>
        <v>43.05</v>
      </c>
      <c r="R641" s="18">
        <f t="shared" si="106"/>
        <v>72.38095238095238</v>
      </c>
      <c r="S641" s="18">
        <f t="shared" si="107"/>
        <v>3.6190476190476204</v>
      </c>
    </row>
    <row r="642" spans="1:19" x14ac:dyDescent="0.25">
      <c r="A642" s="17">
        <v>560108</v>
      </c>
      <c r="B642" s="18">
        <v>53.9</v>
      </c>
      <c r="C642" s="18">
        <v>20.911235294117645</v>
      </c>
      <c r="D642" s="18">
        <v>20.951999999999998</v>
      </c>
      <c r="E642" s="18">
        <v>12.884762377548924</v>
      </c>
      <c r="F642" s="19">
        <f t="shared" ref="F642:F705" si="109">+E642/C642</f>
        <v>0.61616457355694443</v>
      </c>
      <c r="G642" s="18">
        <v>32.988764705882353</v>
      </c>
      <c r="H642" s="17">
        <v>68</v>
      </c>
      <c r="I642" s="19">
        <f t="shared" ref="I642:I705" si="110">+C642/B642</f>
        <v>0.38796354905598601</v>
      </c>
      <c r="J642" s="19" t="str">
        <f t="shared" si="108"/>
        <v>25% - 50%</v>
      </c>
      <c r="K642" s="19">
        <f t="shared" ref="K642:K705" si="111">+D642/B642</f>
        <v>0.3887198515769944</v>
      </c>
      <c r="L642" s="19">
        <f t="shared" ref="L642:L705" si="112">+IF(F642&gt;0.1,K642,I642)</f>
        <v>0.3887198515769944</v>
      </c>
      <c r="M642" s="18">
        <f t="shared" ref="M642:M705" si="113">+H642*C642</f>
        <v>1421.9639999999999</v>
      </c>
      <c r="N642" s="18">
        <f t="shared" ref="N642:N705" si="114">+D642*H642</f>
        <v>1424.7359999999999</v>
      </c>
      <c r="O642" s="18">
        <f t="shared" ref="O642:O705" si="115">+IF(F642&lt;1,N642,M642)</f>
        <v>1424.7359999999999</v>
      </c>
      <c r="P642" s="19">
        <v>0.5</v>
      </c>
      <c r="Q642" s="18">
        <f t="shared" ref="Q642:Q705" si="116">+P642*B642</f>
        <v>26.95</v>
      </c>
      <c r="R642" s="18">
        <f t="shared" ref="R642:R705" si="117">+O642/Q642</f>
        <v>52.865899814471241</v>
      </c>
      <c r="S642" s="18">
        <f t="shared" ref="S642:S705" si="118">+H642-R642</f>
        <v>15.134100185528759</v>
      </c>
    </row>
    <row r="643" spans="1:19" x14ac:dyDescent="0.25">
      <c r="A643" s="17">
        <v>294189</v>
      </c>
      <c r="B643" s="18">
        <v>184.4</v>
      </c>
      <c r="C643" s="18">
        <v>96.925373134328353</v>
      </c>
      <c r="D643" s="18">
        <v>97.3</v>
      </c>
      <c r="E643" s="18">
        <v>32.622405125105949</v>
      </c>
      <c r="F643" s="19">
        <f t="shared" si="109"/>
        <v>0.33657239657870319</v>
      </c>
      <c r="G643" s="18">
        <v>87.474626865671638</v>
      </c>
      <c r="H643" s="17">
        <v>67</v>
      </c>
      <c r="I643" s="19">
        <f t="shared" si="110"/>
        <v>0.52562566775666131</v>
      </c>
      <c r="J643" s="19" t="str">
        <f t="shared" ref="J643:J706" si="119">IF(I643&lt;=0.25,"&lt; 25%",IF(AND(I643&gt;0.25,I643&lt;=0.5),"25% - 50%", IF(AND(I643&gt;0.5,I643&lt;=0.75),"50% - 75%", IF(I643&gt;0.75,"&gt; 75%", "Other"   ))    ))</f>
        <v>50% - 75%</v>
      </c>
      <c r="K643" s="19">
        <f t="shared" si="111"/>
        <v>0.52765726681127978</v>
      </c>
      <c r="L643" s="19">
        <f t="shared" si="112"/>
        <v>0.52765726681127978</v>
      </c>
      <c r="M643" s="18">
        <f t="shared" si="113"/>
        <v>6494</v>
      </c>
      <c r="N643" s="18">
        <f t="shared" si="114"/>
        <v>6519.0999999999995</v>
      </c>
      <c r="O643" s="18">
        <f t="shared" si="115"/>
        <v>6519.0999999999995</v>
      </c>
      <c r="P643" s="19">
        <v>0.5</v>
      </c>
      <c r="Q643" s="18">
        <f t="shared" si="116"/>
        <v>92.2</v>
      </c>
      <c r="R643" s="18">
        <f t="shared" si="117"/>
        <v>70.70607375271149</v>
      </c>
      <c r="S643" s="18">
        <f t="shared" si="118"/>
        <v>-3.7060737527114895</v>
      </c>
    </row>
    <row r="644" spans="1:19" x14ac:dyDescent="0.25">
      <c r="A644" s="17">
        <v>560125</v>
      </c>
      <c r="B644" s="18">
        <v>41.5</v>
      </c>
      <c r="C644" s="18">
        <v>23.4594347826087</v>
      </c>
      <c r="D644" s="18">
        <v>23.2</v>
      </c>
      <c r="E644" s="18">
        <v>7.3314513599612985</v>
      </c>
      <c r="F644" s="19">
        <f t="shared" si="109"/>
        <v>0.31251611251079076</v>
      </c>
      <c r="G644" s="18">
        <v>18.040565217391304</v>
      </c>
      <c r="H644" s="17">
        <v>69</v>
      </c>
      <c r="I644" s="19">
        <f t="shared" si="110"/>
        <v>0.56528758512310118</v>
      </c>
      <c r="J644" s="19" t="str">
        <f t="shared" si="119"/>
        <v>50% - 75%</v>
      </c>
      <c r="K644" s="19">
        <f t="shared" si="111"/>
        <v>0.55903614457831319</v>
      </c>
      <c r="L644" s="19">
        <f t="shared" si="112"/>
        <v>0.55903614457831319</v>
      </c>
      <c r="M644" s="18">
        <f t="shared" si="113"/>
        <v>1618.7010000000002</v>
      </c>
      <c r="N644" s="18">
        <f t="shared" si="114"/>
        <v>1600.8</v>
      </c>
      <c r="O644" s="18">
        <f t="shared" si="115"/>
        <v>1600.8</v>
      </c>
      <c r="P644" s="19">
        <v>0.5</v>
      </c>
      <c r="Q644" s="18">
        <f t="shared" si="116"/>
        <v>20.75</v>
      </c>
      <c r="R644" s="18">
        <f t="shared" si="117"/>
        <v>77.146987951807233</v>
      </c>
      <c r="S644" s="18">
        <f t="shared" si="118"/>
        <v>-8.1469879518072332</v>
      </c>
    </row>
    <row r="645" spans="1:19" x14ac:dyDescent="0.25">
      <c r="A645" s="17">
        <v>510270</v>
      </c>
      <c r="B645" s="18">
        <v>14.6</v>
      </c>
      <c r="C645" s="18">
        <v>10.805822580645163</v>
      </c>
      <c r="D645" s="18">
        <v>11.301</v>
      </c>
      <c r="E645" s="18">
        <v>2.1818626838747175</v>
      </c>
      <c r="F645" s="19">
        <f t="shared" si="109"/>
        <v>0.20191546433334548</v>
      </c>
      <c r="G645" s="18">
        <v>3.7941774193548401</v>
      </c>
      <c r="H645" s="17">
        <v>62</v>
      </c>
      <c r="I645" s="19">
        <f t="shared" si="110"/>
        <v>0.74012483429076459</v>
      </c>
      <c r="J645" s="19" t="str">
        <f t="shared" si="119"/>
        <v>50% - 75%</v>
      </c>
      <c r="K645" s="19">
        <f t="shared" si="111"/>
        <v>0.77404109589041104</v>
      </c>
      <c r="L645" s="19">
        <f t="shared" si="112"/>
        <v>0.77404109589041104</v>
      </c>
      <c r="M645" s="18">
        <f t="shared" si="113"/>
        <v>669.96100000000013</v>
      </c>
      <c r="N645" s="18">
        <f t="shared" si="114"/>
        <v>700.66200000000003</v>
      </c>
      <c r="O645" s="18">
        <f t="shared" si="115"/>
        <v>700.66200000000003</v>
      </c>
      <c r="P645" s="19">
        <v>0.5</v>
      </c>
      <c r="Q645" s="18">
        <f t="shared" si="116"/>
        <v>7.3</v>
      </c>
      <c r="R645" s="18">
        <f t="shared" si="117"/>
        <v>95.98109589041097</v>
      </c>
      <c r="S645" s="18">
        <f t="shared" si="118"/>
        <v>-33.98109589041097</v>
      </c>
    </row>
    <row r="646" spans="1:19" x14ac:dyDescent="0.25">
      <c r="A646" s="17">
        <v>294135</v>
      </c>
      <c r="B646" s="18">
        <v>224</v>
      </c>
      <c r="C646" s="18">
        <v>140.02499999999998</v>
      </c>
      <c r="D646" s="18">
        <v>143.80000000000001</v>
      </c>
      <c r="E646" s="18">
        <v>49.503134420563001</v>
      </c>
      <c r="F646" s="19">
        <f t="shared" si="109"/>
        <v>0.35353068680994826</v>
      </c>
      <c r="G646" s="18">
        <v>83.975000000000037</v>
      </c>
      <c r="H646" s="17">
        <v>64</v>
      </c>
      <c r="I646" s="19">
        <f t="shared" si="110"/>
        <v>0.62511160714285707</v>
      </c>
      <c r="J646" s="19" t="str">
        <f t="shared" si="119"/>
        <v>50% - 75%</v>
      </c>
      <c r="K646" s="19">
        <f t="shared" si="111"/>
        <v>0.64196428571428577</v>
      </c>
      <c r="L646" s="19">
        <f t="shared" si="112"/>
        <v>0.64196428571428577</v>
      </c>
      <c r="M646" s="18">
        <f t="shared" si="113"/>
        <v>8961.5999999999985</v>
      </c>
      <c r="N646" s="18">
        <f t="shared" si="114"/>
        <v>9203.2000000000007</v>
      </c>
      <c r="O646" s="18">
        <f t="shared" si="115"/>
        <v>9203.2000000000007</v>
      </c>
      <c r="P646" s="19">
        <v>0.5</v>
      </c>
      <c r="Q646" s="18">
        <f t="shared" si="116"/>
        <v>112</v>
      </c>
      <c r="R646" s="18">
        <f t="shared" si="117"/>
        <v>82.171428571428578</v>
      </c>
      <c r="S646" s="18">
        <f t="shared" si="118"/>
        <v>-18.171428571428578</v>
      </c>
    </row>
    <row r="647" spans="1:19" x14ac:dyDescent="0.25">
      <c r="A647" s="17">
        <v>56098</v>
      </c>
      <c r="B647" s="18">
        <v>45.7</v>
      </c>
      <c r="C647" s="18">
        <v>25.009328125000007</v>
      </c>
      <c r="D647" s="18">
        <v>25.651499999999999</v>
      </c>
      <c r="E647" s="18">
        <v>9.2317400517284973</v>
      </c>
      <c r="F647" s="19">
        <f t="shared" si="109"/>
        <v>0.36913186974024298</v>
      </c>
      <c r="G647" s="18">
        <v>20.69067187500001</v>
      </c>
      <c r="H647" s="17">
        <v>64</v>
      </c>
      <c r="I647" s="19">
        <f t="shared" si="110"/>
        <v>0.54725006838074408</v>
      </c>
      <c r="J647" s="19" t="str">
        <f t="shared" si="119"/>
        <v>50% - 75%</v>
      </c>
      <c r="K647" s="19">
        <f t="shared" si="111"/>
        <v>0.56130196936542665</v>
      </c>
      <c r="L647" s="19">
        <f t="shared" si="112"/>
        <v>0.56130196936542665</v>
      </c>
      <c r="M647" s="18">
        <f t="shared" si="113"/>
        <v>1600.5970000000004</v>
      </c>
      <c r="N647" s="18">
        <f t="shared" si="114"/>
        <v>1641.6959999999999</v>
      </c>
      <c r="O647" s="18">
        <f t="shared" si="115"/>
        <v>1641.6959999999999</v>
      </c>
      <c r="P647" s="19">
        <v>0.5</v>
      </c>
      <c r="Q647" s="18">
        <f t="shared" si="116"/>
        <v>22.85</v>
      </c>
      <c r="R647" s="18">
        <f t="shared" si="117"/>
        <v>71.846652078774611</v>
      </c>
      <c r="S647" s="18">
        <f t="shared" si="118"/>
        <v>-7.8466520787746106</v>
      </c>
    </row>
    <row r="648" spans="1:19" x14ac:dyDescent="0.25">
      <c r="A648" s="17">
        <v>29478</v>
      </c>
      <c r="B648" s="18">
        <v>142.1</v>
      </c>
      <c r="C648" s="18">
        <v>79.387341772151871</v>
      </c>
      <c r="D648" s="18">
        <v>73.7</v>
      </c>
      <c r="E648" s="18">
        <v>36.476382830287598</v>
      </c>
      <c r="F648" s="19">
        <f t="shared" si="109"/>
        <v>0.459473538426035</v>
      </c>
      <c r="G648" s="18">
        <v>62.712658227848081</v>
      </c>
      <c r="H648" s="17">
        <v>79</v>
      </c>
      <c r="I648" s="19">
        <f t="shared" si="110"/>
        <v>0.55867235589128694</v>
      </c>
      <c r="J648" s="19" t="str">
        <f t="shared" si="119"/>
        <v>50% - 75%</v>
      </c>
      <c r="K648" s="19">
        <f t="shared" si="111"/>
        <v>0.5186488388458832</v>
      </c>
      <c r="L648" s="19">
        <f t="shared" si="112"/>
        <v>0.5186488388458832</v>
      </c>
      <c r="M648" s="18">
        <f t="shared" si="113"/>
        <v>6271.5999999999976</v>
      </c>
      <c r="N648" s="18">
        <f t="shared" si="114"/>
        <v>5822.3</v>
      </c>
      <c r="O648" s="18">
        <f t="shared" si="115"/>
        <v>5822.3</v>
      </c>
      <c r="P648" s="19">
        <v>0.5</v>
      </c>
      <c r="Q648" s="18">
        <f t="shared" si="116"/>
        <v>71.05</v>
      </c>
      <c r="R648" s="18">
        <f t="shared" si="117"/>
        <v>81.946516537649543</v>
      </c>
      <c r="S648" s="18">
        <f t="shared" si="118"/>
        <v>-2.9465165376495435</v>
      </c>
    </row>
    <row r="649" spans="1:19" x14ac:dyDescent="0.25">
      <c r="A649" s="17">
        <v>560128</v>
      </c>
      <c r="B649" s="18">
        <v>41.4</v>
      </c>
      <c r="C649" s="18">
        <v>23.069615384615382</v>
      </c>
      <c r="D649" s="18">
        <v>23.271000000000001</v>
      </c>
      <c r="E649" s="18">
        <v>8.9960449568343428</v>
      </c>
      <c r="F649" s="19">
        <f t="shared" si="109"/>
        <v>0.38995209962770366</v>
      </c>
      <c r="G649" s="18">
        <v>18.330384615384617</v>
      </c>
      <c r="H649" s="17">
        <v>65</v>
      </c>
      <c r="I649" s="19">
        <f t="shared" si="110"/>
        <v>0.55723708658491267</v>
      </c>
      <c r="J649" s="19" t="str">
        <f t="shared" si="119"/>
        <v>50% - 75%</v>
      </c>
      <c r="K649" s="19">
        <f t="shared" si="111"/>
        <v>0.56210144927536232</v>
      </c>
      <c r="L649" s="19">
        <f t="shared" si="112"/>
        <v>0.56210144927536232</v>
      </c>
      <c r="M649" s="18">
        <f t="shared" si="113"/>
        <v>1499.5249999999999</v>
      </c>
      <c r="N649" s="18">
        <f t="shared" si="114"/>
        <v>1512.615</v>
      </c>
      <c r="O649" s="18">
        <f t="shared" si="115"/>
        <v>1512.615</v>
      </c>
      <c r="P649" s="19">
        <v>0.5</v>
      </c>
      <c r="Q649" s="18">
        <f t="shared" si="116"/>
        <v>20.7</v>
      </c>
      <c r="R649" s="18">
        <f t="shared" si="117"/>
        <v>73.073188405797111</v>
      </c>
      <c r="S649" s="18">
        <f t="shared" si="118"/>
        <v>-8.0731884057971115</v>
      </c>
    </row>
    <row r="650" spans="1:19" x14ac:dyDescent="0.25">
      <c r="A650" s="17">
        <v>22518</v>
      </c>
      <c r="B650" s="18">
        <v>15.8</v>
      </c>
      <c r="C650" s="18">
        <v>7.6763888888888907</v>
      </c>
      <c r="D650" s="18">
        <v>7.3500000000000005</v>
      </c>
      <c r="E650" s="18">
        <v>3.1593141106025247</v>
      </c>
      <c r="F650" s="19">
        <f t="shared" si="109"/>
        <v>0.41156254019066713</v>
      </c>
      <c r="G650" s="18">
        <v>8.12361111111111</v>
      </c>
      <c r="H650" s="17">
        <v>72</v>
      </c>
      <c r="I650" s="19">
        <f t="shared" si="110"/>
        <v>0.4858473980309424</v>
      </c>
      <c r="J650" s="19" t="str">
        <f t="shared" si="119"/>
        <v>25% - 50%</v>
      </c>
      <c r="K650" s="19">
        <f t="shared" si="111"/>
        <v>0.46518987341772156</v>
      </c>
      <c r="L650" s="19">
        <f t="shared" si="112"/>
        <v>0.46518987341772156</v>
      </c>
      <c r="M650" s="18">
        <f t="shared" si="113"/>
        <v>552.70000000000016</v>
      </c>
      <c r="N650" s="18">
        <f t="shared" si="114"/>
        <v>529.20000000000005</v>
      </c>
      <c r="O650" s="18">
        <f t="shared" si="115"/>
        <v>529.20000000000005</v>
      </c>
      <c r="P650" s="19">
        <v>0.5</v>
      </c>
      <c r="Q650" s="18">
        <f t="shared" si="116"/>
        <v>7.9</v>
      </c>
      <c r="R650" s="18">
        <f t="shared" si="117"/>
        <v>66.987341772151908</v>
      </c>
      <c r="S650" s="18">
        <f t="shared" si="118"/>
        <v>5.0126582278480925</v>
      </c>
    </row>
    <row r="651" spans="1:19" x14ac:dyDescent="0.25">
      <c r="A651" s="17">
        <v>510268</v>
      </c>
      <c r="B651" s="18">
        <v>17.5</v>
      </c>
      <c r="C651" s="18">
        <v>13.241983333333335</v>
      </c>
      <c r="D651" s="18">
        <v>13.850000000000001</v>
      </c>
      <c r="E651" s="18">
        <v>3.2914631669484842</v>
      </c>
      <c r="F651" s="19">
        <f t="shared" si="109"/>
        <v>0.24856270273827186</v>
      </c>
      <c r="G651" s="18">
        <v>4.2580166666666672</v>
      </c>
      <c r="H651" s="17">
        <v>60</v>
      </c>
      <c r="I651" s="19">
        <f t="shared" si="110"/>
        <v>0.75668476190476197</v>
      </c>
      <c r="J651" s="19" t="str">
        <f t="shared" si="119"/>
        <v>&gt; 75%</v>
      </c>
      <c r="K651" s="19">
        <f t="shared" si="111"/>
        <v>0.79142857142857148</v>
      </c>
      <c r="L651" s="19">
        <f t="shared" si="112"/>
        <v>0.79142857142857148</v>
      </c>
      <c r="M651" s="18">
        <f t="shared" si="113"/>
        <v>794.51900000000012</v>
      </c>
      <c r="N651" s="18">
        <f t="shared" si="114"/>
        <v>831.00000000000011</v>
      </c>
      <c r="O651" s="18">
        <f t="shared" si="115"/>
        <v>831.00000000000011</v>
      </c>
      <c r="P651" s="19">
        <v>0.5</v>
      </c>
      <c r="Q651" s="18">
        <f t="shared" si="116"/>
        <v>8.75</v>
      </c>
      <c r="R651" s="18">
        <f t="shared" si="117"/>
        <v>94.971428571428589</v>
      </c>
      <c r="S651" s="18">
        <f t="shared" si="118"/>
        <v>-34.971428571428589</v>
      </c>
    </row>
    <row r="652" spans="1:19" x14ac:dyDescent="0.25">
      <c r="A652" s="17">
        <v>560104</v>
      </c>
      <c r="B652" s="18">
        <v>39.299999999999997</v>
      </c>
      <c r="C652" s="18">
        <v>21.258779661016941</v>
      </c>
      <c r="D652" s="18">
        <v>22.4</v>
      </c>
      <c r="E652" s="18">
        <v>7.0908007598670464</v>
      </c>
      <c r="F652" s="19">
        <f t="shared" si="109"/>
        <v>0.33354693321694878</v>
      </c>
      <c r="G652" s="18">
        <v>18.041220338983049</v>
      </c>
      <c r="H652" s="17">
        <v>59</v>
      </c>
      <c r="I652" s="19">
        <f t="shared" si="110"/>
        <v>0.54093586923707238</v>
      </c>
      <c r="J652" s="19" t="str">
        <f t="shared" si="119"/>
        <v>50% - 75%</v>
      </c>
      <c r="K652" s="19">
        <f t="shared" si="111"/>
        <v>0.56997455470737912</v>
      </c>
      <c r="L652" s="19">
        <f t="shared" si="112"/>
        <v>0.56997455470737912</v>
      </c>
      <c r="M652" s="18">
        <f t="shared" si="113"/>
        <v>1254.2679999999996</v>
      </c>
      <c r="N652" s="18">
        <f t="shared" si="114"/>
        <v>1321.6</v>
      </c>
      <c r="O652" s="18">
        <f t="shared" si="115"/>
        <v>1321.6</v>
      </c>
      <c r="P652" s="19">
        <v>0.5</v>
      </c>
      <c r="Q652" s="18">
        <f t="shared" si="116"/>
        <v>19.649999999999999</v>
      </c>
      <c r="R652" s="18">
        <f t="shared" si="117"/>
        <v>67.256997455470739</v>
      </c>
      <c r="S652" s="18">
        <f t="shared" si="118"/>
        <v>-8.2569974554707386</v>
      </c>
    </row>
    <row r="653" spans="1:19" x14ac:dyDescent="0.25">
      <c r="A653" s="17">
        <v>294156</v>
      </c>
      <c r="B653" s="18">
        <v>185.8</v>
      </c>
      <c r="C653" s="18">
        <v>90.603999999999985</v>
      </c>
      <c r="D653" s="18">
        <v>84.8</v>
      </c>
      <c r="E653" s="18">
        <v>38.446883119722742</v>
      </c>
      <c r="F653" s="19">
        <f t="shared" si="109"/>
        <v>0.42433979868132476</v>
      </c>
      <c r="G653" s="18">
        <v>95.196000000000055</v>
      </c>
      <c r="H653" s="17">
        <v>75</v>
      </c>
      <c r="I653" s="19">
        <f t="shared" si="110"/>
        <v>0.48764262648008599</v>
      </c>
      <c r="J653" s="19" t="str">
        <f t="shared" si="119"/>
        <v>25% - 50%</v>
      </c>
      <c r="K653" s="19">
        <f t="shared" si="111"/>
        <v>0.4564047362755651</v>
      </c>
      <c r="L653" s="19">
        <f t="shared" si="112"/>
        <v>0.4564047362755651</v>
      </c>
      <c r="M653" s="18">
        <f t="shared" si="113"/>
        <v>6795.2999999999993</v>
      </c>
      <c r="N653" s="18">
        <f t="shared" si="114"/>
        <v>6360</v>
      </c>
      <c r="O653" s="18">
        <f t="shared" si="115"/>
        <v>6360</v>
      </c>
      <c r="P653" s="19">
        <v>0.5</v>
      </c>
      <c r="Q653" s="18">
        <f t="shared" si="116"/>
        <v>92.9</v>
      </c>
      <c r="R653" s="18">
        <f t="shared" si="117"/>
        <v>68.460710441334768</v>
      </c>
      <c r="S653" s="18">
        <f t="shared" si="118"/>
        <v>6.5392895586652315</v>
      </c>
    </row>
    <row r="654" spans="1:19" x14ac:dyDescent="0.25">
      <c r="A654" s="17">
        <v>294153</v>
      </c>
      <c r="B654" s="18">
        <v>157.19999999999999</v>
      </c>
      <c r="C654" s="18">
        <v>93.958333333333314</v>
      </c>
      <c r="D654" s="18">
        <v>97.75</v>
      </c>
      <c r="E654" s="18">
        <v>35.400384426078361</v>
      </c>
      <c r="F654" s="19">
        <f t="shared" si="109"/>
        <v>0.37676684089839507</v>
      </c>
      <c r="G654" s="18">
        <v>63.241666666666688</v>
      </c>
      <c r="H654" s="17">
        <v>60</v>
      </c>
      <c r="I654" s="19">
        <f t="shared" si="110"/>
        <v>0.5976993214588634</v>
      </c>
      <c r="J654" s="19" t="str">
        <f t="shared" si="119"/>
        <v>50% - 75%</v>
      </c>
      <c r="K654" s="19">
        <f t="shared" si="111"/>
        <v>0.6218193384223919</v>
      </c>
      <c r="L654" s="19">
        <f t="shared" si="112"/>
        <v>0.6218193384223919</v>
      </c>
      <c r="M654" s="18">
        <f t="shared" si="113"/>
        <v>5637.4999999999991</v>
      </c>
      <c r="N654" s="18">
        <f t="shared" si="114"/>
        <v>5865</v>
      </c>
      <c r="O654" s="18">
        <f t="shared" si="115"/>
        <v>5865</v>
      </c>
      <c r="P654" s="19">
        <v>0.5</v>
      </c>
      <c r="Q654" s="18">
        <f t="shared" si="116"/>
        <v>78.599999999999994</v>
      </c>
      <c r="R654" s="18">
        <f t="shared" si="117"/>
        <v>74.618320610687022</v>
      </c>
      <c r="S654" s="18">
        <f t="shared" si="118"/>
        <v>-14.618320610687022</v>
      </c>
    </row>
    <row r="655" spans="1:19" x14ac:dyDescent="0.25">
      <c r="A655" s="17">
        <v>3343</v>
      </c>
      <c r="B655" s="18">
        <v>64.900000000000006</v>
      </c>
      <c r="C655" s="18">
        <v>42.284796874999998</v>
      </c>
      <c r="D655" s="18">
        <v>42.45</v>
      </c>
      <c r="E655" s="18">
        <v>12.423897487005002</v>
      </c>
      <c r="F655" s="19">
        <f t="shared" si="109"/>
        <v>0.29381476098210541</v>
      </c>
      <c r="G655" s="18">
        <v>22.615203125000015</v>
      </c>
      <c r="H655" s="17">
        <v>64</v>
      </c>
      <c r="I655" s="19">
        <f t="shared" si="110"/>
        <v>0.65153770223420637</v>
      </c>
      <c r="J655" s="19" t="str">
        <f t="shared" si="119"/>
        <v>50% - 75%</v>
      </c>
      <c r="K655" s="19">
        <f t="shared" si="111"/>
        <v>0.65408320493066252</v>
      </c>
      <c r="L655" s="19">
        <f t="shared" si="112"/>
        <v>0.65408320493066252</v>
      </c>
      <c r="M655" s="18">
        <f t="shared" si="113"/>
        <v>2706.2269999999999</v>
      </c>
      <c r="N655" s="18">
        <f t="shared" si="114"/>
        <v>2716.8</v>
      </c>
      <c r="O655" s="18">
        <f t="shared" si="115"/>
        <v>2716.8</v>
      </c>
      <c r="P655" s="19">
        <v>0.5</v>
      </c>
      <c r="Q655" s="18">
        <f t="shared" si="116"/>
        <v>32.450000000000003</v>
      </c>
      <c r="R655" s="18">
        <f t="shared" si="117"/>
        <v>83.722650231124803</v>
      </c>
      <c r="S655" s="18">
        <f t="shared" si="118"/>
        <v>-19.722650231124803</v>
      </c>
    </row>
    <row r="656" spans="1:19" x14ac:dyDescent="0.25">
      <c r="A656" s="17">
        <v>294210</v>
      </c>
      <c r="B656" s="18">
        <v>170.6</v>
      </c>
      <c r="C656" s="18">
        <v>92.949152542372886</v>
      </c>
      <c r="D656" s="18">
        <v>97.4</v>
      </c>
      <c r="E656" s="18">
        <v>37.389046768203997</v>
      </c>
      <c r="F656" s="19">
        <f t="shared" si="109"/>
        <v>0.40225269134282199</v>
      </c>
      <c r="G656" s="18">
        <v>77.650847457627108</v>
      </c>
      <c r="H656" s="17">
        <v>59</v>
      </c>
      <c r="I656" s="19">
        <f t="shared" si="110"/>
        <v>0.54483676754028654</v>
      </c>
      <c r="J656" s="19" t="str">
        <f t="shared" si="119"/>
        <v>50% - 75%</v>
      </c>
      <c r="K656" s="19">
        <f t="shared" si="111"/>
        <v>0.57092614302461908</v>
      </c>
      <c r="L656" s="19">
        <f t="shared" si="112"/>
        <v>0.57092614302461908</v>
      </c>
      <c r="M656" s="18">
        <f t="shared" si="113"/>
        <v>5484</v>
      </c>
      <c r="N656" s="18">
        <f t="shared" si="114"/>
        <v>5746.6</v>
      </c>
      <c r="O656" s="18">
        <f t="shared" si="115"/>
        <v>5746.6</v>
      </c>
      <c r="P656" s="19">
        <v>0.5</v>
      </c>
      <c r="Q656" s="18">
        <f t="shared" si="116"/>
        <v>85.3</v>
      </c>
      <c r="R656" s="18">
        <f t="shared" si="117"/>
        <v>67.369284876905041</v>
      </c>
      <c r="S656" s="18">
        <f t="shared" si="118"/>
        <v>-8.3692848769050414</v>
      </c>
    </row>
    <row r="657" spans="1:19" x14ac:dyDescent="0.25">
      <c r="A657" s="17">
        <v>29491</v>
      </c>
      <c r="B657" s="18">
        <v>202.9</v>
      </c>
      <c r="C657" s="18">
        <v>121.02622950819669</v>
      </c>
      <c r="D657" s="18">
        <v>124.2</v>
      </c>
      <c r="E657" s="18">
        <v>41.66555692511249</v>
      </c>
      <c r="F657" s="19">
        <f t="shared" si="109"/>
        <v>0.3442688175482706</v>
      </c>
      <c r="G657" s="18">
        <v>81.87377049180327</v>
      </c>
      <c r="H657" s="17">
        <v>61</v>
      </c>
      <c r="I657" s="19">
        <f t="shared" si="110"/>
        <v>0.59648215627499601</v>
      </c>
      <c r="J657" s="19" t="str">
        <f t="shared" si="119"/>
        <v>50% - 75%</v>
      </c>
      <c r="K657" s="19">
        <f t="shared" si="111"/>
        <v>0.61212419911286353</v>
      </c>
      <c r="L657" s="19">
        <f t="shared" si="112"/>
        <v>0.61212419911286353</v>
      </c>
      <c r="M657" s="18">
        <f t="shared" si="113"/>
        <v>7382.5999999999985</v>
      </c>
      <c r="N657" s="18">
        <f t="shared" si="114"/>
        <v>7576.2</v>
      </c>
      <c r="O657" s="18">
        <f t="shared" si="115"/>
        <v>7576.2</v>
      </c>
      <c r="P657" s="19">
        <v>0.5</v>
      </c>
      <c r="Q657" s="18">
        <f t="shared" si="116"/>
        <v>101.45</v>
      </c>
      <c r="R657" s="18">
        <f t="shared" si="117"/>
        <v>74.679152291769341</v>
      </c>
      <c r="S657" s="18">
        <f t="shared" si="118"/>
        <v>-13.679152291769341</v>
      </c>
    </row>
    <row r="658" spans="1:19" x14ac:dyDescent="0.25">
      <c r="A658" s="17">
        <v>34214</v>
      </c>
      <c r="B658" s="18">
        <v>25.5</v>
      </c>
      <c r="C658" s="18">
        <v>18.578928571428573</v>
      </c>
      <c r="D658" s="18">
        <v>20</v>
      </c>
      <c r="E658" s="18">
        <v>5.1813183013842794</v>
      </c>
      <c r="F658" s="19">
        <f t="shared" si="109"/>
        <v>0.27888143718644359</v>
      </c>
      <c r="G658" s="18">
        <v>6.9210714285714312</v>
      </c>
      <c r="H658" s="17">
        <v>56</v>
      </c>
      <c r="I658" s="19">
        <f t="shared" si="110"/>
        <v>0.7285854341736695</v>
      </c>
      <c r="J658" s="19" t="str">
        <f t="shared" si="119"/>
        <v>50% - 75%</v>
      </c>
      <c r="K658" s="19">
        <f t="shared" si="111"/>
        <v>0.78431372549019607</v>
      </c>
      <c r="L658" s="19">
        <f t="shared" si="112"/>
        <v>0.78431372549019607</v>
      </c>
      <c r="M658" s="18">
        <f t="shared" si="113"/>
        <v>1040.42</v>
      </c>
      <c r="N658" s="18">
        <f t="shared" si="114"/>
        <v>1120</v>
      </c>
      <c r="O658" s="18">
        <f t="shared" si="115"/>
        <v>1120</v>
      </c>
      <c r="P658" s="19">
        <v>0.5</v>
      </c>
      <c r="Q658" s="18">
        <f t="shared" si="116"/>
        <v>12.75</v>
      </c>
      <c r="R658" s="18">
        <f t="shared" si="117"/>
        <v>87.843137254901961</v>
      </c>
      <c r="S658" s="18">
        <f t="shared" si="118"/>
        <v>-31.843137254901961</v>
      </c>
    </row>
    <row r="659" spans="1:19" x14ac:dyDescent="0.25">
      <c r="A659" s="17">
        <v>560148</v>
      </c>
      <c r="B659" s="18">
        <v>50.067</v>
      </c>
      <c r="C659" s="18">
        <v>28.567484374999996</v>
      </c>
      <c r="D659" s="18">
        <v>28.5</v>
      </c>
      <c r="E659" s="18">
        <v>7.8615452113985222</v>
      </c>
      <c r="F659" s="19">
        <f t="shared" si="109"/>
        <v>0.27519207180448568</v>
      </c>
      <c r="G659" s="18">
        <v>21.499515624999997</v>
      </c>
      <c r="H659" s="17">
        <v>64</v>
      </c>
      <c r="I659" s="19">
        <f t="shared" si="110"/>
        <v>0.57058510346136171</v>
      </c>
      <c r="J659" s="19" t="str">
        <f t="shared" si="119"/>
        <v>50% - 75%</v>
      </c>
      <c r="K659" s="19">
        <f t="shared" si="111"/>
        <v>0.56923722212235606</v>
      </c>
      <c r="L659" s="19">
        <f t="shared" si="112"/>
        <v>0.56923722212235606</v>
      </c>
      <c r="M659" s="18">
        <f t="shared" si="113"/>
        <v>1828.3189999999997</v>
      </c>
      <c r="N659" s="18">
        <f t="shared" si="114"/>
        <v>1824</v>
      </c>
      <c r="O659" s="18">
        <f t="shared" si="115"/>
        <v>1824</v>
      </c>
      <c r="P659" s="19">
        <v>0.5</v>
      </c>
      <c r="Q659" s="18">
        <f t="shared" si="116"/>
        <v>25.0335</v>
      </c>
      <c r="R659" s="18">
        <f t="shared" si="117"/>
        <v>72.862364431661575</v>
      </c>
      <c r="S659" s="18">
        <f t="shared" si="118"/>
        <v>-8.8623644316615753</v>
      </c>
    </row>
    <row r="660" spans="1:19" x14ac:dyDescent="0.25">
      <c r="A660" s="17">
        <v>23517</v>
      </c>
      <c r="B660" s="18">
        <v>48.5</v>
      </c>
      <c r="C660" s="18">
        <v>20.906493506493511</v>
      </c>
      <c r="D660" s="18">
        <v>19.2</v>
      </c>
      <c r="E660" s="18">
        <v>8.9232301453526759</v>
      </c>
      <c r="F660" s="19">
        <f t="shared" si="109"/>
        <v>0.42681620151084348</v>
      </c>
      <c r="G660" s="18">
        <v>27.593506493506496</v>
      </c>
      <c r="H660" s="17">
        <v>77</v>
      </c>
      <c r="I660" s="19">
        <f t="shared" si="110"/>
        <v>0.43106172178337138</v>
      </c>
      <c r="J660" s="19" t="str">
        <f t="shared" si="119"/>
        <v>25% - 50%</v>
      </c>
      <c r="K660" s="19">
        <f t="shared" si="111"/>
        <v>0.3958762886597938</v>
      </c>
      <c r="L660" s="19">
        <f t="shared" si="112"/>
        <v>0.3958762886597938</v>
      </c>
      <c r="M660" s="18">
        <f t="shared" si="113"/>
        <v>1609.8000000000004</v>
      </c>
      <c r="N660" s="18">
        <f t="shared" si="114"/>
        <v>1478.3999999999999</v>
      </c>
      <c r="O660" s="18">
        <f t="shared" si="115"/>
        <v>1478.3999999999999</v>
      </c>
      <c r="P660" s="19">
        <v>0.5</v>
      </c>
      <c r="Q660" s="18">
        <f t="shared" si="116"/>
        <v>24.25</v>
      </c>
      <c r="R660" s="18">
        <f t="shared" si="117"/>
        <v>60.964948453608244</v>
      </c>
      <c r="S660" s="18">
        <f t="shared" si="118"/>
        <v>16.035051546391756</v>
      </c>
    </row>
    <row r="661" spans="1:19" x14ac:dyDescent="0.25">
      <c r="A661" s="17">
        <v>13038</v>
      </c>
      <c r="B661" s="18">
        <v>112</v>
      </c>
      <c r="C661" s="18">
        <v>51.926662162162145</v>
      </c>
      <c r="D661" s="18">
        <v>48.412999999999997</v>
      </c>
      <c r="E661" s="18">
        <v>24.481226805411584</v>
      </c>
      <c r="F661" s="19">
        <f t="shared" si="109"/>
        <v>0.47145774032151316</v>
      </c>
      <c r="G661" s="18">
        <v>60.073337837837848</v>
      </c>
      <c r="H661" s="17">
        <v>74</v>
      </c>
      <c r="I661" s="19">
        <f t="shared" si="110"/>
        <v>0.46363091216216201</v>
      </c>
      <c r="J661" s="19" t="str">
        <f t="shared" si="119"/>
        <v>25% - 50%</v>
      </c>
      <c r="K661" s="19">
        <f t="shared" si="111"/>
        <v>0.43225892857142856</v>
      </c>
      <c r="L661" s="19">
        <f t="shared" si="112"/>
        <v>0.43225892857142856</v>
      </c>
      <c r="M661" s="18">
        <f t="shared" si="113"/>
        <v>3842.572999999999</v>
      </c>
      <c r="N661" s="18">
        <f t="shared" si="114"/>
        <v>3582.5619999999999</v>
      </c>
      <c r="O661" s="18">
        <f t="shared" si="115"/>
        <v>3582.5619999999999</v>
      </c>
      <c r="P661" s="19">
        <v>0.5</v>
      </c>
      <c r="Q661" s="18">
        <f t="shared" si="116"/>
        <v>56</v>
      </c>
      <c r="R661" s="18">
        <f t="shared" si="117"/>
        <v>63.974321428571429</v>
      </c>
      <c r="S661" s="18">
        <f t="shared" si="118"/>
        <v>10.025678571428571</v>
      </c>
    </row>
    <row r="662" spans="1:19" x14ac:dyDescent="0.25">
      <c r="A662" s="17">
        <v>2355</v>
      </c>
      <c r="B662" s="18">
        <v>64.501999999999995</v>
      </c>
      <c r="C662" s="18">
        <v>37.016048387096774</v>
      </c>
      <c r="D662" s="18">
        <v>37.331999999999994</v>
      </c>
      <c r="E662" s="18">
        <v>11.566560679322105</v>
      </c>
      <c r="F662" s="19">
        <f t="shared" si="109"/>
        <v>0.31247421546363741</v>
      </c>
      <c r="G662" s="18">
        <v>27.485951612903218</v>
      </c>
      <c r="H662" s="17">
        <v>62</v>
      </c>
      <c r="I662" s="19">
        <f t="shared" si="110"/>
        <v>0.57387442849984149</v>
      </c>
      <c r="J662" s="19" t="str">
        <f t="shared" si="119"/>
        <v>50% - 75%</v>
      </c>
      <c r="K662" s="19">
        <f t="shared" si="111"/>
        <v>0.57877275123251981</v>
      </c>
      <c r="L662" s="19">
        <f t="shared" si="112"/>
        <v>0.57877275123251981</v>
      </c>
      <c r="M662" s="18">
        <f t="shared" si="113"/>
        <v>2294.9949999999999</v>
      </c>
      <c r="N662" s="18">
        <f t="shared" si="114"/>
        <v>2314.5839999999998</v>
      </c>
      <c r="O662" s="18">
        <f t="shared" si="115"/>
        <v>2314.5839999999998</v>
      </c>
      <c r="P662" s="19">
        <v>0.5</v>
      </c>
      <c r="Q662" s="18">
        <f t="shared" si="116"/>
        <v>32.250999999999998</v>
      </c>
      <c r="R662" s="18">
        <f t="shared" si="117"/>
        <v>71.767821152832468</v>
      </c>
      <c r="S662" s="18">
        <f t="shared" si="118"/>
        <v>-9.7678211528324681</v>
      </c>
    </row>
    <row r="663" spans="1:19" x14ac:dyDescent="0.25">
      <c r="A663" s="17">
        <v>294119</v>
      </c>
      <c r="B663" s="18">
        <v>153.9</v>
      </c>
      <c r="C663" s="18">
        <v>76.258461538461503</v>
      </c>
      <c r="D663" s="18">
        <v>75</v>
      </c>
      <c r="E663" s="18">
        <v>29.774663580738569</v>
      </c>
      <c r="F663" s="19">
        <f t="shared" si="109"/>
        <v>0.39044406325613457</v>
      </c>
      <c r="G663" s="18">
        <v>77.64153846153846</v>
      </c>
      <c r="H663" s="17">
        <v>65</v>
      </c>
      <c r="I663" s="19">
        <f t="shared" si="110"/>
        <v>0.49550657269955489</v>
      </c>
      <c r="J663" s="19" t="str">
        <f t="shared" si="119"/>
        <v>25% - 50%</v>
      </c>
      <c r="K663" s="19">
        <f t="shared" si="111"/>
        <v>0.48732943469785572</v>
      </c>
      <c r="L663" s="19">
        <f t="shared" si="112"/>
        <v>0.48732943469785572</v>
      </c>
      <c r="M663" s="18">
        <f t="shared" si="113"/>
        <v>4956.7999999999975</v>
      </c>
      <c r="N663" s="18">
        <f t="shared" si="114"/>
        <v>4875</v>
      </c>
      <c r="O663" s="18">
        <f t="shared" si="115"/>
        <v>4875</v>
      </c>
      <c r="P663" s="19">
        <v>0.5</v>
      </c>
      <c r="Q663" s="18">
        <f t="shared" si="116"/>
        <v>76.95</v>
      </c>
      <c r="R663" s="18">
        <f t="shared" si="117"/>
        <v>63.352826510721243</v>
      </c>
      <c r="S663" s="18">
        <f t="shared" si="118"/>
        <v>1.6471734892787566</v>
      </c>
    </row>
    <row r="664" spans="1:19" x14ac:dyDescent="0.25">
      <c r="A664" s="17">
        <v>39820</v>
      </c>
      <c r="B664" s="18">
        <v>357.4</v>
      </c>
      <c r="C664" s="18">
        <v>141.4534246575343</v>
      </c>
      <c r="D664" s="18">
        <v>132.19999999999999</v>
      </c>
      <c r="E664" s="18">
        <v>60.309684781024984</v>
      </c>
      <c r="F664" s="19">
        <f t="shared" si="109"/>
        <v>0.42635719090603635</v>
      </c>
      <c r="G664" s="18">
        <v>215.94657534246585</v>
      </c>
      <c r="H664" s="17">
        <v>73</v>
      </c>
      <c r="I664" s="19">
        <f t="shared" si="110"/>
        <v>0.39578462411173559</v>
      </c>
      <c r="J664" s="19" t="str">
        <f t="shared" si="119"/>
        <v>25% - 50%</v>
      </c>
      <c r="K664" s="19">
        <f t="shared" si="111"/>
        <v>0.36989367655288191</v>
      </c>
      <c r="L664" s="19">
        <f t="shared" si="112"/>
        <v>0.36989367655288191</v>
      </c>
      <c r="M664" s="18">
        <f t="shared" si="113"/>
        <v>10326.100000000004</v>
      </c>
      <c r="N664" s="18">
        <f t="shared" si="114"/>
        <v>9650.5999999999985</v>
      </c>
      <c r="O664" s="18">
        <f t="shared" si="115"/>
        <v>9650.5999999999985</v>
      </c>
      <c r="P664" s="19">
        <v>0.5</v>
      </c>
      <c r="Q664" s="18">
        <f t="shared" si="116"/>
        <v>178.7</v>
      </c>
      <c r="R664" s="18">
        <f t="shared" si="117"/>
        <v>54.004476776720757</v>
      </c>
      <c r="S664" s="18">
        <f t="shared" si="118"/>
        <v>18.995523223279243</v>
      </c>
    </row>
    <row r="665" spans="1:19" x14ac:dyDescent="0.25">
      <c r="A665" s="17">
        <v>294191</v>
      </c>
      <c r="B665" s="18">
        <v>217.6</v>
      </c>
      <c r="C665" s="18">
        <v>83.232857142857114</v>
      </c>
      <c r="D665" s="18">
        <v>79.100000000000009</v>
      </c>
      <c r="E665" s="18">
        <v>38.379027792886134</v>
      </c>
      <c r="F665" s="19">
        <f t="shared" si="109"/>
        <v>0.46110429354856947</v>
      </c>
      <c r="G665" s="18">
        <v>134.36714285714288</v>
      </c>
      <c r="H665" s="17">
        <v>70</v>
      </c>
      <c r="I665" s="19">
        <f t="shared" si="110"/>
        <v>0.38250393907563013</v>
      </c>
      <c r="J665" s="19" t="str">
        <f t="shared" si="119"/>
        <v>25% - 50%</v>
      </c>
      <c r="K665" s="19">
        <f t="shared" si="111"/>
        <v>0.36351102941176477</v>
      </c>
      <c r="L665" s="19">
        <f t="shared" si="112"/>
        <v>0.36351102941176477</v>
      </c>
      <c r="M665" s="18">
        <f t="shared" si="113"/>
        <v>5826.2999999999984</v>
      </c>
      <c r="N665" s="18">
        <f t="shared" si="114"/>
        <v>5537.0000000000009</v>
      </c>
      <c r="O665" s="18">
        <f t="shared" si="115"/>
        <v>5537.0000000000009</v>
      </c>
      <c r="P665" s="19">
        <v>0.5</v>
      </c>
      <c r="Q665" s="18">
        <f t="shared" si="116"/>
        <v>108.8</v>
      </c>
      <c r="R665" s="18">
        <f t="shared" si="117"/>
        <v>50.891544117647065</v>
      </c>
      <c r="S665" s="18">
        <f t="shared" si="118"/>
        <v>19.108455882352935</v>
      </c>
    </row>
    <row r="666" spans="1:19" x14ac:dyDescent="0.25">
      <c r="A666" s="17">
        <v>551069</v>
      </c>
      <c r="B666" s="18">
        <v>17.652000000000001</v>
      </c>
      <c r="C666" s="18">
        <v>12.607428571428569</v>
      </c>
      <c r="D666" s="18">
        <v>13.400500000000001</v>
      </c>
      <c r="E666" s="18">
        <v>3.7073709423115768</v>
      </c>
      <c r="F666" s="19">
        <f t="shared" si="109"/>
        <v>0.29406241893873275</v>
      </c>
      <c r="G666" s="18">
        <v>5.0445714285714303</v>
      </c>
      <c r="H666" s="17">
        <v>56</v>
      </c>
      <c r="I666" s="19">
        <f t="shared" si="110"/>
        <v>0.71422097050920963</v>
      </c>
      <c r="J666" s="19" t="str">
        <f t="shared" si="119"/>
        <v>50% - 75%</v>
      </c>
      <c r="K666" s="19">
        <f t="shared" si="111"/>
        <v>0.75914910491728982</v>
      </c>
      <c r="L666" s="19">
        <f t="shared" si="112"/>
        <v>0.75914910491728982</v>
      </c>
      <c r="M666" s="18">
        <f t="shared" si="113"/>
        <v>706.01599999999985</v>
      </c>
      <c r="N666" s="18">
        <f t="shared" si="114"/>
        <v>750.42800000000011</v>
      </c>
      <c r="O666" s="18">
        <f t="shared" si="115"/>
        <v>750.42800000000011</v>
      </c>
      <c r="P666" s="19">
        <v>0.5</v>
      </c>
      <c r="Q666" s="18">
        <f t="shared" si="116"/>
        <v>8.8260000000000005</v>
      </c>
      <c r="R666" s="18">
        <f t="shared" si="117"/>
        <v>85.024699750736474</v>
      </c>
      <c r="S666" s="18">
        <f t="shared" si="118"/>
        <v>-29.024699750736474</v>
      </c>
    </row>
    <row r="667" spans="1:19" x14ac:dyDescent="0.25">
      <c r="A667" s="17">
        <v>334249</v>
      </c>
      <c r="B667" s="18">
        <v>36.5</v>
      </c>
      <c r="C667" s="18">
        <v>25.18</v>
      </c>
      <c r="D667" s="18">
        <v>24.7</v>
      </c>
      <c r="E667" s="18">
        <v>5.5774434107393516</v>
      </c>
      <c r="F667" s="19">
        <f t="shared" si="109"/>
        <v>0.22150291543841746</v>
      </c>
      <c r="G667" s="18">
        <v>11.320000000000002</v>
      </c>
      <c r="H667" s="17">
        <v>65</v>
      </c>
      <c r="I667" s="19">
        <f t="shared" si="110"/>
        <v>0.68986301369863012</v>
      </c>
      <c r="J667" s="19" t="str">
        <f t="shared" si="119"/>
        <v>50% - 75%</v>
      </c>
      <c r="K667" s="19">
        <f t="shared" si="111"/>
        <v>0.67671232876712328</v>
      </c>
      <c r="L667" s="19">
        <f t="shared" si="112"/>
        <v>0.67671232876712328</v>
      </c>
      <c r="M667" s="18">
        <f t="shared" si="113"/>
        <v>1636.7</v>
      </c>
      <c r="N667" s="18">
        <f t="shared" si="114"/>
        <v>1605.5</v>
      </c>
      <c r="O667" s="18">
        <f t="shared" si="115"/>
        <v>1605.5</v>
      </c>
      <c r="P667" s="19">
        <v>0.5</v>
      </c>
      <c r="Q667" s="18">
        <f t="shared" si="116"/>
        <v>18.25</v>
      </c>
      <c r="R667" s="18">
        <f t="shared" si="117"/>
        <v>87.972602739726028</v>
      </c>
      <c r="S667" s="18">
        <f t="shared" si="118"/>
        <v>-22.972602739726028</v>
      </c>
    </row>
    <row r="668" spans="1:19" x14ac:dyDescent="0.25">
      <c r="A668" s="17">
        <v>23528</v>
      </c>
      <c r="B668" s="18">
        <v>67</v>
      </c>
      <c r="C668" s="18">
        <v>42.983606557377051</v>
      </c>
      <c r="D668" s="18">
        <v>43.5</v>
      </c>
      <c r="E668" s="18">
        <v>10.540369701420445</v>
      </c>
      <c r="F668" s="19">
        <f t="shared" si="109"/>
        <v>0.24521836452579981</v>
      </c>
      <c r="G668" s="18">
        <v>24.016393442622942</v>
      </c>
      <c r="H668" s="17">
        <v>61</v>
      </c>
      <c r="I668" s="19">
        <f t="shared" si="110"/>
        <v>0.64154636652801567</v>
      </c>
      <c r="J668" s="19" t="str">
        <f t="shared" si="119"/>
        <v>50% - 75%</v>
      </c>
      <c r="K668" s="19">
        <f t="shared" si="111"/>
        <v>0.64925373134328357</v>
      </c>
      <c r="L668" s="19">
        <f t="shared" si="112"/>
        <v>0.64925373134328357</v>
      </c>
      <c r="M668" s="18">
        <f t="shared" si="113"/>
        <v>2622</v>
      </c>
      <c r="N668" s="18">
        <f t="shared" si="114"/>
        <v>2653.5</v>
      </c>
      <c r="O668" s="18">
        <f t="shared" si="115"/>
        <v>2653.5</v>
      </c>
      <c r="P668" s="19">
        <v>0.5</v>
      </c>
      <c r="Q668" s="18">
        <f t="shared" si="116"/>
        <v>33.5</v>
      </c>
      <c r="R668" s="18">
        <f t="shared" si="117"/>
        <v>79.208955223880594</v>
      </c>
      <c r="S668" s="18">
        <f t="shared" si="118"/>
        <v>-18.208955223880594</v>
      </c>
    </row>
    <row r="669" spans="1:19" x14ac:dyDescent="0.25">
      <c r="A669" s="17">
        <v>294175</v>
      </c>
      <c r="B669" s="18">
        <v>199.9</v>
      </c>
      <c r="C669" s="18">
        <v>107.09661016949151</v>
      </c>
      <c r="D669" s="18">
        <v>110.3</v>
      </c>
      <c r="E669" s="18">
        <v>40.124070366722421</v>
      </c>
      <c r="F669" s="19">
        <f t="shared" si="109"/>
        <v>0.37465303806742262</v>
      </c>
      <c r="G669" s="18">
        <v>92.803389830508465</v>
      </c>
      <c r="H669" s="17">
        <v>59</v>
      </c>
      <c r="I669" s="19">
        <f t="shared" si="110"/>
        <v>0.53575092631061283</v>
      </c>
      <c r="J669" s="19" t="str">
        <f t="shared" si="119"/>
        <v>50% - 75%</v>
      </c>
      <c r="K669" s="19">
        <f t="shared" si="111"/>
        <v>0.55177588794397192</v>
      </c>
      <c r="L669" s="19">
        <f t="shared" si="112"/>
        <v>0.55177588794397192</v>
      </c>
      <c r="M669" s="18">
        <f t="shared" si="113"/>
        <v>6318.6999999999989</v>
      </c>
      <c r="N669" s="18">
        <f t="shared" si="114"/>
        <v>6507.7</v>
      </c>
      <c r="O669" s="18">
        <f t="shared" si="115"/>
        <v>6507.7</v>
      </c>
      <c r="P669" s="19">
        <v>0.5</v>
      </c>
      <c r="Q669" s="18">
        <f t="shared" si="116"/>
        <v>99.95</v>
      </c>
      <c r="R669" s="18">
        <f t="shared" si="117"/>
        <v>65.109554777388695</v>
      </c>
      <c r="S669" s="18">
        <f t="shared" si="118"/>
        <v>-6.1095547773886949</v>
      </c>
    </row>
    <row r="670" spans="1:19" x14ac:dyDescent="0.25">
      <c r="A670" s="17">
        <v>29433</v>
      </c>
      <c r="B670" s="18">
        <v>162.9</v>
      </c>
      <c r="C670" s="18">
        <v>93.339062500000011</v>
      </c>
      <c r="D670" s="18">
        <v>92.15</v>
      </c>
      <c r="E670" s="18">
        <v>37.509819316265535</v>
      </c>
      <c r="F670" s="19">
        <f t="shared" si="109"/>
        <v>0.40186625311632557</v>
      </c>
      <c r="G670" s="18">
        <v>69.560937500000023</v>
      </c>
      <c r="H670" s="17">
        <v>64</v>
      </c>
      <c r="I670" s="19">
        <f t="shared" si="110"/>
        <v>0.57298380908532842</v>
      </c>
      <c r="J670" s="19" t="str">
        <f t="shared" si="119"/>
        <v>50% - 75%</v>
      </c>
      <c r="K670" s="19">
        <f t="shared" si="111"/>
        <v>0.56568446899938618</v>
      </c>
      <c r="L670" s="19">
        <f t="shared" si="112"/>
        <v>0.56568446899938618</v>
      </c>
      <c r="M670" s="18">
        <f t="shared" si="113"/>
        <v>5973.7000000000007</v>
      </c>
      <c r="N670" s="18">
        <f t="shared" si="114"/>
        <v>5897.6</v>
      </c>
      <c r="O670" s="18">
        <f t="shared" si="115"/>
        <v>5897.6</v>
      </c>
      <c r="P670" s="19">
        <v>0.5</v>
      </c>
      <c r="Q670" s="18">
        <f t="shared" si="116"/>
        <v>81.45</v>
      </c>
      <c r="R670" s="18">
        <f t="shared" si="117"/>
        <v>72.407612031921431</v>
      </c>
      <c r="S670" s="18">
        <f t="shared" si="118"/>
        <v>-8.4076120319214311</v>
      </c>
    </row>
    <row r="671" spans="1:19" x14ac:dyDescent="0.25">
      <c r="A671" s="17">
        <v>3343189</v>
      </c>
      <c r="B671" s="18">
        <v>93.5</v>
      </c>
      <c r="C671" s="18">
        <v>58.901538461538451</v>
      </c>
      <c r="D671" s="18">
        <v>57.7</v>
      </c>
      <c r="E671" s="18">
        <v>16.92237324804519</v>
      </c>
      <c r="F671" s="19">
        <f t="shared" si="109"/>
        <v>0.28729934208925917</v>
      </c>
      <c r="G671" s="18">
        <v>34.598461538461542</v>
      </c>
      <c r="H671" s="17">
        <v>65</v>
      </c>
      <c r="I671" s="19">
        <f t="shared" si="110"/>
        <v>0.62996297819827218</v>
      </c>
      <c r="J671" s="19" t="str">
        <f t="shared" si="119"/>
        <v>50% - 75%</v>
      </c>
      <c r="K671" s="19">
        <f t="shared" si="111"/>
        <v>0.61711229946524071</v>
      </c>
      <c r="L671" s="19">
        <f t="shared" si="112"/>
        <v>0.61711229946524071</v>
      </c>
      <c r="M671" s="18">
        <f t="shared" si="113"/>
        <v>3828.5999999999995</v>
      </c>
      <c r="N671" s="18">
        <f t="shared" si="114"/>
        <v>3750.5</v>
      </c>
      <c r="O671" s="18">
        <f t="shared" si="115"/>
        <v>3750.5</v>
      </c>
      <c r="P671" s="19">
        <v>0.5</v>
      </c>
      <c r="Q671" s="18">
        <f t="shared" si="116"/>
        <v>46.75</v>
      </c>
      <c r="R671" s="18">
        <f t="shared" si="117"/>
        <v>80.224598930481278</v>
      </c>
      <c r="S671" s="18">
        <f t="shared" si="118"/>
        <v>-15.224598930481278</v>
      </c>
    </row>
    <row r="672" spans="1:19" x14ac:dyDescent="0.25">
      <c r="A672" s="17">
        <v>294172</v>
      </c>
      <c r="B672" s="18">
        <v>217.2</v>
      </c>
      <c r="C672" s="18">
        <v>93.102816901408431</v>
      </c>
      <c r="D672" s="18">
        <v>87.4</v>
      </c>
      <c r="E672" s="18">
        <v>45.751302781859941</v>
      </c>
      <c r="F672" s="19">
        <f t="shared" si="109"/>
        <v>0.4914062141675955</v>
      </c>
      <c r="G672" s="18">
        <v>124.09718309859154</v>
      </c>
      <c r="H672" s="17">
        <v>71</v>
      </c>
      <c r="I672" s="19">
        <f t="shared" si="110"/>
        <v>0.42865016989598725</v>
      </c>
      <c r="J672" s="19" t="str">
        <f t="shared" si="119"/>
        <v>25% - 50%</v>
      </c>
      <c r="K672" s="19">
        <f t="shared" si="111"/>
        <v>0.40239410681399634</v>
      </c>
      <c r="L672" s="19">
        <f t="shared" si="112"/>
        <v>0.40239410681399634</v>
      </c>
      <c r="M672" s="18">
        <f t="shared" si="113"/>
        <v>6610.2999999999984</v>
      </c>
      <c r="N672" s="18">
        <f t="shared" si="114"/>
        <v>6205.4000000000005</v>
      </c>
      <c r="O672" s="18">
        <f t="shared" si="115"/>
        <v>6205.4000000000005</v>
      </c>
      <c r="P672" s="19">
        <v>0.5</v>
      </c>
      <c r="Q672" s="18">
        <f t="shared" si="116"/>
        <v>108.6</v>
      </c>
      <c r="R672" s="18">
        <f t="shared" si="117"/>
        <v>57.139963167587482</v>
      </c>
      <c r="S672" s="18">
        <f t="shared" si="118"/>
        <v>13.860036832412518</v>
      </c>
    </row>
    <row r="673" spans="1:19" x14ac:dyDescent="0.25">
      <c r="A673" s="17">
        <v>510260</v>
      </c>
      <c r="B673" s="18">
        <v>16.384</v>
      </c>
      <c r="C673" s="18">
        <v>12.226355932203388</v>
      </c>
      <c r="D673" s="18">
        <v>12.5</v>
      </c>
      <c r="E673" s="18">
        <v>2.5203305733006958</v>
      </c>
      <c r="F673" s="19">
        <f t="shared" si="109"/>
        <v>0.20613914622445409</v>
      </c>
      <c r="G673" s="18">
        <v>4.1576440677966113</v>
      </c>
      <c r="H673" s="17">
        <v>59</v>
      </c>
      <c r="I673" s="19">
        <f t="shared" si="110"/>
        <v>0.74623754469014814</v>
      </c>
      <c r="J673" s="19" t="str">
        <f t="shared" si="119"/>
        <v>50% - 75%</v>
      </c>
      <c r="K673" s="19">
        <f t="shared" si="111"/>
        <v>0.762939453125</v>
      </c>
      <c r="L673" s="19">
        <f t="shared" si="112"/>
        <v>0.762939453125</v>
      </c>
      <c r="M673" s="18">
        <f t="shared" si="113"/>
        <v>721.3549999999999</v>
      </c>
      <c r="N673" s="18">
        <f t="shared" si="114"/>
        <v>737.5</v>
      </c>
      <c r="O673" s="18">
        <f t="shared" si="115"/>
        <v>737.5</v>
      </c>
      <c r="P673" s="19">
        <v>0.5</v>
      </c>
      <c r="Q673" s="18">
        <f t="shared" si="116"/>
        <v>8.1920000000000002</v>
      </c>
      <c r="R673" s="18">
        <f t="shared" si="117"/>
        <v>90.02685546875</v>
      </c>
      <c r="S673" s="18">
        <f t="shared" si="118"/>
        <v>-31.02685546875</v>
      </c>
    </row>
    <row r="674" spans="1:19" x14ac:dyDescent="0.25">
      <c r="A674" s="17">
        <v>294169</v>
      </c>
      <c r="B674" s="18">
        <v>190.9</v>
      </c>
      <c r="C674" s="18">
        <v>87.042028985507258</v>
      </c>
      <c r="D674" s="18">
        <v>82.4</v>
      </c>
      <c r="E674" s="18">
        <v>37.759480328073991</v>
      </c>
      <c r="F674" s="19">
        <f t="shared" si="109"/>
        <v>0.43380744645050784</v>
      </c>
      <c r="G674" s="18">
        <v>103.85797101449279</v>
      </c>
      <c r="H674" s="17">
        <v>69</v>
      </c>
      <c r="I674" s="19">
        <f t="shared" si="110"/>
        <v>0.45595614974073995</v>
      </c>
      <c r="J674" s="19" t="str">
        <f t="shared" si="119"/>
        <v>25% - 50%</v>
      </c>
      <c r="K674" s="19">
        <f t="shared" si="111"/>
        <v>0.43163960188580408</v>
      </c>
      <c r="L674" s="19">
        <f t="shared" si="112"/>
        <v>0.43163960188580408</v>
      </c>
      <c r="M674" s="18">
        <f t="shared" si="113"/>
        <v>6005.9000000000005</v>
      </c>
      <c r="N674" s="18">
        <f t="shared" si="114"/>
        <v>5685.6</v>
      </c>
      <c r="O674" s="18">
        <f t="shared" si="115"/>
        <v>5685.6</v>
      </c>
      <c r="P674" s="19">
        <v>0.5</v>
      </c>
      <c r="Q674" s="18">
        <f t="shared" si="116"/>
        <v>95.45</v>
      </c>
      <c r="R674" s="18">
        <f t="shared" si="117"/>
        <v>59.566265060240966</v>
      </c>
      <c r="S674" s="18">
        <f t="shared" si="118"/>
        <v>9.4337349397590344</v>
      </c>
    </row>
    <row r="675" spans="1:19" x14ac:dyDescent="0.25">
      <c r="A675" s="17">
        <v>3443</v>
      </c>
      <c r="B675" s="18">
        <v>9.5</v>
      </c>
      <c r="C675" s="18">
        <v>7.7392857142857139</v>
      </c>
      <c r="D675" s="18">
        <v>8.1</v>
      </c>
      <c r="E675" s="18">
        <v>1.3589673313925639</v>
      </c>
      <c r="F675" s="19">
        <f t="shared" si="109"/>
        <v>0.17559337922931145</v>
      </c>
      <c r="G675" s="18">
        <v>1.7607142857142857</v>
      </c>
      <c r="H675" s="17">
        <v>56</v>
      </c>
      <c r="I675" s="19">
        <f t="shared" si="110"/>
        <v>0.81466165413533831</v>
      </c>
      <c r="J675" s="19" t="str">
        <f t="shared" si="119"/>
        <v>&gt; 75%</v>
      </c>
      <c r="K675" s="19">
        <f t="shared" si="111"/>
        <v>0.85263157894736841</v>
      </c>
      <c r="L675" s="19">
        <f t="shared" si="112"/>
        <v>0.85263157894736841</v>
      </c>
      <c r="M675" s="18">
        <f t="shared" si="113"/>
        <v>433.4</v>
      </c>
      <c r="N675" s="18">
        <f t="shared" si="114"/>
        <v>453.59999999999997</v>
      </c>
      <c r="O675" s="18">
        <f t="shared" si="115"/>
        <v>453.59999999999997</v>
      </c>
      <c r="P675" s="19">
        <v>0.5</v>
      </c>
      <c r="Q675" s="18">
        <f t="shared" si="116"/>
        <v>4.75</v>
      </c>
      <c r="R675" s="18">
        <f t="shared" si="117"/>
        <v>95.494736842105254</v>
      </c>
      <c r="S675" s="18">
        <f t="shared" si="118"/>
        <v>-39.494736842105254</v>
      </c>
    </row>
    <row r="676" spans="1:19" x14ac:dyDescent="0.25">
      <c r="A676" s="17">
        <v>560101</v>
      </c>
      <c r="B676" s="18">
        <v>40.158000000000001</v>
      </c>
      <c r="C676" s="18">
        <v>21.857466666666667</v>
      </c>
      <c r="D676" s="18">
        <v>22.0335</v>
      </c>
      <c r="E676" s="18">
        <v>8.0060012775727891</v>
      </c>
      <c r="F676" s="19">
        <f t="shared" si="109"/>
        <v>0.36628221374722242</v>
      </c>
      <c r="G676" s="18">
        <v>18.300533333333338</v>
      </c>
      <c r="H676" s="17">
        <v>60</v>
      </c>
      <c r="I676" s="19">
        <f t="shared" si="110"/>
        <v>0.5442867340671016</v>
      </c>
      <c r="J676" s="19" t="str">
        <f t="shared" si="119"/>
        <v>50% - 75%</v>
      </c>
      <c r="K676" s="19">
        <f t="shared" si="111"/>
        <v>0.5486702525026147</v>
      </c>
      <c r="L676" s="19">
        <f t="shared" si="112"/>
        <v>0.5486702525026147</v>
      </c>
      <c r="M676" s="18">
        <f t="shared" si="113"/>
        <v>1311.4480000000001</v>
      </c>
      <c r="N676" s="18">
        <f t="shared" si="114"/>
        <v>1322.01</v>
      </c>
      <c r="O676" s="18">
        <f t="shared" si="115"/>
        <v>1322.01</v>
      </c>
      <c r="P676" s="19">
        <v>0.5</v>
      </c>
      <c r="Q676" s="18">
        <f t="shared" si="116"/>
        <v>20.079000000000001</v>
      </c>
      <c r="R676" s="18">
        <f t="shared" si="117"/>
        <v>65.840430300313756</v>
      </c>
      <c r="S676" s="18">
        <f t="shared" si="118"/>
        <v>-5.8404303003137557</v>
      </c>
    </row>
    <row r="677" spans="1:19" x14ac:dyDescent="0.25">
      <c r="A677" s="17">
        <v>294180</v>
      </c>
      <c r="B677" s="18">
        <v>205.7</v>
      </c>
      <c r="C677" s="18">
        <v>110.30606060606063</v>
      </c>
      <c r="D677" s="18">
        <v>106.19999999999999</v>
      </c>
      <c r="E677" s="18">
        <v>36.027032067976862</v>
      </c>
      <c r="F677" s="19">
        <f t="shared" si="109"/>
        <v>0.32660972452494058</v>
      </c>
      <c r="G677" s="18">
        <v>95.393939393939405</v>
      </c>
      <c r="H677" s="17">
        <v>66</v>
      </c>
      <c r="I677" s="19">
        <f t="shared" si="110"/>
        <v>0.53624725622781055</v>
      </c>
      <c r="J677" s="19" t="str">
        <f t="shared" si="119"/>
        <v>50% - 75%</v>
      </c>
      <c r="K677" s="19">
        <f t="shared" si="111"/>
        <v>0.51628585318424891</v>
      </c>
      <c r="L677" s="19">
        <f t="shared" si="112"/>
        <v>0.51628585318424891</v>
      </c>
      <c r="M677" s="18">
        <f t="shared" si="113"/>
        <v>7280.2000000000016</v>
      </c>
      <c r="N677" s="18">
        <f t="shared" si="114"/>
        <v>7009.1999999999989</v>
      </c>
      <c r="O677" s="18">
        <f t="shared" si="115"/>
        <v>7009.1999999999989</v>
      </c>
      <c r="P677" s="19">
        <v>0.5</v>
      </c>
      <c r="Q677" s="18">
        <f t="shared" si="116"/>
        <v>102.85</v>
      </c>
      <c r="R677" s="18">
        <f t="shared" si="117"/>
        <v>68.149732620320847</v>
      </c>
      <c r="S677" s="18">
        <f t="shared" si="118"/>
        <v>-2.1497326203208473</v>
      </c>
    </row>
    <row r="678" spans="1:19" x14ac:dyDescent="0.25">
      <c r="A678" s="17">
        <v>55011</v>
      </c>
      <c r="B678" s="18">
        <v>28.007000000000001</v>
      </c>
      <c r="C678" s="18">
        <v>18.76764814814814</v>
      </c>
      <c r="D678" s="18">
        <v>20.001000000000001</v>
      </c>
      <c r="E678" s="18">
        <v>4.0384243899211381</v>
      </c>
      <c r="F678" s="19">
        <f t="shared" si="109"/>
        <v>0.21518009918145345</v>
      </c>
      <c r="G678" s="18">
        <v>9.2393518518518523</v>
      </c>
      <c r="H678" s="17">
        <v>54</v>
      </c>
      <c r="I678" s="19">
        <f t="shared" si="110"/>
        <v>0.67010562174271215</v>
      </c>
      <c r="J678" s="19" t="str">
        <f t="shared" si="119"/>
        <v>50% - 75%</v>
      </c>
      <c r="K678" s="19">
        <f t="shared" si="111"/>
        <v>0.71414289284821653</v>
      </c>
      <c r="L678" s="19">
        <f t="shared" si="112"/>
        <v>0.71414289284821653</v>
      </c>
      <c r="M678" s="18">
        <f t="shared" si="113"/>
        <v>1013.4529999999995</v>
      </c>
      <c r="N678" s="18">
        <f t="shared" si="114"/>
        <v>1080.0540000000001</v>
      </c>
      <c r="O678" s="18">
        <f t="shared" si="115"/>
        <v>1080.0540000000001</v>
      </c>
      <c r="P678" s="19">
        <v>0.5</v>
      </c>
      <c r="Q678" s="18">
        <f t="shared" si="116"/>
        <v>14.003500000000001</v>
      </c>
      <c r="R678" s="18">
        <f t="shared" si="117"/>
        <v>77.127432427607388</v>
      </c>
      <c r="S678" s="18">
        <f t="shared" si="118"/>
        <v>-23.127432427607388</v>
      </c>
    </row>
    <row r="679" spans="1:19" x14ac:dyDescent="0.25">
      <c r="A679" s="17">
        <v>2631</v>
      </c>
      <c r="B679" s="18">
        <v>568.20000000000005</v>
      </c>
      <c r="C679" s="18">
        <v>421.92499999999995</v>
      </c>
      <c r="D679" s="18">
        <v>483.35</v>
      </c>
      <c r="E679" s="18">
        <v>149.50980399078091</v>
      </c>
      <c r="F679" s="19">
        <f t="shared" si="109"/>
        <v>0.35435161223151251</v>
      </c>
      <c r="G679" s="18">
        <v>146.27500000000001</v>
      </c>
      <c r="H679" s="17">
        <v>48</v>
      </c>
      <c r="I679" s="19">
        <f t="shared" si="110"/>
        <v>0.74256423794438564</v>
      </c>
      <c r="J679" s="19" t="str">
        <f t="shared" si="119"/>
        <v>50% - 75%</v>
      </c>
      <c r="K679" s="19">
        <f t="shared" si="111"/>
        <v>0.85066877859908485</v>
      </c>
      <c r="L679" s="19">
        <f t="shared" si="112"/>
        <v>0.85066877859908485</v>
      </c>
      <c r="M679" s="18">
        <f t="shared" si="113"/>
        <v>20252.399999999998</v>
      </c>
      <c r="N679" s="18">
        <f t="shared" si="114"/>
        <v>23200.800000000003</v>
      </c>
      <c r="O679" s="18">
        <f t="shared" si="115"/>
        <v>23200.800000000003</v>
      </c>
      <c r="P679" s="19">
        <v>0.5</v>
      </c>
      <c r="Q679" s="18">
        <f t="shared" si="116"/>
        <v>284.10000000000002</v>
      </c>
      <c r="R679" s="18">
        <f t="shared" si="117"/>
        <v>81.664202745512142</v>
      </c>
      <c r="S679" s="18">
        <f t="shared" si="118"/>
        <v>-33.664202745512142</v>
      </c>
    </row>
    <row r="680" spans="1:19" x14ac:dyDescent="0.25">
      <c r="A680" s="17">
        <v>23565</v>
      </c>
      <c r="B680" s="18">
        <v>48.8</v>
      </c>
      <c r="C680" s="18">
        <v>22.984374999999996</v>
      </c>
      <c r="D680" s="18">
        <v>22.3</v>
      </c>
      <c r="E680" s="18">
        <v>9.2354943104703384</v>
      </c>
      <c r="F680" s="19">
        <f t="shared" si="109"/>
        <v>0.40181620385458988</v>
      </c>
      <c r="G680" s="18">
        <v>25.815624999999997</v>
      </c>
      <c r="H680" s="17">
        <v>64</v>
      </c>
      <c r="I680" s="19">
        <f t="shared" si="110"/>
        <v>0.47099129098360654</v>
      </c>
      <c r="J680" s="19" t="str">
        <f t="shared" si="119"/>
        <v>25% - 50%</v>
      </c>
      <c r="K680" s="19">
        <f t="shared" si="111"/>
        <v>0.45696721311475413</v>
      </c>
      <c r="L680" s="19">
        <f t="shared" si="112"/>
        <v>0.45696721311475413</v>
      </c>
      <c r="M680" s="18">
        <f t="shared" si="113"/>
        <v>1470.9999999999998</v>
      </c>
      <c r="N680" s="18">
        <f t="shared" si="114"/>
        <v>1427.2</v>
      </c>
      <c r="O680" s="18">
        <f t="shared" si="115"/>
        <v>1427.2</v>
      </c>
      <c r="P680" s="19">
        <v>0.5</v>
      </c>
      <c r="Q680" s="18">
        <f t="shared" si="116"/>
        <v>24.4</v>
      </c>
      <c r="R680" s="18">
        <f t="shared" si="117"/>
        <v>58.491803278688529</v>
      </c>
      <c r="S680" s="18">
        <f t="shared" si="118"/>
        <v>5.5081967213114709</v>
      </c>
    </row>
    <row r="681" spans="1:19" x14ac:dyDescent="0.25">
      <c r="A681" s="17">
        <v>39641</v>
      </c>
      <c r="B681" s="18">
        <v>93.5</v>
      </c>
      <c r="C681" s="18">
        <v>48.833870967741923</v>
      </c>
      <c r="D681" s="18">
        <v>48</v>
      </c>
      <c r="E681" s="18">
        <v>15.851544306505657</v>
      </c>
      <c r="F681" s="19">
        <f t="shared" si="109"/>
        <v>0.32460142913873602</v>
      </c>
      <c r="G681" s="18">
        <v>44.66612903225807</v>
      </c>
      <c r="H681" s="17">
        <v>62</v>
      </c>
      <c r="I681" s="19">
        <f t="shared" si="110"/>
        <v>0.52228739002932534</v>
      </c>
      <c r="J681" s="19" t="str">
        <f t="shared" si="119"/>
        <v>50% - 75%</v>
      </c>
      <c r="K681" s="19">
        <f t="shared" si="111"/>
        <v>0.5133689839572193</v>
      </c>
      <c r="L681" s="19">
        <f t="shared" si="112"/>
        <v>0.5133689839572193</v>
      </c>
      <c r="M681" s="18">
        <f t="shared" si="113"/>
        <v>3027.6999999999994</v>
      </c>
      <c r="N681" s="18">
        <f t="shared" si="114"/>
        <v>2976</v>
      </c>
      <c r="O681" s="18">
        <f t="shared" si="115"/>
        <v>2976</v>
      </c>
      <c r="P681" s="19">
        <v>0.5</v>
      </c>
      <c r="Q681" s="18">
        <f t="shared" si="116"/>
        <v>46.75</v>
      </c>
      <c r="R681" s="18">
        <f t="shared" si="117"/>
        <v>63.657754010695186</v>
      </c>
      <c r="S681" s="18">
        <f t="shared" si="118"/>
        <v>-1.6577540106951858</v>
      </c>
    </row>
    <row r="682" spans="1:19" x14ac:dyDescent="0.25">
      <c r="A682" s="17">
        <v>510251</v>
      </c>
      <c r="B682" s="18">
        <v>16.600000000000001</v>
      </c>
      <c r="C682" s="18">
        <v>9.6307999999999989</v>
      </c>
      <c r="D682" s="18">
        <v>9.5500000000000007</v>
      </c>
      <c r="E682" s="18">
        <v>2.8772661153089545</v>
      </c>
      <c r="F682" s="19">
        <f t="shared" si="109"/>
        <v>0.29875670923588432</v>
      </c>
      <c r="G682" s="18">
        <v>6.9691999999999998</v>
      </c>
      <c r="H682" s="17">
        <v>60</v>
      </c>
      <c r="I682" s="19">
        <f t="shared" si="110"/>
        <v>0.58016867469879507</v>
      </c>
      <c r="J682" s="19" t="str">
        <f t="shared" si="119"/>
        <v>50% - 75%</v>
      </c>
      <c r="K682" s="19">
        <f t="shared" si="111"/>
        <v>0.57530120481927716</v>
      </c>
      <c r="L682" s="19">
        <f t="shared" si="112"/>
        <v>0.57530120481927716</v>
      </c>
      <c r="M682" s="18">
        <f t="shared" si="113"/>
        <v>577.84799999999996</v>
      </c>
      <c r="N682" s="18">
        <f t="shared" si="114"/>
        <v>573</v>
      </c>
      <c r="O682" s="18">
        <f t="shared" si="115"/>
        <v>573</v>
      </c>
      <c r="P682" s="19">
        <v>0.5</v>
      </c>
      <c r="Q682" s="18">
        <f t="shared" si="116"/>
        <v>8.3000000000000007</v>
      </c>
      <c r="R682" s="18">
        <f t="shared" si="117"/>
        <v>69.036144578313241</v>
      </c>
      <c r="S682" s="18">
        <f t="shared" si="118"/>
        <v>-9.036144578313241</v>
      </c>
    </row>
    <row r="683" spans="1:19" x14ac:dyDescent="0.25">
      <c r="A683" s="17">
        <v>2403</v>
      </c>
      <c r="B683" s="18">
        <v>86</v>
      </c>
      <c r="C683" s="18">
        <v>52.763584905660373</v>
      </c>
      <c r="D683" s="18">
        <v>55.8</v>
      </c>
      <c r="E683" s="18">
        <v>19.839244686919422</v>
      </c>
      <c r="F683" s="19">
        <f t="shared" si="109"/>
        <v>0.37600259198444091</v>
      </c>
      <c r="G683" s="18">
        <v>33.236415094339627</v>
      </c>
      <c r="H683" s="17">
        <v>53</v>
      </c>
      <c r="I683" s="19">
        <f t="shared" si="110"/>
        <v>0.61353005704256247</v>
      </c>
      <c r="J683" s="19" t="str">
        <f t="shared" si="119"/>
        <v>50% - 75%</v>
      </c>
      <c r="K683" s="19">
        <f t="shared" si="111"/>
        <v>0.64883720930232558</v>
      </c>
      <c r="L683" s="19">
        <f t="shared" si="112"/>
        <v>0.64883720930232558</v>
      </c>
      <c r="M683" s="18">
        <f t="shared" si="113"/>
        <v>2796.47</v>
      </c>
      <c r="N683" s="18">
        <f t="shared" si="114"/>
        <v>2957.3999999999996</v>
      </c>
      <c r="O683" s="18">
        <f t="shared" si="115"/>
        <v>2957.3999999999996</v>
      </c>
      <c r="P683" s="19">
        <v>0.5</v>
      </c>
      <c r="Q683" s="18">
        <f t="shared" si="116"/>
        <v>43</v>
      </c>
      <c r="R683" s="18">
        <f t="shared" si="117"/>
        <v>68.7767441860465</v>
      </c>
      <c r="S683" s="18">
        <f t="shared" si="118"/>
        <v>-15.7767441860465</v>
      </c>
    </row>
    <row r="684" spans="1:19" x14ac:dyDescent="0.25">
      <c r="A684" s="17">
        <v>510263</v>
      </c>
      <c r="B684" s="18">
        <v>18.8</v>
      </c>
      <c r="C684" s="18">
        <v>13.6989298245614</v>
      </c>
      <c r="D684" s="18">
        <v>13.874000000000001</v>
      </c>
      <c r="E684" s="18">
        <v>3.5511991327862504</v>
      </c>
      <c r="F684" s="19">
        <f t="shared" si="109"/>
        <v>0.25923186542784915</v>
      </c>
      <c r="G684" s="18">
        <v>5.101070175438597</v>
      </c>
      <c r="H684" s="17">
        <v>57</v>
      </c>
      <c r="I684" s="19">
        <f t="shared" si="110"/>
        <v>0.72866648002986167</v>
      </c>
      <c r="J684" s="19" t="str">
        <f t="shared" si="119"/>
        <v>50% - 75%</v>
      </c>
      <c r="K684" s="19">
        <f t="shared" si="111"/>
        <v>0.7379787234042553</v>
      </c>
      <c r="L684" s="19">
        <f t="shared" si="112"/>
        <v>0.7379787234042553</v>
      </c>
      <c r="M684" s="18">
        <f t="shared" si="113"/>
        <v>780.83899999999983</v>
      </c>
      <c r="N684" s="18">
        <f t="shared" si="114"/>
        <v>790.81799999999998</v>
      </c>
      <c r="O684" s="18">
        <f t="shared" si="115"/>
        <v>790.81799999999998</v>
      </c>
      <c r="P684" s="19">
        <v>0.5</v>
      </c>
      <c r="Q684" s="18">
        <f t="shared" si="116"/>
        <v>9.4</v>
      </c>
      <c r="R684" s="18">
        <f t="shared" si="117"/>
        <v>84.129574468085096</v>
      </c>
      <c r="S684" s="18">
        <f t="shared" si="118"/>
        <v>-27.129574468085096</v>
      </c>
    </row>
    <row r="685" spans="1:19" x14ac:dyDescent="0.25">
      <c r="A685" s="17">
        <v>294190</v>
      </c>
      <c r="B685" s="18">
        <v>215.4</v>
      </c>
      <c r="C685" s="18">
        <v>127.90555555555555</v>
      </c>
      <c r="D685" s="18">
        <v>133.30000000000001</v>
      </c>
      <c r="E685" s="18">
        <v>56.030727475052942</v>
      </c>
      <c r="F685" s="19">
        <f t="shared" si="109"/>
        <v>0.43806328217476131</v>
      </c>
      <c r="G685" s="18">
        <v>87.494444444444454</v>
      </c>
      <c r="H685" s="17">
        <v>54</v>
      </c>
      <c r="I685" s="19">
        <f t="shared" si="110"/>
        <v>0.59380480759310839</v>
      </c>
      <c r="J685" s="19" t="str">
        <f t="shared" si="119"/>
        <v>50% - 75%</v>
      </c>
      <c r="K685" s="19">
        <f t="shared" si="111"/>
        <v>0.61884865366759523</v>
      </c>
      <c r="L685" s="19">
        <f t="shared" si="112"/>
        <v>0.61884865366759523</v>
      </c>
      <c r="M685" s="18">
        <f t="shared" si="113"/>
        <v>6906.9</v>
      </c>
      <c r="N685" s="18">
        <f t="shared" si="114"/>
        <v>7198.2000000000007</v>
      </c>
      <c r="O685" s="18">
        <f t="shared" si="115"/>
        <v>7198.2000000000007</v>
      </c>
      <c r="P685" s="19">
        <v>0.5</v>
      </c>
      <c r="Q685" s="18">
        <f t="shared" si="116"/>
        <v>107.7</v>
      </c>
      <c r="R685" s="18">
        <f t="shared" si="117"/>
        <v>66.835654596100284</v>
      </c>
      <c r="S685" s="18">
        <f t="shared" si="118"/>
        <v>-12.835654596100284</v>
      </c>
    </row>
    <row r="686" spans="1:19" x14ac:dyDescent="0.25">
      <c r="A686" s="17">
        <v>23513</v>
      </c>
      <c r="B686" s="18">
        <v>62</v>
      </c>
      <c r="C686" s="18">
        <v>34.029090909090904</v>
      </c>
      <c r="D686" s="18">
        <v>35.1</v>
      </c>
      <c r="E686" s="18">
        <v>10.294473035769009</v>
      </c>
      <c r="F686" s="19">
        <f t="shared" si="109"/>
        <v>0.3025197782471124</v>
      </c>
      <c r="G686" s="18">
        <v>27.970909090909092</v>
      </c>
      <c r="H686" s="17">
        <v>55</v>
      </c>
      <c r="I686" s="19">
        <f t="shared" si="110"/>
        <v>0.54885630498533711</v>
      </c>
      <c r="J686" s="19" t="str">
        <f t="shared" si="119"/>
        <v>50% - 75%</v>
      </c>
      <c r="K686" s="19">
        <f t="shared" si="111"/>
        <v>0.56612903225806455</v>
      </c>
      <c r="L686" s="19">
        <f t="shared" si="112"/>
        <v>0.56612903225806455</v>
      </c>
      <c r="M686" s="18">
        <f t="shared" si="113"/>
        <v>1871.5999999999997</v>
      </c>
      <c r="N686" s="18">
        <f t="shared" si="114"/>
        <v>1930.5</v>
      </c>
      <c r="O686" s="18">
        <f t="shared" si="115"/>
        <v>1930.5</v>
      </c>
      <c r="P686" s="19">
        <v>0.5</v>
      </c>
      <c r="Q686" s="18">
        <f t="shared" si="116"/>
        <v>31</v>
      </c>
      <c r="R686" s="18">
        <f t="shared" si="117"/>
        <v>62.274193548387096</v>
      </c>
      <c r="S686" s="18">
        <f t="shared" si="118"/>
        <v>-7.2741935483870961</v>
      </c>
    </row>
    <row r="687" spans="1:19" x14ac:dyDescent="0.25">
      <c r="A687" s="17">
        <v>2406</v>
      </c>
      <c r="B687" s="18">
        <v>114.449</v>
      </c>
      <c r="C687" s="18">
        <v>45.449360465116285</v>
      </c>
      <c r="D687" s="18">
        <v>39.11</v>
      </c>
      <c r="E687" s="18">
        <v>25.438352562692216</v>
      </c>
      <c r="F687" s="19">
        <f t="shared" si="109"/>
        <v>0.55970760209523518</v>
      </c>
      <c r="G687" s="18">
        <v>68.999639534883755</v>
      </c>
      <c r="H687" s="17">
        <v>86</v>
      </c>
      <c r="I687" s="19">
        <f t="shared" si="110"/>
        <v>0.39711452668975949</v>
      </c>
      <c r="J687" s="19" t="str">
        <f t="shared" si="119"/>
        <v>25% - 50%</v>
      </c>
      <c r="K687" s="19">
        <f t="shared" si="111"/>
        <v>0.34172426146143697</v>
      </c>
      <c r="L687" s="19">
        <f t="shared" si="112"/>
        <v>0.34172426146143697</v>
      </c>
      <c r="M687" s="18">
        <f t="shared" si="113"/>
        <v>3908.6450000000004</v>
      </c>
      <c r="N687" s="18">
        <f t="shared" si="114"/>
        <v>3363.46</v>
      </c>
      <c r="O687" s="18">
        <f t="shared" si="115"/>
        <v>3363.46</v>
      </c>
      <c r="P687" s="19">
        <v>0.5</v>
      </c>
      <c r="Q687" s="18">
        <f t="shared" si="116"/>
        <v>57.224499999999999</v>
      </c>
      <c r="R687" s="18">
        <f t="shared" si="117"/>
        <v>58.776572971367159</v>
      </c>
      <c r="S687" s="18">
        <f t="shared" si="118"/>
        <v>27.223427028632841</v>
      </c>
    </row>
    <row r="688" spans="1:19" x14ac:dyDescent="0.25">
      <c r="A688" s="17">
        <v>510262</v>
      </c>
      <c r="B688" s="18">
        <v>17</v>
      </c>
      <c r="C688" s="18">
        <v>10.975055555555558</v>
      </c>
      <c r="D688" s="18">
        <v>11.4</v>
      </c>
      <c r="E688" s="18">
        <v>2.2917204990818445</v>
      </c>
      <c r="F688" s="19">
        <f t="shared" si="109"/>
        <v>0.20881174473160444</v>
      </c>
      <c r="G688" s="18">
        <v>6.0249444444444444</v>
      </c>
      <c r="H688" s="17">
        <v>54</v>
      </c>
      <c r="I688" s="19">
        <f t="shared" si="110"/>
        <v>0.64559150326797399</v>
      </c>
      <c r="J688" s="19" t="str">
        <f t="shared" si="119"/>
        <v>50% - 75%</v>
      </c>
      <c r="K688" s="19">
        <f t="shared" si="111"/>
        <v>0.67058823529411771</v>
      </c>
      <c r="L688" s="19">
        <f t="shared" si="112"/>
        <v>0.67058823529411771</v>
      </c>
      <c r="M688" s="18">
        <f t="shared" si="113"/>
        <v>592.65300000000013</v>
      </c>
      <c r="N688" s="18">
        <f t="shared" si="114"/>
        <v>615.6</v>
      </c>
      <c r="O688" s="18">
        <f t="shared" si="115"/>
        <v>615.6</v>
      </c>
      <c r="P688" s="19">
        <v>0.5</v>
      </c>
      <c r="Q688" s="18">
        <f t="shared" si="116"/>
        <v>8.5</v>
      </c>
      <c r="R688" s="18">
        <f t="shared" si="117"/>
        <v>72.423529411764704</v>
      </c>
      <c r="S688" s="18">
        <f t="shared" si="118"/>
        <v>-18.423529411764704</v>
      </c>
    </row>
    <row r="689" spans="1:19" x14ac:dyDescent="0.25">
      <c r="A689" s="17">
        <v>560131</v>
      </c>
      <c r="B689" s="18">
        <v>41.954999999999998</v>
      </c>
      <c r="C689" s="18">
        <v>24.163946428571425</v>
      </c>
      <c r="D689" s="18">
        <v>24.6</v>
      </c>
      <c r="E689" s="18">
        <v>7.7896876758947888</v>
      </c>
      <c r="F689" s="19">
        <f t="shared" si="109"/>
        <v>0.3223681901017737</v>
      </c>
      <c r="G689" s="18">
        <v>17.791053571428563</v>
      </c>
      <c r="H689" s="17">
        <v>56</v>
      </c>
      <c r="I689" s="19">
        <f t="shared" si="110"/>
        <v>0.57594914619405135</v>
      </c>
      <c r="J689" s="19" t="str">
        <f t="shared" si="119"/>
        <v>50% - 75%</v>
      </c>
      <c r="K689" s="19">
        <f t="shared" si="111"/>
        <v>0.5863425098319629</v>
      </c>
      <c r="L689" s="19">
        <f t="shared" si="112"/>
        <v>0.5863425098319629</v>
      </c>
      <c r="M689" s="18">
        <f t="shared" si="113"/>
        <v>1353.1809999999998</v>
      </c>
      <c r="N689" s="18">
        <f t="shared" si="114"/>
        <v>1377.6000000000001</v>
      </c>
      <c r="O689" s="18">
        <f t="shared" si="115"/>
        <v>1377.6000000000001</v>
      </c>
      <c r="P689" s="19">
        <v>0.5</v>
      </c>
      <c r="Q689" s="18">
        <f t="shared" si="116"/>
        <v>20.977499999999999</v>
      </c>
      <c r="R689" s="18">
        <f t="shared" si="117"/>
        <v>65.67036110117985</v>
      </c>
      <c r="S689" s="18">
        <f t="shared" si="118"/>
        <v>-9.67036110117985</v>
      </c>
    </row>
    <row r="690" spans="1:19" x14ac:dyDescent="0.25">
      <c r="A690" s="17">
        <v>13033</v>
      </c>
      <c r="B690" s="18">
        <v>75.900000000000006</v>
      </c>
      <c r="C690" s="18">
        <v>44.201207317073184</v>
      </c>
      <c r="D690" s="18">
        <v>38.5505</v>
      </c>
      <c r="E690" s="18">
        <v>16.361503266183338</v>
      </c>
      <c r="F690" s="19">
        <f t="shared" si="109"/>
        <v>0.37015964629236575</v>
      </c>
      <c r="G690" s="18">
        <v>31.698792682926818</v>
      </c>
      <c r="H690" s="17">
        <v>82</v>
      </c>
      <c r="I690" s="19">
        <f t="shared" si="110"/>
        <v>0.58236109772164923</v>
      </c>
      <c r="J690" s="19" t="str">
        <f t="shared" si="119"/>
        <v>50% - 75%</v>
      </c>
      <c r="K690" s="19">
        <f t="shared" si="111"/>
        <v>0.50791172595520417</v>
      </c>
      <c r="L690" s="19">
        <f t="shared" si="112"/>
        <v>0.50791172595520417</v>
      </c>
      <c r="M690" s="18">
        <f t="shared" si="113"/>
        <v>3624.4990000000012</v>
      </c>
      <c r="N690" s="18">
        <f t="shared" si="114"/>
        <v>3161.1410000000001</v>
      </c>
      <c r="O690" s="18">
        <f t="shared" si="115"/>
        <v>3161.1410000000001</v>
      </c>
      <c r="P690" s="19">
        <v>0.5</v>
      </c>
      <c r="Q690" s="18">
        <f t="shared" si="116"/>
        <v>37.950000000000003</v>
      </c>
      <c r="R690" s="18">
        <f t="shared" si="117"/>
        <v>83.297523056653489</v>
      </c>
      <c r="S690" s="18">
        <f t="shared" si="118"/>
        <v>-1.297523056653489</v>
      </c>
    </row>
    <row r="691" spans="1:19" x14ac:dyDescent="0.25">
      <c r="A691" s="17">
        <v>29413</v>
      </c>
      <c r="B691" s="18">
        <v>218.5</v>
      </c>
      <c r="C691" s="18">
        <v>96.461538461538467</v>
      </c>
      <c r="D691" s="18">
        <v>91.3</v>
      </c>
      <c r="E691" s="18">
        <v>37.021960089197798</v>
      </c>
      <c r="F691" s="19">
        <f t="shared" si="109"/>
        <v>0.3838002242101845</v>
      </c>
      <c r="G691" s="18">
        <v>122.03846153846152</v>
      </c>
      <c r="H691" s="17">
        <v>65</v>
      </c>
      <c r="I691" s="19">
        <f t="shared" si="110"/>
        <v>0.44147157190635455</v>
      </c>
      <c r="J691" s="19" t="str">
        <f t="shared" si="119"/>
        <v>25% - 50%</v>
      </c>
      <c r="K691" s="19">
        <f t="shared" si="111"/>
        <v>0.41784897025171625</v>
      </c>
      <c r="L691" s="19">
        <f t="shared" si="112"/>
        <v>0.41784897025171625</v>
      </c>
      <c r="M691" s="18">
        <f t="shared" si="113"/>
        <v>6270</v>
      </c>
      <c r="N691" s="18">
        <f t="shared" si="114"/>
        <v>5934.5</v>
      </c>
      <c r="O691" s="18">
        <f t="shared" si="115"/>
        <v>5934.5</v>
      </c>
      <c r="P691" s="19">
        <v>0.5</v>
      </c>
      <c r="Q691" s="18">
        <f t="shared" si="116"/>
        <v>109.25</v>
      </c>
      <c r="R691" s="18">
        <f t="shared" si="117"/>
        <v>54.320366132723109</v>
      </c>
      <c r="S691" s="18">
        <f t="shared" si="118"/>
        <v>10.679633867276891</v>
      </c>
    </row>
    <row r="692" spans="1:19" x14ac:dyDescent="0.25">
      <c r="A692" s="17">
        <v>31967</v>
      </c>
      <c r="B692" s="18">
        <v>40.4</v>
      </c>
      <c r="C692" s="18">
        <v>24.490566037735856</v>
      </c>
      <c r="D692" s="18">
        <v>25.6</v>
      </c>
      <c r="E692" s="18">
        <v>9.4493643284562268</v>
      </c>
      <c r="F692" s="19">
        <f t="shared" si="109"/>
        <v>0.38583691017579341</v>
      </c>
      <c r="G692" s="18">
        <v>15.909433962264147</v>
      </c>
      <c r="H692" s="17">
        <v>53</v>
      </c>
      <c r="I692" s="19">
        <f t="shared" si="110"/>
        <v>0.60620212964692721</v>
      </c>
      <c r="J692" s="19" t="str">
        <f t="shared" si="119"/>
        <v>50% - 75%</v>
      </c>
      <c r="K692" s="19">
        <f t="shared" si="111"/>
        <v>0.63366336633663367</v>
      </c>
      <c r="L692" s="19">
        <f t="shared" si="112"/>
        <v>0.63366336633663367</v>
      </c>
      <c r="M692" s="18">
        <f t="shared" si="113"/>
        <v>1298.0000000000005</v>
      </c>
      <c r="N692" s="18">
        <f t="shared" si="114"/>
        <v>1356.8000000000002</v>
      </c>
      <c r="O692" s="18">
        <f t="shared" si="115"/>
        <v>1356.8000000000002</v>
      </c>
      <c r="P692" s="19">
        <v>0.5</v>
      </c>
      <c r="Q692" s="18">
        <f t="shared" si="116"/>
        <v>20.2</v>
      </c>
      <c r="R692" s="18">
        <f t="shared" si="117"/>
        <v>67.168316831683185</v>
      </c>
      <c r="S692" s="18">
        <f t="shared" si="118"/>
        <v>-14.168316831683185</v>
      </c>
    </row>
    <row r="693" spans="1:19" x14ac:dyDescent="0.25">
      <c r="A693" s="17">
        <v>120164</v>
      </c>
      <c r="B693" s="18">
        <v>101</v>
      </c>
      <c r="C693" s="18">
        <v>43.773981818181817</v>
      </c>
      <c r="D693" s="18">
        <v>44.7</v>
      </c>
      <c r="E693" s="18">
        <v>23.491554048439934</v>
      </c>
      <c r="F693" s="19">
        <f t="shared" si="109"/>
        <v>0.5366556358983674</v>
      </c>
      <c r="G693" s="18">
        <v>57.226018181818198</v>
      </c>
      <c r="H693" s="17">
        <v>55</v>
      </c>
      <c r="I693" s="19">
        <f t="shared" si="110"/>
        <v>0.43340576057605756</v>
      </c>
      <c r="J693" s="19" t="str">
        <f t="shared" si="119"/>
        <v>25% - 50%</v>
      </c>
      <c r="K693" s="19">
        <f t="shared" si="111"/>
        <v>0.44257425742574258</v>
      </c>
      <c r="L693" s="19">
        <f t="shared" si="112"/>
        <v>0.44257425742574258</v>
      </c>
      <c r="M693" s="18">
        <f t="shared" si="113"/>
        <v>2407.569</v>
      </c>
      <c r="N693" s="18">
        <f t="shared" si="114"/>
        <v>2458.5</v>
      </c>
      <c r="O693" s="18">
        <f t="shared" si="115"/>
        <v>2458.5</v>
      </c>
      <c r="P693" s="19">
        <v>0.5</v>
      </c>
      <c r="Q693" s="18">
        <f t="shared" si="116"/>
        <v>50.5</v>
      </c>
      <c r="R693" s="18">
        <f t="shared" si="117"/>
        <v>48.683168316831683</v>
      </c>
      <c r="S693" s="18">
        <f t="shared" si="118"/>
        <v>6.3168316831683171</v>
      </c>
    </row>
    <row r="694" spans="1:19" x14ac:dyDescent="0.25">
      <c r="A694" s="17">
        <v>560132</v>
      </c>
      <c r="B694" s="18">
        <v>54.2</v>
      </c>
      <c r="C694" s="18">
        <v>21.829107142857143</v>
      </c>
      <c r="D694" s="18">
        <v>22.05</v>
      </c>
      <c r="E694" s="18">
        <v>9.3227489794462457</v>
      </c>
      <c r="F694" s="19">
        <f t="shared" si="109"/>
        <v>0.42707880438879098</v>
      </c>
      <c r="G694" s="18">
        <v>32.370892857142856</v>
      </c>
      <c r="H694" s="17">
        <v>56</v>
      </c>
      <c r="I694" s="19">
        <f t="shared" si="110"/>
        <v>0.40275105429625724</v>
      </c>
      <c r="J694" s="19" t="str">
        <f t="shared" si="119"/>
        <v>25% - 50%</v>
      </c>
      <c r="K694" s="19">
        <f t="shared" si="111"/>
        <v>0.40682656826568264</v>
      </c>
      <c r="L694" s="19">
        <f t="shared" si="112"/>
        <v>0.40682656826568264</v>
      </c>
      <c r="M694" s="18">
        <f t="shared" si="113"/>
        <v>1222.43</v>
      </c>
      <c r="N694" s="18">
        <f t="shared" si="114"/>
        <v>1234.8</v>
      </c>
      <c r="O694" s="18">
        <f t="shared" si="115"/>
        <v>1234.8</v>
      </c>
      <c r="P694" s="19">
        <v>0.5</v>
      </c>
      <c r="Q694" s="18">
        <f t="shared" si="116"/>
        <v>27.1</v>
      </c>
      <c r="R694" s="18">
        <f t="shared" si="117"/>
        <v>45.564575645756456</v>
      </c>
      <c r="S694" s="18">
        <f t="shared" si="118"/>
        <v>10.435424354243544</v>
      </c>
    </row>
    <row r="695" spans="1:19" x14ac:dyDescent="0.25">
      <c r="A695" s="17">
        <v>294155</v>
      </c>
      <c r="B695" s="18">
        <v>239.7</v>
      </c>
      <c r="C695" s="18">
        <v>140.61095890410959</v>
      </c>
      <c r="D695" s="18">
        <v>126.8</v>
      </c>
      <c r="E695" s="18">
        <v>50.107530376747015</v>
      </c>
      <c r="F695" s="19">
        <f t="shared" si="109"/>
        <v>0.35635579735231104</v>
      </c>
      <c r="G695" s="18">
        <v>99.089041095890366</v>
      </c>
      <c r="H695" s="17">
        <v>73</v>
      </c>
      <c r="I695" s="19">
        <f t="shared" si="110"/>
        <v>0.58661226075973971</v>
      </c>
      <c r="J695" s="19" t="str">
        <f t="shared" si="119"/>
        <v>50% - 75%</v>
      </c>
      <c r="K695" s="19">
        <f t="shared" si="111"/>
        <v>0.52899457655402593</v>
      </c>
      <c r="L695" s="19">
        <f t="shared" si="112"/>
        <v>0.52899457655402593</v>
      </c>
      <c r="M695" s="18">
        <f t="shared" si="113"/>
        <v>10264.6</v>
      </c>
      <c r="N695" s="18">
        <f t="shared" si="114"/>
        <v>9256.4</v>
      </c>
      <c r="O695" s="18">
        <f t="shared" si="115"/>
        <v>9256.4</v>
      </c>
      <c r="P695" s="19">
        <v>0.5</v>
      </c>
      <c r="Q695" s="18">
        <f t="shared" si="116"/>
        <v>119.85</v>
      </c>
      <c r="R695" s="18">
        <f t="shared" si="117"/>
        <v>77.233208176887771</v>
      </c>
      <c r="S695" s="18">
        <f t="shared" si="118"/>
        <v>-4.2332081768877714</v>
      </c>
    </row>
    <row r="696" spans="1:19" x14ac:dyDescent="0.25">
      <c r="A696" s="17">
        <v>23534</v>
      </c>
      <c r="B696" s="18">
        <v>71.900000000000006</v>
      </c>
      <c r="C696" s="18">
        <v>30.405000000000005</v>
      </c>
      <c r="D696" s="18">
        <v>29.65</v>
      </c>
      <c r="E696" s="18">
        <v>9.1109623856769506</v>
      </c>
      <c r="F696" s="19">
        <f t="shared" si="109"/>
        <v>0.29965342495237457</v>
      </c>
      <c r="G696" s="18">
        <v>41.495000000000019</v>
      </c>
      <c r="H696" s="17">
        <v>60</v>
      </c>
      <c r="I696" s="19">
        <f t="shared" si="110"/>
        <v>0.42287899860917944</v>
      </c>
      <c r="J696" s="19" t="str">
        <f t="shared" si="119"/>
        <v>25% - 50%</v>
      </c>
      <c r="K696" s="19">
        <f t="shared" si="111"/>
        <v>0.4123783031988873</v>
      </c>
      <c r="L696" s="19">
        <f t="shared" si="112"/>
        <v>0.4123783031988873</v>
      </c>
      <c r="M696" s="18">
        <f t="shared" si="113"/>
        <v>1824.3000000000002</v>
      </c>
      <c r="N696" s="18">
        <f t="shared" si="114"/>
        <v>1779</v>
      </c>
      <c r="O696" s="18">
        <f t="shared" si="115"/>
        <v>1779</v>
      </c>
      <c r="P696" s="19">
        <v>0.5</v>
      </c>
      <c r="Q696" s="18">
        <f t="shared" si="116"/>
        <v>35.950000000000003</v>
      </c>
      <c r="R696" s="18">
        <f t="shared" si="117"/>
        <v>49.48539638386648</v>
      </c>
      <c r="S696" s="18">
        <f t="shared" si="118"/>
        <v>10.51460361613352</v>
      </c>
    </row>
    <row r="697" spans="1:19" x14ac:dyDescent="0.25">
      <c r="A697" s="17">
        <v>29458</v>
      </c>
      <c r="B697" s="18">
        <v>162.4</v>
      </c>
      <c r="C697" s="18">
        <v>90.158823529411748</v>
      </c>
      <c r="D697" s="18">
        <v>95.5</v>
      </c>
      <c r="E697" s="18">
        <v>36.528001185231041</v>
      </c>
      <c r="F697" s="19">
        <f t="shared" si="109"/>
        <v>0.40515170623665936</v>
      </c>
      <c r="G697" s="18">
        <v>72.241176470588243</v>
      </c>
      <c r="H697" s="17">
        <v>51</v>
      </c>
      <c r="I697" s="19">
        <f t="shared" si="110"/>
        <v>0.55516516951608219</v>
      </c>
      <c r="J697" s="19" t="str">
        <f t="shared" si="119"/>
        <v>50% - 75%</v>
      </c>
      <c r="K697" s="19">
        <f t="shared" si="111"/>
        <v>0.58805418719211822</v>
      </c>
      <c r="L697" s="19">
        <f t="shared" si="112"/>
        <v>0.58805418719211822</v>
      </c>
      <c r="M697" s="18">
        <f t="shared" si="113"/>
        <v>4598.0999999999995</v>
      </c>
      <c r="N697" s="18">
        <f t="shared" si="114"/>
        <v>4870.5</v>
      </c>
      <c r="O697" s="18">
        <f t="shared" si="115"/>
        <v>4870.5</v>
      </c>
      <c r="P697" s="19">
        <v>0.5</v>
      </c>
      <c r="Q697" s="18">
        <f t="shared" si="116"/>
        <v>81.2</v>
      </c>
      <c r="R697" s="18">
        <f t="shared" si="117"/>
        <v>59.981527093596057</v>
      </c>
      <c r="S697" s="18">
        <f t="shared" si="118"/>
        <v>-8.9815270935960569</v>
      </c>
    </row>
    <row r="698" spans="1:19" x14ac:dyDescent="0.25">
      <c r="A698" s="17">
        <v>3343116</v>
      </c>
      <c r="B698" s="18">
        <v>81</v>
      </c>
      <c r="C698" s="18">
        <v>52.092982456140362</v>
      </c>
      <c r="D698" s="18">
        <v>51.9</v>
      </c>
      <c r="E698" s="18">
        <v>13.608726974801309</v>
      </c>
      <c r="F698" s="19">
        <f t="shared" si="109"/>
        <v>0.26123915992445168</v>
      </c>
      <c r="G698" s="18">
        <v>28.907017543859649</v>
      </c>
      <c r="H698" s="17">
        <v>57</v>
      </c>
      <c r="I698" s="19">
        <f t="shared" si="110"/>
        <v>0.6431232401992637</v>
      </c>
      <c r="J698" s="19" t="str">
        <f t="shared" si="119"/>
        <v>50% - 75%</v>
      </c>
      <c r="K698" s="19">
        <f t="shared" si="111"/>
        <v>0.64074074074074072</v>
      </c>
      <c r="L698" s="19">
        <f t="shared" si="112"/>
        <v>0.64074074074074072</v>
      </c>
      <c r="M698" s="18">
        <f t="shared" si="113"/>
        <v>2969.3000000000006</v>
      </c>
      <c r="N698" s="18">
        <f t="shared" si="114"/>
        <v>2958.2999999999997</v>
      </c>
      <c r="O698" s="18">
        <f t="shared" si="115"/>
        <v>2958.2999999999997</v>
      </c>
      <c r="P698" s="19">
        <v>0.5</v>
      </c>
      <c r="Q698" s="18">
        <f t="shared" si="116"/>
        <v>40.5</v>
      </c>
      <c r="R698" s="18">
        <f t="shared" si="117"/>
        <v>73.044444444444437</v>
      </c>
      <c r="S698" s="18">
        <f t="shared" si="118"/>
        <v>-16.044444444444437</v>
      </c>
    </row>
    <row r="699" spans="1:19" x14ac:dyDescent="0.25">
      <c r="A699" s="17">
        <v>294174</v>
      </c>
      <c r="B699" s="18">
        <v>210.5</v>
      </c>
      <c r="C699" s="18">
        <v>96.942857142857164</v>
      </c>
      <c r="D699" s="18">
        <v>97.15</v>
      </c>
      <c r="E699" s="18">
        <v>42.132219832949026</v>
      </c>
      <c r="F699" s="19">
        <f t="shared" si="109"/>
        <v>0.43460881053734618</v>
      </c>
      <c r="G699" s="18">
        <v>113.55714285714284</v>
      </c>
      <c r="H699" s="17">
        <v>56</v>
      </c>
      <c r="I699" s="19">
        <f t="shared" si="110"/>
        <v>0.46053613844587726</v>
      </c>
      <c r="J699" s="19" t="str">
        <f t="shared" si="119"/>
        <v>25% - 50%</v>
      </c>
      <c r="K699" s="19">
        <f t="shared" si="111"/>
        <v>0.461520190023753</v>
      </c>
      <c r="L699" s="19">
        <f t="shared" si="112"/>
        <v>0.461520190023753</v>
      </c>
      <c r="M699" s="18">
        <f t="shared" si="113"/>
        <v>5428.8000000000011</v>
      </c>
      <c r="N699" s="18">
        <f t="shared" si="114"/>
        <v>5440.4000000000005</v>
      </c>
      <c r="O699" s="18">
        <f t="shared" si="115"/>
        <v>5440.4000000000005</v>
      </c>
      <c r="P699" s="19">
        <v>0.5</v>
      </c>
      <c r="Q699" s="18">
        <f t="shared" si="116"/>
        <v>105.25</v>
      </c>
      <c r="R699" s="18">
        <f t="shared" si="117"/>
        <v>51.690261282660337</v>
      </c>
      <c r="S699" s="18">
        <f t="shared" si="118"/>
        <v>4.3097387173396626</v>
      </c>
    </row>
    <row r="700" spans="1:19" x14ac:dyDescent="0.25">
      <c r="A700" s="17">
        <v>294157</v>
      </c>
      <c r="B700" s="18">
        <v>184.5</v>
      </c>
      <c r="C700" s="18">
        <v>102.39074074074072</v>
      </c>
      <c r="D700" s="18">
        <v>104.25</v>
      </c>
      <c r="E700" s="18">
        <v>34.944464125607333</v>
      </c>
      <c r="F700" s="19">
        <f t="shared" si="109"/>
        <v>0.34128539233922273</v>
      </c>
      <c r="G700" s="18">
        <v>82.109259259259275</v>
      </c>
      <c r="H700" s="17">
        <v>54</v>
      </c>
      <c r="I700" s="19">
        <f t="shared" si="110"/>
        <v>0.55496336444845917</v>
      </c>
      <c r="J700" s="19" t="str">
        <f t="shared" si="119"/>
        <v>50% - 75%</v>
      </c>
      <c r="K700" s="19">
        <f t="shared" si="111"/>
        <v>0.56504065040650409</v>
      </c>
      <c r="L700" s="19">
        <f t="shared" si="112"/>
        <v>0.56504065040650409</v>
      </c>
      <c r="M700" s="18">
        <f t="shared" si="113"/>
        <v>5529.0999999999995</v>
      </c>
      <c r="N700" s="18">
        <f t="shared" si="114"/>
        <v>5629.5</v>
      </c>
      <c r="O700" s="18">
        <f t="shared" si="115"/>
        <v>5629.5</v>
      </c>
      <c r="P700" s="19">
        <v>0.5</v>
      </c>
      <c r="Q700" s="18">
        <f t="shared" si="116"/>
        <v>92.25</v>
      </c>
      <c r="R700" s="18">
        <f t="shared" si="117"/>
        <v>61.024390243902438</v>
      </c>
      <c r="S700" s="18">
        <f t="shared" si="118"/>
        <v>-7.0243902439024382</v>
      </c>
    </row>
    <row r="701" spans="1:19" x14ac:dyDescent="0.25">
      <c r="A701" s="17">
        <v>560169</v>
      </c>
      <c r="B701" s="18">
        <v>50</v>
      </c>
      <c r="C701" s="18">
        <v>35.609163265306123</v>
      </c>
      <c r="D701" s="18">
        <v>38.182000000000002</v>
      </c>
      <c r="E701" s="18">
        <v>9.1673892510966652</v>
      </c>
      <c r="F701" s="19">
        <f t="shared" si="109"/>
        <v>0.25744466902507701</v>
      </c>
      <c r="G701" s="18">
        <v>14.390836734693877</v>
      </c>
      <c r="H701" s="17">
        <v>49</v>
      </c>
      <c r="I701" s="19">
        <f t="shared" si="110"/>
        <v>0.71218326530612241</v>
      </c>
      <c r="J701" s="19" t="str">
        <f t="shared" si="119"/>
        <v>50% - 75%</v>
      </c>
      <c r="K701" s="19">
        <f t="shared" si="111"/>
        <v>0.7636400000000001</v>
      </c>
      <c r="L701" s="19">
        <f t="shared" si="112"/>
        <v>0.7636400000000001</v>
      </c>
      <c r="M701" s="18">
        <f t="shared" si="113"/>
        <v>1744.8489999999999</v>
      </c>
      <c r="N701" s="18">
        <f t="shared" si="114"/>
        <v>1870.9180000000001</v>
      </c>
      <c r="O701" s="18">
        <f t="shared" si="115"/>
        <v>1870.9180000000001</v>
      </c>
      <c r="P701" s="19">
        <v>0.5</v>
      </c>
      <c r="Q701" s="18">
        <f t="shared" si="116"/>
        <v>25</v>
      </c>
      <c r="R701" s="18">
        <f t="shared" si="117"/>
        <v>74.83672</v>
      </c>
      <c r="S701" s="18">
        <f t="shared" si="118"/>
        <v>-25.83672</v>
      </c>
    </row>
    <row r="702" spans="1:19" x14ac:dyDescent="0.25">
      <c r="A702" s="17">
        <v>120114</v>
      </c>
      <c r="B702" s="18">
        <v>76.001999999999995</v>
      </c>
      <c r="C702" s="18">
        <v>52.319035714285711</v>
      </c>
      <c r="D702" s="18">
        <v>52.004000000000005</v>
      </c>
      <c r="E702" s="18">
        <v>12.000260222881973</v>
      </c>
      <c r="F702" s="19">
        <f t="shared" si="109"/>
        <v>0.22936699920112064</v>
      </c>
      <c r="G702" s="18">
        <v>23.682964285714281</v>
      </c>
      <c r="H702" s="17">
        <v>56</v>
      </c>
      <c r="I702" s="19">
        <f t="shared" si="110"/>
        <v>0.68839024912878233</v>
      </c>
      <c r="J702" s="19" t="str">
        <f t="shared" si="119"/>
        <v>50% - 75%</v>
      </c>
      <c r="K702" s="19">
        <f t="shared" si="111"/>
        <v>0.68424515144338316</v>
      </c>
      <c r="L702" s="19">
        <f t="shared" si="112"/>
        <v>0.68424515144338316</v>
      </c>
      <c r="M702" s="18">
        <f t="shared" si="113"/>
        <v>2929.866</v>
      </c>
      <c r="N702" s="18">
        <f t="shared" si="114"/>
        <v>2912.2240000000002</v>
      </c>
      <c r="O702" s="18">
        <f t="shared" si="115"/>
        <v>2912.2240000000002</v>
      </c>
      <c r="P702" s="19">
        <v>0.5</v>
      </c>
      <c r="Q702" s="18">
        <f t="shared" si="116"/>
        <v>38.000999999999998</v>
      </c>
      <c r="R702" s="18">
        <f t="shared" si="117"/>
        <v>76.635456961658917</v>
      </c>
      <c r="S702" s="18">
        <f t="shared" si="118"/>
        <v>-20.635456961658917</v>
      </c>
    </row>
    <row r="703" spans="1:19" x14ac:dyDescent="0.25">
      <c r="A703" s="17">
        <v>510264</v>
      </c>
      <c r="B703" s="18">
        <v>17.600000000000001</v>
      </c>
      <c r="C703" s="18">
        <v>10.55649019607843</v>
      </c>
      <c r="D703" s="18">
        <v>11</v>
      </c>
      <c r="E703" s="18">
        <v>3.7463161498867139</v>
      </c>
      <c r="F703" s="19">
        <f t="shared" si="109"/>
        <v>0.35488273851458807</v>
      </c>
      <c r="G703" s="18">
        <v>7.0435098039215704</v>
      </c>
      <c r="H703" s="17">
        <v>51</v>
      </c>
      <c r="I703" s="19">
        <f t="shared" si="110"/>
        <v>0.59980057932263797</v>
      </c>
      <c r="J703" s="19" t="str">
        <f t="shared" si="119"/>
        <v>50% - 75%</v>
      </c>
      <c r="K703" s="19">
        <f t="shared" si="111"/>
        <v>0.625</v>
      </c>
      <c r="L703" s="19">
        <f t="shared" si="112"/>
        <v>0.625</v>
      </c>
      <c r="M703" s="18">
        <f t="shared" si="113"/>
        <v>538.38099999999997</v>
      </c>
      <c r="N703" s="18">
        <f t="shared" si="114"/>
        <v>561</v>
      </c>
      <c r="O703" s="18">
        <f t="shared" si="115"/>
        <v>561</v>
      </c>
      <c r="P703" s="19">
        <v>0.5</v>
      </c>
      <c r="Q703" s="18">
        <f t="shared" si="116"/>
        <v>8.8000000000000007</v>
      </c>
      <c r="R703" s="18">
        <f t="shared" si="117"/>
        <v>63.749999999999993</v>
      </c>
      <c r="S703" s="18">
        <f t="shared" si="118"/>
        <v>-12.749999999999993</v>
      </c>
    </row>
    <row r="704" spans="1:19" x14ac:dyDescent="0.25">
      <c r="A704" s="17">
        <v>120221</v>
      </c>
      <c r="B704" s="18">
        <v>79.5</v>
      </c>
      <c r="C704" s="18">
        <v>43.109051724137927</v>
      </c>
      <c r="D704" s="18">
        <v>42.049499999999995</v>
      </c>
      <c r="E704" s="18">
        <v>17.983389101995478</v>
      </c>
      <c r="F704" s="19">
        <f t="shared" si="109"/>
        <v>0.4171603963147742</v>
      </c>
      <c r="G704" s="18">
        <v>36.390948275862058</v>
      </c>
      <c r="H704" s="17">
        <v>58</v>
      </c>
      <c r="I704" s="19">
        <f t="shared" si="110"/>
        <v>0.5422522229451312</v>
      </c>
      <c r="J704" s="19" t="str">
        <f t="shared" si="119"/>
        <v>50% - 75%</v>
      </c>
      <c r="K704" s="19">
        <f t="shared" si="111"/>
        <v>0.52892452830188674</v>
      </c>
      <c r="L704" s="19">
        <f t="shared" si="112"/>
        <v>0.52892452830188674</v>
      </c>
      <c r="M704" s="18">
        <f t="shared" si="113"/>
        <v>2500.3249999999998</v>
      </c>
      <c r="N704" s="18">
        <f t="shared" si="114"/>
        <v>2438.8709999999996</v>
      </c>
      <c r="O704" s="18">
        <f t="shared" si="115"/>
        <v>2438.8709999999996</v>
      </c>
      <c r="P704" s="19">
        <v>0.5</v>
      </c>
      <c r="Q704" s="18">
        <f t="shared" si="116"/>
        <v>39.75</v>
      </c>
      <c r="R704" s="18">
        <f t="shared" si="117"/>
        <v>61.35524528301886</v>
      </c>
      <c r="S704" s="18">
        <f t="shared" si="118"/>
        <v>-3.3552452830188599</v>
      </c>
    </row>
    <row r="705" spans="1:19" x14ac:dyDescent="0.25">
      <c r="A705" s="17">
        <v>30720</v>
      </c>
      <c r="B705" s="18">
        <v>362.6</v>
      </c>
      <c r="C705" s="18">
        <v>187.33333333333334</v>
      </c>
      <c r="D705" s="18">
        <v>189.2</v>
      </c>
      <c r="E705" s="18">
        <v>69.154704883667577</v>
      </c>
      <c r="F705" s="19">
        <f t="shared" si="109"/>
        <v>0.36915322891637492</v>
      </c>
      <c r="G705" s="18">
        <v>175.26666666666665</v>
      </c>
      <c r="H705" s="17">
        <v>54</v>
      </c>
      <c r="I705" s="19">
        <f t="shared" si="110"/>
        <v>0.51663908806765946</v>
      </c>
      <c r="J705" s="19" t="str">
        <f t="shared" si="119"/>
        <v>50% - 75%</v>
      </c>
      <c r="K705" s="19">
        <f t="shared" si="111"/>
        <v>0.52178709321566463</v>
      </c>
      <c r="L705" s="19">
        <f t="shared" si="112"/>
        <v>0.52178709321566463</v>
      </c>
      <c r="M705" s="18">
        <f t="shared" si="113"/>
        <v>10116</v>
      </c>
      <c r="N705" s="18">
        <f t="shared" si="114"/>
        <v>10216.799999999999</v>
      </c>
      <c r="O705" s="18">
        <f t="shared" si="115"/>
        <v>10216.799999999999</v>
      </c>
      <c r="P705" s="19">
        <v>0.5</v>
      </c>
      <c r="Q705" s="18">
        <f t="shared" si="116"/>
        <v>181.3</v>
      </c>
      <c r="R705" s="18">
        <f t="shared" si="117"/>
        <v>56.353006067291773</v>
      </c>
      <c r="S705" s="18">
        <f t="shared" si="118"/>
        <v>-2.3530060672917728</v>
      </c>
    </row>
    <row r="706" spans="1:19" x14ac:dyDescent="0.25">
      <c r="A706" s="17">
        <v>294121</v>
      </c>
      <c r="B706" s="18">
        <v>162.9</v>
      </c>
      <c r="C706" s="18">
        <v>76.95</v>
      </c>
      <c r="D706" s="18">
        <v>70.900000000000006</v>
      </c>
      <c r="E706" s="18">
        <v>32.181362260213263</v>
      </c>
      <c r="F706" s="19">
        <f t="shared" ref="F706:F769" si="120">+E706/C706</f>
        <v>0.41821133541537703</v>
      </c>
      <c r="G706" s="18">
        <v>85.950000000000017</v>
      </c>
      <c r="H706" s="17">
        <v>66</v>
      </c>
      <c r="I706" s="19">
        <f t="shared" ref="I706:I769" si="121">+C706/B706</f>
        <v>0.47237569060773482</v>
      </c>
      <c r="J706" s="19" t="str">
        <f t="shared" si="119"/>
        <v>25% - 50%</v>
      </c>
      <c r="K706" s="19">
        <f t="shared" ref="K706:K769" si="122">+D706/B706</f>
        <v>0.43523634131368938</v>
      </c>
      <c r="L706" s="19">
        <f t="shared" ref="L706:L769" si="123">+IF(F706&gt;0.1,K706,I706)</f>
        <v>0.43523634131368938</v>
      </c>
      <c r="M706" s="18">
        <f t="shared" ref="M706:M769" si="124">+H706*C706</f>
        <v>5078.7</v>
      </c>
      <c r="N706" s="18">
        <f t="shared" ref="N706:N769" si="125">+D706*H706</f>
        <v>4679.4000000000005</v>
      </c>
      <c r="O706" s="18">
        <f t="shared" ref="O706:O769" si="126">+IF(F706&lt;1,N706,M706)</f>
        <v>4679.4000000000005</v>
      </c>
      <c r="P706" s="19">
        <v>0.5</v>
      </c>
      <c r="Q706" s="18">
        <f t="shared" ref="Q706:Q769" si="127">+P706*B706</f>
        <v>81.45</v>
      </c>
      <c r="R706" s="18">
        <f t="shared" ref="R706:R769" si="128">+O706/Q706</f>
        <v>57.451197053407</v>
      </c>
      <c r="S706" s="18">
        <f t="shared" ref="S706:S769" si="129">+H706-R706</f>
        <v>8.5488029465929998</v>
      </c>
    </row>
    <row r="707" spans="1:19" x14ac:dyDescent="0.25">
      <c r="A707" s="17">
        <v>2458</v>
      </c>
      <c r="B707" s="18">
        <v>100.5</v>
      </c>
      <c r="C707" s="18">
        <v>42.806666666666665</v>
      </c>
      <c r="D707" s="18">
        <v>41</v>
      </c>
      <c r="E707" s="18">
        <v>16.164712212221847</v>
      </c>
      <c r="F707" s="19">
        <f t="shared" si="120"/>
        <v>0.37762137234593945</v>
      </c>
      <c r="G707" s="18">
        <v>57.693333333333335</v>
      </c>
      <c r="H707" s="17">
        <v>60</v>
      </c>
      <c r="I707" s="19">
        <f t="shared" si="121"/>
        <v>0.42593698175787725</v>
      </c>
      <c r="J707" s="19" t="str">
        <f t="shared" ref="J707:J770" si="130">IF(I707&lt;=0.25,"&lt; 25%",IF(AND(I707&gt;0.25,I707&lt;=0.5),"25% - 50%", IF(AND(I707&gt;0.5,I707&lt;=0.75),"50% - 75%", IF(I707&gt;0.75,"&gt; 75%", "Other"   ))    ))</f>
        <v>25% - 50%</v>
      </c>
      <c r="K707" s="19">
        <f t="shared" si="122"/>
        <v>0.4079601990049751</v>
      </c>
      <c r="L707" s="19">
        <f t="shared" si="123"/>
        <v>0.4079601990049751</v>
      </c>
      <c r="M707" s="18">
        <f t="shared" si="124"/>
        <v>2568.4</v>
      </c>
      <c r="N707" s="18">
        <f t="shared" si="125"/>
        <v>2460</v>
      </c>
      <c r="O707" s="18">
        <f t="shared" si="126"/>
        <v>2460</v>
      </c>
      <c r="P707" s="19">
        <v>0.5</v>
      </c>
      <c r="Q707" s="18">
        <f t="shared" si="127"/>
        <v>50.25</v>
      </c>
      <c r="R707" s="18">
        <f t="shared" si="128"/>
        <v>48.955223880597018</v>
      </c>
      <c r="S707" s="18">
        <f t="shared" si="129"/>
        <v>11.044776119402982</v>
      </c>
    </row>
    <row r="708" spans="1:19" x14ac:dyDescent="0.25">
      <c r="A708" s="17">
        <v>57022</v>
      </c>
      <c r="B708" s="18">
        <v>16.2</v>
      </c>
      <c r="C708" s="18">
        <v>10.788234042553192</v>
      </c>
      <c r="D708" s="18">
        <v>11.734</v>
      </c>
      <c r="E708" s="18">
        <v>3.775163297434184</v>
      </c>
      <c r="F708" s="19">
        <f t="shared" si="120"/>
        <v>0.34993338877738484</v>
      </c>
      <c r="G708" s="18">
        <v>5.4117659574468062</v>
      </c>
      <c r="H708" s="17">
        <v>47</v>
      </c>
      <c r="I708" s="19">
        <f t="shared" si="121"/>
        <v>0.66594037299711062</v>
      </c>
      <c r="J708" s="19" t="str">
        <f t="shared" si="130"/>
        <v>50% - 75%</v>
      </c>
      <c r="K708" s="19">
        <f t="shared" si="122"/>
        <v>0.72432098765432107</v>
      </c>
      <c r="L708" s="19">
        <f t="shared" si="123"/>
        <v>0.72432098765432107</v>
      </c>
      <c r="M708" s="18">
        <f t="shared" si="124"/>
        <v>507.04700000000003</v>
      </c>
      <c r="N708" s="18">
        <f t="shared" si="125"/>
        <v>551.49800000000005</v>
      </c>
      <c r="O708" s="18">
        <f t="shared" si="126"/>
        <v>551.49800000000005</v>
      </c>
      <c r="P708" s="19">
        <v>0.5</v>
      </c>
      <c r="Q708" s="18">
        <f t="shared" si="127"/>
        <v>8.1</v>
      </c>
      <c r="R708" s="18">
        <f t="shared" si="128"/>
        <v>68.086172839506176</v>
      </c>
      <c r="S708" s="18">
        <f t="shared" si="129"/>
        <v>-21.086172839506176</v>
      </c>
    </row>
    <row r="709" spans="1:19" x14ac:dyDescent="0.25">
      <c r="A709" s="17">
        <v>2657</v>
      </c>
      <c r="B709" s="18">
        <v>15.1</v>
      </c>
      <c r="C709" s="18">
        <v>9.1896551724137936</v>
      </c>
      <c r="D709" s="18">
        <v>8.9</v>
      </c>
      <c r="E709" s="18">
        <v>2.5461143188438942</v>
      </c>
      <c r="F709" s="19">
        <f t="shared" si="120"/>
        <v>0.2770630966096545</v>
      </c>
      <c r="G709" s="18">
        <v>5.9103448275862052</v>
      </c>
      <c r="H709" s="17">
        <v>58</v>
      </c>
      <c r="I709" s="19">
        <f t="shared" si="121"/>
        <v>0.60858643525919165</v>
      </c>
      <c r="J709" s="19" t="str">
        <f t="shared" si="130"/>
        <v>50% - 75%</v>
      </c>
      <c r="K709" s="19">
        <f t="shared" si="122"/>
        <v>0.58940397350993379</v>
      </c>
      <c r="L709" s="19">
        <f t="shared" si="123"/>
        <v>0.58940397350993379</v>
      </c>
      <c r="M709" s="18">
        <f t="shared" si="124"/>
        <v>533</v>
      </c>
      <c r="N709" s="18">
        <f t="shared" si="125"/>
        <v>516.20000000000005</v>
      </c>
      <c r="O709" s="18">
        <f t="shared" si="126"/>
        <v>516.20000000000005</v>
      </c>
      <c r="P709" s="19">
        <v>0.5</v>
      </c>
      <c r="Q709" s="18">
        <f t="shared" si="127"/>
        <v>7.55</v>
      </c>
      <c r="R709" s="18">
        <f t="shared" si="128"/>
        <v>68.370860927152322</v>
      </c>
      <c r="S709" s="18">
        <f t="shared" si="129"/>
        <v>-10.370860927152322</v>
      </c>
    </row>
    <row r="710" spans="1:19" x14ac:dyDescent="0.25">
      <c r="A710" s="17">
        <v>510269</v>
      </c>
      <c r="B710" s="18">
        <v>16.3</v>
      </c>
      <c r="C710" s="18">
        <v>11.048647058823526</v>
      </c>
      <c r="D710" s="18">
        <v>11.4</v>
      </c>
      <c r="E710" s="18">
        <v>2.9970303289992279</v>
      </c>
      <c r="F710" s="19">
        <f t="shared" si="120"/>
        <v>0.27125767644154936</v>
      </c>
      <c r="G710" s="18">
        <v>5.2513529411764717</v>
      </c>
      <c r="H710" s="17">
        <v>51</v>
      </c>
      <c r="I710" s="19">
        <f t="shared" si="121"/>
        <v>0.67783110790328382</v>
      </c>
      <c r="J710" s="19" t="str">
        <f t="shared" si="130"/>
        <v>50% - 75%</v>
      </c>
      <c r="K710" s="19">
        <f t="shared" si="122"/>
        <v>0.69938650306748462</v>
      </c>
      <c r="L710" s="19">
        <f t="shared" si="123"/>
        <v>0.69938650306748462</v>
      </c>
      <c r="M710" s="18">
        <f t="shared" si="124"/>
        <v>563.48099999999988</v>
      </c>
      <c r="N710" s="18">
        <f t="shared" si="125"/>
        <v>581.4</v>
      </c>
      <c r="O710" s="18">
        <f t="shared" si="126"/>
        <v>581.4</v>
      </c>
      <c r="P710" s="19">
        <v>0.5</v>
      </c>
      <c r="Q710" s="18">
        <f t="shared" si="127"/>
        <v>8.15</v>
      </c>
      <c r="R710" s="18">
        <f t="shared" si="128"/>
        <v>71.337423312883431</v>
      </c>
      <c r="S710" s="18">
        <f t="shared" si="129"/>
        <v>-20.337423312883431</v>
      </c>
    </row>
    <row r="711" spans="1:19" x14ac:dyDescent="0.25">
      <c r="A711" s="17">
        <v>29460</v>
      </c>
      <c r="B711" s="18">
        <v>145.9</v>
      </c>
      <c r="C711" s="18">
        <v>81.790000000000006</v>
      </c>
      <c r="D711" s="18">
        <v>85.3</v>
      </c>
      <c r="E711" s="18">
        <v>32.752069571623835</v>
      </c>
      <c r="F711" s="19">
        <f t="shared" si="120"/>
        <v>0.40044100222061174</v>
      </c>
      <c r="G711" s="18">
        <v>64.109999999999985</v>
      </c>
      <c r="H711" s="17">
        <v>50</v>
      </c>
      <c r="I711" s="19">
        <f t="shared" si="121"/>
        <v>0.56058944482522277</v>
      </c>
      <c r="J711" s="19" t="str">
        <f t="shared" si="130"/>
        <v>50% - 75%</v>
      </c>
      <c r="K711" s="19">
        <f t="shared" si="122"/>
        <v>0.5846470185058259</v>
      </c>
      <c r="L711" s="19">
        <f t="shared" si="123"/>
        <v>0.5846470185058259</v>
      </c>
      <c r="M711" s="18">
        <f t="shared" si="124"/>
        <v>4089.5000000000005</v>
      </c>
      <c r="N711" s="18">
        <f t="shared" si="125"/>
        <v>4265</v>
      </c>
      <c r="O711" s="18">
        <f t="shared" si="126"/>
        <v>4265</v>
      </c>
      <c r="P711" s="19">
        <v>0.5</v>
      </c>
      <c r="Q711" s="18">
        <f t="shared" si="127"/>
        <v>72.95</v>
      </c>
      <c r="R711" s="18">
        <f t="shared" si="128"/>
        <v>58.464701850582586</v>
      </c>
      <c r="S711" s="18">
        <f t="shared" si="129"/>
        <v>-8.4647018505825855</v>
      </c>
    </row>
    <row r="712" spans="1:19" x14ac:dyDescent="0.25">
      <c r="A712" s="17">
        <v>23558</v>
      </c>
      <c r="B712" s="18">
        <v>50.6</v>
      </c>
      <c r="C712" s="18">
        <v>34.963918367346935</v>
      </c>
      <c r="D712" s="18">
        <v>36.700000000000003</v>
      </c>
      <c r="E712" s="18">
        <v>8.7275779735768424</v>
      </c>
      <c r="F712" s="19">
        <f t="shared" si="120"/>
        <v>0.24961670147724613</v>
      </c>
      <c r="G712" s="18">
        <v>15.636081632653056</v>
      </c>
      <c r="H712" s="17">
        <v>49</v>
      </c>
      <c r="I712" s="19">
        <f t="shared" si="121"/>
        <v>0.6909865289989513</v>
      </c>
      <c r="J712" s="19" t="str">
        <f t="shared" si="130"/>
        <v>50% - 75%</v>
      </c>
      <c r="K712" s="19">
        <f t="shared" si="122"/>
        <v>0.72529644268774707</v>
      </c>
      <c r="L712" s="19">
        <f t="shared" si="123"/>
        <v>0.72529644268774707</v>
      </c>
      <c r="M712" s="18">
        <f t="shared" si="124"/>
        <v>1713.2319999999997</v>
      </c>
      <c r="N712" s="18">
        <f t="shared" si="125"/>
        <v>1798.3000000000002</v>
      </c>
      <c r="O712" s="18">
        <f t="shared" si="126"/>
        <v>1798.3000000000002</v>
      </c>
      <c r="P712" s="19">
        <v>0.5</v>
      </c>
      <c r="Q712" s="18">
        <f t="shared" si="127"/>
        <v>25.3</v>
      </c>
      <c r="R712" s="18">
        <f t="shared" si="128"/>
        <v>71.079051383399218</v>
      </c>
      <c r="S712" s="18">
        <f t="shared" si="129"/>
        <v>-22.079051383399218</v>
      </c>
    </row>
    <row r="713" spans="1:19" x14ac:dyDescent="0.25">
      <c r="A713" s="17">
        <v>294139</v>
      </c>
      <c r="B713" s="18">
        <v>183.3</v>
      </c>
      <c r="C713" s="18">
        <v>80.754000000000019</v>
      </c>
      <c r="D713" s="18">
        <v>83.6</v>
      </c>
      <c r="E713" s="18">
        <v>32.608889547959407</v>
      </c>
      <c r="F713" s="19">
        <f t="shared" si="120"/>
        <v>0.40380525482278773</v>
      </c>
      <c r="G713" s="18">
        <v>102.54599999999995</v>
      </c>
      <c r="H713" s="17">
        <v>50</v>
      </c>
      <c r="I713" s="19">
        <f t="shared" si="121"/>
        <v>0.44055646481178401</v>
      </c>
      <c r="J713" s="19" t="str">
        <f t="shared" si="130"/>
        <v>25% - 50%</v>
      </c>
      <c r="K713" s="19">
        <f t="shared" si="122"/>
        <v>0.45608292416803048</v>
      </c>
      <c r="L713" s="19">
        <f t="shared" si="123"/>
        <v>0.45608292416803048</v>
      </c>
      <c r="M713" s="18">
        <f t="shared" si="124"/>
        <v>4037.7000000000007</v>
      </c>
      <c r="N713" s="18">
        <f t="shared" si="125"/>
        <v>4180</v>
      </c>
      <c r="O713" s="18">
        <f t="shared" si="126"/>
        <v>4180</v>
      </c>
      <c r="P713" s="19">
        <v>0.5</v>
      </c>
      <c r="Q713" s="18">
        <f t="shared" si="127"/>
        <v>91.65</v>
      </c>
      <c r="R713" s="18">
        <f t="shared" si="128"/>
        <v>45.608292416803053</v>
      </c>
      <c r="S713" s="18">
        <f t="shared" si="129"/>
        <v>4.391707583196947</v>
      </c>
    </row>
    <row r="714" spans="1:19" x14ac:dyDescent="0.25">
      <c r="A714" s="17">
        <v>57038</v>
      </c>
      <c r="B714" s="18">
        <v>16.484000000000002</v>
      </c>
      <c r="C714" s="18">
        <v>11.878301886792451</v>
      </c>
      <c r="D714" s="18">
        <v>11.9</v>
      </c>
      <c r="E714" s="18">
        <v>2.5917825658512021</v>
      </c>
      <c r="F714" s="19">
        <f t="shared" si="120"/>
        <v>0.21819470413805692</v>
      </c>
      <c r="G714" s="18">
        <v>4.6056981132075485</v>
      </c>
      <c r="H714" s="17">
        <v>53</v>
      </c>
      <c r="I714" s="19">
        <f t="shared" si="121"/>
        <v>0.72059584365399476</v>
      </c>
      <c r="J714" s="19" t="str">
        <f t="shared" si="130"/>
        <v>50% - 75%</v>
      </c>
      <c r="K714" s="19">
        <f t="shared" si="122"/>
        <v>0.72191215724338742</v>
      </c>
      <c r="L714" s="19">
        <f t="shared" si="123"/>
        <v>0.72191215724338742</v>
      </c>
      <c r="M714" s="18">
        <f t="shared" si="124"/>
        <v>629.54999999999995</v>
      </c>
      <c r="N714" s="18">
        <f t="shared" si="125"/>
        <v>630.70000000000005</v>
      </c>
      <c r="O714" s="18">
        <f t="shared" si="126"/>
        <v>630.70000000000005</v>
      </c>
      <c r="P714" s="19">
        <v>0.5</v>
      </c>
      <c r="Q714" s="18">
        <f t="shared" si="127"/>
        <v>8.2420000000000009</v>
      </c>
      <c r="R714" s="18">
        <f t="shared" si="128"/>
        <v>76.522688667799073</v>
      </c>
      <c r="S714" s="18">
        <f t="shared" si="129"/>
        <v>-23.522688667799073</v>
      </c>
    </row>
    <row r="715" spans="1:19" x14ac:dyDescent="0.25">
      <c r="A715" s="17">
        <v>1216</v>
      </c>
      <c r="B715" s="18">
        <v>47.6</v>
      </c>
      <c r="C715" s="18">
        <v>18.589296296296297</v>
      </c>
      <c r="D715" s="18">
        <v>18.45</v>
      </c>
      <c r="E715" s="18">
        <v>8.0390507949718142</v>
      </c>
      <c r="F715" s="19">
        <f t="shared" si="120"/>
        <v>0.43245589649208521</v>
      </c>
      <c r="G715" s="18">
        <v>29.010703703703715</v>
      </c>
      <c r="H715" s="17">
        <v>54</v>
      </c>
      <c r="I715" s="19">
        <f t="shared" si="121"/>
        <v>0.39053143479614066</v>
      </c>
      <c r="J715" s="19" t="str">
        <f t="shared" si="130"/>
        <v>25% - 50%</v>
      </c>
      <c r="K715" s="19">
        <f t="shared" si="122"/>
        <v>0.38760504201680668</v>
      </c>
      <c r="L715" s="19">
        <f t="shared" si="123"/>
        <v>0.38760504201680668</v>
      </c>
      <c r="M715" s="18">
        <f t="shared" si="124"/>
        <v>1003.822</v>
      </c>
      <c r="N715" s="18">
        <f t="shared" si="125"/>
        <v>996.3</v>
      </c>
      <c r="O715" s="18">
        <f t="shared" si="126"/>
        <v>996.3</v>
      </c>
      <c r="P715" s="19">
        <v>0.5</v>
      </c>
      <c r="Q715" s="18">
        <f t="shared" si="127"/>
        <v>23.8</v>
      </c>
      <c r="R715" s="18">
        <f t="shared" si="128"/>
        <v>41.861344537815121</v>
      </c>
      <c r="S715" s="18">
        <f t="shared" si="129"/>
        <v>12.138655462184879</v>
      </c>
    </row>
    <row r="716" spans="1:19" x14ac:dyDescent="0.25">
      <c r="A716" s="17">
        <v>294133</v>
      </c>
      <c r="B716" s="18">
        <v>158.69999999999999</v>
      </c>
      <c r="C716" s="18">
        <v>81.856666666666655</v>
      </c>
      <c r="D716" s="18">
        <v>77.45</v>
      </c>
      <c r="E716" s="18">
        <v>34.107454161495731</v>
      </c>
      <c r="F716" s="19">
        <f t="shared" si="120"/>
        <v>0.41667289361276705</v>
      </c>
      <c r="G716" s="18">
        <v>76.84333333333332</v>
      </c>
      <c r="H716" s="17">
        <v>60</v>
      </c>
      <c r="I716" s="19">
        <f t="shared" si="121"/>
        <v>0.51579500105019949</v>
      </c>
      <c r="J716" s="19" t="str">
        <f t="shared" si="130"/>
        <v>50% - 75%</v>
      </c>
      <c r="K716" s="19">
        <f t="shared" si="122"/>
        <v>0.48802772526780092</v>
      </c>
      <c r="L716" s="19">
        <f t="shared" si="123"/>
        <v>0.48802772526780092</v>
      </c>
      <c r="M716" s="18">
        <f t="shared" si="124"/>
        <v>4911.3999999999996</v>
      </c>
      <c r="N716" s="18">
        <f t="shared" si="125"/>
        <v>4647</v>
      </c>
      <c r="O716" s="18">
        <f t="shared" si="126"/>
        <v>4647</v>
      </c>
      <c r="P716" s="19">
        <v>0.5</v>
      </c>
      <c r="Q716" s="18">
        <f t="shared" si="127"/>
        <v>79.349999999999994</v>
      </c>
      <c r="R716" s="18">
        <f t="shared" si="128"/>
        <v>58.563327032136108</v>
      </c>
      <c r="S716" s="18">
        <f t="shared" si="129"/>
        <v>1.4366729678638919</v>
      </c>
    </row>
    <row r="717" spans="1:19" x14ac:dyDescent="0.25">
      <c r="A717" s="17">
        <v>617105</v>
      </c>
      <c r="B717" s="18">
        <v>6</v>
      </c>
      <c r="C717" s="18">
        <v>5.6698113207547189</v>
      </c>
      <c r="D717" s="18">
        <v>5.7</v>
      </c>
      <c r="E717" s="18">
        <v>0.26788696357604147</v>
      </c>
      <c r="F717" s="19">
        <f t="shared" si="120"/>
        <v>4.7247950314576348E-2</v>
      </c>
      <c r="G717" s="18">
        <v>0.33018867924528289</v>
      </c>
      <c r="H717" s="17">
        <v>53</v>
      </c>
      <c r="I717" s="19">
        <f t="shared" si="121"/>
        <v>0.94496855345911979</v>
      </c>
      <c r="J717" s="19" t="str">
        <f t="shared" si="130"/>
        <v>&gt; 75%</v>
      </c>
      <c r="K717" s="19">
        <f t="shared" si="122"/>
        <v>0.95000000000000007</v>
      </c>
      <c r="L717" s="19">
        <f t="shared" si="123"/>
        <v>0.94496855345911979</v>
      </c>
      <c r="M717" s="18">
        <f t="shared" si="124"/>
        <v>300.50000000000011</v>
      </c>
      <c r="N717" s="18">
        <f t="shared" si="125"/>
        <v>302.10000000000002</v>
      </c>
      <c r="O717" s="18">
        <f t="shared" si="126"/>
        <v>302.10000000000002</v>
      </c>
      <c r="P717" s="19">
        <v>0.5</v>
      </c>
      <c r="Q717" s="18">
        <f t="shared" si="127"/>
        <v>3</v>
      </c>
      <c r="R717" s="18">
        <f t="shared" si="128"/>
        <v>100.7</v>
      </c>
      <c r="S717" s="18">
        <f t="shared" si="129"/>
        <v>-47.7</v>
      </c>
    </row>
    <row r="718" spans="1:19" x14ac:dyDescent="0.25">
      <c r="A718" s="17">
        <v>3942</v>
      </c>
      <c r="B718" s="18">
        <v>91.5</v>
      </c>
      <c r="C718" s="18">
        <v>56.094230769230762</v>
      </c>
      <c r="D718" s="18">
        <v>56.6</v>
      </c>
      <c r="E718" s="18">
        <v>20.10805529214538</v>
      </c>
      <c r="F718" s="19">
        <f t="shared" si="120"/>
        <v>0.35846922252787544</v>
      </c>
      <c r="G718" s="18">
        <v>35.405769230769238</v>
      </c>
      <c r="H718" s="17">
        <v>52</v>
      </c>
      <c r="I718" s="19">
        <f t="shared" si="121"/>
        <v>0.61305170239596463</v>
      </c>
      <c r="J718" s="19" t="str">
        <f t="shared" si="130"/>
        <v>50% - 75%</v>
      </c>
      <c r="K718" s="19">
        <f t="shared" si="122"/>
        <v>0.61857923497267764</v>
      </c>
      <c r="L718" s="19">
        <f t="shared" si="123"/>
        <v>0.61857923497267764</v>
      </c>
      <c r="M718" s="18">
        <f t="shared" si="124"/>
        <v>2916.8999999999996</v>
      </c>
      <c r="N718" s="18">
        <f t="shared" si="125"/>
        <v>2943.2000000000003</v>
      </c>
      <c r="O718" s="18">
        <f t="shared" si="126"/>
        <v>2943.2000000000003</v>
      </c>
      <c r="P718" s="19">
        <v>0.5</v>
      </c>
      <c r="Q718" s="18">
        <f t="shared" si="127"/>
        <v>45.75</v>
      </c>
      <c r="R718" s="18">
        <f t="shared" si="128"/>
        <v>64.332240437158475</v>
      </c>
      <c r="S718" s="18">
        <f t="shared" si="129"/>
        <v>-12.332240437158475</v>
      </c>
    </row>
    <row r="719" spans="1:19" x14ac:dyDescent="0.25">
      <c r="A719" s="17">
        <v>29490</v>
      </c>
      <c r="B719" s="18">
        <v>210.4</v>
      </c>
      <c r="C719" s="18">
        <v>116.31333333333328</v>
      </c>
      <c r="D719" s="18">
        <v>127.5</v>
      </c>
      <c r="E719" s="18">
        <v>41.311128810967816</v>
      </c>
      <c r="F719" s="19">
        <f t="shared" si="120"/>
        <v>0.35517105070471572</v>
      </c>
      <c r="G719" s="18">
        <v>94.086666666666659</v>
      </c>
      <c r="H719" s="17">
        <v>45</v>
      </c>
      <c r="I719" s="19">
        <f t="shared" si="121"/>
        <v>0.55282002534854213</v>
      </c>
      <c r="J719" s="19" t="str">
        <f t="shared" si="130"/>
        <v>50% - 75%</v>
      </c>
      <c r="K719" s="19">
        <f t="shared" si="122"/>
        <v>0.60598859315589348</v>
      </c>
      <c r="L719" s="19">
        <f t="shared" si="123"/>
        <v>0.60598859315589348</v>
      </c>
      <c r="M719" s="18">
        <f t="shared" si="124"/>
        <v>5234.0999999999976</v>
      </c>
      <c r="N719" s="18">
        <f t="shared" si="125"/>
        <v>5737.5</v>
      </c>
      <c r="O719" s="18">
        <f t="shared" si="126"/>
        <v>5737.5</v>
      </c>
      <c r="P719" s="19">
        <v>0.5</v>
      </c>
      <c r="Q719" s="18">
        <f t="shared" si="127"/>
        <v>105.2</v>
      </c>
      <c r="R719" s="18">
        <f t="shared" si="128"/>
        <v>54.53897338403042</v>
      </c>
      <c r="S719" s="18">
        <f t="shared" si="129"/>
        <v>-9.5389733840304203</v>
      </c>
    </row>
    <row r="720" spans="1:19" x14ac:dyDescent="0.25">
      <c r="A720" s="17">
        <v>294154</v>
      </c>
      <c r="B720" s="18">
        <v>205.4</v>
      </c>
      <c r="C720" s="18">
        <v>106.10363636363641</v>
      </c>
      <c r="D720" s="18">
        <v>104.1</v>
      </c>
      <c r="E720" s="18">
        <v>41.638950620232968</v>
      </c>
      <c r="F720" s="19">
        <f t="shared" si="120"/>
        <v>0.39243660299755168</v>
      </c>
      <c r="G720" s="18">
        <v>99.296363636363651</v>
      </c>
      <c r="H720" s="17">
        <v>55</v>
      </c>
      <c r="I720" s="19">
        <f t="shared" si="121"/>
        <v>0.51657077100115101</v>
      </c>
      <c r="J720" s="19" t="str">
        <f t="shared" si="130"/>
        <v>50% - 75%</v>
      </c>
      <c r="K720" s="19">
        <f t="shared" si="122"/>
        <v>0.50681596884128521</v>
      </c>
      <c r="L720" s="19">
        <f t="shared" si="123"/>
        <v>0.50681596884128521</v>
      </c>
      <c r="M720" s="18">
        <f t="shared" si="124"/>
        <v>5835.7000000000025</v>
      </c>
      <c r="N720" s="18">
        <f t="shared" si="125"/>
        <v>5725.5</v>
      </c>
      <c r="O720" s="18">
        <f t="shared" si="126"/>
        <v>5725.5</v>
      </c>
      <c r="P720" s="19">
        <v>0.5</v>
      </c>
      <c r="Q720" s="18">
        <f t="shared" si="127"/>
        <v>102.7</v>
      </c>
      <c r="R720" s="18">
        <f t="shared" si="128"/>
        <v>55.749756572541379</v>
      </c>
      <c r="S720" s="18">
        <f t="shared" si="129"/>
        <v>-0.74975657254137928</v>
      </c>
    </row>
    <row r="721" spans="1:19" x14ac:dyDescent="0.25">
      <c r="A721" s="17">
        <v>510265</v>
      </c>
      <c r="B721" s="18">
        <v>18.2</v>
      </c>
      <c r="C721" s="18">
        <v>9.2936470588235309</v>
      </c>
      <c r="D721" s="18">
        <v>9.4</v>
      </c>
      <c r="E721" s="18">
        <v>2.9410722862488679</v>
      </c>
      <c r="F721" s="19">
        <f t="shared" si="120"/>
        <v>0.31646050981208379</v>
      </c>
      <c r="G721" s="18">
        <v>8.9063529411764701</v>
      </c>
      <c r="H721" s="17">
        <v>51</v>
      </c>
      <c r="I721" s="19">
        <f t="shared" si="121"/>
        <v>0.51063994828700721</v>
      </c>
      <c r="J721" s="19" t="str">
        <f t="shared" si="130"/>
        <v>50% - 75%</v>
      </c>
      <c r="K721" s="19">
        <f t="shared" si="122"/>
        <v>0.51648351648351654</v>
      </c>
      <c r="L721" s="19">
        <f t="shared" si="123"/>
        <v>0.51648351648351654</v>
      </c>
      <c r="M721" s="18">
        <f t="shared" si="124"/>
        <v>473.97600000000006</v>
      </c>
      <c r="N721" s="18">
        <f t="shared" si="125"/>
        <v>479.40000000000003</v>
      </c>
      <c r="O721" s="18">
        <f t="shared" si="126"/>
        <v>479.40000000000003</v>
      </c>
      <c r="P721" s="19">
        <v>0.5</v>
      </c>
      <c r="Q721" s="18">
        <f t="shared" si="127"/>
        <v>9.1</v>
      </c>
      <c r="R721" s="18">
        <f t="shared" si="128"/>
        <v>52.681318681318686</v>
      </c>
      <c r="S721" s="18">
        <f t="shared" si="129"/>
        <v>-1.681318681318686</v>
      </c>
    </row>
    <row r="722" spans="1:19" x14ac:dyDescent="0.25">
      <c r="A722" s="17">
        <v>2942</v>
      </c>
      <c r="B722" s="18">
        <v>226.6</v>
      </c>
      <c r="C722" s="18">
        <v>122.04</v>
      </c>
      <c r="D722" s="18">
        <v>124.6</v>
      </c>
      <c r="E722" s="18">
        <v>46.301853447276422</v>
      </c>
      <c r="F722" s="19">
        <f t="shared" si="120"/>
        <v>0.37939899579872516</v>
      </c>
      <c r="G722" s="18">
        <v>104.55999999999996</v>
      </c>
      <c r="H722" s="17">
        <v>50</v>
      </c>
      <c r="I722" s="19">
        <f t="shared" si="121"/>
        <v>0.53857016769638133</v>
      </c>
      <c r="J722" s="19" t="str">
        <f t="shared" si="130"/>
        <v>50% - 75%</v>
      </c>
      <c r="K722" s="19">
        <f t="shared" si="122"/>
        <v>0.54986760812003532</v>
      </c>
      <c r="L722" s="19">
        <f t="shared" si="123"/>
        <v>0.54986760812003532</v>
      </c>
      <c r="M722" s="18">
        <f t="shared" si="124"/>
        <v>6102</v>
      </c>
      <c r="N722" s="18">
        <f t="shared" si="125"/>
        <v>6230</v>
      </c>
      <c r="O722" s="18">
        <f t="shared" si="126"/>
        <v>6230</v>
      </c>
      <c r="P722" s="19">
        <v>0.5</v>
      </c>
      <c r="Q722" s="18">
        <f t="shared" si="127"/>
        <v>113.3</v>
      </c>
      <c r="R722" s="18">
        <f t="shared" si="128"/>
        <v>54.986760812003531</v>
      </c>
      <c r="S722" s="18">
        <f t="shared" si="129"/>
        <v>-4.9867608120035314</v>
      </c>
    </row>
    <row r="723" spans="1:19" x14ac:dyDescent="0.25">
      <c r="A723" s="17">
        <v>39412</v>
      </c>
      <c r="B723" s="18">
        <v>154.69999999999999</v>
      </c>
      <c r="C723" s="18">
        <v>64.706024096385548</v>
      </c>
      <c r="D723" s="18">
        <v>54.5</v>
      </c>
      <c r="E723" s="18">
        <v>30.290247764076931</v>
      </c>
      <c r="F723" s="19">
        <f t="shared" si="120"/>
        <v>0.46812098544266656</v>
      </c>
      <c r="G723" s="18">
        <v>89.993975903614441</v>
      </c>
      <c r="H723" s="17">
        <v>83</v>
      </c>
      <c r="I723" s="19">
        <f t="shared" si="121"/>
        <v>0.41826777050022984</v>
      </c>
      <c r="J723" s="19" t="str">
        <f t="shared" si="130"/>
        <v>25% - 50%</v>
      </c>
      <c r="K723" s="19">
        <f t="shared" si="122"/>
        <v>0.35229476405946997</v>
      </c>
      <c r="L723" s="19">
        <f t="shared" si="123"/>
        <v>0.35229476405946997</v>
      </c>
      <c r="M723" s="18">
        <f t="shared" si="124"/>
        <v>5370.6</v>
      </c>
      <c r="N723" s="18">
        <f t="shared" si="125"/>
        <v>4523.5</v>
      </c>
      <c r="O723" s="18">
        <f t="shared" si="126"/>
        <v>4523.5</v>
      </c>
      <c r="P723" s="19">
        <v>0.5</v>
      </c>
      <c r="Q723" s="18">
        <f t="shared" si="127"/>
        <v>77.349999999999994</v>
      </c>
      <c r="R723" s="18">
        <f t="shared" si="128"/>
        <v>58.480930833872016</v>
      </c>
      <c r="S723" s="18">
        <f t="shared" si="129"/>
        <v>24.519069166127984</v>
      </c>
    </row>
    <row r="724" spans="1:19" x14ac:dyDescent="0.25">
      <c r="A724" s="17">
        <v>510214</v>
      </c>
      <c r="B724" s="18">
        <v>16.7</v>
      </c>
      <c r="C724" s="18">
        <v>12.377916666666669</v>
      </c>
      <c r="D724" s="18">
        <v>12.9</v>
      </c>
      <c r="E724" s="18">
        <v>2.7841976485334499</v>
      </c>
      <c r="F724" s="19">
        <f t="shared" si="120"/>
        <v>0.2249326541380913</v>
      </c>
      <c r="G724" s="18">
        <v>4.3220833333333326</v>
      </c>
      <c r="H724" s="17">
        <v>48</v>
      </c>
      <c r="I724" s="19">
        <f t="shared" si="121"/>
        <v>0.74119261477045928</v>
      </c>
      <c r="J724" s="19" t="str">
        <f t="shared" si="130"/>
        <v>50% - 75%</v>
      </c>
      <c r="K724" s="19">
        <f t="shared" si="122"/>
        <v>0.77245508982035938</v>
      </c>
      <c r="L724" s="19">
        <f t="shared" si="123"/>
        <v>0.77245508982035938</v>
      </c>
      <c r="M724" s="18">
        <f t="shared" si="124"/>
        <v>594.1400000000001</v>
      </c>
      <c r="N724" s="18">
        <f t="shared" si="125"/>
        <v>619.20000000000005</v>
      </c>
      <c r="O724" s="18">
        <f t="shared" si="126"/>
        <v>619.20000000000005</v>
      </c>
      <c r="P724" s="19">
        <v>0.5</v>
      </c>
      <c r="Q724" s="18">
        <f t="shared" si="127"/>
        <v>8.35</v>
      </c>
      <c r="R724" s="18">
        <f t="shared" si="128"/>
        <v>74.155688622754496</v>
      </c>
      <c r="S724" s="18">
        <f t="shared" si="129"/>
        <v>-26.155688622754496</v>
      </c>
    </row>
    <row r="725" spans="1:19" x14ac:dyDescent="0.25">
      <c r="A725" s="17">
        <v>334441</v>
      </c>
      <c r="B725" s="18">
        <v>11.2</v>
      </c>
      <c r="C725" s="18">
        <v>6.6692307692307695</v>
      </c>
      <c r="D725" s="18">
        <v>6.65</v>
      </c>
      <c r="E725" s="18">
        <v>2.2533233375058273</v>
      </c>
      <c r="F725" s="19">
        <f t="shared" si="120"/>
        <v>0.33786855118311132</v>
      </c>
      <c r="G725" s="18">
        <v>4.5307692307692315</v>
      </c>
      <c r="H725" s="17">
        <v>52</v>
      </c>
      <c r="I725" s="19">
        <f t="shared" si="121"/>
        <v>0.59546703296703307</v>
      </c>
      <c r="J725" s="19" t="str">
        <f t="shared" si="130"/>
        <v>50% - 75%</v>
      </c>
      <c r="K725" s="19">
        <f t="shared" si="122"/>
        <v>0.59375000000000011</v>
      </c>
      <c r="L725" s="19">
        <f t="shared" si="123"/>
        <v>0.59375000000000011</v>
      </c>
      <c r="M725" s="18">
        <f t="shared" si="124"/>
        <v>346.8</v>
      </c>
      <c r="N725" s="18">
        <f t="shared" si="125"/>
        <v>345.8</v>
      </c>
      <c r="O725" s="18">
        <f t="shared" si="126"/>
        <v>345.8</v>
      </c>
      <c r="P725" s="19">
        <v>0.5</v>
      </c>
      <c r="Q725" s="18">
        <f t="shared" si="127"/>
        <v>5.6</v>
      </c>
      <c r="R725" s="18">
        <f t="shared" si="128"/>
        <v>61.750000000000007</v>
      </c>
      <c r="S725" s="18">
        <f t="shared" si="129"/>
        <v>-9.7500000000000071</v>
      </c>
    </row>
    <row r="726" spans="1:19" x14ac:dyDescent="0.25">
      <c r="A726" s="17">
        <v>23515</v>
      </c>
      <c r="B726" s="18">
        <v>49.6</v>
      </c>
      <c r="C726" s="18">
        <v>18.355555555555554</v>
      </c>
      <c r="D726" s="18">
        <v>16.800000000000004</v>
      </c>
      <c r="E726" s="18">
        <v>8.2924913136149865</v>
      </c>
      <c r="F726" s="19">
        <f t="shared" si="120"/>
        <v>0.45177010788459371</v>
      </c>
      <c r="G726" s="18">
        <v>31.24444444444444</v>
      </c>
      <c r="H726" s="17">
        <v>63</v>
      </c>
      <c r="I726" s="19">
        <f t="shared" si="121"/>
        <v>0.37007168458781359</v>
      </c>
      <c r="J726" s="19" t="str">
        <f t="shared" si="130"/>
        <v>25% - 50%</v>
      </c>
      <c r="K726" s="19">
        <f t="shared" si="122"/>
        <v>0.33870967741935493</v>
      </c>
      <c r="L726" s="19">
        <f t="shared" si="123"/>
        <v>0.33870967741935493</v>
      </c>
      <c r="M726" s="18">
        <f t="shared" si="124"/>
        <v>1156.3999999999999</v>
      </c>
      <c r="N726" s="18">
        <f t="shared" si="125"/>
        <v>1058.4000000000003</v>
      </c>
      <c r="O726" s="18">
        <f t="shared" si="126"/>
        <v>1058.4000000000003</v>
      </c>
      <c r="P726" s="19">
        <v>0.5</v>
      </c>
      <c r="Q726" s="18">
        <f t="shared" si="127"/>
        <v>24.8</v>
      </c>
      <c r="R726" s="18">
        <f t="shared" si="128"/>
        <v>42.677419354838719</v>
      </c>
      <c r="S726" s="18">
        <f t="shared" si="129"/>
        <v>20.322580645161281</v>
      </c>
    </row>
    <row r="727" spans="1:19" x14ac:dyDescent="0.25">
      <c r="A727" s="17">
        <v>23510</v>
      </c>
      <c r="B727" s="18">
        <v>55.3</v>
      </c>
      <c r="C727" s="18">
        <v>34.144509803921565</v>
      </c>
      <c r="D727" s="18">
        <v>34.200000000000003</v>
      </c>
      <c r="E727" s="18">
        <v>11.010927175079397</v>
      </c>
      <c r="F727" s="19">
        <f t="shared" si="120"/>
        <v>0.32248016557598286</v>
      </c>
      <c r="G727" s="18">
        <v>21.155490196078429</v>
      </c>
      <c r="H727" s="17">
        <v>51</v>
      </c>
      <c r="I727" s="19">
        <f t="shared" si="121"/>
        <v>0.61744140694252381</v>
      </c>
      <c r="J727" s="19" t="str">
        <f t="shared" si="130"/>
        <v>50% - 75%</v>
      </c>
      <c r="K727" s="19">
        <f t="shared" si="122"/>
        <v>0.6184448462929476</v>
      </c>
      <c r="L727" s="19">
        <f t="shared" si="123"/>
        <v>0.6184448462929476</v>
      </c>
      <c r="M727" s="18">
        <f t="shared" si="124"/>
        <v>1741.37</v>
      </c>
      <c r="N727" s="18">
        <f t="shared" si="125"/>
        <v>1744.2</v>
      </c>
      <c r="O727" s="18">
        <f t="shared" si="126"/>
        <v>1744.2</v>
      </c>
      <c r="P727" s="19">
        <v>0.5</v>
      </c>
      <c r="Q727" s="18">
        <f t="shared" si="127"/>
        <v>27.65</v>
      </c>
      <c r="R727" s="18">
        <f t="shared" si="128"/>
        <v>63.081374321880659</v>
      </c>
      <c r="S727" s="18">
        <f t="shared" si="129"/>
        <v>-12.081374321880659</v>
      </c>
    </row>
    <row r="728" spans="1:19" x14ac:dyDescent="0.25">
      <c r="A728" s="17">
        <v>560170</v>
      </c>
      <c r="B728" s="18">
        <v>50.499000000000002</v>
      </c>
      <c r="C728" s="18">
        <v>38.725420000000007</v>
      </c>
      <c r="D728" s="18">
        <v>39.134</v>
      </c>
      <c r="E728" s="18">
        <v>6.2283614711991406</v>
      </c>
      <c r="F728" s="19">
        <f t="shared" si="120"/>
        <v>0.16083392952740447</v>
      </c>
      <c r="G728" s="18">
        <v>11.773580000000003</v>
      </c>
      <c r="H728" s="17">
        <v>50</v>
      </c>
      <c r="I728" s="19">
        <f t="shared" si="121"/>
        <v>0.76685518525119323</v>
      </c>
      <c r="J728" s="19" t="str">
        <f t="shared" si="130"/>
        <v>&gt; 75%</v>
      </c>
      <c r="K728" s="19">
        <f t="shared" si="122"/>
        <v>0.77494603853541655</v>
      </c>
      <c r="L728" s="19">
        <f t="shared" si="123"/>
        <v>0.77494603853541655</v>
      </c>
      <c r="M728" s="18">
        <f t="shared" si="124"/>
        <v>1936.2710000000004</v>
      </c>
      <c r="N728" s="18">
        <f t="shared" si="125"/>
        <v>1956.7</v>
      </c>
      <c r="O728" s="18">
        <f t="shared" si="126"/>
        <v>1956.7</v>
      </c>
      <c r="P728" s="19">
        <v>0.5</v>
      </c>
      <c r="Q728" s="18">
        <f t="shared" si="127"/>
        <v>25.249500000000001</v>
      </c>
      <c r="R728" s="18">
        <f t="shared" si="128"/>
        <v>77.494603853541648</v>
      </c>
      <c r="S728" s="18">
        <f t="shared" si="129"/>
        <v>-27.494603853541648</v>
      </c>
    </row>
    <row r="729" spans="1:19" x14ac:dyDescent="0.25">
      <c r="A729" s="17">
        <v>510176</v>
      </c>
      <c r="B729" s="18">
        <v>15.555999999999999</v>
      </c>
      <c r="C729" s="18">
        <v>10.320266666666665</v>
      </c>
      <c r="D729" s="18">
        <v>11.000999999999999</v>
      </c>
      <c r="E729" s="18">
        <v>3.122626672588912</v>
      </c>
      <c r="F729" s="19">
        <f t="shared" si="120"/>
        <v>0.30257228552772336</v>
      </c>
      <c r="G729" s="18">
        <v>5.2357333333333331</v>
      </c>
      <c r="H729" s="17">
        <v>45</v>
      </c>
      <c r="I729" s="19">
        <f t="shared" si="121"/>
        <v>0.66342675923545036</v>
      </c>
      <c r="J729" s="19" t="str">
        <f t="shared" si="130"/>
        <v>50% - 75%</v>
      </c>
      <c r="K729" s="19">
        <f t="shared" si="122"/>
        <v>0.70718693751607098</v>
      </c>
      <c r="L729" s="19">
        <f t="shared" si="123"/>
        <v>0.70718693751607098</v>
      </c>
      <c r="M729" s="18">
        <f t="shared" si="124"/>
        <v>464.41199999999992</v>
      </c>
      <c r="N729" s="18">
        <f t="shared" si="125"/>
        <v>495.04499999999996</v>
      </c>
      <c r="O729" s="18">
        <f t="shared" si="126"/>
        <v>495.04499999999996</v>
      </c>
      <c r="P729" s="19">
        <v>0.5</v>
      </c>
      <c r="Q729" s="18">
        <f t="shared" si="127"/>
        <v>7.7779999999999996</v>
      </c>
      <c r="R729" s="18">
        <f t="shared" si="128"/>
        <v>63.646824376446382</v>
      </c>
      <c r="S729" s="18">
        <f t="shared" si="129"/>
        <v>-18.646824376446382</v>
      </c>
    </row>
    <row r="730" spans="1:19" x14ac:dyDescent="0.25">
      <c r="A730" s="17">
        <v>120148</v>
      </c>
      <c r="B730" s="18">
        <v>90.007000000000005</v>
      </c>
      <c r="C730" s="18">
        <v>27.050482456140351</v>
      </c>
      <c r="D730" s="18">
        <v>21.15</v>
      </c>
      <c r="E730" s="18">
        <v>17.138713321162697</v>
      </c>
      <c r="F730" s="19">
        <f t="shared" si="120"/>
        <v>0.63358253772188367</v>
      </c>
      <c r="G730" s="18">
        <v>62.956517543859633</v>
      </c>
      <c r="H730" s="17">
        <v>114</v>
      </c>
      <c r="I730" s="19">
        <f t="shared" si="121"/>
        <v>0.30053754103725655</v>
      </c>
      <c r="J730" s="19" t="str">
        <f t="shared" si="130"/>
        <v>25% - 50%</v>
      </c>
      <c r="K730" s="19">
        <f t="shared" si="122"/>
        <v>0.23498172364371658</v>
      </c>
      <c r="L730" s="19">
        <f t="shared" si="123"/>
        <v>0.23498172364371658</v>
      </c>
      <c r="M730" s="18">
        <f t="shared" si="124"/>
        <v>3083.7550000000001</v>
      </c>
      <c r="N730" s="18">
        <f t="shared" si="125"/>
        <v>2411.1</v>
      </c>
      <c r="O730" s="18">
        <f t="shared" si="126"/>
        <v>2411.1</v>
      </c>
      <c r="P730" s="19">
        <v>0.5</v>
      </c>
      <c r="Q730" s="18">
        <f t="shared" si="127"/>
        <v>45.003500000000003</v>
      </c>
      <c r="R730" s="18">
        <f t="shared" si="128"/>
        <v>53.575832990767381</v>
      </c>
      <c r="S730" s="18">
        <f t="shared" si="129"/>
        <v>60.424167009232619</v>
      </c>
    </row>
    <row r="731" spans="1:19" x14ac:dyDescent="0.25">
      <c r="A731" s="17">
        <v>2409</v>
      </c>
      <c r="B731" s="18">
        <v>83</v>
      </c>
      <c r="C731" s="18">
        <v>28.250566037735858</v>
      </c>
      <c r="D731" s="18">
        <v>27.4</v>
      </c>
      <c r="E731" s="18">
        <v>17.777451031389166</v>
      </c>
      <c r="F731" s="19">
        <f t="shared" si="120"/>
        <v>0.62927769332631533</v>
      </c>
      <c r="G731" s="18">
        <v>54.749433962264156</v>
      </c>
      <c r="H731" s="17">
        <v>53</v>
      </c>
      <c r="I731" s="19">
        <f t="shared" si="121"/>
        <v>0.34036826551488986</v>
      </c>
      <c r="J731" s="19" t="str">
        <f t="shared" si="130"/>
        <v>25% - 50%</v>
      </c>
      <c r="K731" s="19">
        <f t="shared" si="122"/>
        <v>0.33012048192771082</v>
      </c>
      <c r="L731" s="19">
        <f t="shared" si="123"/>
        <v>0.33012048192771082</v>
      </c>
      <c r="M731" s="18">
        <f t="shared" si="124"/>
        <v>1497.2800000000004</v>
      </c>
      <c r="N731" s="18">
        <f t="shared" si="125"/>
        <v>1452.1999999999998</v>
      </c>
      <c r="O731" s="18">
        <f t="shared" si="126"/>
        <v>1452.1999999999998</v>
      </c>
      <c r="P731" s="19">
        <v>0.5</v>
      </c>
      <c r="Q731" s="18">
        <f t="shared" si="127"/>
        <v>41.5</v>
      </c>
      <c r="R731" s="18">
        <f t="shared" si="128"/>
        <v>34.992771084337342</v>
      </c>
      <c r="S731" s="18">
        <f t="shared" si="129"/>
        <v>18.007228915662658</v>
      </c>
    </row>
    <row r="732" spans="1:19" x14ac:dyDescent="0.25">
      <c r="A732" s="17">
        <v>323070</v>
      </c>
      <c r="B732" s="18">
        <v>169</v>
      </c>
      <c r="C732" s="18">
        <v>109.97333333333336</v>
      </c>
      <c r="D732" s="18">
        <v>116</v>
      </c>
      <c r="E732" s="18">
        <v>30.150594747639108</v>
      </c>
      <c r="F732" s="19">
        <f t="shared" si="120"/>
        <v>0.27416277959177165</v>
      </c>
      <c r="G732" s="18">
        <v>59.026666666666664</v>
      </c>
      <c r="H732" s="17">
        <v>45</v>
      </c>
      <c r="I732" s="19">
        <f t="shared" si="121"/>
        <v>0.65072978303747553</v>
      </c>
      <c r="J732" s="19" t="str">
        <f t="shared" si="130"/>
        <v>50% - 75%</v>
      </c>
      <c r="K732" s="19">
        <f t="shared" si="122"/>
        <v>0.68639053254437865</v>
      </c>
      <c r="L732" s="19">
        <f t="shared" si="123"/>
        <v>0.68639053254437865</v>
      </c>
      <c r="M732" s="18">
        <f t="shared" si="124"/>
        <v>4948.8000000000011</v>
      </c>
      <c r="N732" s="18">
        <f t="shared" si="125"/>
        <v>5220</v>
      </c>
      <c r="O732" s="18">
        <f t="shared" si="126"/>
        <v>5220</v>
      </c>
      <c r="P732" s="19">
        <v>0.5</v>
      </c>
      <c r="Q732" s="18">
        <f t="shared" si="127"/>
        <v>84.5</v>
      </c>
      <c r="R732" s="18">
        <f t="shared" si="128"/>
        <v>61.77514792899408</v>
      </c>
      <c r="S732" s="18">
        <f t="shared" si="129"/>
        <v>-16.77514792899408</v>
      </c>
    </row>
    <row r="733" spans="1:19" x14ac:dyDescent="0.25">
      <c r="A733" s="17">
        <v>510188</v>
      </c>
      <c r="B733" s="18">
        <v>18.5</v>
      </c>
      <c r="C733" s="18">
        <v>14.337038461538459</v>
      </c>
      <c r="D733" s="18">
        <v>13.995000000000001</v>
      </c>
      <c r="E733" s="18">
        <v>2.8352361796806584</v>
      </c>
      <c r="F733" s="19">
        <f t="shared" si="120"/>
        <v>0.19775605591675444</v>
      </c>
      <c r="G733" s="18">
        <v>4.1629615384615386</v>
      </c>
      <c r="H733" s="17">
        <v>52</v>
      </c>
      <c r="I733" s="19">
        <f t="shared" si="121"/>
        <v>0.77497505197505179</v>
      </c>
      <c r="J733" s="19" t="str">
        <f t="shared" si="130"/>
        <v>&gt; 75%</v>
      </c>
      <c r="K733" s="19">
        <f t="shared" si="122"/>
        <v>0.75648648648648653</v>
      </c>
      <c r="L733" s="19">
        <f t="shared" si="123"/>
        <v>0.75648648648648653</v>
      </c>
      <c r="M733" s="18">
        <f t="shared" si="124"/>
        <v>745.52599999999984</v>
      </c>
      <c r="N733" s="18">
        <f t="shared" si="125"/>
        <v>727.74</v>
      </c>
      <c r="O733" s="18">
        <f t="shared" si="126"/>
        <v>727.74</v>
      </c>
      <c r="P733" s="19">
        <v>0.5</v>
      </c>
      <c r="Q733" s="18">
        <f t="shared" si="127"/>
        <v>9.25</v>
      </c>
      <c r="R733" s="18">
        <f t="shared" si="128"/>
        <v>78.674594594594595</v>
      </c>
      <c r="S733" s="18">
        <f t="shared" si="129"/>
        <v>-26.674594594594595</v>
      </c>
    </row>
    <row r="734" spans="1:19" x14ac:dyDescent="0.25">
      <c r="A734" s="17">
        <v>29448</v>
      </c>
      <c r="B734" s="18">
        <v>182</v>
      </c>
      <c r="C734" s="18">
        <v>89.489285714285742</v>
      </c>
      <c r="D734" s="18">
        <v>84.449999999999989</v>
      </c>
      <c r="E734" s="18">
        <v>37.846059857708319</v>
      </c>
      <c r="F734" s="19">
        <f t="shared" si="120"/>
        <v>0.4229116318856338</v>
      </c>
      <c r="G734" s="18">
        <v>92.510714285714258</v>
      </c>
      <c r="H734" s="17">
        <v>56</v>
      </c>
      <c r="I734" s="19">
        <f t="shared" si="121"/>
        <v>0.49169937205651509</v>
      </c>
      <c r="J734" s="19" t="str">
        <f t="shared" si="130"/>
        <v>25% - 50%</v>
      </c>
      <c r="K734" s="19">
        <f t="shared" si="122"/>
        <v>0.46401098901098897</v>
      </c>
      <c r="L734" s="19">
        <f t="shared" si="123"/>
        <v>0.46401098901098897</v>
      </c>
      <c r="M734" s="18">
        <f t="shared" si="124"/>
        <v>5011.4000000000015</v>
      </c>
      <c r="N734" s="18">
        <f t="shared" si="125"/>
        <v>4729.1999999999989</v>
      </c>
      <c r="O734" s="18">
        <f t="shared" si="126"/>
        <v>4729.1999999999989</v>
      </c>
      <c r="P734" s="19">
        <v>0.5</v>
      </c>
      <c r="Q734" s="18">
        <f t="shared" si="127"/>
        <v>91</v>
      </c>
      <c r="R734" s="18">
        <f t="shared" si="128"/>
        <v>51.969230769230755</v>
      </c>
      <c r="S734" s="18">
        <f t="shared" si="129"/>
        <v>4.0307692307692449</v>
      </c>
    </row>
    <row r="735" spans="1:19" x14ac:dyDescent="0.25">
      <c r="A735" s="17">
        <v>560106</v>
      </c>
      <c r="B735" s="18">
        <v>50.7</v>
      </c>
      <c r="C735" s="18">
        <v>27.704348837209302</v>
      </c>
      <c r="D735" s="18">
        <v>29.9</v>
      </c>
      <c r="E735" s="18">
        <v>10.944482242933715</v>
      </c>
      <c r="F735" s="19">
        <f t="shared" si="120"/>
        <v>0.3950456409296414</v>
      </c>
      <c r="G735" s="18">
        <v>22.995651162790701</v>
      </c>
      <c r="H735" s="17">
        <v>43</v>
      </c>
      <c r="I735" s="19">
        <f t="shared" si="121"/>
        <v>0.54643686069446351</v>
      </c>
      <c r="J735" s="19" t="str">
        <f t="shared" si="130"/>
        <v>50% - 75%</v>
      </c>
      <c r="K735" s="19">
        <f t="shared" si="122"/>
        <v>0.58974358974358965</v>
      </c>
      <c r="L735" s="19">
        <f t="shared" si="123"/>
        <v>0.58974358974358965</v>
      </c>
      <c r="M735" s="18">
        <f t="shared" si="124"/>
        <v>1191.287</v>
      </c>
      <c r="N735" s="18">
        <f t="shared" si="125"/>
        <v>1285.7</v>
      </c>
      <c r="O735" s="18">
        <f t="shared" si="126"/>
        <v>1285.7</v>
      </c>
      <c r="P735" s="19">
        <v>0.5</v>
      </c>
      <c r="Q735" s="18">
        <f t="shared" si="127"/>
        <v>25.35</v>
      </c>
      <c r="R735" s="18">
        <f t="shared" si="128"/>
        <v>50.717948717948715</v>
      </c>
      <c r="S735" s="18">
        <f t="shared" si="129"/>
        <v>-7.7179487179487154</v>
      </c>
    </row>
    <row r="736" spans="1:19" x14ac:dyDescent="0.25">
      <c r="A736" s="17">
        <v>551064</v>
      </c>
      <c r="B736" s="18">
        <v>16</v>
      </c>
      <c r="C736" s="18">
        <v>9.973428571428574</v>
      </c>
      <c r="D736" s="18">
        <v>10</v>
      </c>
      <c r="E736" s="18">
        <v>2.8650142742518097</v>
      </c>
      <c r="F736" s="19">
        <f t="shared" si="120"/>
        <v>0.28726473085287568</v>
      </c>
      <c r="G736" s="18">
        <v>6.0265714285714269</v>
      </c>
      <c r="H736" s="17">
        <v>49</v>
      </c>
      <c r="I736" s="19">
        <f t="shared" si="121"/>
        <v>0.62333928571428587</v>
      </c>
      <c r="J736" s="19" t="str">
        <f t="shared" si="130"/>
        <v>50% - 75%</v>
      </c>
      <c r="K736" s="19">
        <f t="shared" si="122"/>
        <v>0.625</v>
      </c>
      <c r="L736" s="19">
        <f t="shared" si="123"/>
        <v>0.625</v>
      </c>
      <c r="M736" s="18">
        <f t="shared" si="124"/>
        <v>488.69800000000015</v>
      </c>
      <c r="N736" s="18">
        <f t="shared" si="125"/>
        <v>490</v>
      </c>
      <c r="O736" s="18">
        <f t="shared" si="126"/>
        <v>490</v>
      </c>
      <c r="P736" s="19">
        <v>0.5</v>
      </c>
      <c r="Q736" s="18">
        <f t="shared" si="127"/>
        <v>8</v>
      </c>
      <c r="R736" s="18">
        <f t="shared" si="128"/>
        <v>61.25</v>
      </c>
      <c r="S736" s="18">
        <f t="shared" si="129"/>
        <v>-12.25</v>
      </c>
    </row>
    <row r="737" spans="1:19" x14ac:dyDescent="0.25">
      <c r="A737" s="17">
        <v>294200</v>
      </c>
      <c r="B737" s="18">
        <v>232.5</v>
      </c>
      <c r="C737" s="18">
        <v>102.81960784313726</v>
      </c>
      <c r="D737" s="18">
        <v>101</v>
      </c>
      <c r="E737" s="18">
        <v>45.440052903172727</v>
      </c>
      <c r="F737" s="19">
        <f t="shared" si="120"/>
        <v>0.44193956635680404</v>
      </c>
      <c r="G737" s="18">
        <v>129.68039215686275</v>
      </c>
      <c r="H737" s="17">
        <v>51</v>
      </c>
      <c r="I737" s="19">
        <f t="shared" si="121"/>
        <v>0.44223487244360116</v>
      </c>
      <c r="J737" s="19" t="str">
        <f t="shared" si="130"/>
        <v>25% - 50%</v>
      </c>
      <c r="K737" s="19">
        <f t="shared" si="122"/>
        <v>0.43440860215053761</v>
      </c>
      <c r="L737" s="19">
        <f t="shared" si="123"/>
        <v>0.43440860215053761</v>
      </c>
      <c r="M737" s="18">
        <f t="shared" si="124"/>
        <v>5243.8</v>
      </c>
      <c r="N737" s="18">
        <f t="shared" si="125"/>
        <v>5151</v>
      </c>
      <c r="O737" s="18">
        <f t="shared" si="126"/>
        <v>5151</v>
      </c>
      <c r="P737" s="19">
        <v>0.5</v>
      </c>
      <c r="Q737" s="18">
        <f t="shared" si="127"/>
        <v>116.25</v>
      </c>
      <c r="R737" s="18">
        <f t="shared" si="128"/>
        <v>44.309677419354841</v>
      </c>
      <c r="S737" s="18">
        <f t="shared" si="129"/>
        <v>6.6903225806451587</v>
      </c>
    </row>
    <row r="738" spans="1:19" x14ac:dyDescent="0.25">
      <c r="A738" s="17">
        <v>294181</v>
      </c>
      <c r="B738" s="18">
        <v>144.9</v>
      </c>
      <c r="C738" s="18">
        <v>78.545652173913012</v>
      </c>
      <c r="D738" s="18">
        <v>81.199999999999989</v>
      </c>
      <c r="E738" s="18">
        <v>26.161181646110272</v>
      </c>
      <c r="F738" s="19">
        <f t="shared" si="120"/>
        <v>0.33306976162328</v>
      </c>
      <c r="G738" s="18">
        <v>66.354347826086965</v>
      </c>
      <c r="H738" s="17">
        <v>46</v>
      </c>
      <c r="I738" s="19">
        <f t="shared" si="121"/>
        <v>0.54206799291865426</v>
      </c>
      <c r="J738" s="19" t="str">
        <f t="shared" si="130"/>
        <v>50% - 75%</v>
      </c>
      <c r="K738" s="19">
        <f t="shared" si="122"/>
        <v>0.56038647342995163</v>
      </c>
      <c r="L738" s="19">
        <f t="shared" si="123"/>
        <v>0.56038647342995163</v>
      </c>
      <c r="M738" s="18">
        <f t="shared" si="124"/>
        <v>3613.0999999999985</v>
      </c>
      <c r="N738" s="18">
        <f t="shared" si="125"/>
        <v>3735.1999999999994</v>
      </c>
      <c r="O738" s="18">
        <f t="shared" si="126"/>
        <v>3735.1999999999994</v>
      </c>
      <c r="P738" s="19">
        <v>0.5</v>
      </c>
      <c r="Q738" s="18">
        <f t="shared" si="127"/>
        <v>72.45</v>
      </c>
      <c r="R738" s="18">
        <f t="shared" si="128"/>
        <v>51.555555555555543</v>
      </c>
      <c r="S738" s="18">
        <f t="shared" si="129"/>
        <v>-5.5555555555555429</v>
      </c>
    </row>
    <row r="739" spans="1:19" x14ac:dyDescent="0.25">
      <c r="A739" s="17">
        <v>2414</v>
      </c>
      <c r="B739" s="18">
        <v>39.5</v>
      </c>
      <c r="C739" s="18">
        <v>30.322510638297882</v>
      </c>
      <c r="D739" s="18">
        <v>30.8</v>
      </c>
      <c r="E739" s="18">
        <v>4.8560173199691246</v>
      </c>
      <c r="F739" s="19">
        <f t="shared" si="120"/>
        <v>0.16014562177565489</v>
      </c>
      <c r="G739" s="18">
        <v>9.1774893617021327</v>
      </c>
      <c r="H739" s="17">
        <v>47</v>
      </c>
      <c r="I739" s="19">
        <f t="shared" si="121"/>
        <v>0.76765849717209822</v>
      </c>
      <c r="J739" s="19" t="str">
        <f t="shared" si="130"/>
        <v>&gt; 75%</v>
      </c>
      <c r="K739" s="19">
        <f t="shared" si="122"/>
        <v>0.77974683544303802</v>
      </c>
      <c r="L739" s="19">
        <f t="shared" si="123"/>
        <v>0.77974683544303802</v>
      </c>
      <c r="M739" s="18">
        <f t="shared" si="124"/>
        <v>1425.1580000000004</v>
      </c>
      <c r="N739" s="18">
        <f t="shared" si="125"/>
        <v>1447.6000000000001</v>
      </c>
      <c r="O739" s="18">
        <f t="shared" si="126"/>
        <v>1447.6000000000001</v>
      </c>
      <c r="P739" s="19">
        <v>0.5</v>
      </c>
      <c r="Q739" s="18">
        <f t="shared" si="127"/>
        <v>19.75</v>
      </c>
      <c r="R739" s="18">
        <f t="shared" si="128"/>
        <v>73.296202531645577</v>
      </c>
      <c r="S739" s="18">
        <f t="shared" si="129"/>
        <v>-26.296202531645577</v>
      </c>
    </row>
    <row r="740" spans="1:19" x14ac:dyDescent="0.25">
      <c r="A740" s="17">
        <v>3345</v>
      </c>
      <c r="B740" s="18">
        <v>51.3</v>
      </c>
      <c r="C740" s="18">
        <v>27.670895833333329</v>
      </c>
      <c r="D740" s="18">
        <v>27.782</v>
      </c>
      <c r="E740" s="18">
        <v>8.3606550166878399</v>
      </c>
      <c r="F740" s="19">
        <f t="shared" si="120"/>
        <v>0.30214616350137469</v>
      </c>
      <c r="G740" s="18">
        <v>23.629104166666668</v>
      </c>
      <c r="H740" s="17">
        <v>48</v>
      </c>
      <c r="I740" s="19">
        <f t="shared" si="121"/>
        <v>0.5393936809616634</v>
      </c>
      <c r="J740" s="19" t="str">
        <f t="shared" si="130"/>
        <v>50% - 75%</v>
      </c>
      <c r="K740" s="19">
        <f t="shared" si="122"/>
        <v>0.54155945419103313</v>
      </c>
      <c r="L740" s="19">
        <f t="shared" si="123"/>
        <v>0.54155945419103313</v>
      </c>
      <c r="M740" s="18">
        <f t="shared" si="124"/>
        <v>1328.2029999999997</v>
      </c>
      <c r="N740" s="18">
        <f t="shared" si="125"/>
        <v>1333.5360000000001</v>
      </c>
      <c r="O740" s="18">
        <f t="shared" si="126"/>
        <v>1333.5360000000001</v>
      </c>
      <c r="P740" s="19">
        <v>0.5</v>
      </c>
      <c r="Q740" s="18">
        <f t="shared" si="127"/>
        <v>25.65</v>
      </c>
      <c r="R740" s="18">
        <f t="shared" si="128"/>
        <v>51.989707602339188</v>
      </c>
      <c r="S740" s="18">
        <f t="shared" si="129"/>
        <v>-3.9897076023391875</v>
      </c>
    </row>
    <row r="741" spans="1:19" x14ac:dyDescent="0.25">
      <c r="A741" s="17">
        <v>3072</v>
      </c>
      <c r="B741" s="18">
        <v>190.1</v>
      </c>
      <c r="C741" s="18">
        <v>62.39230769230771</v>
      </c>
      <c r="D741" s="18">
        <v>55.299999999999983</v>
      </c>
      <c r="E741" s="18">
        <v>35.473208674348072</v>
      </c>
      <c r="F741" s="19">
        <f t="shared" si="120"/>
        <v>0.56855099589017977</v>
      </c>
      <c r="G741" s="18">
        <v>127.70769230769234</v>
      </c>
      <c r="H741" s="17">
        <v>65</v>
      </c>
      <c r="I741" s="19">
        <f t="shared" si="121"/>
        <v>0.32820782584065078</v>
      </c>
      <c r="J741" s="19" t="str">
        <f t="shared" si="130"/>
        <v>25% - 50%</v>
      </c>
      <c r="K741" s="19">
        <f t="shared" si="122"/>
        <v>0.2908995265649657</v>
      </c>
      <c r="L741" s="19">
        <f t="shared" si="123"/>
        <v>0.2908995265649657</v>
      </c>
      <c r="M741" s="18">
        <f t="shared" si="124"/>
        <v>4055.5000000000014</v>
      </c>
      <c r="N741" s="18">
        <f t="shared" si="125"/>
        <v>3594.4999999999991</v>
      </c>
      <c r="O741" s="18">
        <f t="shared" si="126"/>
        <v>3594.4999999999991</v>
      </c>
      <c r="P741" s="19">
        <v>0.5</v>
      </c>
      <c r="Q741" s="18">
        <f t="shared" si="127"/>
        <v>95.05</v>
      </c>
      <c r="R741" s="18">
        <f t="shared" si="128"/>
        <v>37.816938453445545</v>
      </c>
      <c r="S741" s="18">
        <f t="shared" si="129"/>
        <v>27.183061546554455</v>
      </c>
    </row>
    <row r="742" spans="1:19" x14ac:dyDescent="0.25">
      <c r="A742" s="17">
        <v>551065</v>
      </c>
      <c r="B742" s="18">
        <v>14.5</v>
      </c>
      <c r="C742" s="18">
        <v>10.340333333333335</v>
      </c>
      <c r="D742" s="18">
        <v>10.005000000000001</v>
      </c>
      <c r="E742" s="18">
        <v>2.29682996032937</v>
      </c>
      <c r="F742" s="19">
        <f t="shared" si="120"/>
        <v>0.2221233964407372</v>
      </c>
      <c r="G742" s="18">
        <v>4.1596666666666673</v>
      </c>
      <c r="H742" s="17">
        <v>51</v>
      </c>
      <c r="I742" s="19">
        <f t="shared" si="121"/>
        <v>0.71312643678160936</v>
      </c>
      <c r="J742" s="19" t="str">
        <f t="shared" si="130"/>
        <v>50% - 75%</v>
      </c>
      <c r="K742" s="19">
        <f t="shared" si="122"/>
        <v>0.69000000000000006</v>
      </c>
      <c r="L742" s="19">
        <f t="shared" si="123"/>
        <v>0.69000000000000006</v>
      </c>
      <c r="M742" s="18">
        <f t="shared" si="124"/>
        <v>527.35700000000008</v>
      </c>
      <c r="N742" s="18">
        <f t="shared" si="125"/>
        <v>510.25500000000005</v>
      </c>
      <c r="O742" s="18">
        <f t="shared" si="126"/>
        <v>510.25500000000005</v>
      </c>
      <c r="P742" s="19">
        <v>0.5</v>
      </c>
      <c r="Q742" s="18">
        <f t="shared" si="127"/>
        <v>7.25</v>
      </c>
      <c r="R742" s="18">
        <f t="shared" si="128"/>
        <v>70.38000000000001</v>
      </c>
      <c r="S742" s="18">
        <f t="shared" si="129"/>
        <v>-19.38000000000001</v>
      </c>
    </row>
    <row r="743" spans="1:19" x14ac:dyDescent="0.25">
      <c r="A743" s="17">
        <v>6693</v>
      </c>
      <c r="B743" s="18">
        <v>115.9</v>
      </c>
      <c r="C743" s="18">
        <v>93.381632653061246</v>
      </c>
      <c r="D743" s="18">
        <v>92</v>
      </c>
      <c r="E743" s="18">
        <v>10.209792551544515</v>
      </c>
      <c r="F743" s="19">
        <f t="shared" si="120"/>
        <v>0.10933405490431652</v>
      </c>
      <c r="G743" s="18">
        <v>22.518367346938788</v>
      </c>
      <c r="H743" s="17">
        <v>49</v>
      </c>
      <c r="I743" s="19">
        <f t="shared" si="121"/>
        <v>0.80570865101864741</v>
      </c>
      <c r="J743" s="19" t="str">
        <f t="shared" si="130"/>
        <v>&gt; 75%</v>
      </c>
      <c r="K743" s="19">
        <f t="shared" si="122"/>
        <v>0.79378774805867125</v>
      </c>
      <c r="L743" s="19">
        <f t="shared" si="123"/>
        <v>0.79378774805867125</v>
      </c>
      <c r="M743" s="18">
        <f t="shared" si="124"/>
        <v>4575.7000000000007</v>
      </c>
      <c r="N743" s="18">
        <f t="shared" si="125"/>
        <v>4508</v>
      </c>
      <c r="O743" s="18">
        <f t="shared" si="126"/>
        <v>4508</v>
      </c>
      <c r="P743" s="19">
        <v>0.5</v>
      </c>
      <c r="Q743" s="18">
        <f t="shared" si="127"/>
        <v>57.95</v>
      </c>
      <c r="R743" s="18">
        <f t="shared" si="128"/>
        <v>77.791199309749786</v>
      </c>
      <c r="S743" s="18">
        <f t="shared" si="129"/>
        <v>-28.791199309749786</v>
      </c>
    </row>
    <row r="744" spans="1:19" x14ac:dyDescent="0.25">
      <c r="A744" s="17">
        <v>30717</v>
      </c>
      <c r="B744" s="18">
        <v>84.5</v>
      </c>
      <c r="C744" s="18">
        <v>45.104255319148955</v>
      </c>
      <c r="D744" s="18">
        <v>45.2</v>
      </c>
      <c r="E744" s="18">
        <v>18.247750992415988</v>
      </c>
      <c r="F744" s="19">
        <f t="shared" si="120"/>
        <v>0.40456827993940803</v>
      </c>
      <c r="G744" s="18">
        <v>39.395744680851053</v>
      </c>
      <c r="H744" s="17">
        <v>47</v>
      </c>
      <c r="I744" s="19">
        <f t="shared" si="121"/>
        <v>0.5337781694573841</v>
      </c>
      <c r="J744" s="19" t="str">
        <f t="shared" si="130"/>
        <v>50% - 75%</v>
      </c>
      <c r="K744" s="19">
        <f t="shared" si="122"/>
        <v>0.53491124260355027</v>
      </c>
      <c r="L744" s="19">
        <f t="shared" si="123"/>
        <v>0.53491124260355027</v>
      </c>
      <c r="M744" s="18">
        <f t="shared" si="124"/>
        <v>2119.900000000001</v>
      </c>
      <c r="N744" s="18">
        <f t="shared" si="125"/>
        <v>2124.4</v>
      </c>
      <c r="O744" s="18">
        <f t="shared" si="126"/>
        <v>2124.4</v>
      </c>
      <c r="P744" s="19">
        <v>0.5</v>
      </c>
      <c r="Q744" s="18">
        <f t="shared" si="127"/>
        <v>42.25</v>
      </c>
      <c r="R744" s="18">
        <f t="shared" si="128"/>
        <v>50.281656804733728</v>
      </c>
      <c r="S744" s="18">
        <f t="shared" si="129"/>
        <v>-3.2816568047337284</v>
      </c>
    </row>
    <row r="745" spans="1:19" x14ac:dyDescent="0.25">
      <c r="A745" s="17">
        <v>510219</v>
      </c>
      <c r="B745" s="18">
        <v>17.725000000000001</v>
      </c>
      <c r="C745" s="18">
        <v>15.221844444444441</v>
      </c>
      <c r="D745" s="18">
        <v>15.6</v>
      </c>
      <c r="E745" s="18">
        <v>1.9398163801991677</v>
      </c>
      <c r="F745" s="19">
        <f t="shared" si="120"/>
        <v>0.1274363555138778</v>
      </c>
      <c r="G745" s="18">
        <v>2.5031555555555562</v>
      </c>
      <c r="H745" s="17">
        <v>45</v>
      </c>
      <c r="I745" s="19">
        <f t="shared" si="121"/>
        <v>0.85877824792352275</v>
      </c>
      <c r="J745" s="19" t="str">
        <f t="shared" si="130"/>
        <v>&gt; 75%</v>
      </c>
      <c r="K745" s="19">
        <f t="shared" si="122"/>
        <v>0.88011283497884341</v>
      </c>
      <c r="L745" s="19">
        <f t="shared" si="123"/>
        <v>0.88011283497884341</v>
      </c>
      <c r="M745" s="18">
        <f t="shared" si="124"/>
        <v>684.98299999999983</v>
      </c>
      <c r="N745" s="18">
        <f t="shared" si="125"/>
        <v>702</v>
      </c>
      <c r="O745" s="18">
        <f t="shared" si="126"/>
        <v>702</v>
      </c>
      <c r="P745" s="19">
        <v>0.5</v>
      </c>
      <c r="Q745" s="18">
        <f t="shared" si="127"/>
        <v>8.8625000000000007</v>
      </c>
      <c r="R745" s="18">
        <f t="shared" si="128"/>
        <v>79.210155148095907</v>
      </c>
      <c r="S745" s="18">
        <f t="shared" si="129"/>
        <v>-34.210155148095907</v>
      </c>
    </row>
    <row r="746" spans="1:19" x14ac:dyDescent="0.25">
      <c r="A746" s="17">
        <v>57071</v>
      </c>
      <c r="B746" s="18">
        <v>23</v>
      </c>
      <c r="C746" s="18">
        <v>17.902127659574472</v>
      </c>
      <c r="D746" s="18">
        <v>17.899999999999999</v>
      </c>
      <c r="E746" s="18">
        <v>2.9633624674992558</v>
      </c>
      <c r="F746" s="19">
        <f t="shared" si="120"/>
        <v>0.16553130018120393</v>
      </c>
      <c r="G746" s="18">
        <v>5.0978723404255346</v>
      </c>
      <c r="H746" s="17">
        <v>47</v>
      </c>
      <c r="I746" s="19">
        <f t="shared" si="121"/>
        <v>0.77835337650323788</v>
      </c>
      <c r="J746" s="19" t="str">
        <f t="shared" si="130"/>
        <v>&gt; 75%</v>
      </c>
      <c r="K746" s="19">
        <f t="shared" si="122"/>
        <v>0.77826086956521734</v>
      </c>
      <c r="L746" s="19">
        <f t="shared" si="123"/>
        <v>0.77826086956521734</v>
      </c>
      <c r="M746" s="18">
        <f t="shared" si="124"/>
        <v>841.4000000000002</v>
      </c>
      <c r="N746" s="18">
        <f t="shared" si="125"/>
        <v>841.3</v>
      </c>
      <c r="O746" s="18">
        <f t="shared" si="126"/>
        <v>841.3</v>
      </c>
      <c r="P746" s="19">
        <v>0.5</v>
      </c>
      <c r="Q746" s="18">
        <f t="shared" si="127"/>
        <v>11.5</v>
      </c>
      <c r="R746" s="18">
        <f t="shared" si="128"/>
        <v>73.156521739130426</v>
      </c>
      <c r="S746" s="18">
        <f t="shared" si="129"/>
        <v>-26.156521739130426</v>
      </c>
    </row>
    <row r="747" spans="1:19" x14ac:dyDescent="0.25">
      <c r="A747" s="17">
        <v>294193</v>
      </c>
      <c r="B747" s="18">
        <v>202.5</v>
      </c>
      <c r="C747" s="18">
        <v>84.341071428571425</v>
      </c>
      <c r="D747" s="18">
        <v>77.75</v>
      </c>
      <c r="E747" s="18">
        <v>41.985507355777877</v>
      </c>
      <c r="F747" s="19">
        <f t="shared" si="120"/>
        <v>0.49780618913924357</v>
      </c>
      <c r="G747" s="18">
        <v>118.15892857142856</v>
      </c>
      <c r="H747" s="17">
        <v>56</v>
      </c>
      <c r="I747" s="19">
        <f t="shared" si="121"/>
        <v>0.41649911816578483</v>
      </c>
      <c r="J747" s="19" t="str">
        <f t="shared" si="130"/>
        <v>25% - 50%</v>
      </c>
      <c r="K747" s="19">
        <f t="shared" si="122"/>
        <v>0.38395061728395063</v>
      </c>
      <c r="L747" s="19">
        <f t="shared" si="123"/>
        <v>0.38395061728395063</v>
      </c>
      <c r="M747" s="18">
        <f t="shared" si="124"/>
        <v>4723.0999999999995</v>
      </c>
      <c r="N747" s="18">
        <f t="shared" si="125"/>
        <v>4354</v>
      </c>
      <c r="O747" s="18">
        <f t="shared" si="126"/>
        <v>4354</v>
      </c>
      <c r="P747" s="19">
        <v>0.5</v>
      </c>
      <c r="Q747" s="18">
        <f t="shared" si="127"/>
        <v>101.25</v>
      </c>
      <c r="R747" s="18">
        <f t="shared" si="128"/>
        <v>43.002469135802471</v>
      </c>
      <c r="S747" s="18">
        <f t="shared" si="129"/>
        <v>12.997530864197529</v>
      </c>
    </row>
    <row r="748" spans="1:19" x14ac:dyDescent="0.25">
      <c r="A748" s="17">
        <v>29450</v>
      </c>
      <c r="B748" s="18">
        <v>201.5</v>
      </c>
      <c r="C748" s="18">
        <v>125.17391304347827</v>
      </c>
      <c r="D748" s="18">
        <v>125.85</v>
      </c>
      <c r="E748" s="18">
        <v>44.472000853383904</v>
      </c>
      <c r="F748" s="19">
        <f t="shared" si="120"/>
        <v>0.35528170185058344</v>
      </c>
      <c r="G748" s="18">
        <v>76.326086956521749</v>
      </c>
      <c r="H748" s="17">
        <v>46</v>
      </c>
      <c r="I748" s="19">
        <f t="shared" si="121"/>
        <v>0.62121048656813038</v>
      </c>
      <c r="J748" s="19" t="str">
        <f t="shared" si="130"/>
        <v>50% - 75%</v>
      </c>
      <c r="K748" s="19">
        <f t="shared" si="122"/>
        <v>0.62456575682382132</v>
      </c>
      <c r="L748" s="19">
        <f t="shared" si="123"/>
        <v>0.62456575682382132</v>
      </c>
      <c r="M748" s="18">
        <f t="shared" si="124"/>
        <v>5758</v>
      </c>
      <c r="N748" s="18">
        <f t="shared" si="125"/>
        <v>5789.0999999999995</v>
      </c>
      <c r="O748" s="18">
        <f t="shared" si="126"/>
        <v>5789.0999999999995</v>
      </c>
      <c r="P748" s="19">
        <v>0.5</v>
      </c>
      <c r="Q748" s="18">
        <f t="shared" si="127"/>
        <v>100.75</v>
      </c>
      <c r="R748" s="18">
        <f t="shared" si="128"/>
        <v>57.460049627791555</v>
      </c>
      <c r="S748" s="18">
        <f t="shared" si="129"/>
        <v>-11.460049627791555</v>
      </c>
    </row>
    <row r="749" spans="1:19" x14ac:dyDescent="0.25">
      <c r="A749" s="17">
        <v>294182</v>
      </c>
      <c r="B749" s="18">
        <v>106.5</v>
      </c>
      <c r="C749" s="18">
        <v>65.959090909090918</v>
      </c>
      <c r="D749" s="18">
        <v>67.75</v>
      </c>
      <c r="E749" s="18">
        <v>21.330677964147043</v>
      </c>
      <c r="F749" s="19">
        <f t="shared" si="120"/>
        <v>0.32339254028753006</v>
      </c>
      <c r="G749" s="18">
        <v>40.540909090909089</v>
      </c>
      <c r="H749" s="17">
        <v>44</v>
      </c>
      <c r="I749" s="19">
        <f t="shared" si="121"/>
        <v>0.61933418693982079</v>
      </c>
      <c r="J749" s="19" t="str">
        <f t="shared" si="130"/>
        <v>50% - 75%</v>
      </c>
      <c r="K749" s="19">
        <f t="shared" si="122"/>
        <v>0.636150234741784</v>
      </c>
      <c r="L749" s="19">
        <f t="shared" si="123"/>
        <v>0.636150234741784</v>
      </c>
      <c r="M749" s="18">
        <f t="shared" si="124"/>
        <v>2902.2000000000003</v>
      </c>
      <c r="N749" s="18">
        <f t="shared" si="125"/>
        <v>2981</v>
      </c>
      <c r="O749" s="18">
        <f t="shared" si="126"/>
        <v>2981</v>
      </c>
      <c r="P749" s="19">
        <v>0.5</v>
      </c>
      <c r="Q749" s="18">
        <f t="shared" si="127"/>
        <v>53.25</v>
      </c>
      <c r="R749" s="18">
        <f t="shared" si="128"/>
        <v>55.981220657276992</v>
      </c>
      <c r="S749" s="18">
        <f t="shared" si="129"/>
        <v>-11.981220657276992</v>
      </c>
    </row>
    <row r="750" spans="1:19" x14ac:dyDescent="0.25">
      <c r="A750" s="17">
        <v>23522</v>
      </c>
      <c r="B750" s="18">
        <v>67.3</v>
      </c>
      <c r="C750" s="18">
        <v>34.132142857142874</v>
      </c>
      <c r="D750" s="18">
        <v>31.35</v>
      </c>
      <c r="E750" s="18">
        <v>12.640010171786107</v>
      </c>
      <c r="F750" s="19">
        <f t="shared" si="120"/>
        <v>0.3703257139374394</v>
      </c>
      <c r="G750" s="18">
        <v>33.167857142857144</v>
      </c>
      <c r="H750" s="17">
        <v>56</v>
      </c>
      <c r="I750" s="19">
        <f t="shared" si="121"/>
        <v>0.5071640840585866</v>
      </c>
      <c r="J750" s="19" t="str">
        <f t="shared" si="130"/>
        <v>50% - 75%</v>
      </c>
      <c r="K750" s="19">
        <f t="shared" si="122"/>
        <v>0.46582466567607733</v>
      </c>
      <c r="L750" s="19">
        <f t="shared" si="123"/>
        <v>0.46582466567607733</v>
      </c>
      <c r="M750" s="18">
        <f t="shared" si="124"/>
        <v>1911.400000000001</v>
      </c>
      <c r="N750" s="18">
        <f t="shared" si="125"/>
        <v>1755.6000000000001</v>
      </c>
      <c r="O750" s="18">
        <f t="shared" si="126"/>
        <v>1755.6000000000001</v>
      </c>
      <c r="P750" s="19">
        <v>0.5</v>
      </c>
      <c r="Q750" s="18">
        <f t="shared" si="127"/>
        <v>33.65</v>
      </c>
      <c r="R750" s="18">
        <f t="shared" si="128"/>
        <v>52.17236255572066</v>
      </c>
      <c r="S750" s="18">
        <f t="shared" si="129"/>
        <v>3.8276374442793397</v>
      </c>
    </row>
    <row r="751" spans="1:19" x14ac:dyDescent="0.25">
      <c r="A751" s="17">
        <v>510161</v>
      </c>
      <c r="B751" s="18">
        <v>16.704000000000001</v>
      </c>
      <c r="C751" s="18">
        <v>10.420707317073171</v>
      </c>
      <c r="D751" s="18">
        <v>11.1</v>
      </c>
      <c r="E751" s="18">
        <v>3.3720002538841976</v>
      </c>
      <c r="F751" s="19">
        <f t="shared" si="120"/>
        <v>0.32358650437859909</v>
      </c>
      <c r="G751" s="18">
        <v>6.2832926829268319</v>
      </c>
      <c r="H751" s="17">
        <v>41</v>
      </c>
      <c r="I751" s="19">
        <f t="shared" si="121"/>
        <v>0.62384502616577897</v>
      </c>
      <c r="J751" s="19" t="str">
        <f t="shared" si="130"/>
        <v>50% - 75%</v>
      </c>
      <c r="K751" s="19">
        <f t="shared" si="122"/>
        <v>0.66451149425287348</v>
      </c>
      <c r="L751" s="19">
        <f t="shared" si="123"/>
        <v>0.66451149425287348</v>
      </c>
      <c r="M751" s="18">
        <f t="shared" si="124"/>
        <v>427.24900000000002</v>
      </c>
      <c r="N751" s="18">
        <f t="shared" si="125"/>
        <v>455.09999999999997</v>
      </c>
      <c r="O751" s="18">
        <f t="shared" si="126"/>
        <v>455.09999999999997</v>
      </c>
      <c r="P751" s="19">
        <v>0.5</v>
      </c>
      <c r="Q751" s="18">
        <f t="shared" si="127"/>
        <v>8.3520000000000003</v>
      </c>
      <c r="R751" s="18">
        <f t="shared" si="128"/>
        <v>54.489942528735625</v>
      </c>
      <c r="S751" s="18">
        <f t="shared" si="129"/>
        <v>-13.489942528735625</v>
      </c>
    </row>
    <row r="752" spans="1:19" x14ac:dyDescent="0.25">
      <c r="A752" s="17">
        <v>61794</v>
      </c>
      <c r="B752" s="18">
        <v>2.8</v>
      </c>
      <c r="C752" s="18">
        <v>1.9684210526315795</v>
      </c>
      <c r="D752" s="18">
        <v>2.2000000000000002</v>
      </c>
      <c r="E752" s="18">
        <v>0.62519413770050336</v>
      </c>
      <c r="F752" s="19">
        <f t="shared" si="120"/>
        <v>0.31761199508849092</v>
      </c>
      <c r="G752" s="18">
        <v>0.83157894736842097</v>
      </c>
      <c r="H752" s="17">
        <v>38</v>
      </c>
      <c r="I752" s="19">
        <f t="shared" si="121"/>
        <v>0.70300751879699275</v>
      </c>
      <c r="J752" s="19" t="str">
        <f t="shared" si="130"/>
        <v>50% - 75%</v>
      </c>
      <c r="K752" s="19">
        <f t="shared" si="122"/>
        <v>0.78571428571428581</v>
      </c>
      <c r="L752" s="19">
        <f t="shared" si="123"/>
        <v>0.78571428571428581</v>
      </c>
      <c r="M752" s="18">
        <f t="shared" si="124"/>
        <v>74.800000000000026</v>
      </c>
      <c r="N752" s="18">
        <f t="shared" si="125"/>
        <v>83.600000000000009</v>
      </c>
      <c r="O752" s="18">
        <f t="shared" si="126"/>
        <v>83.600000000000009</v>
      </c>
      <c r="P752" s="19">
        <v>0.5</v>
      </c>
      <c r="Q752" s="18">
        <f t="shared" si="127"/>
        <v>1.4</v>
      </c>
      <c r="R752" s="18">
        <f t="shared" si="128"/>
        <v>59.714285714285722</v>
      </c>
      <c r="S752" s="18">
        <f t="shared" si="129"/>
        <v>-21.714285714285722</v>
      </c>
    </row>
    <row r="753" spans="1:19" x14ac:dyDescent="0.25">
      <c r="A753" s="17">
        <v>3983</v>
      </c>
      <c r="B753" s="18">
        <v>134.80000000000001</v>
      </c>
      <c r="C753" s="18">
        <v>60.230188679245295</v>
      </c>
      <c r="D753" s="18">
        <v>56.400000000000006</v>
      </c>
      <c r="E753" s="18">
        <v>28.135356793308876</v>
      </c>
      <c r="F753" s="19">
        <f t="shared" si="120"/>
        <v>0.4671304774279087</v>
      </c>
      <c r="G753" s="18">
        <v>74.569811320754724</v>
      </c>
      <c r="H753" s="17">
        <v>53</v>
      </c>
      <c r="I753" s="19">
        <f t="shared" si="121"/>
        <v>0.44681148871843684</v>
      </c>
      <c r="J753" s="19" t="str">
        <f t="shared" si="130"/>
        <v>25% - 50%</v>
      </c>
      <c r="K753" s="19">
        <f t="shared" si="122"/>
        <v>0.41839762611275966</v>
      </c>
      <c r="L753" s="19">
        <f t="shared" si="123"/>
        <v>0.41839762611275966</v>
      </c>
      <c r="M753" s="18">
        <f t="shared" si="124"/>
        <v>3192.2000000000007</v>
      </c>
      <c r="N753" s="18">
        <f t="shared" si="125"/>
        <v>2989.2000000000003</v>
      </c>
      <c r="O753" s="18">
        <f t="shared" si="126"/>
        <v>2989.2000000000003</v>
      </c>
      <c r="P753" s="19">
        <v>0.5</v>
      </c>
      <c r="Q753" s="18">
        <f t="shared" si="127"/>
        <v>67.400000000000006</v>
      </c>
      <c r="R753" s="18">
        <f t="shared" si="128"/>
        <v>44.350148367952521</v>
      </c>
      <c r="S753" s="18">
        <f t="shared" si="129"/>
        <v>8.6498516320474792</v>
      </c>
    </row>
    <row r="754" spans="1:19" x14ac:dyDescent="0.25">
      <c r="A754" s="17">
        <v>23570</v>
      </c>
      <c r="B754" s="18">
        <v>47.1</v>
      </c>
      <c r="C754" s="18">
        <v>27.40384615384615</v>
      </c>
      <c r="D754" s="18">
        <v>25.85</v>
      </c>
      <c r="E754" s="18">
        <v>9.7480206445037592</v>
      </c>
      <c r="F754" s="19">
        <f t="shared" si="120"/>
        <v>0.35571724457136528</v>
      </c>
      <c r="G754" s="18">
        <v>19.696153846153848</v>
      </c>
      <c r="H754" s="17">
        <v>52</v>
      </c>
      <c r="I754" s="19">
        <f t="shared" si="121"/>
        <v>0.58182263596276329</v>
      </c>
      <c r="J754" s="19" t="str">
        <f t="shared" si="130"/>
        <v>50% - 75%</v>
      </c>
      <c r="K754" s="19">
        <f t="shared" si="122"/>
        <v>0.54883227176220806</v>
      </c>
      <c r="L754" s="19">
        <f t="shared" si="123"/>
        <v>0.54883227176220806</v>
      </c>
      <c r="M754" s="18">
        <f t="shared" si="124"/>
        <v>1424.9999999999998</v>
      </c>
      <c r="N754" s="18">
        <f t="shared" si="125"/>
        <v>1344.2</v>
      </c>
      <c r="O754" s="18">
        <f t="shared" si="126"/>
        <v>1344.2</v>
      </c>
      <c r="P754" s="19">
        <v>0.5</v>
      </c>
      <c r="Q754" s="18">
        <f t="shared" si="127"/>
        <v>23.55</v>
      </c>
      <c r="R754" s="18">
        <f t="shared" si="128"/>
        <v>57.07855626326964</v>
      </c>
      <c r="S754" s="18">
        <f t="shared" si="129"/>
        <v>-5.0785562632696397</v>
      </c>
    </row>
    <row r="755" spans="1:19" x14ac:dyDescent="0.25">
      <c r="A755" s="17">
        <v>3326</v>
      </c>
      <c r="B755" s="18">
        <v>38.799999999999997</v>
      </c>
      <c r="C755" s="18">
        <v>18.860953846153841</v>
      </c>
      <c r="D755" s="18">
        <v>16.399999999999999</v>
      </c>
      <c r="E755" s="18">
        <v>9.2186501052736443</v>
      </c>
      <c r="F755" s="19">
        <f t="shared" si="120"/>
        <v>0.48876902941754069</v>
      </c>
      <c r="G755" s="18">
        <v>19.939046153846157</v>
      </c>
      <c r="H755" s="17">
        <v>65</v>
      </c>
      <c r="I755" s="19">
        <f t="shared" si="121"/>
        <v>0.48610705789056297</v>
      </c>
      <c r="J755" s="19" t="str">
        <f t="shared" si="130"/>
        <v>25% - 50%</v>
      </c>
      <c r="K755" s="19">
        <f t="shared" si="122"/>
        <v>0.42268041237113402</v>
      </c>
      <c r="L755" s="19">
        <f t="shared" si="123"/>
        <v>0.42268041237113402</v>
      </c>
      <c r="M755" s="18">
        <f t="shared" si="124"/>
        <v>1225.9619999999995</v>
      </c>
      <c r="N755" s="18">
        <f t="shared" si="125"/>
        <v>1066</v>
      </c>
      <c r="O755" s="18">
        <f t="shared" si="126"/>
        <v>1066</v>
      </c>
      <c r="P755" s="19">
        <v>0.5</v>
      </c>
      <c r="Q755" s="18">
        <f t="shared" si="127"/>
        <v>19.399999999999999</v>
      </c>
      <c r="R755" s="18">
        <f t="shared" si="128"/>
        <v>54.948453608247426</v>
      </c>
      <c r="S755" s="18">
        <f t="shared" si="129"/>
        <v>10.051546391752574</v>
      </c>
    </row>
    <row r="756" spans="1:19" x14ac:dyDescent="0.25">
      <c r="A756" s="17">
        <v>12115</v>
      </c>
      <c r="B756" s="18">
        <v>42.6</v>
      </c>
      <c r="C756" s="18">
        <v>22.143452380952379</v>
      </c>
      <c r="D756" s="18">
        <v>23.035499999999999</v>
      </c>
      <c r="E756" s="18">
        <v>9.6868389598600437</v>
      </c>
      <c r="F756" s="19">
        <f t="shared" si="120"/>
        <v>0.43745838694026706</v>
      </c>
      <c r="G756" s="18">
        <v>20.456547619047619</v>
      </c>
      <c r="H756" s="17">
        <v>42</v>
      </c>
      <c r="I756" s="19">
        <f t="shared" si="121"/>
        <v>0.5197993516655488</v>
      </c>
      <c r="J756" s="19" t="str">
        <f t="shared" si="130"/>
        <v>50% - 75%</v>
      </c>
      <c r="K756" s="19">
        <f t="shared" si="122"/>
        <v>0.54073943661971824</v>
      </c>
      <c r="L756" s="19">
        <f t="shared" si="123"/>
        <v>0.54073943661971824</v>
      </c>
      <c r="M756" s="18">
        <f t="shared" si="124"/>
        <v>930.02499999999986</v>
      </c>
      <c r="N756" s="18">
        <f t="shared" si="125"/>
        <v>967.49099999999999</v>
      </c>
      <c r="O756" s="18">
        <f t="shared" si="126"/>
        <v>967.49099999999999</v>
      </c>
      <c r="P756" s="19">
        <v>0.5</v>
      </c>
      <c r="Q756" s="18">
        <f t="shared" si="127"/>
        <v>21.3</v>
      </c>
      <c r="R756" s="18">
        <f t="shared" si="128"/>
        <v>45.422112676056337</v>
      </c>
      <c r="S756" s="18">
        <f t="shared" si="129"/>
        <v>-3.4221126760563365</v>
      </c>
    </row>
    <row r="757" spans="1:19" x14ac:dyDescent="0.25">
      <c r="A757" s="17">
        <v>2663</v>
      </c>
      <c r="B757" s="18">
        <v>17.2</v>
      </c>
      <c r="C757" s="18">
        <v>10.391489361702128</v>
      </c>
      <c r="D757" s="18">
        <v>10.199999999999999</v>
      </c>
      <c r="E757" s="18">
        <v>2.7700125401720586</v>
      </c>
      <c r="F757" s="19">
        <f t="shared" si="120"/>
        <v>0.26656549833760596</v>
      </c>
      <c r="G757" s="18">
        <v>6.8085106382978724</v>
      </c>
      <c r="H757" s="17">
        <v>47</v>
      </c>
      <c r="I757" s="19">
        <f t="shared" si="121"/>
        <v>0.60415635823849578</v>
      </c>
      <c r="J757" s="19" t="str">
        <f t="shared" si="130"/>
        <v>50% - 75%</v>
      </c>
      <c r="K757" s="19">
        <f t="shared" si="122"/>
        <v>0.59302325581395343</v>
      </c>
      <c r="L757" s="19">
        <f t="shared" si="123"/>
        <v>0.59302325581395343</v>
      </c>
      <c r="M757" s="18">
        <f t="shared" si="124"/>
        <v>488.4</v>
      </c>
      <c r="N757" s="18">
        <f t="shared" si="125"/>
        <v>479.4</v>
      </c>
      <c r="O757" s="18">
        <f t="shared" si="126"/>
        <v>479.4</v>
      </c>
      <c r="P757" s="19">
        <v>0.5</v>
      </c>
      <c r="Q757" s="18">
        <f t="shared" si="127"/>
        <v>8.6</v>
      </c>
      <c r="R757" s="18">
        <f t="shared" si="128"/>
        <v>55.744186046511629</v>
      </c>
      <c r="S757" s="18">
        <f t="shared" si="129"/>
        <v>-8.7441860465116292</v>
      </c>
    </row>
    <row r="758" spans="1:19" x14ac:dyDescent="0.25">
      <c r="A758" s="17">
        <v>120240</v>
      </c>
      <c r="B758" s="18">
        <v>179.3</v>
      </c>
      <c r="C758" s="18">
        <v>28.346099236641212</v>
      </c>
      <c r="D758" s="18">
        <v>21.352000000000004</v>
      </c>
      <c r="E758" s="18">
        <v>23.270038753018877</v>
      </c>
      <c r="F758" s="19">
        <f t="shared" si="120"/>
        <v>0.82092560809704529</v>
      </c>
      <c r="G758" s="18">
        <v>150.95390076335883</v>
      </c>
      <c r="H758" s="17">
        <v>131</v>
      </c>
      <c r="I758" s="19">
        <f t="shared" si="121"/>
        <v>0.15809313573140663</v>
      </c>
      <c r="J758" s="19" t="str">
        <f t="shared" si="130"/>
        <v>&lt; 25%</v>
      </c>
      <c r="K758" s="19">
        <f t="shared" si="122"/>
        <v>0.11908533184606805</v>
      </c>
      <c r="L758" s="19">
        <f t="shared" si="123"/>
        <v>0.11908533184606805</v>
      </c>
      <c r="M758" s="18">
        <f t="shared" si="124"/>
        <v>3713.3389999999986</v>
      </c>
      <c r="N758" s="18">
        <f t="shared" si="125"/>
        <v>2797.1120000000005</v>
      </c>
      <c r="O758" s="18">
        <f t="shared" si="126"/>
        <v>2797.1120000000005</v>
      </c>
      <c r="P758" s="19">
        <v>0.5</v>
      </c>
      <c r="Q758" s="18">
        <f t="shared" si="127"/>
        <v>89.65</v>
      </c>
      <c r="R758" s="18">
        <f t="shared" si="128"/>
        <v>31.200356943669831</v>
      </c>
      <c r="S758" s="18">
        <f t="shared" si="129"/>
        <v>99.799643056330169</v>
      </c>
    </row>
    <row r="759" spans="1:19" x14ac:dyDescent="0.25">
      <c r="A759" s="17">
        <v>294186</v>
      </c>
      <c r="B759" s="18">
        <v>172.4</v>
      </c>
      <c r="C759" s="18">
        <v>82.77391304347826</v>
      </c>
      <c r="D759" s="18">
        <v>81.849999999999994</v>
      </c>
      <c r="E759" s="18">
        <v>32.77973245625077</v>
      </c>
      <c r="F759" s="19">
        <f t="shared" si="120"/>
        <v>0.39601525711407065</v>
      </c>
      <c r="G759" s="18">
        <v>89.626086956521746</v>
      </c>
      <c r="H759" s="17">
        <v>46</v>
      </c>
      <c r="I759" s="19">
        <f t="shared" si="121"/>
        <v>0.48012710582063955</v>
      </c>
      <c r="J759" s="19" t="str">
        <f t="shared" si="130"/>
        <v>25% - 50%</v>
      </c>
      <c r="K759" s="19">
        <f t="shared" si="122"/>
        <v>0.47476798143851501</v>
      </c>
      <c r="L759" s="19">
        <f t="shared" si="123"/>
        <v>0.47476798143851501</v>
      </c>
      <c r="M759" s="18">
        <f t="shared" si="124"/>
        <v>3807.6</v>
      </c>
      <c r="N759" s="18">
        <f t="shared" si="125"/>
        <v>3765.1</v>
      </c>
      <c r="O759" s="18">
        <f t="shared" si="126"/>
        <v>3765.1</v>
      </c>
      <c r="P759" s="19">
        <v>0.5</v>
      </c>
      <c r="Q759" s="18">
        <f t="shared" si="127"/>
        <v>86.2</v>
      </c>
      <c r="R759" s="18">
        <f t="shared" si="128"/>
        <v>43.678654292343388</v>
      </c>
      <c r="S759" s="18">
        <f t="shared" si="129"/>
        <v>2.3213457076566115</v>
      </c>
    </row>
    <row r="760" spans="1:19" x14ac:dyDescent="0.25">
      <c r="A760" s="17">
        <v>510133</v>
      </c>
      <c r="B760" s="18">
        <v>18.323</v>
      </c>
      <c r="C760" s="18">
        <v>14.320414634146337</v>
      </c>
      <c r="D760" s="18">
        <v>15</v>
      </c>
      <c r="E760" s="18">
        <v>3.191270632331364</v>
      </c>
      <c r="F760" s="19">
        <f t="shared" si="120"/>
        <v>0.22284764190569828</v>
      </c>
      <c r="G760" s="18">
        <v>4.0025853658536592</v>
      </c>
      <c r="H760" s="17">
        <v>41</v>
      </c>
      <c r="I760" s="19">
        <f t="shared" si="121"/>
        <v>0.78155403777472776</v>
      </c>
      <c r="J760" s="19" t="str">
        <f t="shared" si="130"/>
        <v>&gt; 75%</v>
      </c>
      <c r="K760" s="19">
        <f t="shared" si="122"/>
        <v>0.81864323527806582</v>
      </c>
      <c r="L760" s="19">
        <f t="shared" si="123"/>
        <v>0.81864323527806582</v>
      </c>
      <c r="M760" s="18">
        <f t="shared" si="124"/>
        <v>587.13699999999983</v>
      </c>
      <c r="N760" s="18">
        <f t="shared" si="125"/>
        <v>615</v>
      </c>
      <c r="O760" s="18">
        <f t="shared" si="126"/>
        <v>615</v>
      </c>
      <c r="P760" s="19">
        <v>0.5</v>
      </c>
      <c r="Q760" s="18">
        <f t="shared" si="127"/>
        <v>9.1615000000000002</v>
      </c>
      <c r="R760" s="18">
        <f t="shared" si="128"/>
        <v>67.128745292801398</v>
      </c>
      <c r="S760" s="18">
        <f t="shared" si="129"/>
        <v>-26.128745292801398</v>
      </c>
    </row>
    <row r="761" spans="1:19" x14ac:dyDescent="0.25">
      <c r="A761" s="17">
        <v>3343188</v>
      </c>
      <c r="B761" s="18">
        <v>92.2</v>
      </c>
      <c r="C761" s="18">
        <v>62.968181818181826</v>
      </c>
      <c r="D761" s="18">
        <v>63.25</v>
      </c>
      <c r="E761" s="18">
        <v>17.178471826438884</v>
      </c>
      <c r="F761" s="19">
        <f t="shared" si="120"/>
        <v>0.27281193978319163</v>
      </c>
      <c r="G761" s="18">
        <v>29.231818181818188</v>
      </c>
      <c r="H761" s="17">
        <v>44</v>
      </c>
      <c r="I761" s="19">
        <f t="shared" si="121"/>
        <v>0.68295208045750355</v>
      </c>
      <c r="J761" s="19" t="str">
        <f t="shared" si="130"/>
        <v>50% - 75%</v>
      </c>
      <c r="K761" s="19">
        <f t="shared" si="122"/>
        <v>0.68600867678958788</v>
      </c>
      <c r="L761" s="19">
        <f t="shared" si="123"/>
        <v>0.68600867678958788</v>
      </c>
      <c r="M761" s="18">
        <f t="shared" si="124"/>
        <v>2770.6000000000004</v>
      </c>
      <c r="N761" s="18">
        <f t="shared" si="125"/>
        <v>2783</v>
      </c>
      <c r="O761" s="18">
        <f t="shared" si="126"/>
        <v>2783</v>
      </c>
      <c r="P761" s="19">
        <v>0.5</v>
      </c>
      <c r="Q761" s="18">
        <f t="shared" si="127"/>
        <v>46.1</v>
      </c>
      <c r="R761" s="18">
        <f t="shared" si="128"/>
        <v>60.368763557483732</v>
      </c>
      <c r="S761" s="18">
        <f t="shared" si="129"/>
        <v>-16.368763557483732</v>
      </c>
    </row>
    <row r="762" spans="1:19" x14ac:dyDescent="0.25">
      <c r="A762" s="17">
        <v>52303</v>
      </c>
      <c r="B762" s="18">
        <v>74.8</v>
      </c>
      <c r="C762" s="18">
        <v>38.390909090909098</v>
      </c>
      <c r="D762" s="18">
        <v>38.5</v>
      </c>
      <c r="E762" s="18">
        <v>15.216833062653318</v>
      </c>
      <c r="F762" s="19">
        <f t="shared" si="120"/>
        <v>0.39636553087659593</v>
      </c>
      <c r="G762" s="18">
        <v>36.409090909090907</v>
      </c>
      <c r="H762" s="17">
        <v>44</v>
      </c>
      <c r="I762" s="19">
        <f t="shared" si="121"/>
        <v>0.51324744773942643</v>
      </c>
      <c r="J762" s="19" t="str">
        <f t="shared" si="130"/>
        <v>50% - 75%</v>
      </c>
      <c r="K762" s="19">
        <f t="shared" si="122"/>
        <v>0.51470588235294124</v>
      </c>
      <c r="L762" s="19">
        <f t="shared" si="123"/>
        <v>0.51470588235294124</v>
      </c>
      <c r="M762" s="18">
        <f t="shared" si="124"/>
        <v>1689.2000000000003</v>
      </c>
      <c r="N762" s="18">
        <f t="shared" si="125"/>
        <v>1694</v>
      </c>
      <c r="O762" s="18">
        <f t="shared" si="126"/>
        <v>1694</v>
      </c>
      <c r="P762" s="19">
        <v>0.5</v>
      </c>
      <c r="Q762" s="18">
        <f t="shared" si="127"/>
        <v>37.4</v>
      </c>
      <c r="R762" s="18">
        <f t="shared" si="128"/>
        <v>45.294117647058826</v>
      </c>
      <c r="S762" s="18">
        <f t="shared" si="129"/>
        <v>-1.294117647058826</v>
      </c>
    </row>
    <row r="763" spans="1:19" x14ac:dyDescent="0.25">
      <c r="A763" s="17">
        <v>510195</v>
      </c>
      <c r="B763" s="18">
        <v>19.800999999999998</v>
      </c>
      <c r="C763" s="18">
        <v>12.427424242424241</v>
      </c>
      <c r="D763" s="18">
        <v>14.978999999999999</v>
      </c>
      <c r="E763" s="18">
        <v>6.1114117539971016</v>
      </c>
      <c r="F763" s="19">
        <f t="shared" si="120"/>
        <v>0.49176817615465401</v>
      </c>
      <c r="G763" s="18">
        <v>7.3735757575757575</v>
      </c>
      <c r="H763" s="17">
        <v>33</v>
      </c>
      <c r="I763" s="19">
        <f t="shared" si="121"/>
        <v>0.62761599123399026</v>
      </c>
      <c r="J763" s="19" t="str">
        <f t="shared" si="130"/>
        <v>50% - 75%</v>
      </c>
      <c r="K763" s="19">
        <f t="shared" si="122"/>
        <v>0.75647694560880763</v>
      </c>
      <c r="L763" s="19">
        <f t="shared" si="123"/>
        <v>0.75647694560880763</v>
      </c>
      <c r="M763" s="18">
        <f t="shared" si="124"/>
        <v>410.10499999999996</v>
      </c>
      <c r="N763" s="18">
        <f t="shared" si="125"/>
        <v>494.30699999999996</v>
      </c>
      <c r="O763" s="18">
        <f t="shared" si="126"/>
        <v>494.30699999999996</v>
      </c>
      <c r="P763" s="19">
        <v>0.5</v>
      </c>
      <c r="Q763" s="18">
        <f t="shared" si="127"/>
        <v>9.9004999999999992</v>
      </c>
      <c r="R763" s="18">
        <f t="shared" si="128"/>
        <v>49.927478410181301</v>
      </c>
      <c r="S763" s="18">
        <f t="shared" si="129"/>
        <v>-16.927478410181301</v>
      </c>
    </row>
    <row r="764" spans="1:19" x14ac:dyDescent="0.25">
      <c r="A764" s="17">
        <v>510257</v>
      </c>
      <c r="B764" s="18">
        <v>18.210999999999999</v>
      </c>
      <c r="C764" s="18">
        <v>16.065071428571429</v>
      </c>
      <c r="D764" s="18">
        <v>16.45</v>
      </c>
      <c r="E764" s="18">
        <v>1.7593871908867673</v>
      </c>
      <c r="F764" s="19">
        <f t="shared" si="120"/>
        <v>0.10951630054739316</v>
      </c>
      <c r="G764" s="18">
        <v>2.1459285714285703</v>
      </c>
      <c r="H764" s="17">
        <v>42</v>
      </c>
      <c r="I764" s="19">
        <f t="shared" si="121"/>
        <v>0.88216305686516006</v>
      </c>
      <c r="J764" s="19" t="str">
        <f t="shared" si="130"/>
        <v>&gt; 75%</v>
      </c>
      <c r="K764" s="19">
        <f t="shared" si="122"/>
        <v>0.90330020317390591</v>
      </c>
      <c r="L764" s="19">
        <f t="shared" si="123"/>
        <v>0.90330020317390591</v>
      </c>
      <c r="M764" s="18">
        <f t="shared" si="124"/>
        <v>674.73299999999995</v>
      </c>
      <c r="N764" s="18">
        <f t="shared" si="125"/>
        <v>690.9</v>
      </c>
      <c r="O764" s="18">
        <f t="shared" si="126"/>
        <v>690.9</v>
      </c>
      <c r="P764" s="19">
        <v>0.5</v>
      </c>
      <c r="Q764" s="18">
        <f t="shared" si="127"/>
        <v>9.1054999999999993</v>
      </c>
      <c r="R764" s="18">
        <f t="shared" si="128"/>
        <v>75.877217066608097</v>
      </c>
      <c r="S764" s="18">
        <f t="shared" si="129"/>
        <v>-33.877217066608097</v>
      </c>
    </row>
    <row r="765" spans="1:19" x14ac:dyDescent="0.25">
      <c r="A765" s="17">
        <v>23530</v>
      </c>
      <c r="B765" s="18">
        <v>60.2</v>
      </c>
      <c r="C765" s="18">
        <v>25.170588235294122</v>
      </c>
      <c r="D765" s="18">
        <v>23.5</v>
      </c>
      <c r="E765" s="18">
        <v>11.51965787890677</v>
      </c>
      <c r="F765" s="19">
        <f t="shared" si="120"/>
        <v>0.45766343524518593</v>
      </c>
      <c r="G765" s="18">
        <v>35.029411764705891</v>
      </c>
      <c r="H765" s="17">
        <v>51</v>
      </c>
      <c r="I765" s="19">
        <f t="shared" si="121"/>
        <v>0.41811608364275948</v>
      </c>
      <c r="J765" s="19" t="str">
        <f t="shared" si="130"/>
        <v>25% - 50%</v>
      </c>
      <c r="K765" s="19">
        <f t="shared" si="122"/>
        <v>0.39036544850498339</v>
      </c>
      <c r="L765" s="19">
        <f t="shared" si="123"/>
        <v>0.39036544850498339</v>
      </c>
      <c r="M765" s="18">
        <f t="shared" si="124"/>
        <v>1283.7000000000003</v>
      </c>
      <c r="N765" s="18">
        <f t="shared" si="125"/>
        <v>1198.5</v>
      </c>
      <c r="O765" s="18">
        <f t="shared" si="126"/>
        <v>1198.5</v>
      </c>
      <c r="P765" s="19">
        <v>0.5</v>
      </c>
      <c r="Q765" s="18">
        <f t="shared" si="127"/>
        <v>30.1</v>
      </c>
      <c r="R765" s="18">
        <f t="shared" si="128"/>
        <v>39.817275747508305</v>
      </c>
      <c r="S765" s="18">
        <f t="shared" si="129"/>
        <v>11.182724252491695</v>
      </c>
    </row>
    <row r="766" spans="1:19" x14ac:dyDescent="0.25">
      <c r="A766" s="17">
        <v>23529</v>
      </c>
      <c r="B766" s="18">
        <v>70</v>
      </c>
      <c r="C766" s="18">
        <v>27.577358490566034</v>
      </c>
      <c r="D766" s="18">
        <v>25.299999999999997</v>
      </c>
      <c r="E766" s="18">
        <v>12.210503698887761</v>
      </c>
      <c r="F766" s="19">
        <f t="shared" si="120"/>
        <v>0.44277278054259128</v>
      </c>
      <c r="G766" s="18">
        <v>42.422641509433966</v>
      </c>
      <c r="H766" s="17">
        <v>53</v>
      </c>
      <c r="I766" s="19">
        <f t="shared" si="121"/>
        <v>0.39396226415094332</v>
      </c>
      <c r="J766" s="19" t="str">
        <f t="shared" si="130"/>
        <v>25% - 50%</v>
      </c>
      <c r="K766" s="19">
        <f t="shared" si="122"/>
        <v>0.36142857142857138</v>
      </c>
      <c r="L766" s="19">
        <f t="shared" si="123"/>
        <v>0.36142857142857138</v>
      </c>
      <c r="M766" s="18">
        <f t="shared" si="124"/>
        <v>1461.6</v>
      </c>
      <c r="N766" s="18">
        <f t="shared" si="125"/>
        <v>1340.8999999999999</v>
      </c>
      <c r="O766" s="18">
        <f t="shared" si="126"/>
        <v>1340.8999999999999</v>
      </c>
      <c r="P766" s="19">
        <v>0.5</v>
      </c>
      <c r="Q766" s="18">
        <f t="shared" si="127"/>
        <v>35</v>
      </c>
      <c r="R766" s="18">
        <f t="shared" si="128"/>
        <v>38.311428571428564</v>
      </c>
      <c r="S766" s="18">
        <f t="shared" si="129"/>
        <v>14.688571428571436</v>
      </c>
    </row>
    <row r="767" spans="1:19" x14ac:dyDescent="0.25">
      <c r="A767" s="17">
        <v>2674</v>
      </c>
      <c r="B767" s="18">
        <v>137.5</v>
      </c>
      <c r="C767" s="18">
        <v>79.479591836734684</v>
      </c>
      <c r="D767" s="18">
        <v>75.099999999999994</v>
      </c>
      <c r="E767" s="18">
        <v>31.174796040443756</v>
      </c>
      <c r="F767" s="19">
        <f t="shared" si="120"/>
        <v>0.39223648888990736</v>
      </c>
      <c r="G767" s="18">
        <v>58.020408163265323</v>
      </c>
      <c r="H767" s="17">
        <v>49</v>
      </c>
      <c r="I767" s="19">
        <f t="shared" si="121"/>
        <v>0.5780333951762523</v>
      </c>
      <c r="J767" s="19" t="str">
        <f t="shared" si="130"/>
        <v>50% - 75%</v>
      </c>
      <c r="K767" s="19">
        <f t="shared" si="122"/>
        <v>0.5461818181818181</v>
      </c>
      <c r="L767" s="19">
        <f t="shared" si="123"/>
        <v>0.5461818181818181</v>
      </c>
      <c r="M767" s="18">
        <f t="shared" si="124"/>
        <v>3894.4999999999995</v>
      </c>
      <c r="N767" s="18">
        <f t="shared" si="125"/>
        <v>3679.8999999999996</v>
      </c>
      <c r="O767" s="18">
        <f t="shared" si="126"/>
        <v>3679.8999999999996</v>
      </c>
      <c r="P767" s="19">
        <v>0.5</v>
      </c>
      <c r="Q767" s="18">
        <f t="shared" si="127"/>
        <v>68.75</v>
      </c>
      <c r="R767" s="18">
        <f t="shared" si="128"/>
        <v>53.525818181818174</v>
      </c>
      <c r="S767" s="18">
        <f t="shared" si="129"/>
        <v>-4.525818181818174</v>
      </c>
    </row>
    <row r="768" spans="1:19" x14ac:dyDescent="0.25">
      <c r="A768" s="17">
        <v>617103</v>
      </c>
      <c r="B768" s="18">
        <v>6.2</v>
      </c>
      <c r="C768" s="18">
        <v>5.5209302325581406</v>
      </c>
      <c r="D768" s="18">
        <v>5.6</v>
      </c>
      <c r="E768" s="18">
        <v>0.42401602594089144</v>
      </c>
      <c r="F768" s="19">
        <f t="shared" si="120"/>
        <v>7.6801554825014023E-2</v>
      </c>
      <c r="G768" s="18">
        <v>0.67906976744186065</v>
      </c>
      <c r="H768" s="17">
        <v>43</v>
      </c>
      <c r="I768" s="19">
        <f t="shared" si="121"/>
        <v>0.89047261815453882</v>
      </c>
      <c r="J768" s="19" t="str">
        <f t="shared" si="130"/>
        <v>&gt; 75%</v>
      </c>
      <c r="K768" s="19">
        <f t="shared" si="122"/>
        <v>0.90322580645161277</v>
      </c>
      <c r="L768" s="19">
        <f t="shared" si="123"/>
        <v>0.89047261815453882</v>
      </c>
      <c r="M768" s="18">
        <f t="shared" si="124"/>
        <v>237.40000000000003</v>
      </c>
      <c r="N768" s="18">
        <f t="shared" si="125"/>
        <v>240.79999999999998</v>
      </c>
      <c r="O768" s="18">
        <f t="shared" si="126"/>
        <v>240.79999999999998</v>
      </c>
      <c r="P768" s="19">
        <v>0.5</v>
      </c>
      <c r="Q768" s="18">
        <f t="shared" si="127"/>
        <v>3.1</v>
      </c>
      <c r="R768" s="18">
        <f t="shared" si="128"/>
        <v>77.677419354838705</v>
      </c>
      <c r="S768" s="18">
        <f t="shared" si="129"/>
        <v>-34.677419354838705</v>
      </c>
    </row>
    <row r="769" spans="1:19" x14ac:dyDescent="0.25">
      <c r="A769" s="17">
        <v>294199</v>
      </c>
      <c r="B769" s="18">
        <v>220.5</v>
      </c>
      <c r="C769" s="18">
        <v>82.836170212765936</v>
      </c>
      <c r="D769" s="18">
        <v>79.300000000000011</v>
      </c>
      <c r="E769" s="18">
        <v>43.484017181388268</v>
      </c>
      <c r="F769" s="19">
        <f t="shared" si="120"/>
        <v>0.52493997573401718</v>
      </c>
      <c r="G769" s="18">
        <v>137.66382978723405</v>
      </c>
      <c r="H769" s="17">
        <v>47</v>
      </c>
      <c r="I769" s="19">
        <f t="shared" si="121"/>
        <v>0.37567424132773669</v>
      </c>
      <c r="J769" s="19" t="str">
        <f t="shared" si="130"/>
        <v>25% - 50%</v>
      </c>
      <c r="K769" s="19">
        <f t="shared" si="122"/>
        <v>0.35963718820861684</v>
      </c>
      <c r="L769" s="19">
        <f t="shared" si="123"/>
        <v>0.35963718820861684</v>
      </c>
      <c r="M769" s="18">
        <f t="shared" si="124"/>
        <v>3893.2999999999988</v>
      </c>
      <c r="N769" s="18">
        <f t="shared" si="125"/>
        <v>3727.1000000000004</v>
      </c>
      <c r="O769" s="18">
        <f t="shared" si="126"/>
        <v>3727.1000000000004</v>
      </c>
      <c r="P769" s="19">
        <v>0.5</v>
      </c>
      <c r="Q769" s="18">
        <f t="shared" si="127"/>
        <v>110.25</v>
      </c>
      <c r="R769" s="18">
        <f t="shared" si="128"/>
        <v>33.805895691609983</v>
      </c>
      <c r="S769" s="18">
        <f t="shared" si="129"/>
        <v>13.194104308390017</v>
      </c>
    </row>
    <row r="770" spans="1:19" x14ac:dyDescent="0.25">
      <c r="A770" s="17">
        <v>294142</v>
      </c>
      <c r="B770" s="18">
        <v>239.8</v>
      </c>
      <c r="C770" s="18">
        <v>115.15106382978726</v>
      </c>
      <c r="D770" s="18">
        <v>109.9</v>
      </c>
      <c r="E770" s="18">
        <v>53.435120645591091</v>
      </c>
      <c r="F770" s="19">
        <f t="shared" ref="F770:F833" si="131">+E770/C770</f>
        <v>0.46404365594552588</v>
      </c>
      <c r="G770" s="18">
        <v>124.64893617021279</v>
      </c>
      <c r="H770" s="17">
        <v>47</v>
      </c>
      <c r="I770" s="19">
        <f t="shared" ref="I770:I833" si="132">+C770/B770</f>
        <v>0.48019626284314954</v>
      </c>
      <c r="J770" s="19" t="str">
        <f t="shared" si="130"/>
        <v>25% - 50%</v>
      </c>
      <c r="K770" s="19">
        <f t="shared" ref="K770:K833" si="133">+D770/B770</f>
        <v>0.45829858215179314</v>
      </c>
      <c r="L770" s="19">
        <f t="shared" ref="L770:L833" si="134">+IF(F770&gt;0.1,K770,I770)</f>
        <v>0.45829858215179314</v>
      </c>
      <c r="M770" s="18">
        <f t="shared" ref="M770:M833" si="135">+H770*C770</f>
        <v>5412.1000000000013</v>
      </c>
      <c r="N770" s="18">
        <f t="shared" ref="N770:N833" si="136">+D770*H770</f>
        <v>5165.3</v>
      </c>
      <c r="O770" s="18">
        <f t="shared" ref="O770:O833" si="137">+IF(F770&lt;1,N770,M770)</f>
        <v>5165.3</v>
      </c>
      <c r="P770" s="19">
        <v>0.5</v>
      </c>
      <c r="Q770" s="18">
        <f t="shared" ref="Q770:Q833" si="138">+P770*B770</f>
        <v>119.9</v>
      </c>
      <c r="R770" s="18">
        <f t="shared" ref="R770:R833" si="139">+O770/Q770</f>
        <v>43.080066722268555</v>
      </c>
      <c r="S770" s="18">
        <f t="shared" ref="S770:S833" si="140">+H770-R770</f>
        <v>3.9199332777314453</v>
      </c>
    </row>
    <row r="771" spans="1:19" x14ac:dyDescent="0.25">
      <c r="A771" s="17">
        <v>334251</v>
      </c>
      <c r="B771" s="18">
        <v>25</v>
      </c>
      <c r="C771" s="18">
        <v>14.404545454545454</v>
      </c>
      <c r="D771" s="18">
        <v>14.149999999999999</v>
      </c>
      <c r="E771" s="18">
        <v>3.3780381361151943</v>
      </c>
      <c r="F771" s="19">
        <f t="shared" si="131"/>
        <v>0.23451195643589232</v>
      </c>
      <c r="G771" s="18">
        <v>10.595454545454544</v>
      </c>
      <c r="H771" s="17">
        <v>44</v>
      </c>
      <c r="I771" s="19">
        <f t="shared" si="132"/>
        <v>0.57618181818181813</v>
      </c>
      <c r="J771" s="19" t="str">
        <f t="shared" ref="J771:J834" si="141">IF(I771&lt;=0.25,"&lt; 25%",IF(AND(I771&gt;0.25,I771&lt;=0.5),"25% - 50%", IF(AND(I771&gt;0.5,I771&lt;=0.75),"50% - 75%", IF(I771&gt;0.75,"&gt; 75%", "Other"   ))    ))</f>
        <v>50% - 75%</v>
      </c>
      <c r="K771" s="19">
        <f t="shared" si="133"/>
        <v>0.56599999999999995</v>
      </c>
      <c r="L771" s="19">
        <f t="shared" si="134"/>
        <v>0.56599999999999995</v>
      </c>
      <c r="M771" s="18">
        <f t="shared" si="135"/>
        <v>633.79999999999995</v>
      </c>
      <c r="N771" s="18">
        <f t="shared" si="136"/>
        <v>622.59999999999991</v>
      </c>
      <c r="O771" s="18">
        <f t="shared" si="137"/>
        <v>622.59999999999991</v>
      </c>
      <c r="P771" s="19">
        <v>0.5</v>
      </c>
      <c r="Q771" s="18">
        <f t="shared" si="138"/>
        <v>12.5</v>
      </c>
      <c r="R771" s="18">
        <f t="shared" si="139"/>
        <v>49.807999999999993</v>
      </c>
      <c r="S771" s="18">
        <f t="shared" si="140"/>
        <v>-5.8079999999999927</v>
      </c>
    </row>
    <row r="772" spans="1:19" x14ac:dyDescent="0.25">
      <c r="A772" s="17">
        <v>294118</v>
      </c>
      <c r="B772" s="18">
        <v>183.7</v>
      </c>
      <c r="C772" s="18">
        <v>75.846268656716404</v>
      </c>
      <c r="D772" s="18">
        <v>64</v>
      </c>
      <c r="E772" s="18">
        <v>42.101224801726623</v>
      </c>
      <c r="F772" s="19">
        <f t="shared" si="131"/>
        <v>0.5550863021657485</v>
      </c>
      <c r="G772" s="18">
        <v>107.8537313432836</v>
      </c>
      <c r="H772" s="17">
        <v>67</v>
      </c>
      <c r="I772" s="19">
        <f t="shared" si="132"/>
        <v>0.41288115763046496</v>
      </c>
      <c r="J772" s="19" t="str">
        <f t="shared" si="141"/>
        <v>25% - 50%</v>
      </c>
      <c r="K772" s="19">
        <f t="shared" si="133"/>
        <v>0.34839412084921068</v>
      </c>
      <c r="L772" s="19">
        <f t="shared" si="134"/>
        <v>0.34839412084921068</v>
      </c>
      <c r="M772" s="18">
        <f t="shared" si="135"/>
        <v>5081.6999999999989</v>
      </c>
      <c r="N772" s="18">
        <f t="shared" si="136"/>
        <v>4288</v>
      </c>
      <c r="O772" s="18">
        <f t="shared" si="137"/>
        <v>4288</v>
      </c>
      <c r="P772" s="19">
        <v>0.5</v>
      </c>
      <c r="Q772" s="18">
        <f t="shared" si="138"/>
        <v>91.85</v>
      </c>
      <c r="R772" s="18">
        <f t="shared" si="139"/>
        <v>46.68481219379423</v>
      </c>
      <c r="S772" s="18">
        <f t="shared" si="140"/>
        <v>20.31518780620577</v>
      </c>
    </row>
    <row r="773" spans="1:19" x14ac:dyDescent="0.25">
      <c r="A773" s="17">
        <v>29443</v>
      </c>
      <c r="B773" s="18">
        <v>209.8</v>
      </c>
      <c r="C773" s="18">
        <v>111.78541666666666</v>
      </c>
      <c r="D773" s="18">
        <v>105.4</v>
      </c>
      <c r="E773" s="18">
        <v>43.697762684747161</v>
      </c>
      <c r="F773" s="19">
        <f t="shared" si="131"/>
        <v>0.39090754400504385</v>
      </c>
      <c r="G773" s="18">
        <v>98.014583333333348</v>
      </c>
      <c r="H773" s="17">
        <v>48</v>
      </c>
      <c r="I773" s="19">
        <f t="shared" si="132"/>
        <v>0.53281895455989825</v>
      </c>
      <c r="J773" s="19" t="str">
        <f t="shared" si="141"/>
        <v>50% - 75%</v>
      </c>
      <c r="K773" s="19">
        <f t="shared" si="133"/>
        <v>0.50238322211630126</v>
      </c>
      <c r="L773" s="19">
        <f t="shared" si="134"/>
        <v>0.50238322211630126</v>
      </c>
      <c r="M773" s="18">
        <f t="shared" si="135"/>
        <v>5365.7</v>
      </c>
      <c r="N773" s="18">
        <f t="shared" si="136"/>
        <v>5059.2000000000007</v>
      </c>
      <c r="O773" s="18">
        <f t="shared" si="137"/>
        <v>5059.2000000000007</v>
      </c>
      <c r="P773" s="19">
        <v>0.5</v>
      </c>
      <c r="Q773" s="18">
        <f t="shared" si="138"/>
        <v>104.9</v>
      </c>
      <c r="R773" s="18">
        <f t="shared" si="139"/>
        <v>48.228789323164925</v>
      </c>
      <c r="S773" s="18">
        <f t="shared" si="140"/>
        <v>-0.22878932316492495</v>
      </c>
    </row>
    <row r="774" spans="1:19" x14ac:dyDescent="0.25">
      <c r="A774" s="17">
        <v>3129</v>
      </c>
      <c r="B774" s="18">
        <v>35.299999999999997</v>
      </c>
      <c r="C774" s="18">
        <v>19.308675000000001</v>
      </c>
      <c r="D774" s="18">
        <v>19.8</v>
      </c>
      <c r="E774" s="18">
        <v>7.519096080382643</v>
      </c>
      <c r="F774" s="19">
        <f t="shared" si="131"/>
        <v>0.3894154353099134</v>
      </c>
      <c r="G774" s="18">
        <v>15.991325</v>
      </c>
      <c r="H774" s="17">
        <v>40</v>
      </c>
      <c r="I774" s="19">
        <f t="shared" si="132"/>
        <v>0.54698796033994346</v>
      </c>
      <c r="J774" s="19" t="str">
        <f t="shared" si="141"/>
        <v>50% - 75%</v>
      </c>
      <c r="K774" s="19">
        <f t="shared" si="133"/>
        <v>0.56090651558073656</v>
      </c>
      <c r="L774" s="19">
        <f t="shared" si="134"/>
        <v>0.56090651558073656</v>
      </c>
      <c r="M774" s="18">
        <f t="shared" si="135"/>
        <v>772.34699999999998</v>
      </c>
      <c r="N774" s="18">
        <f t="shared" si="136"/>
        <v>792</v>
      </c>
      <c r="O774" s="18">
        <f t="shared" si="137"/>
        <v>792</v>
      </c>
      <c r="P774" s="19">
        <v>0.5</v>
      </c>
      <c r="Q774" s="18">
        <f t="shared" si="138"/>
        <v>17.649999999999999</v>
      </c>
      <c r="R774" s="18">
        <f t="shared" si="139"/>
        <v>44.87252124645893</v>
      </c>
      <c r="S774" s="18">
        <f t="shared" si="140"/>
        <v>-4.8725212464589305</v>
      </c>
    </row>
    <row r="775" spans="1:19" x14ac:dyDescent="0.25">
      <c r="A775" s="17">
        <v>29431</v>
      </c>
      <c r="B775" s="18">
        <v>133.80000000000001</v>
      </c>
      <c r="C775" s="18">
        <v>63.238636363636381</v>
      </c>
      <c r="D775" s="18">
        <v>61.75</v>
      </c>
      <c r="E775" s="18">
        <v>26.332261722069678</v>
      </c>
      <c r="F775" s="19">
        <f t="shared" si="131"/>
        <v>0.41639515391592652</v>
      </c>
      <c r="G775" s="18">
        <v>70.561363636363652</v>
      </c>
      <c r="H775" s="17">
        <v>44</v>
      </c>
      <c r="I775" s="19">
        <f t="shared" si="132"/>
        <v>0.47263554830819415</v>
      </c>
      <c r="J775" s="19" t="str">
        <f t="shared" si="141"/>
        <v>25% - 50%</v>
      </c>
      <c r="K775" s="19">
        <f t="shared" si="133"/>
        <v>0.46150971599402091</v>
      </c>
      <c r="L775" s="19">
        <f t="shared" si="134"/>
        <v>0.46150971599402091</v>
      </c>
      <c r="M775" s="18">
        <f t="shared" si="135"/>
        <v>2782.5000000000009</v>
      </c>
      <c r="N775" s="18">
        <f t="shared" si="136"/>
        <v>2717</v>
      </c>
      <c r="O775" s="18">
        <f t="shared" si="137"/>
        <v>2717</v>
      </c>
      <c r="P775" s="19">
        <v>0.5</v>
      </c>
      <c r="Q775" s="18">
        <f t="shared" si="138"/>
        <v>66.900000000000006</v>
      </c>
      <c r="R775" s="18">
        <f t="shared" si="139"/>
        <v>40.61285500747384</v>
      </c>
      <c r="S775" s="18">
        <f t="shared" si="140"/>
        <v>3.3871449925261601</v>
      </c>
    </row>
    <row r="776" spans="1:19" x14ac:dyDescent="0.25">
      <c r="A776" s="17">
        <v>2484</v>
      </c>
      <c r="B776" s="18">
        <v>101.1</v>
      </c>
      <c r="C776" s="18">
        <v>38.953129032258069</v>
      </c>
      <c r="D776" s="18">
        <v>33.363500000000002</v>
      </c>
      <c r="E776" s="18">
        <v>25.024666811613251</v>
      </c>
      <c r="F776" s="19">
        <f t="shared" si="131"/>
        <v>0.64243020864613198</v>
      </c>
      <c r="G776" s="18">
        <v>62.146870967741933</v>
      </c>
      <c r="H776" s="17">
        <v>62</v>
      </c>
      <c r="I776" s="19">
        <f t="shared" si="132"/>
        <v>0.38529306659008972</v>
      </c>
      <c r="J776" s="19" t="str">
        <f t="shared" si="141"/>
        <v>25% - 50%</v>
      </c>
      <c r="K776" s="19">
        <f t="shared" si="133"/>
        <v>0.33000494559841742</v>
      </c>
      <c r="L776" s="19">
        <f t="shared" si="134"/>
        <v>0.33000494559841742</v>
      </c>
      <c r="M776" s="18">
        <f t="shared" si="135"/>
        <v>2415.0940000000001</v>
      </c>
      <c r="N776" s="18">
        <f t="shared" si="136"/>
        <v>2068.5370000000003</v>
      </c>
      <c r="O776" s="18">
        <f t="shared" si="137"/>
        <v>2068.5370000000003</v>
      </c>
      <c r="P776" s="19">
        <v>0.5</v>
      </c>
      <c r="Q776" s="18">
        <f t="shared" si="138"/>
        <v>50.55</v>
      </c>
      <c r="R776" s="18">
        <f t="shared" si="139"/>
        <v>40.920613254203765</v>
      </c>
      <c r="S776" s="18">
        <f t="shared" si="140"/>
        <v>21.079386745796235</v>
      </c>
    </row>
    <row r="777" spans="1:19" x14ac:dyDescent="0.25">
      <c r="A777" s="17">
        <v>334439</v>
      </c>
      <c r="B777" s="18">
        <v>11</v>
      </c>
      <c r="C777" s="18">
        <v>7.1690476190476184</v>
      </c>
      <c r="D777" s="18">
        <v>7.1</v>
      </c>
      <c r="E777" s="18">
        <v>2.0821527433062164</v>
      </c>
      <c r="F777" s="19">
        <f t="shared" si="131"/>
        <v>0.29043645041136201</v>
      </c>
      <c r="G777" s="18">
        <v>3.8309523809523816</v>
      </c>
      <c r="H777" s="17">
        <v>42</v>
      </c>
      <c r="I777" s="19">
        <f t="shared" si="132"/>
        <v>0.65173160173160172</v>
      </c>
      <c r="J777" s="19" t="str">
        <f t="shared" si="141"/>
        <v>50% - 75%</v>
      </c>
      <c r="K777" s="19">
        <f t="shared" si="133"/>
        <v>0.64545454545454539</v>
      </c>
      <c r="L777" s="19">
        <f t="shared" si="134"/>
        <v>0.64545454545454539</v>
      </c>
      <c r="M777" s="18">
        <f t="shared" si="135"/>
        <v>301.09999999999997</v>
      </c>
      <c r="N777" s="18">
        <f t="shared" si="136"/>
        <v>298.2</v>
      </c>
      <c r="O777" s="18">
        <f t="shared" si="137"/>
        <v>298.2</v>
      </c>
      <c r="P777" s="19">
        <v>0.5</v>
      </c>
      <c r="Q777" s="18">
        <f t="shared" si="138"/>
        <v>5.5</v>
      </c>
      <c r="R777" s="18">
        <f t="shared" si="139"/>
        <v>54.218181818181819</v>
      </c>
      <c r="S777" s="18">
        <f t="shared" si="140"/>
        <v>-12.218181818181819</v>
      </c>
    </row>
    <row r="778" spans="1:19" x14ac:dyDescent="0.25">
      <c r="A778" s="17">
        <v>294188</v>
      </c>
      <c r="B778" s="18">
        <v>214.6</v>
      </c>
      <c r="C778" s="18">
        <v>113.87659574468087</v>
      </c>
      <c r="D778" s="18">
        <v>107.2</v>
      </c>
      <c r="E778" s="18">
        <v>45.123324792539634</v>
      </c>
      <c r="F778" s="19">
        <f t="shared" si="131"/>
        <v>0.39624757394143761</v>
      </c>
      <c r="G778" s="18">
        <v>100.72340425531915</v>
      </c>
      <c r="H778" s="17">
        <v>47</v>
      </c>
      <c r="I778" s="19">
        <f t="shared" si="132"/>
        <v>0.53064583292022771</v>
      </c>
      <c r="J778" s="19" t="str">
        <f t="shared" si="141"/>
        <v>50% - 75%</v>
      </c>
      <c r="K778" s="19">
        <f t="shared" si="133"/>
        <v>0.49953401677539611</v>
      </c>
      <c r="L778" s="19">
        <f t="shared" si="134"/>
        <v>0.49953401677539611</v>
      </c>
      <c r="M778" s="18">
        <f t="shared" si="135"/>
        <v>5352.2000000000007</v>
      </c>
      <c r="N778" s="18">
        <f t="shared" si="136"/>
        <v>5038.4000000000005</v>
      </c>
      <c r="O778" s="18">
        <f t="shared" si="137"/>
        <v>5038.4000000000005</v>
      </c>
      <c r="P778" s="19">
        <v>0.5</v>
      </c>
      <c r="Q778" s="18">
        <f t="shared" si="138"/>
        <v>107.3</v>
      </c>
      <c r="R778" s="18">
        <f t="shared" si="139"/>
        <v>46.956197576887241</v>
      </c>
      <c r="S778" s="18">
        <f t="shared" si="140"/>
        <v>4.3802423112758504E-2</v>
      </c>
    </row>
    <row r="779" spans="1:19" x14ac:dyDescent="0.25">
      <c r="A779" s="17">
        <v>294185</v>
      </c>
      <c r="B779" s="18">
        <v>212.8</v>
      </c>
      <c r="C779" s="18">
        <v>87.785714285714306</v>
      </c>
      <c r="D779" s="18">
        <v>81.099999999999994</v>
      </c>
      <c r="E779" s="18">
        <v>42.601638270532867</v>
      </c>
      <c r="F779" s="19">
        <f t="shared" si="131"/>
        <v>0.48529124148694874</v>
      </c>
      <c r="G779" s="18">
        <v>125.01428571428571</v>
      </c>
      <c r="H779" s="17">
        <v>49</v>
      </c>
      <c r="I779" s="19">
        <f t="shared" si="132"/>
        <v>0.41252685284640178</v>
      </c>
      <c r="J779" s="19" t="str">
        <f t="shared" si="141"/>
        <v>25% - 50%</v>
      </c>
      <c r="K779" s="19">
        <f t="shared" si="133"/>
        <v>0.38110902255639095</v>
      </c>
      <c r="L779" s="19">
        <f t="shared" si="134"/>
        <v>0.38110902255639095</v>
      </c>
      <c r="M779" s="18">
        <f t="shared" si="135"/>
        <v>4301.5000000000009</v>
      </c>
      <c r="N779" s="18">
        <f t="shared" si="136"/>
        <v>3973.8999999999996</v>
      </c>
      <c r="O779" s="18">
        <f t="shared" si="137"/>
        <v>3973.8999999999996</v>
      </c>
      <c r="P779" s="19">
        <v>0.5</v>
      </c>
      <c r="Q779" s="18">
        <f t="shared" si="138"/>
        <v>106.4</v>
      </c>
      <c r="R779" s="18">
        <f t="shared" si="139"/>
        <v>37.348684210526308</v>
      </c>
      <c r="S779" s="18">
        <f t="shared" si="140"/>
        <v>11.651315789473692</v>
      </c>
    </row>
    <row r="780" spans="1:19" x14ac:dyDescent="0.25">
      <c r="A780" s="17">
        <v>2481</v>
      </c>
      <c r="B780" s="18">
        <v>128</v>
      </c>
      <c r="C780" s="18">
        <v>78.163499999999999</v>
      </c>
      <c r="D780" s="18">
        <v>81.099999999999994</v>
      </c>
      <c r="E780" s="18">
        <v>23.246425091915871</v>
      </c>
      <c r="F780" s="19">
        <f t="shared" si="131"/>
        <v>0.29740767867247336</v>
      </c>
      <c r="G780" s="18">
        <v>49.836500000000001</v>
      </c>
      <c r="H780" s="17">
        <v>38</v>
      </c>
      <c r="I780" s="19">
        <f t="shared" si="132"/>
        <v>0.61065234374999999</v>
      </c>
      <c r="J780" s="19" t="str">
        <f t="shared" si="141"/>
        <v>50% - 75%</v>
      </c>
      <c r="K780" s="19">
        <f t="shared" si="133"/>
        <v>0.63359374999999996</v>
      </c>
      <c r="L780" s="19">
        <f t="shared" si="134"/>
        <v>0.63359374999999996</v>
      </c>
      <c r="M780" s="18">
        <f t="shared" si="135"/>
        <v>2970.2129999999997</v>
      </c>
      <c r="N780" s="18">
        <f t="shared" si="136"/>
        <v>3081.7999999999997</v>
      </c>
      <c r="O780" s="18">
        <f t="shared" si="137"/>
        <v>3081.7999999999997</v>
      </c>
      <c r="P780" s="19">
        <v>0.5</v>
      </c>
      <c r="Q780" s="18">
        <f t="shared" si="138"/>
        <v>64</v>
      </c>
      <c r="R780" s="18">
        <f t="shared" si="139"/>
        <v>48.153124999999996</v>
      </c>
      <c r="S780" s="18">
        <f t="shared" si="140"/>
        <v>-10.153124999999996</v>
      </c>
    </row>
    <row r="781" spans="1:19" x14ac:dyDescent="0.25">
      <c r="A781" s="17">
        <v>30620</v>
      </c>
      <c r="B781" s="18">
        <v>44.8</v>
      </c>
      <c r="C781" s="18">
        <v>19.166799999999999</v>
      </c>
      <c r="D781" s="18">
        <v>18.3</v>
      </c>
      <c r="E781" s="18">
        <v>10.940713097085006</v>
      </c>
      <c r="F781" s="19">
        <f t="shared" si="131"/>
        <v>0.57081584286813691</v>
      </c>
      <c r="G781" s="18">
        <v>25.633200000000002</v>
      </c>
      <c r="H781" s="17">
        <v>45</v>
      </c>
      <c r="I781" s="19">
        <f t="shared" si="132"/>
        <v>0.42783035714285711</v>
      </c>
      <c r="J781" s="19" t="str">
        <f t="shared" si="141"/>
        <v>25% - 50%</v>
      </c>
      <c r="K781" s="19">
        <f t="shared" si="133"/>
        <v>0.4084821428571429</v>
      </c>
      <c r="L781" s="19">
        <f t="shared" si="134"/>
        <v>0.4084821428571429</v>
      </c>
      <c r="M781" s="18">
        <f t="shared" si="135"/>
        <v>862.50599999999997</v>
      </c>
      <c r="N781" s="18">
        <f t="shared" si="136"/>
        <v>823.5</v>
      </c>
      <c r="O781" s="18">
        <f t="shared" si="137"/>
        <v>823.5</v>
      </c>
      <c r="P781" s="19">
        <v>0.5</v>
      </c>
      <c r="Q781" s="18">
        <f t="shared" si="138"/>
        <v>22.4</v>
      </c>
      <c r="R781" s="18">
        <f t="shared" si="139"/>
        <v>36.763392857142861</v>
      </c>
      <c r="S781" s="18">
        <f t="shared" si="140"/>
        <v>8.2366071428571388</v>
      </c>
    </row>
    <row r="782" spans="1:19" x14ac:dyDescent="0.25">
      <c r="A782" s="17">
        <v>3343177</v>
      </c>
      <c r="B782" s="18">
        <v>98.1</v>
      </c>
      <c r="C782" s="18">
        <v>73.048378378378388</v>
      </c>
      <c r="D782" s="18">
        <v>76.900000000000006</v>
      </c>
      <c r="E782" s="18">
        <v>18.344968052652778</v>
      </c>
      <c r="F782" s="19">
        <f t="shared" si="131"/>
        <v>0.25113450099643431</v>
      </c>
      <c r="G782" s="18">
        <v>25.051621621621624</v>
      </c>
      <c r="H782" s="17">
        <v>37</v>
      </c>
      <c r="I782" s="19">
        <f t="shared" si="132"/>
        <v>0.74463178775105399</v>
      </c>
      <c r="J782" s="19" t="str">
        <f t="shared" si="141"/>
        <v>50% - 75%</v>
      </c>
      <c r="K782" s="19">
        <f t="shared" si="133"/>
        <v>0.78389398572884816</v>
      </c>
      <c r="L782" s="19">
        <f t="shared" si="134"/>
        <v>0.78389398572884816</v>
      </c>
      <c r="M782" s="18">
        <f t="shared" si="135"/>
        <v>2702.7900000000004</v>
      </c>
      <c r="N782" s="18">
        <f t="shared" si="136"/>
        <v>2845.3</v>
      </c>
      <c r="O782" s="18">
        <f t="shared" si="137"/>
        <v>2845.3</v>
      </c>
      <c r="P782" s="19">
        <v>0.5</v>
      </c>
      <c r="Q782" s="18">
        <f t="shared" si="138"/>
        <v>49.05</v>
      </c>
      <c r="R782" s="18">
        <f t="shared" si="139"/>
        <v>58.00815494393477</v>
      </c>
      <c r="S782" s="18">
        <f t="shared" si="140"/>
        <v>-21.00815494393477</v>
      </c>
    </row>
    <row r="783" spans="1:19" x14ac:dyDescent="0.25">
      <c r="A783" s="17">
        <v>294187</v>
      </c>
      <c r="B783" s="18">
        <v>205.9</v>
      </c>
      <c r="C783" s="18">
        <v>89.715909090909079</v>
      </c>
      <c r="D783" s="18">
        <v>86.45</v>
      </c>
      <c r="E783" s="18">
        <v>40.840557493301198</v>
      </c>
      <c r="F783" s="19">
        <f t="shared" si="131"/>
        <v>0.45522090682843647</v>
      </c>
      <c r="G783" s="18">
        <v>116.1840909090909</v>
      </c>
      <c r="H783" s="17">
        <v>44</v>
      </c>
      <c r="I783" s="19">
        <f t="shared" si="132"/>
        <v>0.43572563910106399</v>
      </c>
      <c r="J783" s="19" t="str">
        <f t="shared" si="141"/>
        <v>25% - 50%</v>
      </c>
      <c r="K783" s="19">
        <f t="shared" si="133"/>
        <v>0.41986401165614379</v>
      </c>
      <c r="L783" s="19">
        <f t="shared" si="134"/>
        <v>0.41986401165614379</v>
      </c>
      <c r="M783" s="18">
        <f t="shared" si="135"/>
        <v>3947.4999999999995</v>
      </c>
      <c r="N783" s="18">
        <f t="shared" si="136"/>
        <v>3803.8</v>
      </c>
      <c r="O783" s="18">
        <f t="shared" si="137"/>
        <v>3803.8</v>
      </c>
      <c r="P783" s="19">
        <v>0.5</v>
      </c>
      <c r="Q783" s="18">
        <f t="shared" si="138"/>
        <v>102.95</v>
      </c>
      <c r="R783" s="18">
        <f t="shared" si="139"/>
        <v>36.948033025740649</v>
      </c>
      <c r="S783" s="18">
        <f t="shared" si="140"/>
        <v>7.0519669742593507</v>
      </c>
    </row>
    <row r="784" spans="1:19" x14ac:dyDescent="0.25">
      <c r="A784" s="17">
        <v>551070</v>
      </c>
      <c r="B784" s="18">
        <v>17.771000000000001</v>
      </c>
      <c r="C784" s="18">
        <v>13.106216216216218</v>
      </c>
      <c r="D784" s="18">
        <v>13.7</v>
      </c>
      <c r="E784" s="18">
        <v>3.4242660862920156</v>
      </c>
      <c r="F784" s="19">
        <f t="shared" si="131"/>
        <v>0.26127037962758454</v>
      </c>
      <c r="G784" s="18">
        <v>4.6647837837837844</v>
      </c>
      <c r="H784" s="17">
        <v>37</v>
      </c>
      <c r="I784" s="19">
        <f t="shared" si="132"/>
        <v>0.7375058362622372</v>
      </c>
      <c r="J784" s="19" t="str">
        <f t="shared" si="141"/>
        <v>50% - 75%</v>
      </c>
      <c r="K784" s="19">
        <f t="shared" si="133"/>
        <v>0.7709189128355185</v>
      </c>
      <c r="L784" s="19">
        <f t="shared" si="134"/>
        <v>0.7709189128355185</v>
      </c>
      <c r="M784" s="18">
        <f t="shared" si="135"/>
        <v>484.93000000000006</v>
      </c>
      <c r="N784" s="18">
        <f t="shared" si="136"/>
        <v>506.9</v>
      </c>
      <c r="O784" s="18">
        <f t="shared" si="137"/>
        <v>506.9</v>
      </c>
      <c r="P784" s="19">
        <v>0.5</v>
      </c>
      <c r="Q784" s="18">
        <f t="shared" si="138"/>
        <v>8.8855000000000004</v>
      </c>
      <c r="R784" s="18">
        <f t="shared" si="139"/>
        <v>57.047999549828369</v>
      </c>
      <c r="S784" s="18">
        <f t="shared" si="140"/>
        <v>-20.047999549828369</v>
      </c>
    </row>
    <row r="785" spans="1:19" x14ac:dyDescent="0.25">
      <c r="A785" s="17">
        <v>3251130</v>
      </c>
      <c r="B785" s="18">
        <v>71</v>
      </c>
      <c r="C785" s="18">
        <v>46.081818181818178</v>
      </c>
      <c r="D785" s="18">
        <v>51.7</v>
      </c>
      <c r="E785" s="18">
        <v>19.626153700888775</v>
      </c>
      <c r="F785" s="19">
        <f t="shared" si="131"/>
        <v>0.42589798916902061</v>
      </c>
      <c r="G785" s="18">
        <v>24.918181818181818</v>
      </c>
      <c r="H785" s="17">
        <v>33</v>
      </c>
      <c r="I785" s="19">
        <f t="shared" si="132"/>
        <v>0.64903969270166451</v>
      </c>
      <c r="J785" s="19" t="str">
        <f t="shared" si="141"/>
        <v>50% - 75%</v>
      </c>
      <c r="K785" s="19">
        <f t="shared" si="133"/>
        <v>0.72816901408450707</v>
      </c>
      <c r="L785" s="19">
        <f t="shared" si="134"/>
        <v>0.72816901408450707</v>
      </c>
      <c r="M785" s="18">
        <f t="shared" si="135"/>
        <v>1520.6999999999998</v>
      </c>
      <c r="N785" s="18">
        <f t="shared" si="136"/>
        <v>1706.1000000000001</v>
      </c>
      <c r="O785" s="18">
        <f t="shared" si="137"/>
        <v>1706.1000000000001</v>
      </c>
      <c r="P785" s="19">
        <v>0.5</v>
      </c>
      <c r="Q785" s="18">
        <f t="shared" si="138"/>
        <v>35.5</v>
      </c>
      <c r="R785" s="18">
        <f t="shared" si="139"/>
        <v>48.059154929577467</v>
      </c>
      <c r="S785" s="18">
        <f t="shared" si="140"/>
        <v>-15.059154929577467</v>
      </c>
    </row>
    <row r="786" spans="1:19" x14ac:dyDescent="0.25">
      <c r="A786" s="17">
        <v>2404</v>
      </c>
      <c r="B786" s="18">
        <v>52.3</v>
      </c>
      <c r="C786" s="18">
        <v>26.144466666666666</v>
      </c>
      <c r="D786" s="18">
        <v>24.8</v>
      </c>
      <c r="E786" s="18">
        <v>13.472836452385485</v>
      </c>
      <c r="F786" s="19">
        <f t="shared" si="131"/>
        <v>0.51532267321264225</v>
      </c>
      <c r="G786" s="18">
        <v>26.155533333333338</v>
      </c>
      <c r="H786" s="17">
        <v>45</v>
      </c>
      <c r="I786" s="19">
        <f t="shared" si="132"/>
        <v>0.49989420012746977</v>
      </c>
      <c r="J786" s="19" t="str">
        <f t="shared" si="141"/>
        <v>25% - 50%</v>
      </c>
      <c r="K786" s="19">
        <f t="shared" si="133"/>
        <v>0.47418738049713199</v>
      </c>
      <c r="L786" s="19">
        <f t="shared" si="134"/>
        <v>0.47418738049713199</v>
      </c>
      <c r="M786" s="18">
        <f t="shared" si="135"/>
        <v>1176.501</v>
      </c>
      <c r="N786" s="18">
        <f t="shared" si="136"/>
        <v>1116</v>
      </c>
      <c r="O786" s="18">
        <f t="shared" si="137"/>
        <v>1116</v>
      </c>
      <c r="P786" s="19">
        <v>0.5</v>
      </c>
      <c r="Q786" s="18">
        <f t="shared" si="138"/>
        <v>26.15</v>
      </c>
      <c r="R786" s="18">
        <f t="shared" si="139"/>
        <v>42.676864244741878</v>
      </c>
      <c r="S786" s="18">
        <f t="shared" si="140"/>
        <v>2.3231357552581215</v>
      </c>
    </row>
    <row r="787" spans="1:19" x14ac:dyDescent="0.25">
      <c r="A787" s="17">
        <v>334242</v>
      </c>
      <c r="B787" s="18">
        <v>26.6</v>
      </c>
      <c r="C787" s="18">
        <v>20.888888888888889</v>
      </c>
      <c r="D787" s="18">
        <v>22.1</v>
      </c>
      <c r="E787" s="18">
        <v>4.4062797899476882</v>
      </c>
      <c r="F787" s="19">
        <f t="shared" si="131"/>
        <v>0.21093892611451698</v>
      </c>
      <c r="G787" s="18">
        <v>5.7111111111111139</v>
      </c>
      <c r="H787" s="17">
        <v>36</v>
      </c>
      <c r="I787" s="19">
        <f t="shared" si="132"/>
        <v>0.78529657477025894</v>
      </c>
      <c r="J787" s="19" t="str">
        <f t="shared" si="141"/>
        <v>&gt; 75%</v>
      </c>
      <c r="K787" s="19">
        <f t="shared" si="133"/>
        <v>0.83082706766917291</v>
      </c>
      <c r="L787" s="19">
        <f t="shared" si="134"/>
        <v>0.83082706766917291</v>
      </c>
      <c r="M787" s="18">
        <f t="shared" si="135"/>
        <v>752</v>
      </c>
      <c r="N787" s="18">
        <f t="shared" si="136"/>
        <v>795.6</v>
      </c>
      <c r="O787" s="18">
        <f t="shared" si="137"/>
        <v>795.6</v>
      </c>
      <c r="P787" s="19">
        <v>0.5</v>
      </c>
      <c r="Q787" s="18">
        <f t="shared" si="138"/>
        <v>13.3</v>
      </c>
      <c r="R787" s="18">
        <f t="shared" si="139"/>
        <v>59.819548872180448</v>
      </c>
      <c r="S787" s="18">
        <f t="shared" si="140"/>
        <v>-23.819548872180448</v>
      </c>
    </row>
    <row r="788" spans="1:19" x14ac:dyDescent="0.25">
      <c r="A788" s="17">
        <v>557014</v>
      </c>
      <c r="B788" s="18">
        <v>21.4</v>
      </c>
      <c r="C788" s="18">
        <v>12.53407547169811</v>
      </c>
      <c r="D788" s="18">
        <v>11.157</v>
      </c>
      <c r="E788" s="18">
        <v>4.360149979111779</v>
      </c>
      <c r="F788" s="19">
        <f t="shared" si="131"/>
        <v>0.34786370873200656</v>
      </c>
      <c r="G788" s="18">
        <v>8.8659245283018855</v>
      </c>
      <c r="H788" s="17">
        <v>53</v>
      </c>
      <c r="I788" s="19">
        <f t="shared" si="132"/>
        <v>0.5857044612943042</v>
      </c>
      <c r="J788" s="19" t="str">
        <f t="shared" si="141"/>
        <v>50% - 75%</v>
      </c>
      <c r="K788" s="19">
        <f t="shared" si="133"/>
        <v>0.52135514018691598</v>
      </c>
      <c r="L788" s="19">
        <f t="shared" si="134"/>
        <v>0.52135514018691598</v>
      </c>
      <c r="M788" s="18">
        <f t="shared" si="135"/>
        <v>664.30599999999981</v>
      </c>
      <c r="N788" s="18">
        <f t="shared" si="136"/>
        <v>591.32100000000003</v>
      </c>
      <c r="O788" s="18">
        <f t="shared" si="137"/>
        <v>591.32100000000003</v>
      </c>
      <c r="P788" s="19">
        <v>0.5</v>
      </c>
      <c r="Q788" s="18">
        <f t="shared" si="138"/>
        <v>10.7</v>
      </c>
      <c r="R788" s="18">
        <f t="shared" si="139"/>
        <v>55.263644859813091</v>
      </c>
      <c r="S788" s="18">
        <f t="shared" si="140"/>
        <v>-2.2636448598130912</v>
      </c>
    </row>
    <row r="789" spans="1:19" x14ac:dyDescent="0.25">
      <c r="A789" s="17">
        <v>12114</v>
      </c>
      <c r="B789" s="18">
        <v>46.235999999999997</v>
      </c>
      <c r="C789" s="18">
        <v>24.341630434782612</v>
      </c>
      <c r="D789" s="18">
        <v>22.789499999999997</v>
      </c>
      <c r="E789" s="18">
        <v>8.6954087690220927</v>
      </c>
      <c r="F789" s="19">
        <f t="shared" si="131"/>
        <v>0.35722376084540819</v>
      </c>
      <c r="G789" s="18">
        <v>21.894369565217385</v>
      </c>
      <c r="H789" s="17">
        <v>46</v>
      </c>
      <c r="I789" s="19">
        <f t="shared" si="132"/>
        <v>0.52646488525786428</v>
      </c>
      <c r="J789" s="19" t="str">
        <f t="shared" si="141"/>
        <v>50% - 75%</v>
      </c>
      <c r="K789" s="19">
        <f t="shared" si="133"/>
        <v>0.4928951466389826</v>
      </c>
      <c r="L789" s="19">
        <f t="shared" si="134"/>
        <v>0.4928951466389826</v>
      </c>
      <c r="M789" s="18">
        <f t="shared" si="135"/>
        <v>1119.7150000000001</v>
      </c>
      <c r="N789" s="18">
        <f t="shared" si="136"/>
        <v>1048.3169999999998</v>
      </c>
      <c r="O789" s="18">
        <f t="shared" si="137"/>
        <v>1048.3169999999998</v>
      </c>
      <c r="P789" s="19">
        <v>0.5</v>
      </c>
      <c r="Q789" s="18">
        <f t="shared" si="138"/>
        <v>23.117999999999999</v>
      </c>
      <c r="R789" s="18">
        <f t="shared" si="139"/>
        <v>45.346353490786392</v>
      </c>
      <c r="S789" s="18">
        <f t="shared" si="140"/>
        <v>0.65364650921360834</v>
      </c>
    </row>
    <row r="790" spans="1:19" x14ac:dyDescent="0.25">
      <c r="A790" s="17">
        <v>510267</v>
      </c>
      <c r="B790" s="18">
        <v>18.048999999999999</v>
      </c>
      <c r="C790" s="18">
        <v>13.874277777777779</v>
      </c>
      <c r="D790" s="18">
        <v>14.6</v>
      </c>
      <c r="E790" s="18">
        <v>3.2840339793884152</v>
      </c>
      <c r="F790" s="19">
        <f t="shared" si="131"/>
        <v>0.2366994543419336</v>
      </c>
      <c r="G790" s="18">
        <v>4.174722222222222</v>
      </c>
      <c r="H790" s="17">
        <v>36</v>
      </c>
      <c r="I790" s="19">
        <f t="shared" si="132"/>
        <v>0.76870063592319682</v>
      </c>
      <c r="J790" s="19" t="str">
        <f t="shared" si="141"/>
        <v>&gt; 75%</v>
      </c>
      <c r="K790" s="19">
        <f t="shared" si="133"/>
        <v>0.80890908083550339</v>
      </c>
      <c r="L790" s="19">
        <f t="shared" si="134"/>
        <v>0.80890908083550339</v>
      </c>
      <c r="M790" s="18">
        <f t="shared" si="135"/>
        <v>499.47400000000005</v>
      </c>
      <c r="N790" s="18">
        <f t="shared" si="136"/>
        <v>525.6</v>
      </c>
      <c r="O790" s="18">
        <f t="shared" si="137"/>
        <v>525.6</v>
      </c>
      <c r="P790" s="19">
        <v>0.5</v>
      </c>
      <c r="Q790" s="18">
        <f t="shared" si="138"/>
        <v>9.0244999999999997</v>
      </c>
      <c r="R790" s="18">
        <f t="shared" si="139"/>
        <v>58.241453820156245</v>
      </c>
      <c r="S790" s="18">
        <f t="shared" si="140"/>
        <v>-22.241453820156245</v>
      </c>
    </row>
    <row r="791" spans="1:19" x14ac:dyDescent="0.25">
      <c r="A791" s="17">
        <v>23537</v>
      </c>
      <c r="B791" s="18">
        <v>51.2</v>
      </c>
      <c r="C791" s="18">
        <v>33.830952380952375</v>
      </c>
      <c r="D791" s="18">
        <v>32.85</v>
      </c>
      <c r="E791" s="18">
        <v>9.1926664327614418</v>
      </c>
      <c r="F791" s="19">
        <f t="shared" si="131"/>
        <v>0.27172354857905595</v>
      </c>
      <c r="G791" s="18">
        <v>17.369047619047631</v>
      </c>
      <c r="H791" s="17">
        <v>42</v>
      </c>
      <c r="I791" s="19">
        <f t="shared" si="132"/>
        <v>0.66076078869047605</v>
      </c>
      <c r="J791" s="19" t="str">
        <f t="shared" si="141"/>
        <v>50% - 75%</v>
      </c>
      <c r="K791" s="19">
        <f t="shared" si="133"/>
        <v>0.6416015625</v>
      </c>
      <c r="L791" s="19">
        <f t="shared" si="134"/>
        <v>0.6416015625</v>
      </c>
      <c r="M791" s="18">
        <f t="shared" si="135"/>
        <v>1420.8999999999999</v>
      </c>
      <c r="N791" s="18">
        <f t="shared" si="136"/>
        <v>1379.7</v>
      </c>
      <c r="O791" s="18">
        <f t="shared" si="137"/>
        <v>1379.7</v>
      </c>
      <c r="P791" s="19">
        <v>0.5</v>
      </c>
      <c r="Q791" s="18">
        <f t="shared" si="138"/>
        <v>25.6</v>
      </c>
      <c r="R791" s="18">
        <f t="shared" si="139"/>
        <v>53.89453125</v>
      </c>
      <c r="S791" s="18">
        <f t="shared" si="140"/>
        <v>-11.89453125</v>
      </c>
    </row>
    <row r="792" spans="1:19" x14ac:dyDescent="0.25">
      <c r="A792" s="17">
        <v>3343181</v>
      </c>
      <c r="B792" s="18">
        <v>92.1</v>
      </c>
      <c r="C792" s="18">
        <v>57.3720930232558</v>
      </c>
      <c r="D792" s="18">
        <v>55.1</v>
      </c>
      <c r="E792" s="18">
        <v>15.396587834436646</v>
      </c>
      <c r="F792" s="19">
        <f t="shared" si="131"/>
        <v>0.26836371174737572</v>
      </c>
      <c r="G792" s="18">
        <v>34.727906976744187</v>
      </c>
      <c r="H792" s="17">
        <v>43</v>
      </c>
      <c r="I792" s="19">
        <f t="shared" si="132"/>
        <v>0.62293260611569823</v>
      </c>
      <c r="J792" s="19" t="str">
        <f t="shared" si="141"/>
        <v>50% - 75%</v>
      </c>
      <c r="K792" s="19">
        <f t="shared" si="133"/>
        <v>0.59826275787187844</v>
      </c>
      <c r="L792" s="19">
        <f t="shared" si="134"/>
        <v>0.59826275787187844</v>
      </c>
      <c r="M792" s="18">
        <f t="shared" si="135"/>
        <v>2466.9999999999995</v>
      </c>
      <c r="N792" s="18">
        <f t="shared" si="136"/>
        <v>2369.3000000000002</v>
      </c>
      <c r="O792" s="18">
        <f t="shared" si="137"/>
        <v>2369.3000000000002</v>
      </c>
      <c r="P792" s="19">
        <v>0.5</v>
      </c>
      <c r="Q792" s="18">
        <f t="shared" si="138"/>
        <v>46.05</v>
      </c>
      <c r="R792" s="18">
        <f t="shared" si="139"/>
        <v>51.450597176981546</v>
      </c>
      <c r="S792" s="18">
        <f t="shared" si="140"/>
        <v>-8.450597176981546</v>
      </c>
    </row>
    <row r="793" spans="1:19" x14ac:dyDescent="0.25">
      <c r="A793" s="17">
        <v>67053</v>
      </c>
      <c r="B793" s="18">
        <v>30.4</v>
      </c>
      <c r="C793" s="18">
        <v>25.44</v>
      </c>
      <c r="D793" s="18">
        <v>25.2</v>
      </c>
      <c r="E793" s="18">
        <v>2.8681093567106632</v>
      </c>
      <c r="F793" s="19">
        <f t="shared" si="131"/>
        <v>0.1127401476694443</v>
      </c>
      <c r="G793" s="18">
        <v>4.9599999999999991</v>
      </c>
      <c r="H793" s="17">
        <v>40</v>
      </c>
      <c r="I793" s="19">
        <f t="shared" si="132"/>
        <v>0.83684210526315794</v>
      </c>
      <c r="J793" s="19" t="str">
        <f t="shared" si="141"/>
        <v>&gt; 75%</v>
      </c>
      <c r="K793" s="19">
        <f t="shared" si="133"/>
        <v>0.82894736842105265</v>
      </c>
      <c r="L793" s="19">
        <f t="shared" si="134"/>
        <v>0.82894736842105265</v>
      </c>
      <c r="M793" s="18">
        <f t="shared" si="135"/>
        <v>1017.6</v>
      </c>
      <c r="N793" s="18">
        <f t="shared" si="136"/>
        <v>1008</v>
      </c>
      <c r="O793" s="18">
        <f t="shared" si="137"/>
        <v>1008</v>
      </c>
      <c r="P793" s="19">
        <v>0.5</v>
      </c>
      <c r="Q793" s="18">
        <f t="shared" si="138"/>
        <v>15.2</v>
      </c>
      <c r="R793" s="18">
        <f t="shared" si="139"/>
        <v>66.31578947368422</v>
      </c>
      <c r="S793" s="18">
        <f t="shared" si="140"/>
        <v>-26.31578947368422</v>
      </c>
    </row>
    <row r="794" spans="1:19" x14ac:dyDescent="0.25">
      <c r="A794" s="17">
        <v>23555</v>
      </c>
      <c r="B794" s="18">
        <v>67.8</v>
      </c>
      <c r="C794" s="18">
        <v>25.182926829268286</v>
      </c>
      <c r="D794" s="18">
        <v>24.6</v>
      </c>
      <c r="E794" s="18">
        <v>10.883172847084268</v>
      </c>
      <c r="F794" s="19">
        <f t="shared" si="131"/>
        <v>0.43216473291085239</v>
      </c>
      <c r="G794" s="18">
        <v>42.617073170731715</v>
      </c>
      <c r="H794" s="17">
        <v>41</v>
      </c>
      <c r="I794" s="19">
        <f t="shared" si="132"/>
        <v>0.37142959925174462</v>
      </c>
      <c r="J794" s="19" t="str">
        <f t="shared" si="141"/>
        <v>25% - 50%</v>
      </c>
      <c r="K794" s="19">
        <f t="shared" si="133"/>
        <v>0.36283185840707965</v>
      </c>
      <c r="L794" s="19">
        <f t="shared" si="134"/>
        <v>0.36283185840707965</v>
      </c>
      <c r="M794" s="18">
        <f t="shared" si="135"/>
        <v>1032.4999999999998</v>
      </c>
      <c r="N794" s="18">
        <f t="shared" si="136"/>
        <v>1008.6</v>
      </c>
      <c r="O794" s="18">
        <f t="shared" si="137"/>
        <v>1008.6</v>
      </c>
      <c r="P794" s="19">
        <v>0.5</v>
      </c>
      <c r="Q794" s="18">
        <f t="shared" si="138"/>
        <v>33.9</v>
      </c>
      <c r="R794" s="18">
        <f t="shared" si="139"/>
        <v>29.752212389380531</v>
      </c>
      <c r="S794" s="18">
        <f t="shared" si="140"/>
        <v>11.247787610619469</v>
      </c>
    </row>
    <row r="795" spans="1:19" x14ac:dyDescent="0.25">
      <c r="A795" s="17">
        <v>29435</v>
      </c>
      <c r="B795" s="18">
        <v>132.69999999999999</v>
      </c>
      <c r="C795" s="18">
        <v>94.34054054054053</v>
      </c>
      <c r="D795" s="18">
        <v>97</v>
      </c>
      <c r="E795" s="18">
        <v>28.908125150201339</v>
      </c>
      <c r="F795" s="19">
        <f t="shared" si="131"/>
        <v>0.30642314517774871</v>
      </c>
      <c r="G795" s="18">
        <v>38.359459459459444</v>
      </c>
      <c r="H795" s="17">
        <v>37</v>
      </c>
      <c r="I795" s="19">
        <f t="shared" si="132"/>
        <v>0.71093097619096113</v>
      </c>
      <c r="J795" s="19" t="str">
        <f t="shared" si="141"/>
        <v>50% - 75%</v>
      </c>
      <c r="K795" s="19">
        <f t="shared" si="133"/>
        <v>0.73097211755840252</v>
      </c>
      <c r="L795" s="19">
        <f t="shared" si="134"/>
        <v>0.73097211755840252</v>
      </c>
      <c r="M795" s="18">
        <f t="shared" si="135"/>
        <v>3490.5999999999995</v>
      </c>
      <c r="N795" s="18">
        <f t="shared" si="136"/>
        <v>3589</v>
      </c>
      <c r="O795" s="18">
        <f t="shared" si="137"/>
        <v>3589</v>
      </c>
      <c r="P795" s="19">
        <v>0.5</v>
      </c>
      <c r="Q795" s="18">
        <f t="shared" si="138"/>
        <v>66.349999999999994</v>
      </c>
      <c r="R795" s="18">
        <f t="shared" si="139"/>
        <v>54.091936699321785</v>
      </c>
      <c r="S795" s="18">
        <f t="shared" si="140"/>
        <v>-17.091936699321785</v>
      </c>
    </row>
    <row r="796" spans="1:19" x14ac:dyDescent="0.25">
      <c r="A796" s="17">
        <v>29457</v>
      </c>
      <c r="B796" s="18">
        <v>159.4</v>
      </c>
      <c r="C796" s="18">
        <v>98.243902439024396</v>
      </c>
      <c r="D796" s="18">
        <v>95.7</v>
      </c>
      <c r="E796" s="18">
        <v>36.475361881552907</v>
      </c>
      <c r="F796" s="19">
        <f t="shared" si="131"/>
        <v>0.3712735444745951</v>
      </c>
      <c r="G796" s="18">
        <v>61.156097560975624</v>
      </c>
      <c r="H796" s="17">
        <v>41</v>
      </c>
      <c r="I796" s="19">
        <f t="shared" si="132"/>
        <v>0.61633564892738013</v>
      </c>
      <c r="J796" s="19" t="str">
        <f t="shared" si="141"/>
        <v>50% - 75%</v>
      </c>
      <c r="K796" s="19">
        <f t="shared" si="133"/>
        <v>0.60037641154328736</v>
      </c>
      <c r="L796" s="19">
        <f t="shared" si="134"/>
        <v>0.60037641154328736</v>
      </c>
      <c r="M796" s="18">
        <f t="shared" si="135"/>
        <v>4028</v>
      </c>
      <c r="N796" s="18">
        <f t="shared" si="136"/>
        <v>3923.7000000000003</v>
      </c>
      <c r="O796" s="18">
        <f t="shared" si="137"/>
        <v>3923.7000000000003</v>
      </c>
      <c r="P796" s="19">
        <v>0.5</v>
      </c>
      <c r="Q796" s="18">
        <f t="shared" si="138"/>
        <v>79.7</v>
      </c>
      <c r="R796" s="18">
        <f t="shared" si="139"/>
        <v>49.230865746549561</v>
      </c>
      <c r="S796" s="18">
        <f t="shared" si="140"/>
        <v>-8.2308657465495614</v>
      </c>
    </row>
    <row r="797" spans="1:19" x14ac:dyDescent="0.25">
      <c r="A797" s="17">
        <v>2672</v>
      </c>
      <c r="B797" s="18">
        <v>295.10000000000002</v>
      </c>
      <c r="C797" s="18">
        <v>169.02894736842103</v>
      </c>
      <c r="D797" s="18">
        <v>170.85000000000002</v>
      </c>
      <c r="E797" s="18">
        <v>65.736615770178432</v>
      </c>
      <c r="F797" s="19">
        <f t="shared" si="131"/>
        <v>0.38890744333215749</v>
      </c>
      <c r="G797" s="18">
        <v>126.07105263157897</v>
      </c>
      <c r="H797" s="17">
        <v>38</v>
      </c>
      <c r="I797" s="19">
        <f t="shared" si="132"/>
        <v>0.57278531809021016</v>
      </c>
      <c r="J797" s="19" t="str">
        <f t="shared" si="141"/>
        <v>50% - 75%</v>
      </c>
      <c r="K797" s="19">
        <f t="shared" si="133"/>
        <v>0.57895628600474414</v>
      </c>
      <c r="L797" s="19">
        <f t="shared" si="134"/>
        <v>0.57895628600474414</v>
      </c>
      <c r="M797" s="18">
        <f t="shared" si="135"/>
        <v>6423.0999999999995</v>
      </c>
      <c r="N797" s="18">
        <f t="shared" si="136"/>
        <v>6492.3000000000011</v>
      </c>
      <c r="O797" s="18">
        <f t="shared" si="137"/>
        <v>6492.3000000000011</v>
      </c>
      <c r="P797" s="19">
        <v>0.5</v>
      </c>
      <c r="Q797" s="18">
        <f t="shared" si="138"/>
        <v>147.55000000000001</v>
      </c>
      <c r="R797" s="18">
        <f t="shared" si="139"/>
        <v>44.000677736360558</v>
      </c>
      <c r="S797" s="18">
        <f t="shared" si="140"/>
        <v>-6.0006777363605579</v>
      </c>
    </row>
    <row r="798" spans="1:19" x14ac:dyDescent="0.25">
      <c r="A798" s="17">
        <v>2106</v>
      </c>
      <c r="B798" s="18">
        <v>9.6</v>
      </c>
      <c r="C798" s="18">
        <v>4.5365853658536581</v>
      </c>
      <c r="D798" s="18">
        <v>4.4000000000000004</v>
      </c>
      <c r="E798" s="18">
        <v>1.9967168173730838</v>
      </c>
      <c r="F798" s="19">
        <f t="shared" si="131"/>
        <v>0.44013650275428196</v>
      </c>
      <c r="G798" s="18">
        <v>5.0634146341463406</v>
      </c>
      <c r="H798" s="17">
        <v>41</v>
      </c>
      <c r="I798" s="19">
        <f t="shared" si="132"/>
        <v>0.47256097560975607</v>
      </c>
      <c r="J798" s="19" t="str">
        <f t="shared" si="141"/>
        <v>25% - 50%</v>
      </c>
      <c r="K798" s="19">
        <f t="shared" si="133"/>
        <v>0.45833333333333337</v>
      </c>
      <c r="L798" s="19">
        <f t="shared" si="134"/>
        <v>0.45833333333333337</v>
      </c>
      <c r="M798" s="18">
        <f t="shared" si="135"/>
        <v>185.99999999999997</v>
      </c>
      <c r="N798" s="18">
        <f t="shared" si="136"/>
        <v>180.4</v>
      </c>
      <c r="O798" s="18">
        <f t="shared" si="137"/>
        <v>180.4</v>
      </c>
      <c r="P798" s="19">
        <v>0.5</v>
      </c>
      <c r="Q798" s="18">
        <f t="shared" si="138"/>
        <v>4.8</v>
      </c>
      <c r="R798" s="18">
        <f t="shared" si="139"/>
        <v>37.583333333333336</v>
      </c>
      <c r="S798" s="18">
        <f t="shared" si="140"/>
        <v>3.4166666666666643</v>
      </c>
    </row>
    <row r="799" spans="1:19" x14ac:dyDescent="0.25">
      <c r="A799" s="17">
        <v>12113</v>
      </c>
      <c r="B799" s="18">
        <v>44</v>
      </c>
      <c r="C799" s="18">
        <v>26.80879487179487</v>
      </c>
      <c r="D799" s="18">
        <v>26.6</v>
      </c>
      <c r="E799" s="18">
        <v>9.6463197677704322</v>
      </c>
      <c r="F799" s="19">
        <f t="shared" si="131"/>
        <v>0.35981922402335137</v>
      </c>
      <c r="G799" s="18">
        <v>17.19120512820513</v>
      </c>
      <c r="H799" s="17">
        <v>39</v>
      </c>
      <c r="I799" s="19">
        <f t="shared" si="132"/>
        <v>0.60929079254079255</v>
      </c>
      <c r="J799" s="19" t="str">
        <f t="shared" si="141"/>
        <v>50% - 75%</v>
      </c>
      <c r="K799" s="19">
        <f t="shared" si="133"/>
        <v>0.60454545454545461</v>
      </c>
      <c r="L799" s="19">
        <f t="shared" si="134"/>
        <v>0.60454545454545461</v>
      </c>
      <c r="M799" s="18">
        <f t="shared" si="135"/>
        <v>1045.5429999999999</v>
      </c>
      <c r="N799" s="18">
        <f t="shared" si="136"/>
        <v>1037.4000000000001</v>
      </c>
      <c r="O799" s="18">
        <f t="shared" si="137"/>
        <v>1037.4000000000001</v>
      </c>
      <c r="P799" s="19">
        <v>0.5</v>
      </c>
      <c r="Q799" s="18">
        <f t="shared" si="138"/>
        <v>22</v>
      </c>
      <c r="R799" s="18">
        <f t="shared" si="139"/>
        <v>47.154545454545456</v>
      </c>
      <c r="S799" s="18">
        <f t="shared" si="140"/>
        <v>-8.1545454545454561</v>
      </c>
    </row>
    <row r="800" spans="1:19" x14ac:dyDescent="0.25">
      <c r="A800" s="17">
        <v>294120</v>
      </c>
      <c r="B800" s="18">
        <v>165.7</v>
      </c>
      <c r="C800" s="18">
        <v>81.199999999999989</v>
      </c>
      <c r="D800" s="18">
        <v>82.7</v>
      </c>
      <c r="E800" s="18">
        <v>32.88068497529283</v>
      </c>
      <c r="F800" s="19">
        <f t="shared" si="131"/>
        <v>0.40493454403069995</v>
      </c>
      <c r="G800" s="18">
        <v>84.5</v>
      </c>
      <c r="H800" s="17">
        <v>37</v>
      </c>
      <c r="I800" s="19">
        <f t="shared" si="132"/>
        <v>0.49004224502112248</v>
      </c>
      <c r="J800" s="19" t="str">
        <f t="shared" si="141"/>
        <v>25% - 50%</v>
      </c>
      <c r="K800" s="19">
        <f t="shared" si="133"/>
        <v>0.49909474954737482</v>
      </c>
      <c r="L800" s="19">
        <f t="shared" si="134"/>
        <v>0.49909474954737482</v>
      </c>
      <c r="M800" s="18">
        <f t="shared" si="135"/>
        <v>3004.3999999999996</v>
      </c>
      <c r="N800" s="18">
        <f t="shared" si="136"/>
        <v>3059.9</v>
      </c>
      <c r="O800" s="18">
        <f t="shared" si="137"/>
        <v>3059.9</v>
      </c>
      <c r="P800" s="19">
        <v>0.5</v>
      </c>
      <c r="Q800" s="18">
        <f t="shared" si="138"/>
        <v>82.85</v>
      </c>
      <c r="R800" s="18">
        <f t="shared" si="139"/>
        <v>36.933011466505739</v>
      </c>
      <c r="S800" s="18">
        <f t="shared" si="140"/>
        <v>6.6988533494260594E-2</v>
      </c>
    </row>
    <row r="801" spans="1:19" x14ac:dyDescent="0.25">
      <c r="A801" s="17">
        <v>1215</v>
      </c>
      <c r="B801" s="18">
        <v>47.3</v>
      </c>
      <c r="C801" s="18">
        <v>16.401647058823517</v>
      </c>
      <c r="D801" s="18">
        <v>14.5</v>
      </c>
      <c r="E801" s="18">
        <v>9.4436049447730213</v>
      </c>
      <c r="F801" s="19">
        <f t="shared" si="131"/>
        <v>0.57577174480734172</v>
      </c>
      <c r="G801" s="18">
        <v>30.898352941176473</v>
      </c>
      <c r="H801" s="17">
        <v>51</v>
      </c>
      <c r="I801" s="19">
        <f t="shared" si="132"/>
        <v>0.34675786593707225</v>
      </c>
      <c r="J801" s="19" t="str">
        <f t="shared" si="141"/>
        <v>25% - 50%</v>
      </c>
      <c r="K801" s="19">
        <f t="shared" si="133"/>
        <v>0.30655391120507403</v>
      </c>
      <c r="L801" s="19">
        <f t="shared" si="134"/>
        <v>0.30655391120507403</v>
      </c>
      <c r="M801" s="18">
        <f t="shared" si="135"/>
        <v>836.48399999999936</v>
      </c>
      <c r="N801" s="18">
        <f t="shared" si="136"/>
        <v>739.5</v>
      </c>
      <c r="O801" s="18">
        <f t="shared" si="137"/>
        <v>739.5</v>
      </c>
      <c r="P801" s="19">
        <v>0.5</v>
      </c>
      <c r="Q801" s="18">
        <f t="shared" si="138"/>
        <v>23.65</v>
      </c>
      <c r="R801" s="18">
        <f t="shared" si="139"/>
        <v>31.268498942917549</v>
      </c>
      <c r="S801" s="18">
        <f t="shared" si="140"/>
        <v>19.731501057082451</v>
      </c>
    </row>
    <row r="802" spans="1:19" x14ac:dyDescent="0.25">
      <c r="A802" s="17">
        <v>39810</v>
      </c>
      <c r="B802" s="18">
        <v>308</v>
      </c>
      <c r="C802" s="18">
        <v>161.28749999999999</v>
      </c>
      <c r="D802" s="18">
        <v>156.44999999999999</v>
      </c>
      <c r="E802" s="18">
        <v>56.501968141350247</v>
      </c>
      <c r="F802" s="19">
        <f t="shared" si="131"/>
        <v>0.35031833304719989</v>
      </c>
      <c r="G802" s="18">
        <v>146.71250000000003</v>
      </c>
      <c r="H802" s="17">
        <v>40</v>
      </c>
      <c r="I802" s="19">
        <f t="shared" si="132"/>
        <v>0.52366071428571426</v>
      </c>
      <c r="J802" s="19" t="str">
        <f t="shared" si="141"/>
        <v>50% - 75%</v>
      </c>
      <c r="K802" s="19">
        <f t="shared" si="133"/>
        <v>0.50795454545454544</v>
      </c>
      <c r="L802" s="19">
        <f t="shared" si="134"/>
        <v>0.50795454545454544</v>
      </c>
      <c r="M802" s="18">
        <f t="shared" si="135"/>
        <v>6451.5</v>
      </c>
      <c r="N802" s="18">
        <f t="shared" si="136"/>
        <v>6258</v>
      </c>
      <c r="O802" s="18">
        <f t="shared" si="137"/>
        <v>6258</v>
      </c>
      <c r="P802" s="19">
        <v>0.5</v>
      </c>
      <c r="Q802" s="18">
        <f t="shared" si="138"/>
        <v>154</v>
      </c>
      <c r="R802" s="18">
        <f t="shared" si="139"/>
        <v>40.636363636363633</v>
      </c>
      <c r="S802" s="18">
        <f t="shared" si="140"/>
        <v>-0.63636363636363313</v>
      </c>
    </row>
    <row r="803" spans="1:19" x14ac:dyDescent="0.25">
      <c r="A803" s="17">
        <v>120151</v>
      </c>
      <c r="B803" s="18">
        <v>61.006</v>
      </c>
      <c r="C803" s="18">
        <v>26.118926829268286</v>
      </c>
      <c r="D803" s="18">
        <v>25.001000000000005</v>
      </c>
      <c r="E803" s="18">
        <v>11.636273611836062</v>
      </c>
      <c r="F803" s="19">
        <f t="shared" si="131"/>
        <v>0.44551116850623101</v>
      </c>
      <c r="G803" s="18">
        <v>34.887073170731703</v>
      </c>
      <c r="H803" s="17">
        <v>41</v>
      </c>
      <c r="I803" s="19">
        <f t="shared" si="132"/>
        <v>0.4281370165109708</v>
      </c>
      <c r="J803" s="19" t="str">
        <f t="shared" si="141"/>
        <v>25% - 50%</v>
      </c>
      <c r="K803" s="19">
        <f t="shared" si="133"/>
        <v>0.40981214962462714</v>
      </c>
      <c r="L803" s="19">
        <f t="shared" si="134"/>
        <v>0.40981214962462714</v>
      </c>
      <c r="M803" s="18">
        <f t="shared" si="135"/>
        <v>1070.8759999999997</v>
      </c>
      <c r="N803" s="18">
        <f t="shared" si="136"/>
        <v>1025.0410000000002</v>
      </c>
      <c r="O803" s="18">
        <f t="shared" si="137"/>
        <v>1025.0410000000002</v>
      </c>
      <c r="P803" s="19">
        <v>0.5</v>
      </c>
      <c r="Q803" s="18">
        <f t="shared" si="138"/>
        <v>30.503</v>
      </c>
      <c r="R803" s="18">
        <f t="shared" si="139"/>
        <v>33.604596269219428</v>
      </c>
      <c r="S803" s="18">
        <f t="shared" si="140"/>
        <v>7.395403730780572</v>
      </c>
    </row>
    <row r="804" spans="1:19" x14ac:dyDescent="0.25">
      <c r="A804" s="17">
        <v>294206</v>
      </c>
      <c r="B804" s="18">
        <v>233.7</v>
      </c>
      <c r="C804" s="18">
        <v>125.68085106382979</v>
      </c>
      <c r="D804" s="18">
        <v>113.9</v>
      </c>
      <c r="E804" s="18">
        <v>40.503111197181497</v>
      </c>
      <c r="F804" s="19">
        <f t="shared" si="131"/>
        <v>0.32226954905493993</v>
      </c>
      <c r="G804" s="18">
        <v>108.01914893617021</v>
      </c>
      <c r="H804" s="17">
        <v>47</v>
      </c>
      <c r="I804" s="19">
        <f t="shared" si="132"/>
        <v>0.53778712479174073</v>
      </c>
      <c r="J804" s="19" t="str">
        <f t="shared" si="141"/>
        <v>50% - 75%</v>
      </c>
      <c r="K804" s="19">
        <f t="shared" si="133"/>
        <v>0.4873769790329483</v>
      </c>
      <c r="L804" s="19">
        <f t="shared" si="134"/>
        <v>0.4873769790329483</v>
      </c>
      <c r="M804" s="18">
        <f t="shared" si="135"/>
        <v>5907</v>
      </c>
      <c r="N804" s="18">
        <f t="shared" si="136"/>
        <v>5353.3</v>
      </c>
      <c r="O804" s="18">
        <f t="shared" si="137"/>
        <v>5353.3</v>
      </c>
      <c r="P804" s="19">
        <v>0.5</v>
      </c>
      <c r="Q804" s="18">
        <f t="shared" si="138"/>
        <v>116.85</v>
      </c>
      <c r="R804" s="18">
        <f t="shared" si="139"/>
        <v>45.81343602909714</v>
      </c>
      <c r="S804" s="18">
        <f t="shared" si="140"/>
        <v>1.1865639709028599</v>
      </c>
    </row>
    <row r="805" spans="1:19" x14ac:dyDescent="0.25">
      <c r="A805" s="17">
        <v>35211</v>
      </c>
      <c r="B805" s="18">
        <v>102.7</v>
      </c>
      <c r="C805" s="18">
        <v>60.847727272727276</v>
      </c>
      <c r="D805" s="18">
        <v>56.5</v>
      </c>
      <c r="E805" s="18">
        <v>18.985104180938784</v>
      </c>
      <c r="F805" s="19">
        <f t="shared" si="131"/>
        <v>0.31201007879628972</v>
      </c>
      <c r="G805" s="18">
        <v>41.852272727272727</v>
      </c>
      <c r="H805" s="17">
        <v>44</v>
      </c>
      <c r="I805" s="19">
        <f t="shared" si="132"/>
        <v>0.59248030450562095</v>
      </c>
      <c r="J805" s="19" t="str">
        <f t="shared" si="141"/>
        <v>50% - 75%</v>
      </c>
      <c r="K805" s="19">
        <f t="shared" si="133"/>
        <v>0.55014605647517034</v>
      </c>
      <c r="L805" s="19">
        <f t="shared" si="134"/>
        <v>0.55014605647517034</v>
      </c>
      <c r="M805" s="18">
        <f t="shared" si="135"/>
        <v>2677.3</v>
      </c>
      <c r="N805" s="18">
        <f t="shared" si="136"/>
        <v>2486</v>
      </c>
      <c r="O805" s="18">
        <f t="shared" si="137"/>
        <v>2486</v>
      </c>
      <c r="P805" s="19">
        <v>0.5</v>
      </c>
      <c r="Q805" s="18">
        <f t="shared" si="138"/>
        <v>51.35</v>
      </c>
      <c r="R805" s="18">
        <f t="shared" si="139"/>
        <v>48.412852969814992</v>
      </c>
      <c r="S805" s="18">
        <f t="shared" si="140"/>
        <v>-4.4128529698149919</v>
      </c>
    </row>
    <row r="806" spans="1:19" x14ac:dyDescent="0.25">
      <c r="A806" s="17">
        <v>294163</v>
      </c>
      <c r="B806" s="18">
        <v>241.4</v>
      </c>
      <c r="C806" s="18">
        <v>131.30555555555554</v>
      </c>
      <c r="D806" s="18">
        <v>132.35000000000002</v>
      </c>
      <c r="E806" s="18">
        <v>52.561479346676585</v>
      </c>
      <c r="F806" s="19">
        <f t="shared" si="131"/>
        <v>0.40029897535019193</v>
      </c>
      <c r="G806" s="18">
        <v>110.09444444444446</v>
      </c>
      <c r="H806" s="17">
        <v>36</v>
      </c>
      <c r="I806" s="19">
        <f t="shared" si="132"/>
        <v>0.54393353585565674</v>
      </c>
      <c r="J806" s="19" t="str">
        <f t="shared" si="141"/>
        <v>50% - 75%</v>
      </c>
      <c r="K806" s="19">
        <f t="shared" si="133"/>
        <v>0.54826014913007459</v>
      </c>
      <c r="L806" s="19">
        <f t="shared" si="134"/>
        <v>0.54826014913007459</v>
      </c>
      <c r="M806" s="18">
        <f t="shared" si="135"/>
        <v>4727</v>
      </c>
      <c r="N806" s="18">
        <f t="shared" si="136"/>
        <v>4764.6000000000004</v>
      </c>
      <c r="O806" s="18">
        <f t="shared" si="137"/>
        <v>4764.6000000000004</v>
      </c>
      <c r="P806" s="19">
        <v>0.5</v>
      </c>
      <c r="Q806" s="18">
        <f t="shared" si="138"/>
        <v>120.7</v>
      </c>
      <c r="R806" s="18">
        <f t="shared" si="139"/>
        <v>39.47473073736537</v>
      </c>
      <c r="S806" s="18">
        <f t="shared" si="140"/>
        <v>-3.4747307373653697</v>
      </c>
    </row>
    <row r="807" spans="1:19" x14ac:dyDescent="0.25">
      <c r="A807" s="17">
        <v>23567</v>
      </c>
      <c r="B807" s="18">
        <v>57.1</v>
      </c>
      <c r="C807" s="18">
        <v>29.336734693877556</v>
      </c>
      <c r="D807" s="18">
        <v>26</v>
      </c>
      <c r="E807" s="18">
        <v>11.897543406756135</v>
      </c>
      <c r="F807" s="19">
        <f t="shared" si="131"/>
        <v>0.40555104482160037</v>
      </c>
      <c r="G807" s="18">
        <v>27.763265306122456</v>
      </c>
      <c r="H807" s="17">
        <v>49</v>
      </c>
      <c r="I807" s="19">
        <f t="shared" si="132"/>
        <v>0.51377819078594666</v>
      </c>
      <c r="J807" s="19" t="str">
        <f t="shared" si="141"/>
        <v>50% - 75%</v>
      </c>
      <c r="K807" s="19">
        <f t="shared" si="133"/>
        <v>0.45534150612959717</v>
      </c>
      <c r="L807" s="19">
        <f t="shared" si="134"/>
        <v>0.45534150612959717</v>
      </c>
      <c r="M807" s="18">
        <f t="shared" si="135"/>
        <v>1437.5000000000002</v>
      </c>
      <c r="N807" s="18">
        <f t="shared" si="136"/>
        <v>1274</v>
      </c>
      <c r="O807" s="18">
        <f t="shared" si="137"/>
        <v>1274</v>
      </c>
      <c r="P807" s="19">
        <v>0.5</v>
      </c>
      <c r="Q807" s="18">
        <f t="shared" si="138"/>
        <v>28.55</v>
      </c>
      <c r="R807" s="18">
        <f t="shared" si="139"/>
        <v>44.623467600700522</v>
      </c>
      <c r="S807" s="18">
        <f t="shared" si="140"/>
        <v>4.376532399299478</v>
      </c>
    </row>
    <row r="808" spans="1:19" x14ac:dyDescent="0.25">
      <c r="A808" s="17">
        <v>39813</v>
      </c>
      <c r="B808" s="18">
        <v>363.2</v>
      </c>
      <c r="C808" s="18">
        <v>224.64594594594598</v>
      </c>
      <c r="D808" s="18">
        <v>221.2</v>
      </c>
      <c r="E808" s="18">
        <v>66.339147963721501</v>
      </c>
      <c r="F808" s="19">
        <f t="shared" si="131"/>
        <v>0.29530534229931726</v>
      </c>
      <c r="G808" s="18">
        <v>138.55405405405406</v>
      </c>
      <c r="H808" s="17">
        <v>37</v>
      </c>
      <c r="I808" s="19">
        <f t="shared" si="132"/>
        <v>0.61851857363971918</v>
      </c>
      <c r="J808" s="19" t="str">
        <f t="shared" si="141"/>
        <v>50% - 75%</v>
      </c>
      <c r="K808" s="19">
        <f t="shared" si="133"/>
        <v>0.6090308370044053</v>
      </c>
      <c r="L808" s="19">
        <f t="shared" si="134"/>
        <v>0.6090308370044053</v>
      </c>
      <c r="M808" s="18">
        <f t="shared" si="135"/>
        <v>8311.9000000000015</v>
      </c>
      <c r="N808" s="18">
        <f t="shared" si="136"/>
        <v>8184.4</v>
      </c>
      <c r="O808" s="18">
        <f t="shared" si="137"/>
        <v>8184.4</v>
      </c>
      <c r="P808" s="19">
        <v>0.5</v>
      </c>
      <c r="Q808" s="18">
        <f t="shared" si="138"/>
        <v>181.6</v>
      </c>
      <c r="R808" s="18">
        <f t="shared" si="139"/>
        <v>45.068281938325988</v>
      </c>
      <c r="S808" s="18">
        <f t="shared" si="140"/>
        <v>-8.0682819383259883</v>
      </c>
    </row>
    <row r="809" spans="1:19" x14ac:dyDescent="0.25">
      <c r="A809" s="17">
        <v>510273</v>
      </c>
      <c r="B809" s="18">
        <v>17.100000000000001</v>
      </c>
      <c r="C809" s="18">
        <v>11.486027777777778</v>
      </c>
      <c r="D809" s="18">
        <v>11.45</v>
      </c>
      <c r="E809" s="18">
        <v>3.0094030588531839</v>
      </c>
      <c r="F809" s="19">
        <f t="shared" si="131"/>
        <v>0.26200555292714245</v>
      </c>
      <c r="G809" s="18">
        <v>5.613972222222225</v>
      </c>
      <c r="H809" s="17">
        <v>36</v>
      </c>
      <c r="I809" s="19">
        <f t="shared" si="132"/>
        <v>0.67169753086419748</v>
      </c>
      <c r="J809" s="19" t="str">
        <f t="shared" si="141"/>
        <v>50% - 75%</v>
      </c>
      <c r="K809" s="19">
        <f t="shared" si="133"/>
        <v>0.66959064327485374</v>
      </c>
      <c r="L809" s="19">
        <f t="shared" si="134"/>
        <v>0.66959064327485374</v>
      </c>
      <c r="M809" s="18">
        <f t="shared" si="135"/>
        <v>413.49700000000001</v>
      </c>
      <c r="N809" s="18">
        <f t="shared" si="136"/>
        <v>412.2</v>
      </c>
      <c r="O809" s="18">
        <f t="shared" si="137"/>
        <v>412.2</v>
      </c>
      <c r="P809" s="19">
        <v>0.5</v>
      </c>
      <c r="Q809" s="18">
        <f t="shared" si="138"/>
        <v>8.5500000000000007</v>
      </c>
      <c r="R809" s="18">
        <f t="shared" si="139"/>
        <v>48.210526315789465</v>
      </c>
      <c r="S809" s="18">
        <f t="shared" si="140"/>
        <v>-12.210526315789465</v>
      </c>
    </row>
    <row r="810" spans="1:19" x14ac:dyDescent="0.25">
      <c r="A810" s="17">
        <v>294208</v>
      </c>
      <c r="B810" s="18">
        <v>164.5</v>
      </c>
      <c r="C810" s="18">
        <v>91.025000000000006</v>
      </c>
      <c r="D810" s="18">
        <v>90.7</v>
      </c>
      <c r="E810" s="18">
        <v>35.767897617836041</v>
      </c>
      <c r="F810" s="19">
        <f t="shared" si="131"/>
        <v>0.39294586781473267</v>
      </c>
      <c r="G810" s="18">
        <v>73.474999999999994</v>
      </c>
      <c r="H810" s="17">
        <v>36</v>
      </c>
      <c r="I810" s="19">
        <f t="shared" si="132"/>
        <v>0.55334346504559273</v>
      </c>
      <c r="J810" s="19" t="str">
        <f t="shared" si="141"/>
        <v>50% - 75%</v>
      </c>
      <c r="K810" s="19">
        <f t="shared" si="133"/>
        <v>0.55136778115501517</v>
      </c>
      <c r="L810" s="19">
        <f t="shared" si="134"/>
        <v>0.55136778115501517</v>
      </c>
      <c r="M810" s="18">
        <f t="shared" si="135"/>
        <v>3276.9</v>
      </c>
      <c r="N810" s="18">
        <f t="shared" si="136"/>
        <v>3265.2000000000003</v>
      </c>
      <c r="O810" s="18">
        <f t="shared" si="137"/>
        <v>3265.2000000000003</v>
      </c>
      <c r="P810" s="19">
        <v>0.5</v>
      </c>
      <c r="Q810" s="18">
        <f t="shared" si="138"/>
        <v>82.25</v>
      </c>
      <c r="R810" s="18">
        <f t="shared" si="139"/>
        <v>39.6984802431611</v>
      </c>
      <c r="S810" s="18">
        <f t="shared" si="140"/>
        <v>-3.6984802431611001</v>
      </c>
    </row>
    <row r="811" spans="1:19" x14ac:dyDescent="0.25">
      <c r="A811" s="17">
        <v>3324</v>
      </c>
      <c r="B811" s="18">
        <v>29.8</v>
      </c>
      <c r="C811" s="18">
        <v>19.440540540540539</v>
      </c>
      <c r="D811" s="18">
        <v>19.100000000000001</v>
      </c>
      <c r="E811" s="18">
        <v>4.7161931128270798</v>
      </c>
      <c r="F811" s="19">
        <f t="shared" si="131"/>
        <v>0.24259578086278599</v>
      </c>
      <c r="G811" s="18">
        <v>10.35945945945946</v>
      </c>
      <c r="H811" s="17">
        <v>37</v>
      </c>
      <c r="I811" s="19">
        <f t="shared" si="132"/>
        <v>0.65236713223290399</v>
      </c>
      <c r="J811" s="19" t="str">
        <f t="shared" si="141"/>
        <v>50% - 75%</v>
      </c>
      <c r="K811" s="19">
        <f t="shared" si="133"/>
        <v>0.64093959731543626</v>
      </c>
      <c r="L811" s="19">
        <f t="shared" si="134"/>
        <v>0.64093959731543626</v>
      </c>
      <c r="M811" s="18">
        <f t="shared" si="135"/>
        <v>719.3</v>
      </c>
      <c r="N811" s="18">
        <f t="shared" si="136"/>
        <v>706.7</v>
      </c>
      <c r="O811" s="18">
        <f t="shared" si="137"/>
        <v>706.7</v>
      </c>
      <c r="P811" s="19">
        <v>0.5</v>
      </c>
      <c r="Q811" s="18">
        <f t="shared" si="138"/>
        <v>14.9</v>
      </c>
      <c r="R811" s="18">
        <f t="shared" si="139"/>
        <v>47.429530201342281</v>
      </c>
      <c r="S811" s="18">
        <f t="shared" si="140"/>
        <v>-10.429530201342281</v>
      </c>
    </row>
    <row r="812" spans="1:19" x14ac:dyDescent="0.25">
      <c r="A812" s="17">
        <v>12110</v>
      </c>
      <c r="B812" s="18">
        <v>40.030999999999999</v>
      </c>
      <c r="C812" s="18">
        <v>21.076076923076918</v>
      </c>
      <c r="D812" s="18">
        <v>20.2</v>
      </c>
      <c r="E812" s="18">
        <v>6.185110595039883</v>
      </c>
      <c r="F812" s="19">
        <f t="shared" si="131"/>
        <v>0.29346593379850466</v>
      </c>
      <c r="G812" s="18">
        <v>18.954923076923073</v>
      </c>
      <c r="H812" s="17">
        <v>39</v>
      </c>
      <c r="I812" s="19">
        <f t="shared" si="132"/>
        <v>0.52649389031193128</v>
      </c>
      <c r="J812" s="19" t="str">
        <f t="shared" si="141"/>
        <v>50% - 75%</v>
      </c>
      <c r="K812" s="19">
        <f t="shared" si="133"/>
        <v>0.50460892808073743</v>
      </c>
      <c r="L812" s="19">
        <f t="shared" si="134"/>
        <v>0.50460892808073743</v>
      </c>
      <c r="M812" s="18">
        <f t="shared" si="135"/>
        <v>821.96699999999987</v>
      </c>
      <c r="N812" s="18">
        <f t="shared" si="136"/>
        <v>787.8</v>
      </c>
      <c r="O812" s="18">
        <f t="shared" si="137"/>
        <v>787.8</v>
      </c>
      <c r="P812" s="19">
        <v>0.5</v>
      </c>
      <c r="Q812" s="18">
        <f t="shared" si="138"/>
        <v>20.015499999999999</v>
      </c>
      <c r="R812" s="18">
        <f t="shared" si="139"/>
        <v>39.359496390297515</v>
      </c>
      <c r="S812" s="18">
        <f t="shared" si="140"/>
        <v>-0.35949639029751523</v>
      </c>
    </row>
    <row r="813" spans="1:19" x14ac:dyDescent="0.25">
      <c r="A813" s="17">
        <v>3343117</v>
      </c>
      <c r="B813" s="18">
        <v>83.9</v>
      </c>
      <c r="C813" s="18">
        <v>51.72187499999999</v>
      </c>
      <c r="D813" s="18">
        <v>54.65</v>
      </c>
      <c r="E813" s="18">
        <v>18.923338285166281</v>
      </c>
      <c r="F813" s="19">
        <f t="shared" si="131"/>
        <v>0.36586721353714041</v>
      </c>
      <c r="G813" s="18">
        <v>32.178125000000001</v>
      </c>
      <c r="H813" s="17">
        <v>32</v>
      </c>
      <c r="I813" s="19">
        <f t="shared" si="132"/>
        <v>0.61647050059594743</v>
      </c>
      <c r="J813" s="19" t="str">
        <f t="shared" si="141"/>
        <v>50% - 75%</v>
      </c>
      <c r="K813" s="19">
        <f t="shared" si="133"/>
        <v>0.65137067938021453</v>
      </c>
      <c r="L813" s="19">
        <f t="shared" si="134"/>
        <v>0.65137067938021453</v>
      </c>
      <c r="M813" s="18">
        <f t="shared" si="135"/>
        <v>1655.0999999999997</v>
      </c>
      <c r="N813" s="18">
        <f t="shared" si="136"/>
        <v>1748.8</v>
      </c>
      <c r="O813" s="18">
        <f t="shared" si="137"/>
        <v>1748.8</v>
      </c>
      <c r="P813" s="19">
        <v>0.5</v>
      </c>
      <c r="Q813" s="18">
        <f t="shared" si="138"/>
        <v>41.95</v>
      </c>
      <c r="R813" s="18">
        <f t="shared" si="139"/>
        <v>41.68772348033373</v>
      </c>
      <c r="S813" s="18">
        <f t="shared" si="140"/>
        <v>-9.6877234803337302</v>
      </c>
    </row>
    <row r="814" spans="1:19" x14ac:dyDescent="0.25">
      <c r="A814" s="17">
        <v>510271</v>
      </c>
      <c r="B814" s="18">
        <v>17.8</v>
      </c>
      <c r="C814" s="18">
        <v>12.811030303030305</v>
      </c>
      <c r="D814" s="18">
        <v>13.3</v>
      </c>
      <c r="E814" s="18">
        <v>2.7129632494383338</v>
      </c>
      <c r="F814" s="19">
        <f t="shared" si="131"/>
        <v>0.21176776459553084</v>
      </c>
      <c r="G814" s="18">
        <v>4.9889696969696962</v>
      </c>
      <c r="H814" s="17">
        <v>33</v>
      </c>
      <c r="I814" s="19">
        <f t="shared" si="132"/>
        <v>0.71972080354102841</v>
      </c>
      <c r="J814" s="19" t="str">
        <f t="shared" si="141"/>
        <v>50% - 75%</v>
      </c>
      <c r="K814" s="19">
        <f t="shared" si="133"/>
        <v>0.7471910112359551</v>
      </c>
      <c r="L814" s="19">
        <f t="shared" si="134"/>
        <v>0.7471910112359551</v>
      </c>
      <c r="M814" s="18">
        <f t="shared" si="135"/>
        <v>422.76400000000007</v>
      </c>
      <c r="N814" s="18">
        <f t="shared" si="136"/>
        <v>438.90000000000003</v>
      </c>
      <c r="O814" s="18">
        <f t="shared" si="137"/>
        <v>438.90000000000003</v>
      </c>
      <c r="P814" s="19">
        <v>0.5</v>
      </c>
      <c r="Q814" s="18">
        <f t="shared" si="138"/>
        <v>8.9</v>
      </c>
      <c r="R814" s="18">
        <f t="shared" si="139"/>
        <v>49.314606741573037</v>
      </c>
      <c r="S814" s="18">
        <f t="shared" si="140"/>
        <v>-16.314606741573037</v>
      </c>
    </row>
    <row r="815" spans="1:19" x14ac:dyDescent="0.25">
      <c r="A815" s="17">
        <v>3224</v>
      </c>
      <c r="B815" s="18">
        <v>37.799999999999997</v>
      </c>
      <c r="C815" s="18">
        <v>30.279411764705884</v>
      </c>
      <c r="D815" s="18">
        <v>30.9</v>
      </c>
      <c r="E815" s="18">
        <v>3.83822713271136</v>
      </c>
      <c r="F815" s="19">
        <f t="shared" si="131"/>
        <v>0.12676029384379431</v>
      </c>
      <c r="G815" s="18">
        <v>7.5205882352941167</v>
      </c>
      <c r="H815" s="17">
        <v>34</v>
      </c>
      <c r="I815" s="19">
        <f t="shared" si="132"/>
        <v>0.80104263927793351</v>
      </c>
      <c r="J815" s="19" t="str">
        <f t="shared" si="141"/>
        <v>&gt; 75%</v>
      </c>
      <c r="K815" s="19">
        <f t="shared" si="133"/>
        <v>0.81746031746031744</v>
      </c>
      <c r="L815" s="19">
        <f t="shared" si="134"/>
        <v>0.81746031746031744</v>
      </c>
      <c r="M815" s="18">
        <f t="shared" si="135"/>
        <v>1029.5</v>
      </c>
      <c r="N815" s="18">
        <f t="shared" si="136"/>
        <v>1050.5999999999999</v>
      </c>
      <c r="O815" s="18">
        <f t="shared" si="137"/>
        <v>1050.5999999999999</v>
      </c>
      <c r="P815" s="19">
        <v>0.5</v>
      </c>
      <c r="Q815" s="18">
        <f t="shared" si="138"/>
        <v>18.899999999999999</v>
      </c>
      <c r="R815" s="18">
        <f t="shared" si="139"/>
        <v>55.587301587301589</v>
      </c>
      <c r="S815" s="18">
        <f t="shared" si="140"/>
        <v>-21.587301587301589</v>
      </c>
    </row>
    <row r="816" spans="1:19" x14ac:dyDescent="0.25">
      <c r="A816" s="17">
        <v>3944</v>
      </c>
      <c r="B816" s="18">
        <v>107.6</v>
      </c>
      <c r="C816" s="18">
        <v>57.384374999999991</v>
      </c>
      <c r="D816" s="18">
        <v>60.25</v>
      </c>
      <c r="E816" s="18">
        <v>23.452094058437677</v>
      </c>
      <c r="F816" s="19">
        <f t="shared" si="131"/>
        <v>0.40868431621739681</v>
      </c>
      <c r="G816" s="18">
        <v>50.215625000000003</v>
      </c>
      <c r="H816" s="17">
        <v>32</v>
      </c>
      <c r="I816" s="19">
        <f t="shared" si="132"/>
        <v>0.53331203531598503</v>
      </c>
      <c r="J816" s="19" t="str">
        <f t="shared" si="141"/>
        <v>50% - 75%</v>
      </c>
      <c r="K816" s="19">
        <f t="shared" si="133"/>
        <v>0.55994423791821568</v>
      </c>
      <c r="L816" s="19">
        <f t="shared" si="134"/>
        <v>0.55994423791821568</v>
      </c>
      <c r="M816" s="18">
        <f t="shared" si="135"/>
        <v>1836.2999999999997</v>
      </c>
      <c r="N816" s="18">
        <f t="shared" si="136"/>
        <v>1928</v>
      </c>
      <c r="O816" s="18">
        <f t="shared" si="137"/>
        <v>1928</v>
      </c>
      <c r="P816" s="19">
        <v>0.5</v>
      </c>
      <c r="Q816" s="18">
        <f t="shared" si="138"/>
        <v>53.8</v>
      </c>
      <c r="R816" s="18">
        <f t="shared" si="139"/>
        <v>35.836431226765804</v>
      </c>
      <c r="S816" s="18">
        <f t="shared" si="140"/>
        <v>-3.8364312267658036</v>
      </c>
    </row>
    <row r="817" spans="1:19" x14ac:dyDescent="0.25">
      <c r="A817" s="17">
        <v>2104</v>
      </c>
      <c r="B817" s="18">
        <v>9.4</v>
      </c>
      <c r="C817" s="18">
        <v>5.578125</v>
      </c>
      <c r="D817" s="18">
        <v>5.85</v>
      </c>
      <c r="E817" s="18">
        <v>1.8609283799985095</v>
      </c>
      <c r="F817" s="19">
        <f t="shared" si="131"/>
        <v>0.33361181041990084</v>
      </c>
      <c r="G817" s="18">
        <v>3.8218750000000017</v>
      </c>
      <c r="H817" s="17">
        <v>32</v>
      </c>
      <c r="I817" s="19">
        <f t="shared" si="132"/>
        <v>0.59341755319148937</v>
      </c>
      <c r="J817" s="19" t="str">
        <f t="shared" si="141"/>
        <v>50% - 75%</v>
      </c>
      <c r="K817" s="19">
        <f t="shared" si="133"/>
        <v>0.62234042553191482</v>
      </c>
      <c r="L817" s="19">
        <f t="shared" si="134"/>
        <v>0.62234042553191482</v>
      </c>
      <c r="M817" s="18">
        <f t="shared" si="135"/>
        <v>178.5</v>
      </c>
      <c r="N817" s="18">
        <f t="shared" si="136"/>
        <v>187.2</v>
      </c>
      <c r="O817" s="18">
        <f t="shared" si="137"/>
        <v>187.2</v>
      </c>
      <c r="P817" s="19">
        <v>0.5</v>
      </c>
      <c r="Q817" s="18">
        <f t="shared" si="138"/>
        <v>4.7</v>
      </c>
      <c r="R817" s="18">
        <f t="shared" si="139"/>
        <v>39.829787234042549</v>
      </c>
      <c r="S817" s="18">
        <f t="shared" si="140"/>
        <v>-7.8297872340425485</v>
      </c>
    </row>
    <row r="818" spans="1:19" x14ac:dyDescent="0.25">
      <c r="A818" s="17">
        <v>30619</v>
      </c>
      <c r="B818" s="18">
        <v>38.195</v>
      </c>
      <c r="C818" s="18">
        <v>20.452034482758616</v>
      </c>
      <c r="D818" s="18">
        <v>22.8</v>
      </c>
      <c r="E818" s="18">
        <v>9.5899504932535695</v>
      </c>
      <c r="F818" s="19">
        <f t="shared" si="131"/>
        <v>0.46889958558098693</v>
      </c>
      <c r="G818" s="18">
        <v>17.74296551724138</v>
      </c>
      <c r="H818" s="17">
        <v>29</v>
      </c>
      <c r="I818" s="19">
        <f t="shared" si="132"/>
        <v>0.53546365971353882</v>
      </c>
      <c r="J818" s="19" t="str">
        <f t="shared" si="141"/>
        <v>50% - 75%</v>
      </c>
      <c r="K818" s="19">
        <f t="shared" si="133"/>
        <v>0.59693677182877336</v>
      </c>
      <c r="L818" s="19">
        <f t="shared" si="134"/>
        <v>0.59693677182877336</v>
      </c>
      <c r="M818" s="18">
        <f t="shared" si="135"/>
        <v>593.10899999999992</v>
      </c>
      <c r="N818" s="18">
        <f t="shared" si="136"/>
        <v>661.2</v>
      </c>
      <c r="O818" s="18">
        <f t="shared" si="137"/>
        <v>661.2</v>
      </c>
      <c r="P818" s="19">
        <v>0.5</v>
      </c>
      <c r="Q818" s="18">
        <f t="shared" si="138"/>
        <v>19.0975</v>
      </c>
      <c r="R818" s="18">
        <f t="shared" si="139"/>
        <v>34.622332766068858</v>
      </c>
      <c r="S818" s="18">
        <f t="shared" si="140"/>
        <v>-5.6223327660688582</v>
      </c>
    </row>
    <row r="819" spans="1:19" x14ac:dyDescent="0.25">
      <c r="A819" s="17">
        <v>13057</v>
      </c>
      <c r="B819" s="18">
        <v>37.005000000000003</v>
      </c>
      <c r="C819" s="18">
        <v>20.748677419354838</v>
      </c>
      <c r="D819" s="18">
        <v>21.97</v>
      </c>
      <c r="E819" s="18">
        <v>8.5561325195717473</v>
      </c>
      <c r="F819" s="19">
        <f t="shared" si="131"/>
        <v>0.41237001986403204</v>
      </c>
      <c r="G819" s="18">
        <v>16.256322580645161</v>
      </c>
      <c r="H819" s="17">
        <v>31</v>
      </c>
      <c r="I819" s="19">
        <f t="shared" si="132"/>
        <v>0.56069929521293982</v>
      </c>
      <c r="J819" s="19" t="str">
        <f t="shared" si="141"/>
        <v>50% - 75%</v>
      </c>
      <c r="K819" s="19">
        <f t="shared" si="133"/>
        <v>0.5937035535738413</v>
      </c>
      <c r="L819" s="19">
        <f t="shared" si="134"/>
        <v>0.5937035535738413</v>
      </c>
      <c r="M819" s="18">
        <f t="shared" si="135"/>
        <v>643.20899999999995</v>
      </c>
      <c r="N819" s="18">
        <f t="shared" si="136"/>
        <v>681.06999999999994</v>
      </c>
      <c r="O819" s="18">
        <f t="shared" si="137"/>
        <v>681.06999999999994</v>
      </c>
      <c r="P819" s="19">
        <v>0.5</v>
      </c>
      <c r="Q819" s="18">
        <f t="shared" si="138"/>
        <v>18.502500000000001</v>
      </c>
      <c r="R819" s="18">
        <f t="shared" si="139"/>
        <v>36.809620321578159</v>
      </c>
      <c r="S819" s="18">
        <f t="shared" si="140"/>
        <v>-5.8096203215781586</v>
      </c>
    </row>
    <row r="820" spans="1:19" x14ac:dyDescent="0.25">
      <c r="A820" s="17">
        <v>24012</v>
      </c>
      <c r="B820" s="18">
        <v>115.2</v>
      </c>
      <c r="C820" s="18">
        <v>42.75655319148936</v>
      </c>
      <c r="D820" s="18">
        <v>37.658000000000001</v>
      </c>
      <c r="E820" s="18">
        <v>24.327860860239081</v>
      </c>
      <c r="F820" s="19">
        <f t="shared" si="131"/>
        <v>0.5689855482803865</v>
      </c>
      <c r="G820" s="18">
        <v>72.443446808510643</v>
      </c>
      <c r="H820" s="17">
        <v>47</v>
      </c>
      <c r="I820" s="19">
        <f t="shared" si="132"/>
        <v>0.37115063534278958</v>
      </c>
      <c r="J820" s="19" t="str">
        <f t="shared" si="141"/>
        <v>25% - 50%</v>
      </c>
      <c r="K820" s="19">
        <f t="shared" si="133"/>
        <v>0.32689236111111114</v>
      </c>
      <c r="L820" s="19">
        <f t="shared" si="134"/>
        <v>0.32689236111111114</v>
      </c>
      <c r="M820" s="18">
        <f t="shared" si="135"/>
        <v>2009.558</v>
      </c>
      <c r="N820" s="18">
        <f t="shared" si="136"/>
        <v>1769.9260000000002</v>
      </c>
      <c r="O820" s="18">
        <f t="shared" si="137"/>
        <v>1769.9260000000002</v>
      </c>
      <c r="P820" s="19">
        <v>0.5</v>
      </c>
      <c r="Q820" s="18">
        <f t="shared" si="138"/>
        <v>57.6</v>
      </c>
      <c r="R820" s="18">
        <f t="shared" si="139"/>
        <v>30.727881944444448</v>
      </c>
      <c r="S820" s="18">
        <f t="shared" si="140"/>
        <v>16.272118055555552</v>
      </c>
    </row>
    <row r="821" spans="1:19" x14ac:dyDescent="0.25">
      <c r="A821" s="17">
        <v>1211</v>
      </c>
      <c r="B821" s="18">
        <v>95.001999999999995</v>
      </c>
      <c r="C821" s="18">
        <v>42.637542857142861</v>
      </c>
      <c r="D821" s="18">
        <v>42.1</v>
      </c>
      <c r="E821" s="18">
        <v>17.400041577608953</v>
      </c>
      <c r="F821" s="19">
        <f t="shared" si="131"/>
        <v>0.40809203372501585</v>
      </c>
      <c r="G821" s="18">
        <v>52.364457142857134</v>
      </c>
      <c r="H821" s="17">
        <v>35</v>
      </c>
      <c r="I821" s="19">
        <f t="shared" si="132"/>
        <v>0.44880679203746093</v>
      </c>
      <c r="J821" s="19" t="str">
        <f t="shared" si="141"/>
        <v>25% - 50%</v>
      </c>
      <c r="K821" s="19">
        <f t="shared" si="133"/>
        <v>0.44314856529336227</v>
      </c>
      <c r="L821" s="19">
        <f t="shared" si="134"/>
        <v>0.44314856529336227</v>
      </c>
      <c r="M821" s="18">
        <f t="shared" si="135"/>
        <v>1492.3140000000001</v>
      </c>
      <c r="N821" s="18">
        <f t="shared" si="136"/>
        <v>1473.5</v>
      </c>
      <c r="O821" s="18">
        <f t="shared" si="137"/>
        <v>1473.5</v>
      </c>
      <c r="P821" s="19">
        <v>0.5</v>
      </c>
      <c r="Q821" s="18">
        <f t="shared" si="138"/>
        <v>47.500999999999998</v>
      </c>
      <c r="R821" s="18">
        <f t="shared" si="139"/>
        <v>31.020399570535357</v>
      </c>
      <c r="S821" s="18">
        <f t="shared" si="140"/>
        <v>3.979600429464643</v>
      </c>
    </row>
    <row r="822" spans="1:19" x14ac:dyDescent="0.25">
      <c r="A822" s="17">
        <v>1219</v>
      </c>
      <c r="B822" s="18">
        <v>40.700000000000003</v>
      </c>
      <c r="C822" s="18">
        <v>15.925318181818181</v>
      </c>
      <c r="D822" s="18">
        <v>14.3</v>
      </c>
      <c r="E822" s="18">
        <v>9.5927500792240199</v>
      </c>
      <c r="F822" s="19">
        <f t="shared" si="131"/>
        <v>0.6023584564970258</v>
      </c>
      <c r="G822" s="18">
        <v>24.774681818181818</v>
      </c>
      <c r="H822" s="17">
        <v>44</v>
      </c>
      <c r="I822" s="19">
        <f t="shared" si="132"/>
        <v>0.39128545901273171</v>
      </c>
      <c r="J822" s="19" t="str">
        <f t="shared" si="141"/>
        <v>25% - 50%</v>
      </c>
      <c r="K822" s="19">
        <f t="shared" si="133"/>
        <v>0.35135135135135137</v>
      </c>
      <c r="L822" s="19">
        <f t="shared" si="134"/>
        <v>0.35135135135135137</v>
      </c>
      <c r="M822" s="18">
        <f t="shared" si="135"/>
        <v>700.71399999999994</v>
      </c>
      <c r="N822" s="18">
        <f t="shared" si="136"/>
        <v>629.20000000000005</v>
      </c>
      <c r="O822" s="18">
        <f t="shared" si="137"/>
        <v>629.20000000000005</v>
      </c>
      <c r="P822" s="19">
        <v>0.5</v>
      </c>
      <c r="Q822" s="18">
        <f t="shared" si="138"/>
        <v>20.350000000000001</v>
      </c>
      <c r="R822" s="18">
        <f t="shared" si="139"/>
        <v>30.918918918918919</v>
      </c>
      <c r="S822" s="18">
        <f t="shared" si="140"/>
        <v>13.081081081081081</v>
      </c>
    </row>
    <row r="823" spans="1:19" x14ac:dyDescent="0.25">
      <c r="A823" s="17">
        <v>2483</v>
      </c>
      <c r="B823" s="18">
        <v>127.5</v>
      </c>
      <c r="C823" s="18">
        <v>93.734766666666687</v>
      </c>
      <c r="D823" s="18">
        <v>100.4</v>
      </c>
      <c r="E823" s="18">
        <v>22.450704917407428</v>
      </c>
      <c r="F823" s="19">
        <f t="shared" si="131"/>
        <v>0.23951310400382309</v>
      </c>
      <c r="G823" s="18">
        <v>33.765233333333335</v>
      </c>
      <c r="H823" s="17">
        <v>30</v>
      </c>
      <c r="I823" s="19">
        <f t="shared" si="132"/>
        <v>0.73517464052287596</v>
      </c>
      <c r="J823" s="19" t="str">
        <f t="shared" si="141"/>
        <v>50% - 75%</v>
      </c>
      <c r="K823" s="19">
        <f t="shared" si="133"/>
        <v>0.78745098039215689</v>
      </c>
      <c r="L823" s="19">
        <f t="shared" si="134"/>
        <v>0.78745098039215689</v>
      </c>
      <c r="M823" s="18">
        <f t="shared" si="135"/>
        <v>2812.0430000000006</v>
      </c>
      <c r="N823" s="18">
        <f t="shared" si="136"/>
        <v>3012</v>
      </c>
      <c r="O823" s="18">
        <f t="shared" si="137"/>
        <v>3012</v>
      </c>
      <c r="P823" s="19">
        <v>0.5</v>
      </c>
      <c r="Q823" s="18">
        <f t="shared" si="138"/>
        <v>63.75</v>
      </c>
      <c r="R823" s="18">
        <f t="shared" si="139"/>
        <v>47.247058823529414</v>
      </c>
      <c r="S823" s="18">
        <f t="shared" si="140"/>
        <v>-17.247058823529414</v>
      </c>
    </row>
    <row r="824" spans="1:19" x14ac:dyDescent="0.25">
      <c r="A824" s="17">
        <v>23564</v>
      </c>
      <c r="B824" s="18">
        <v>54.6</v>
      </c>
      <c r="C824" s="18">
        <v>20.778688524590159</v>
      </c>
      <c r="D824" s="18">
        <v>17</v>
      </c>
      <c r="E824" s="18">
        <v>13.098372860195262</v>
      </c>
      <c r="F824" s="19">
        <f t="shared" si="131"/>
        <v>0.63037534080624158</v>
      </c>
      <c r="G824" s="18">
        <v>33.821311475409836</v>
      </c>
      <c r="H824" s="17">
        <v>61</v>
      </c>
      <c r="I824" s="19">
        <f t="shared" si="132"/>
        <v>0.38056206088992961</v>
      </c>
      <c r="J824" s="19" t="str">
        <f t="shared" si="141"/>
        <v>25% - 50%</v>
      </c>
      <c r="K824" s="19">
        <f t="shared" si="133"/>
        <v>0.31135531135531136</v>
      </c>
      <c r="L824" s="19">
        <f t="shared" si="134"/>
        <v>0.31135531135531136</v>
      </c>
      <c r="M824" s="18">
        <f t="shared" si="135"/>
        <v>1267.4999999999998</v>
      </c>
      <c r="N824" s="18">
        <f t="shared" si="136"/>
        <v>1037</v>
      </c>
      <c r="O824" s="18">
        <f t="shared" si="137"/>
        <v>1037</v>
      </c>
      <c r="P824" s="19">
        <v>0.5</v>
      </c>
      <c r="Q824" s="18">
        <f t="shared" si="138"/>
        <v>27.3</v>
      </c>
      <c r="R824" s="18">
        <f t="shared" si="139"/>
        <v>37.985347985347985</v>
      </c>
      <c r="S824" s="18">
        <f t="shared" si="140"/>
        <v>23.014652014652015</v>
      </c>
    </row>
    <row r="825" spans="1:19" x14ac:dyDescent="0.25">
      <c r="A825" s="17">
        <v>6722</v>
      </c>
      <c r="B825" s="18">
        <v>6.6580000000000004</v>
      </c>
      <c r="C825" s="18">
        <v>3.217605263157894</v>
      </c>
      <c r="D825" s="18">
        <v>3.05</v>
      </c>
      <c r="E825" s="18">
        <v>0.97868978989075994</v>
      </c>
      <c r="F825" s="19">
        <f t="shared" si="131"/>
        <v>0.30416713979707766</v>
      </c>
      <c r="G825" s="18">
        <v>3.4403947368421064</v>
      </c>
      <c r="H825" s="17">
        <v>38</v>
      </c>
      <c r="I825" s="19">
        <f t="shared" si="132"/>
        <v>0.48326903922467612</v>
      </c>
      <c r="J825" s="19" t="str">
        <f t="shared" si="141"/>
        <v>25% - 50%</v>
      </c>
      <c r="K825" s="19">
        <f t="shared" si="133"/>
        <v>0.45809552418143584</v>
      </c>
      <c r="L825" s="19">
        <f t="shared" si="134"/>
        <v>0.45809552418143584</v>
      </c>
      <c r="M825" s="18">
        <f t="shared" si="135"/>
        <v>122.26899999999998</v>
      </c>
      <c r="N825" s="18">
        <f t="shared" si="136"/>
        <v>115.89999999999999</v>
      </c>
      <c r="O825" s="18">
        <f t="shared" si="137"/>
        <v>115.89999999999999</v>
      </c>
      <c r="P825" s="19">
        <v>0.5</v>
      </c>
      <c r="Q825" s="18">
        <f t="shared" si="138"/>
        <v>3.3290000000000002</v>
      </c>
      <c r="R825" s="18">
        <f t="shared" si="139"/>
        <v>34.815259837789121</v>
      </c>
      <c r="S825" s="18">
        <f t="shared" si="140"/>
        <v>3.1847401622108791</v>
      </c>
    </row>
    <row r="826" spans="1:19" x14ac:dyDescent="0.25">
      <c r="A826" s="17">
        <v>510205</v>
      </c>
      <c r="B826" s="18">
        <v>19.358000000000001</v>
      </c>
      <c r="C826" s="18">
        <v>12.673785714285714</v>
      </c>
      <c r="D826" s="18">
        <v>11.45</v>
      </c>
      <c r="E826" s="18">
        <v>5.2384239928218284</v>
      </c>
      <c r="F826" s="19">
        <f t="shared" si="131"/>
        <v>0.4133274864287117</v>
      </c>
      <c r="G826" s="18">
        <v>6.6842142857142859</v>
      </c>
      <c r="H826" s="17">
        <v>42</v>
      </c>
      <c r="I826" s="19">
        <f t="shared" si="132"/>
        <v>0.65470532670140058</v>
      </c>
      <c r="J826" s="19" t="str">
        <f t="shared" si="141"/>
        <v>50% - 75%</v>
      </c>
      <c r="K826" s="19">
        <f t="shared" si="133"/>
        <v>0.59148672383510692</v>
      </c>
      <c r="L826" s="19">
        <f t="shared" si="134"/>
        <v>0.59148672383510692</v>
      </c>
      <c r="M826" s="18">
        <f t="shared" si="135"/>
        <v>532.29899999999998</v>
      </c>
      <c r="N826" s="18">
        <f t="shared" si="136"/>
        <v>480.9</v>
      </c>
      <c r="O826" s="18">
        <f t="shared" si="137"/>
        <v>480.9</v>
      </c>
      <c r="P826" s="19">
        <v>0.5</v>
      </c>
      <c r="Q826" s="18">
        <f t="shared" si="138"/>
        <v>9.6790000000000003</v>
      </c>
      <c r="R826" s="18">
        <f t="shared" si="139"/>
        <v>49.684884802148979</v>
      </c>
      <c r="S826" s="18">
        <f t="shared" si="140"/>
        <v>-7.6848848021489786</v>
      </c>
    </row>
    <row r="827" spans="1:19" x14ac:dyDescent="0.25">
      <c r="A827" s="17">
        <v>24011</v>
      </c>
      <c r="B827" s="18">
        <v>112.7</v>
      </c>
      <c r="C827" s="18">
        <v>37.185604651162798</v>
      </c>
      <c r="D827" s="18">
        <v>33.299999999999997</v>
      </c>
      <c r="E827" s="18">
        <v>22.466435414741252</v>
      </c>
      <c r="F827" s="19">
        <f t="shared" si="131"/>
        <v>0.60417023268811432</v>
      </c>
      <c r="G827" s="18">
        <v>75.514395348837212</v>
      </c>
      <c r="H827" s="17">
        <v>43</v>
      </c>
      <c r="I827" s="19">
        <f t="shared" si="132"/>
        <v>0.32995212645219874</v>
      </c>
      <c r="J827" s="19" t="str">
        <f t="shared" si="141"/>
        <v>25% - 50%</v>
      </c>
      <c r="K827" s="19">
        <f t="shared" si="133"/>
        <v>0.29547471162377992</v>
      </c>
      <c r="L827" s="19">
        <f t="shared" si="134"/>
        <v>0.29547471162377992</v>
      </c>
      <c r="M827" s="18">
        <f t="shared" si="135"/>
        <v>1598.9810000000002</v>
      </c>
      <c r="N827" s="18">
        <f t="shared" si="136"/>
        <v>1431.8999999999999</v>
      </c>
      <c r="O827" s="18">
        <f t="shared" si="137"/>
        <v>1431.8999999999999</v>
      </c>
      <c r="P827" s="19">
        <v>0.5</v>
      </c>
      <c r="Q827" s="18">
        <f t="shared" si="138"/>
        <v>56.35</v>
      </c>
      <c r="R827" s="18">
        <f t="shared" si="139"/>
        <v>25.410825199645071</v>
      </c>
      <c r="S827" s="18">
        <f t="shared" si="140"/>
        <v>17.589174800354929</v>
      </c>
    </row>
    <row r="828" spans="1:19" x14ac:dyDescent="0.25">
      <c r="A828" s="17">
        <v>29442</v>
      </c>
      <c r="B828" s="18">
        <v>105</v>
      </c>
      <c r="C828" s="18">
        <v>56.167647058823533</v>
      </c>
      <c r="D828" s="18">
        <v>55.25</v>
      </c>
      <c r="E828" s="18">
        <v>20.588504008941573</v>
      </c>
      <c r="F828" s="19">
        <f t="shared" si="131"/>
        <v>0.36655450400796641</v>
      </c>
      <c r="G828" s="18">
        <v>48.832352941176467</v>
      </c>
      <c r="H828" s="17">
        <v>34</v>
      </c>
      <c r="I828" s="19">
        <f t="shared" si="132"/>
        <v>0.53492997198879555</v>
      </c>
      <c r="J828" s="19" t="str">
        <f t="shared" si="141"/>
        <v>50% - 75%</v>
      </c>
      <c r="K828" s="19">
        <f t="shared" si="133"/>
        <v>0.52619047619047621</v>
      </c>
      <c r="L828" s="19">
        <f t="shared" si="134"/>
        <v>0.52619047619047621</v>
      </c>
      <c r="M828" s="18">
        <f t="shared" si="135"/>
        <v>1909.7</v>
      </c>
      <c r="N828" s="18">
        <f t="shared" si="136"/>
        <v>1878.5</v>
      </c>
      <c r="O828" s="18">
        <f t="shared" si="137"/>
        <v>1878.5</v>
      </c>
      <c r="P828" s="19">
        <v>0.5</v>
      </c>
      <c r="Q828" s="18">
        <f t="shared" si="138"/>
        <v>52.5</v>
      </c>
      <c r="R828" s="18">
        <f t="shared" si="139"/>
        <v>35.780952380952378</v>
      </c>
      <c r="S828" s="18">
        <f t="shared" si="140"/>
        <v>-1.7809523809523782</v>
      </c>
    </row>
    <row r="829" spans="1:19" x14ac:dyDescent="0.25">
      <c r="A829" s="17">
        <v>6724</v>
      </c>
      <c r="B829" s="18">
        <v>12.8</v>
      </c>
      <c r="C829" s="18">
        <v>8.9923076923076923</v>
      </c>
      <c r="D829" s="18">
        <v>10.35</v>
      </c>
      <c r="E829" s="18">
        <v>3.245664563928079</v>
      </c>
      <c r="F829" s="19">
        <f t="shared" si="131"/>
        <v>0.36093788991501308</v>
      </c>
      <c r="G829" s="18">
        <v>3.8076923076923088</v>
      </c>
      <c r="H829" s="17">
        <v>26</v>
      </c>
      <c r="I829" s="19">
        <f t="shared" si="132"/>
        <v>0.70252403846153844</v>
      </c>
      <c r="J829" s="19" t="str">
        <f t="shared" si="141"/>
        <v>50% - 75%</v>
      </c>
      <c r="K829" s="19">
        <f t="shared" si="133"/>
        <v>0.80859374999999989</v>
      </c>
      <c r="L829" s="19">
        <f t="shared" si="134"/>
        <v>0.80859374999999989</v>
      </c>
      <c r="M829" s="18">
        <f t="shared" si="135"/>
        <v>233.8</v>
      </c>
      <c r="N829" s="18">
        <f t="shared" si="136"/>
        <v>269.09999999999997</v>
      </c>
      <c r="O829" s="18">
        <f t="shared" si="137"/>
        <v>269.09999999999997</v>
      </c>
      <c r="P829" s="19">
        <v>0.5</v>
      </c>
      <c r="Q829" s="18">
        <f t="shared" si="138"/>
        <v>6.4</v>
      </c>
      <c r="R829" s="18">
        <f t="shared" si="139"/>
        <v>42.046874999999993</v>
      </c>
      <c r="S829" s="18">
        <f t="shared" si="140"/>
        <v>-16.046874999999993</v>
      </c>
    </row>
    <row r="830" spans="1:19" x14ac:dyDescent="0.25">
      <c r="A830" s="17">
        <v>24010</v>
      </c>
      <c r="B830" s="18">
        <v>120</v>
      </c>
      <c r="C830" s="18">
        <v>34.105390243902441</v>
      </c>
      <c r="D830" s="18">
        <v>30.991</v>
      </c>
      <c r="E830" s="18">
        <v>22.411486493401149</v>
      </c>
      <c r="F830" s="19">
        <f t="shared" si="131"/>
        <v>0.65712447015345332</v>
      </c>
      <c r="G830" s="18">
        <v>85.894609756097552</v>
      </c>
      <c r="H830" s="17">
        <v>41</v>
      </c>
      <c r="I830" s="19">
        <f t="shared" si="132"/>
        <v>0.28421158536585367</v>
      </c>
      <c r="J830" s="19" t="str">
        <f t="shared" si="141"/>
        <v>25% - 50%</v>
      </c>
      <c r="K830" s="19">
        <f t="shared" si="133"/>
        <v>0.25825833333333331</v>
      </c>
      <c r="L830" s="19">
        <f t="shared" si="134"/>
        <v>0.25825833333333331</v>
      </c>
      <c r="M830" s="18">
        <f t="shared" si="135"/>
        <v>1398.3210000000001</v>
      </c>
      <c r="N830" s="18">
        <f t="shared" si="136"/>
        <v>1270.6310000000001</v>
      </c>
      <c r="O830" s="18">
        <f t="shared" si="137"/>
        <v>1270.6310000000001</v>
      </c>
      <c r="P830" s="19">
        <v>0.5</v>
      </c>
      <c r="Q830" s="18">
        <f t="shared" si="138"/>
        <v>60</v>
      </c>
      <c r="R830" s="18">
        <f t="shared" si="139"/>
        <v>21.177183333333335</v>
      </c>
      <c r="S830" s="18">
        <f t="shared" si="140"/>
        <v>19.822816666666665</v>
      </c>
    </row>
    <row r="831" spans="1:19" x14ac:dyDescent="0.25">
      <c r="A831" s="17">
        <v>3119</v>
      </c>
      <c r="B831" s="18">
        <v>46.4</v>
      </c>
      <c r="C831" s="18">
        <v>23.328242424242433</v>
      </c>
      <c r="D831" s="18">
        <v>23.004000000000001</v>
      </c>
      <c r="E831" s="18">
        <v>10.997947638168382</v>
      </c>
      <c r="F831" s="19">
        <f t="shared" si="131"/>
        <v>0.47144347345856819</v>
      </c>
      <c r="G831" s="18">
        <v>23.071757575757573</v>
      </c>
      <c r="H831" s="17">
        <v>33</v>
      </c>
      <c r="I831" s="19">
        <f t="shared" si="132"/>
        <v>0.50276384535005247</v>
      </c>
      <c r="J831" s="19" t="str">
        <f t="shared" si="141"/>
        <v>50% - 75%</v>
      </c>
      <c r="K831" s="19">
        <f t="shared" si="133"/>
        <v>0.49577586206896557</v>
      </c>
      <c r="L831" s="19">
        <f t="shared" si="134"/>
        <v>0.49577586206896557</v>
      </c>
      <c r="M831" s="18">
        <f t="shared" si="135"/>
        <v>769.83200000000033</v>
      </c>
      <c r="N831" s="18">
        <f t="shared" si="136"/>
        <v>759.13200000000006</v>
      </c>
      <c r="O831" s="18">
        <f t="shared" si="137"/>
        <v>759.13200000000006</v>
      </c>
      <c r="P831" s="19">
        <v>0.5</v>
      </c>
      <c r="Q831" s="18">
        <f t="shared" si="138"/>
        <v>23.2</v>
      </c>
      <c r="R831" s="18">
        <f t="shared" si="139"/>
        <v>32.721206896551728</v>
      </c>
      <c r="S831" s="18">
        <f t="shared" si="140"/>
        <v>0.27879310344827246</v>
      </c>
    </row>
    <row r="832" spans="1:19" x14ac:dyDescent="0.25">
      <c r="A832" s="17">
        <v>29461</v>
      </c>
      <c r="B832" s="18">
        <v>176.7</v>
      </c>
      <c r="C832" s="18">
        <v>85.495348837209306</v>
      </c>
      <c r="D832" s="18">
        <v>75.599999999999994</v>
      </c>
      <c r="E832" s="18">
        <v>41.803758964546347</v>
      </c>
      <c r="F832" s="19">
        <f t="shared" si="131"/>
        <v>0.48895945256793322</v>
      </c>
      <c r="G832" s="18">
        <v>91.204651162790668</v>
      </c>
      <c r="H832" s="17">
        <v>43</v>
      </c>
      <c r="I832" s="19">
        <f t="shared" si="132"/>
        <v>0.48384464537186933</v>
      </c>
      <c r="J832" s="19" t="str">
        <f t="shared" si="141"/>
        <v>25% - 50%</v>
      </c>
      <c r="K832" s="19">
        <f t="shared" si="133"/>
        <v>0.42784380305602715</v>
      </c>
      <c r="L832" s="19">
        <f t="shared" si="134"/>
        <v>0.42784380305602715</v>
      </c>
      <c r="M832" s="18">
        <f t="shared" si="135"/>
        <v>3676.3</v>
      </c>
      <c r="N832" s="18">
        <f t="shared" si="136"/>
        <v>3250.7999999999997</v>
      </c>
      <c r="O832" s="18">
        <f t="shared" si="137"/>
        <v>3250.7999999999997</v>
      </c>
      <c r="P832" s="19">
        <v>0.5</v>
      </c>
      <c r="Q832" s="18">
        <f t="shared" si="138"/>
        <v>88.35</v>
      </c>
      <c r="R832" s="18">
        <f t="shared" si="139"/>
        <v>36.794567062818338</v>
      </c>
      <c r="S832" s="18">
        <f t="shared" si="140"/>
        <v>6.2054329371816621</v>
      </c>
    </row>
    <row r="833" spans="1:19" x14ac:dyDescent="0.25">
      <c r="A833" s="17">
        <v>29449</v>
      </c>
      <c r="B833" s="18">
        <v>196.8</v>
      </c>
      <c r="C833" s="18">
        <v>115.79545454545455</v>
      </c>
      <c r="D833" s="18">
        <v>148.55000000000001</v>
      </c>
      <c r="E833" s="18">
        <v>64.634963833698748</v>
      </c>
      <c r="F833" s="19">
        <f t="shared" si="131"/>
        <v>0.55818221956481739</v>
      </c>
      <c r="G833" s="18">
        <v>81.004545454545465</v>
      </c>
      <c r="H833" s="17">
        <v>22</v>
      </c>
      <c r="I833" s="19">
        <f t="shared" si="132"/>
        <v>0.58839153732446414</v>
      </c>
      <c r="J833" s="19" t="str">
        <f t="shared" si="141"/>
        <v>50% - 75%</v>
      </c>
      <c r="K833" s="19">
        <f t="shared" si="133"/>
        <v>0.75482723577235777</v>
      </c>
      <c r="L833" s="19">
        <f t="shared" si="134"/>
        <v>0.75482723577235777</v>
      </c>
      <c r="M833" s="18">
        <f t="shared" si="135"/>
        <v>2547.5</v>
      </c>
      <c r="N833" s="18">
        <f t="shared" si="136"/>
        <v>3268.1000000000004</v>
      </c>
      <c r="O833" s="18">
        <f t="shared" si="137"/>
        <v>3268.1000000000004</v>
      </c>
      <c r="P833" s="19">
        <v>0.5</v>
      </c>
      <c r="Q833" s="18">
        <f t="shared" si="138"/>
        <v>98.4</v>
      </c>
      <c r="R833" s="18">
        <f t="shared" si="139"/>
        <v>33.212398373983739</v>
      </c>
      <c r="S833" s="18">
        <f t="shared" si="140"/>
        <v>-11.212398373983739</v>
      </c>
    </row>
    <row r="834" spans="1:19" x14ac:dyDescent="0.25">
      <c r="A834" s="17">
        <v>294123</v>
      </c>
      <c r="B834" s="18">
        <v>184.5</v>
      </c>
      <c r="C834" s="18">
        <v>99.984615384615381</v>
      </c>
      <c r="D834" s="18">
        <v>91.2</v>
      </c>
      <c r="E834" s="18">
        <v>42.180966888056709</v>
      </c>
      <c r="F834" s="19">
        <f t="shared" ref="F834:F897" si="142">+E834/C834</f>
        <v>0.4218745726609765</v>
      </c>
      <c r="G834" s="18">
        <v>84.515384615384619</v>
      </c>
      <c r="H834" s="17">
        <v>39</v>
      </c>
      <c r="I834" s="19">
        <f t="shared" ref="I834:I897" si="143">+C834/B834</f>
        <v>0.54192203460496147</v>
      </c>
      <c r="J834" s="19" t="str">
        <f t="shared" si="141"/>
        <v>50% - 75%</v>
      </c>
      <c r="K834" s="19">
        <f t="shared" ref="K834:K897" si="144">+D834/B834</f>
        <v>0.49430894308943091</v>
      </c>
      <c r="L834" s="19">
        <f t="shared" ref="L834:L897" si="145">+IF(F834&gt;0.1,K834,I834)</f>
        <v>0.49430894308943091</v>
      </c>
      <c r="M834" s="18">
        <f t="shared" ref="M834:M897" si="146">+H834*C834</f>
        <v>3899.3999999999996</v>
      </c>
      <c r="N834" s="18">
        <f t="shared" ref="N834:N897" si="147">+D834*H834</f>
        <v>3556.8</v>
      </c>
      <c r="O834" s="18">
        <f t="shared" ref="O834:O897" si="148">+IF(F834&lt;1,N834,M834)</f>
        <v>3556.8</v>
      </c>
      <c r="P834" s="19">
        <v>0.5</v>
      </c>
      <c r="Q834" s="18">
        <f t="shared" ref="Q834:Q897" si="149">+P834*B834</f>
        <v>92.25</v>
      </c>
      <c r="R834" s="18">
        <f t="shared" ref="R834:R897" si="150">+O834/Q834</f>
        <v>38.556097560975608</v>
      </c>
      <c r="S834" s="18">
        <f t="shared" ref="S834:S897" si="151">+H834-R834</f>
        <v>0.44390243902439153</v>
      </c>
    </row>
    <row r="835" spans="1:19" x14ac:dyDescent="0.25">
      <c r="A835" s="17">
        <v>294167</v>
      </c>
      <c r="B835" s="18">
        <v>148</v>
      </c>
      <c r="C835" s="18">
        <v>73.299999999999983</v>
      </c>
      <c r="D835" s="18">
        <v>78.099999999999994</v>
      </c>
      <c r="E835" s="18">
        <v>35.267296780760276</v>
      </c>
      <c r="F835" s="19">
        <f t="shared" si="142"/>
        <v>0.48113638172933537</v>
      </c>
      <c r="G835" s="18">
        <v>74.7</v>
      </c>
      <c r="H835" s="17">
        <v>28</v>
      </c>
      <c r="I835" s="19">
        <f t="shared" si="143"/>
        <v>0.49527027027027015</v>
      </c>
      <c r="J835" s="19" t="str">
        <f t="shared" ref="J835:J898" si="152">IF(I835&lt;=0.25,"&lt; 25%",IF(AND(I835&gt;0.25,I835&lt;=0.5),"25% - 50%", IF(AND(I835&gt;0.5,I835&lt;=0.75),"50% - 75%", IF(I835&gt;0.75,"&gt; 75%", "Other"   ))    ))</f>
        <v>25% - 50%</v>
      </c>
      <c r="K835" s="19">
        <f t="shared" si="144"/>
        <v>0.5277027027027027</v>
      </c>
      <c r="L835" s="19">
        <f t="shared" si="145"/>
        <v>0.5277027027027027</v>
      </c>
      <c r="M835" s="18">
        <f t="shared" si="146"/>
        <v>2052.3999999999996</v>
      </c>
      <c r="N835" s="18">
        <f t="shared" si="147"/>
        <v>2186.7999999999997</v>
      </c>
      <c r="O835" s="18">
        <f t="shared" si="148"/>
        <v>2186.7999999999997</v>
      </c>
      <c r="P835" s="19">
        <v>0.5</v>
      </c>
      <c r="Q835" s="18">
        <f t="shared" si="149"/>
        <v>74</v>
      </c>
      <c r="R835" s="18">
        <f t="shared" si="150"/>
        <v>29.551351351351347</v>
      </c>
      <c r="S835" s="18">
        <f t="shared" si="151"/>
        <v>-1.5513513513513466</v>
      </c>
    </row>
    <row r="836" spans="1:19" x14ac:dyDescent="0.25">
      <c r="A836" s="17">
        <v>12116</v>
      </c>
      <c r="B836" s="18">
        <v>43.9</v>
      </c>
      <c r="C836" s="18">
        <v>23.269624999999994</v>
      </c>
      <c r="D836" s="18">
        <v>27.204000000000001</v>
      </c>
      <c r="E836" s="18">
        <v>11.049235396771174</v>
      </c>
      <c r="F836" s="19">
        <f t="shared" si="142"/>
        <v>0.47483512934871863</v>
      </c>
      <c r="G836" s="18">
        <v>20.630375000000001</v>
      </c>
      <c r="H836" s="17">
        <v>24</v>
      </c>
      <c r="I836" s="19">
        <f t="shared" si="143"/>
        <v>0.53005979498861033</v>
      </c>
      <c r="J836" s="19" t="str">
        <f t="shared" si="152"/>
        <v>50% - 75%</v>
      </c>
      <c r="K836" s="19">
        <f t="shared" si="144"/>
        <v>0.61968109339407751</v>
      </c>
      <c r="L836" s="19">
        <f t="shared" si="145"/>
        <v>0.61968109339407751</v>
      </c>
      <c r="M836" s="18">
        <f t="shared" si="146"/>
        <v>558.47099999999989</v>
      </c>
      <c r="N836" s="18">
        <f t="shared" si="147"/>
        <v>652.89599999999996</v>
      </c>
      <c r="O836" s="18">
        <f t="shared" si="148"/>
        <v>652.89599999999996</v>
      </c>
      <c r="P836" s="19">
        <v>0.5</v>
      </c>
      <c r="Q836" s="18">
        <f t="shared" si="149"/>
        <v>21.95</v>
      </c>
      <c r="R836" s="18">
        <f t="shared" si="150"/>
        <v>29.744692482915717</v>
      </c>
      <c r="S836" s="18">
        <f t="shared" si="151"/>
        <v>-5.7446924829157169</v>
      </c>
    </row>
    <row r="837" spans="1:19" x14ac:dyDescent="0.25">
      <c r="A837" s="17">
        <v>294129</v>
      </c>
      <c r="B837" s="18">
        <v>157.1</v>
      </c>
      <c r="C837" s="18">
        <v>66.200000000000017</v>
      </c>
      <c r="D837" s="18">
        <v>57.099999999999994</v>
      </c>
      <c r="E837" s="18">
        <v>33.829458652589622</v>
      </c>
      <c r="F837" s="19">
        <f t="shared" si="142"/>
        <v>0.5110190128789972</v>
      </c>
      <c r="G837" s="18">
        <v>90.9</v>
      </c>
      <c r="H837" s="17">
        <v>45</v>
      </c>
      <c r="I837" s="19">
        <f t="shared" si="143"/>
        <v>0.42138765117759402</v>
      </c>
      <c r="J837" s="19" t="str">
        <f t="shared" si="152"/>
        <v>25% - 50%</v>
      </c>
      <c r="K837" s="19">
        <f t="shared" si="144"/>
        <v>0.36346276257161042</v>
      </c>
      <c r="L837" s="19">
        <f t="shared" si="145"/>
        <v>0.36346276257161042</v>
      </c>
      <c r="M837" s="18">
        <f t="shared" si="146"/>
        <v>2979.0000000000009</v>
      </c>
      <c r="N837" s="18">
        <f t="shared" si="147"/>
        <v>2569.4999999999995</v>
      </c>
      <c r="O837" s="18">
        <f t="shared" si="148"/>
        <v>2569.4999999999995</v>
      </c>
      <c r="P837" s="19">
        <v>0.5</v>
      </c>
      <c r="Q837" s="18">
        <f t="shared" si="149"/>
        <v>78.55</v>
      </c>
      <c r="R837" s="18">
        <f t="shared" si="150"/>
        <v>32.711648631444938</v>
      </c>
      <c r="S837" s="18">
        <f t="shared" si="151"/>
        <v>12.288351368555062</v>
      </c>
    </row>
    <row r="838" spans="1:19" x14ac:dyDescent="0.25">
      <c r="A838" s="17">
        <v>120163</v>
      </c>
      <c r="B838" s="18">
        <v>76.900000000000006</v>
      </c>
      <c r="C838" s="18">
        <v>43.270249999999997</v>
      </c>
      <c r="D838" s="18">
        <v>45.397999999999996</v>
      </c>
      <c r="E838" s="18">
        <v>14.905012747705367</v>
      </c>
      <c r="F838" s="19">
        <f t="shared" si="142"/>
        <v>0.3444632917005418</v>
      </c>
      <c r="G838" s="18">
        <v>33.629750000000001</v>
      </c>
      <c r="H838" s="17">
        <v>28</v>
      </c>
      <c r="I838" s="19">
        <f t="shared" si="143"/>
        <v>0.56268205461638487</v>
      </c>
      <c r="J838" s="19" t="str">
        <f t="shared" si="152"/>
        <v>50% - 75%</v>
      </c>
      <c r="K838" s="19">
        <f t="shared" si="144"/>
        <v>0.5903511053315994</v>
      </c>
      <c r="L838" s="19">
        <f t="shared" si="145"/>
        <v>0.5903511053315994</v>
      </c>
      <c r="M838" s="18">
        <f t="shared" si="146"/>
        <v>1211.567</v>
      </c>
      <c r="N838" s="18">
        <f t="shared" si="147"/>
        <v>1271.1439999999998</v>
      </c>
      <c r="O838" s="18">
        <f t="shared" si="148"/>
        <v>1271.1439999999998</v>
      </c>
      <c r="P838" s="19">
        <v>0.5</v>
      </c>
      <c r="Q838" s="18">
        <f t="shared" si="149"/>
        <v>38.450000000000003</v>
      </c>
      <c r="R838" s="18">
        <f t="shared" si="150"/>
        <v>33.059661898569566</v>
      </c>
      <c r="S838" s="18">
        <f t="shared" si="151"/>
        <v>-5.0596618985695656</v>
      </c>
    </row>
    <row r="839" spans="1:19" x14ac:dyDescent="0.25">
      <c r="A839" s="17">
        <v>334248</v>
      </c>
      <c r="B839" s="18">
        <v>34.700000000000003</v>
      </c>
      <c r="C839" s="18">
        <v>22.165517241379309</v>
      </c>
      <c r="D839" s="18">
        <v>22.8</v>
      </c>
      <c r="E839" s="18">
        <v>8.2381202719894553</v>
      </c>
      <c r="F839" s="19">
        <f t="shared" si="142"/>
        <v>0.37166379571825486</v>
      </c>
      <c r="G839" s="18">
        <v>12.534482758620692</v>
      </c>
      <c r="H839" s="17">
        <v>29</v>
      </c>
      <c r="I839" s="19">
        <f t="shared" si="143"/>
        <v>0.63877571300804925</v>
      </c>
      <c r="J839" s="19" t="str">
        <f t="shared" si="152"/>
        <v>50% - 75%</v>
      </c>
      <c r="K839" s="19">
        <f t="shared" si="144"/>
        <v>0.65706051873198845</v>
      </c>
      <c r="L839" s="19">
        <f t="shared" si="145"/>
        <v>0.65706051873198845</v>
      </c>
      <c r="M839" s="18">
        <f t="shared" si="146"/>
        <v>642.79999999999995</v>
      </c>
      <c r="N839" s="18">
        <f t="shared" si="147"/>
        <v>661.2</v>
      </c>
      <c r="O839" s="18">
        <f t="shared" si="148"/>
        <v>661.2</v>
      </c>
      <c r="P839" s="19">
        <v>0.5</v>
      </c>
      <c r="Q839" s="18">
        <f t="shared" si="149"/>
        <v>17.350000000000001</v>
      </c>
      <c r="R839" s="18">
        <f t="shared" si="150"/>
        <v>38.10951008645533</v>
      </c>
      <c r="S839" s="18">
        <f t="shared" si="151"/>
        <v>-9.1095100864553302</v>
      </c>
    </row>
    <row r="840" spans="1:19" x14ac:dyDescent="0.25">
      <c r="A840" s="17">
        <v>510272</v>
      </c>
      <c r="B840" s="18">
        <v>17.5</v>
      </c>
      <c r="C840" s="18">
        <v>12.553068965517244</v>
      </c>
      <c r="D840" s="18">
        <v>12.8</v>
      </c>
      <c r="E840" s="18">
        <v>3.4635429933093622</v>
      </c>
      <c r="F840" s="19">
        <f t="shared" si="142"/>
        <v>0.27591205009894948</v>
      </c>
      <c r="G840" s="18">
        <v>4.9469310344827599</v>
      </c>
      <c r="H840" s="17">
        <v>29</v>
      </c>
      <c r="I840" s="19">
        <f t="shared" si="143"/>
        <v>0.71731822660098543</v>
      </c>
      <c r="J840" s="19" t="str">
        <f t="shared" si="152"/>
        <v>50% - 75%</v>
      </c>
      <c r="K840" s="19">
        <f t="shared" si="144"/>
        <v>0.73142857142857143</v>
      </c>
      <c r="L840" s="19">
        <f t="shared" si="145"/>
        <v>0.73142857142857143</v>
      </c>
      <c r="M840" s="18">
        <f t="shared" si="146"/>
        <v>364.0390000000001</v>
      </c>
      <c r="N840" s="18">
        <f t="shared" si="147"/>
        <v>371.20000000000005</v>
      </c>
      <c r="O840" s="18">
        <f t="shared" si="148"/>
        <v>371.20000000000005</v>
      </c>
      <c r="P840" s="19">
        <v>0.5</v>
      </c>
      <c r="Q840" s="18">
        <f t="shared" si="149"/>
        <v>8.75</v>
      </c>
      <c r="R840" s="18">
        <f t="shared" si="150"/>
        <v>42.422857142857147</v>
      </c>
      <c r="S840" s="18">
        <f t="shared" si="151"/>
        <v>-13.422857142857147</v>
      </c>
    </row>
    <row r="841" spans="1:19" x14ac:dyDescent="0.25">
      <c r="A841" s="17">
        <v>120117</v>
      </c>
      <c r="B841" s="18">
        <v>77.7</v>
      </c>
      <c r="C841" s="18">
        <v>48.603666666666676</v>
      </c>
      <c r="D841" s="18">
        <v>46.5</v>
      </c>
      <c r="E841" s="18">
        <v>17.164084928031141</v>
      </c>
      <c r="F841" s="19">
        <f t="shared" si="142"/>
        <v>0.35314382854581211</v>
      </c>
      <c r="G841" s="18">
        <v>29.09633333333333</v>
      </c>
      <c r="H841" s="17">
        <v>33</v>
      </c>
      <c r="I841" s="19">
        <f t="shared" si="143"/>
        <v>0.62552981552981568</v>
      </c>
      <c r="J841" s="19" t="str">
        <f t="shared" si="152"/>
        <v>50% - 75%</v>
      </c>
      <c r="K841" s="19">
        <f t="shared" si="144"/>
        <v>0.59845559845559848</v>
      </c>
      <c r="L841" s="19">
        <f t="shared" si="145"/>
        <v>0.59845559845559848</v>
      </c>
      <c r="M841" s="18">
        <f t="shared" si="146"/>
        <v>1603.9210000000003</v>
      </c>
      <c r="N841" s="18">
        <f t="shared" si="147"/>
        <v>1534.5</v>
      </c>
      <c r="O841" s="18">
        <f t="shared" si="148"/>
        <v>1534.5</v>
      </c>
      <c r="P841" s="19">
        <v>0.5</v>
      </c>
      <c r="Q841" s="18">
        <f t="shared" si="149"/>
        <v>38.85</v>
      </c>
      <c r="R841" s="18">
        <f t="shared" si="150"/>
        <v>39.498069498069498</v>
      </c>
      <c r="S841" s="18">
        <f t="shared" si="151"/>
        <v>-6.4980694980694977</v>
      </c>
    </row>
    <row r="842" spans="1:19" x14ac:dyDescent="0.25">
      <c r="A842" s="17">
        <v>323068</v>
      </c>
      <c r="B842" s="18">
        <v>152.1</v>
      </c>
      <c r="C842" s="18">
        <v>83.331250000000011</v>
      </c>
      <c r="D842" s="18">
        <v>80.75</v>
      </c>
      <c r="E842" s="18">
        <v>30.318262754511672</v>
      </c>
      <c r="F842" s="19">
        <f t="shared" si="142"/>
        <v>0.36382824876035902</v>
      </c>
      <c r="G842" s="18">
        <v>68.768749999999997</v>
      </c>
      <c r="H842" s="17">
        <v>32</v>
      </c>
      <c r="I842" s="19">
        <f t="shared" si="143"/>
        <v>0.54787146614069704</v>
      </c>
      <c r="J842" s="19" t="str">
        <f t="shared" si="152"/>
        <v>50% - 75%</v>
      </c>
      <c r="K842" s="19">
        <f t="shared" si="144"/>
        <v>0.53090072320841553</v>
      </c>
      <c r="L842" s="19">
        <f t="shared" si="145"/>
        <v>0.53090072320841553</v>
      </c>
      <c r="M842" s="18">
        <f t="shared" si="146"/>
        <v>2666.6000000000004</v>
      </c>
      <c r="N842" s="18">
        <f t="shared" si="147"/>
        <v>2584</v>
      </c>
      <c r="O842" s="18">
        <f t="shared" si="148"/>
        <v>2584</v>
      </c>
      <c r="P842" s="19">
        <v>0.5</v>
      </c>
      <c r="Q842" s="18">
        <f t="shared" si="149"/>
        <v>76.05</v>
      </c>
      <c r="R842" s="18">
        <f t="shared" si="150"/>
        <v>33.977646285338594</v>
      </c>
      <c r="S842" s="18">
        <f t="shared" si="151"/>
        <v>-1.9776462853385937</v>
      </c>
    </row>
    <row r="843" spans="1:19" x14ac:dyDescent="0.25">
      <c r="A843" s="17">
        <v>3076</v>
      </c>
      <c r="B843" s="18">
        <v>92.5</v>
      </c>
      <c r="C843" s="18">
        <v>57.303448275862067</v>
      </c>
      <c r="D843" s="18">
        <v>58</v>
      </c>
      <c r="E843" s="18">
        <v>18.338980396151911</v>
      </c>
      <c r="F843" s="19">
        <f t="shared" si="142"/>
        <v>0.32003275453628921</v>
      </c>
      <c r="G843" s="18">
        <v>35.196551724137933</v>
      </c>
      <c r="H843" s="17">
        <v>29</v>
      </c>
      <c r="I843" s="19">
        <f t="shared" si="143"/>
        <v>0.61949673811742778</v>
      </c>
      <c r="J843" s="19" t="str">
        <f t="shared" si="152"/>
        <v>50% - 75%</v>
      </c>
      <c r="K843" s="19">
        <f t="shared" si="144"/>
        <v>0.62702702702702706</v>
      </c>
      <c r="L843" s="19">
        <f t="shared" si="145"/>
        <v>0.62702702702702706</v>
      </c>
      <c r="M843" s="18">
        <f t="shared" si="146"/>
        <v>1661.8</v>
      </c>
      <c r="N843" s="18">
        <f t="shared" si="147"/>
        <v>1682</v>
      </c>
      <c r="O843" s="18">
        <f t="shared" si="148"/>
        <v>1682</v>
      </c>
      <c r="P843" s="19">
        <v>0.5</v>
      </c>
      <c r="Q843" s="18">
        <f t="shared" si="149"/>
        <v>46.25</v>
      </c>
      <c r="R843" s="18">
        <f t="shared" si="150"/>
        <v>36.367567567567569</v>
      </c>
      <c r="S843" s="18">
        <f t="shared" si="151"/>
        <v>-7.3675675675675691</v>
      </c>
    </row>
    <row r="844" spans="1:19" x14ac:dyDescent="0.25">
      <c r="A844" s="17">
        <v>2405</v>
      </c>
      <c r="B844" s="18">
        <v>108.4</v>
      </c>
      <c r="C844" s="18">
        <v>51.460657142857158</v>
      </c>
      <c r="D844" s="18">
        <v>47.8</v>
      </c>
      <c r="E844" s="18">
        <v>22.219265282689239</v>
      </c>
      <c r="F844" s="19">
        <f t="shared" si="142"/>
        <v>0.43177189169985791</v>
      </c>
      <c r="G844" s="18">
        <v>56.939342857142861</v>
      </c>
      <c r="H844" s="17">
        <v>35</v>
      </c>
      <c r="I844" s="19">
        <f t="shared" si="143"/>
        <v>0.4747293094359516</v>
      </c>
      <c r="J844" s="19" t="str">
        <f t="shared" si="152"/>
        <v>25% - 50%</v>
      </c>
      <c r="K844" s="19">
        <f t="shared" si="144"/>
        <v>0.44095940959409591</v>
      </c>
      <c r="L844" s="19">
        <f t="shared" si="145"/>
        <v>0.44095940959409591</v>
      </c>
      <c r="M844" s="18">
        <f t="shared" si="146"/>
        <v>1801.1230000000005</v>
      </c>
      <c r="N844" s="18">
        <f t="shared" si="147"/>
        <v>1673</v>
      </c>
      <c r="O844" s="18">
        <f t="shared" si="148"/>
        <v>1673</v>
      </c>
      <c r="P844" s="19">
        <v>0.5</v>
      </c>
      <c r="Q844" s="18">
        <f t="shared" si="149"/>
        <v>54.2</v>
      </c>
      <c r="R844" s="18">
        <f t="shared" si="150"/>
        <v>30.867158671586715</v>
      </c>
      <c r="S844" s="18">
        <f t="shared" si="151"/>
        <v>4.132841328413285</v>
      </c>
    </row>
    <row r="845" spans="1:19" x14ac:dyDescent="0.25">
      <c r="A845" s="17">
        <v>3225</v>
      </c>
      <c r="B845" s="18">
        <v>40.200000000000003</v>
      </c>
      <c r="C845" s="18">
        <v>28.444444444444443</v>
      </c>
      <c r="D845" s="18">
        <v>29.9</v>
      </c>
      <c r="E845" s="18">
        <v>5.5954881091364248</v>
      </c>
      <c r="F845" s="19">
        <f t="shared" si="142"/>
        <v>0.19671637883682744</v>
      </c>
      <c r="G845" s="18">
        <v>11.755555555555556</v>
      </c>
      <c r="H845" s="17">
        <v>27</v>
      </c>
      <c r="I845" s="19">
        <f t="shared" si="143"/>
        <v>0.70757324488667761</v>
      </c>
      <c r="J845" s="19" t="str">
        <f t="shared" si="152"/>
        <v>50% - 75%</v>
      </c>
      <c r="K845" s="19">
        <f t="shared" si="144"/>
        <v>0.74378109452736307</v>
      </c>
      <c r="L845" s="19">
        <f t="shared" si="145"/>
        <v>0.74378109452736307</v>
      </c>
      <c r="M845" s="18">
        <f t="shared" si="146"/>
        <v>768</v>
      </c>
      <c r="N845" s="18">
        <f t="shared" si="147"/>
        <v>807.3</v>
      </c>
      <c r="O845" s="18">
        <f t="shared" si="148"/>
        <v>807.3</v>
      </c>
      <c r="P845" s="19">
        <v>0.5</v>
      </c>
      <c r="Q845" s="18">
        <f t="shared" si="149"/>
        <v>20.100000000000001</v>
      </c>
      <c r="R845" s="18">
        <f t="shared" si="150"/>
        <v>40.164179104477604</v>
      </c>
      <c r="S845" s="18">
        <f t="shared" si="151"/>
        <v>-13.164179104477604</v>
      </c>
    </row>
    <row r="846" spans="1:19" x14ac:dyDescent="0.25">
      <c r="A846" s="17">
        <v>22570</v>
      </c>
      <c r="B846" s="18">
        <v>24</v>
      </c>
      <c r="C846" s="18">
        <v>17.940740740740743</v>
      </c>
      <c r="D846" s="18">
        <v>18.7</v>
      </c>
      <c r="E846" s="18">
        <v>3.1744483783993704</v>
      </c>
      <c r="F846" s="19">
        <f t="shared" si="142"/>
        <v>0.17694076427907307</v>
      </c>
      <c r="G846" s="18">
        <v>6.0592592592592593</v>
      </c>
      <c r="H846" s="17">
        <v>27</v>
      </c>
      <c r="I846" s="19">
        <f t="shared" si="143"/>
        <v>0.74753086419753101</v>
      </c>
      <c r="J846" s="19" t="str">
        <f t="shared" si="152"/>
        <v>50% - 75%</v>
      </c>
      <c r="K846" s="19">
        <f t="shared" si="144"/>
        <v>0.77916666666666667</v>
      </c>
      <c r="L846" s="19">
        <f t="shared" si="145"/>
        <v>0.77916666666666667</v>
      </c>
      <c r="M846" s="18">
        <f t="shared" si="146"/>
        <v>484.40000000000009</v>
      </c>
      <c r="N846" s="18">
        <f t="shared" si="147"/>
        <v>504.9</v>
      </c>
      <c r="O846" s="18">
        <f t="shared" si="148"/>
        <v>504.9</v>
      </c>
      <c r="P846" s="19">
        <v>0.5</v>
      </c>
      <c r="Q846" s="18">
        <f t="shared" si="149"/>
        <v>12</v>
      </c>
      <c r="R846" s="18">
        <f t="shared" si="150"/>
        <v>42.074999999999996</v>
      </c>
      <c r="S846" s="18">
        <f t="shared" si="151"/>
        <v>-15.074999999999996</v>
      </c>
    </row>
    <row r="847" spans="1:19" x14ac:dyDescent="0.25">
      <c r="A847" s="17">
        <v>39426</v>
      </c>
      <c r="B847" s="18">
        <v>130.30000000000001</v>
      </c>
      <c r="C847" s="18">
        <v>59.266666666666666</v>
      </c>
      <c r="D847" s="18">
        <v>52.599999999999994</v>
      </c>
      <c r="E847" s="18">
        <v>29.959923523665061</v>
      </c>
      <c r="F847" s="19">
        <f t="shared" si="142"/>
        <v>0.50551052064676705</v>
      </c>
      <c r="G847" s="18">
        <v>71.033333333333331</v>
      </c>
      <c r="H847" s="17">
        <v>39</v>
      </c>
      <c r="I847" s="19">
        <f t="shared" si="143"/>
        <v>0.45484778715784085</v>
      </c>
      <c r="J847" s="19" t="str">
        <f t="shared" si="152"/>
        <v>25% - 50%</v>
      </c>
      <c r="K847" s="19">
        <f t="shared" si="144"/>
        <v>0.40368380660015341</v>
      </c>
      <c r="L847" s="19">
        <f t="shared" si="145"/>
        <v>0.40368380660015341</v>
      </c>
      <c r="M847" s="18">
        <f t="shared" si="146"/>
        <v>2311.4</v>
      </c>
      <c r="N847" s="18">
        <f t="shared" si="147"/>
        <v>2051.3999999999996</v>
      </c>
      <c r="O847" s="18">
        <f t="shared" si="148"/>
        <v>2051.3999999999996</v>
      </c>
      <c r="P847" s="19">
        <v>0.5</v>
      </c>
      <c r="Q847" s="18">
        <f t="shared" si="149"/>
        <v>65.150000000000006</v>
      </c>
      <c r="R847" s="18">
        <f t="shared" si="150"/>
        <v>31.487336914811966</v>
      </c>
      <c r="S847" s="18">
        <f t="shared" si="151"/>
        <v>7.5126630851880343</v>
      </c>
    </row>
    <row r="848" spans="1:19" x14ac:dyDescent="0.25">
      <c r="A848" s="17">
        <v>1213</v>
      </c>
      <c r="B848" s="18">
        <v>48.5</v>
      </c>
      <c r="C848" s="18">
        <v>23.250466666666668</v>
      </c>
      <c r="D848" s="18">
        <v>22.9</v>
      </c>
      <c r="E848" s="18">
        <v>11.499913327209617</v>
      </c>
      <c r="F848" s="19">
        <f t="shared" si="142"/>
        <v>0.49461000039610459</v>
      </c>
      <c r="G848" s="18">
        <v>25.249533333333336</v>
      </c>
      <c r="H848" s="17">
        <v>30</v>
      </c>
      <c r="I848" s="19">
        <f t="shared" si="143"/>
        <v>0.47939106529209624</v>
      </c>
      <c r="J848" s="19" t="str">
        <f t="shared" si="152"/>
        <v>25% - 50%</v>
      </c>
      <c r="K848" s="19">
        <f t="shared" si="144"/>
        <v>0.47216494845360824</v>
      </c>
      <c r="L848" s="19">
        <f t="shared" si="145"/>
        <v>0.47216494845360824</v>
      </c>
      <c r="M848" s="18">
        <f t="shared" si="146"/>
        <v>697.51400000000001</v>
      </c>
      <c r="N848" s="18">
        <f t="shared" si="147"/>
        <v>687</v>
      </c>
      <c r="O848" s="18">
        <f t="shared" si="148"/>
        <v>687</v>
      </c>
      <c r="P848" s="19">
        <v>0.5</v>
      </c>
      <c r="Q848" s="18">
        <f t="shared" si="149"/>
        <v>24.25</v>
      </c>
      <c r="R848" s="18">
        <f t="shared" si="150"/>
        <v>28.329896907216494</v>
      </c>
      <c r="S848" s="18">
        <f t="shared" si="151"/>
        <v>1.6701030927835063</v>
      </c>
    </row>
    <row r="849" spans="1:19" x14ac:dyDescent="0.25">
      <c r="A849" s="17">
        <v>3343191</v>
      </c>
      <c r="B849" s="18">
        <v>88.7</v>
      </c>
      <c r="C849" s="18">
        <v>61.649999999999991</v>
      </c>
      <c r="D849" s="18">
        <v>60.7</v>
      </c>
      <c r="E849" s="18">
        <v>13.783442090496479</v>
      </c>
      <c r="F849" s="19">
        <f t="shared" si="142"/>
        <v>0.22357570300886426</v>
      </c>
      <c r="G849" s="18">
        <v>27.050000000000004</v>
      </c>
      <c r="H849" s="17">
        <v>30</v>
      </c>
      <c r="I849" s="19">
        <f t="shared" si="143"/>
        <v>0.69503945885005625</v>
      </c>
      <c r="J849" s="19" t="str">
        <f t="shared" si="152"/>
        <v>50% - 75%</v>
      </c>
      <c r="K849" s="19">
        <f t="shared" si="144"/>
        <v>0.6843291995490417</v>
      </c>
      <c r="L849" s="19">
        <f t="shared" si="145"/>
        <v>0.6843291995490417</v>
      </c>
      <c r="M849" s="18">
        <f t="shared" si="146"/>
        <v>1849.4999999999998</v>
      </c>
      <c r="N849" s="18">
        <f t="shared" si="147"/>
        <v>1821</v>
      </c>
      <c r="O849" s="18">
        <f t="shared" si="148"/>
        <v>1821</v>
      </c>
      <c r="P849" s="19">
        <v>0.5</v>
      </c>
      <c r="Q849" s="18">
        <f t="shared" si="149"/>
        <v>44.35</v>
      </c>
      <c r="R849" s="18">
        <f t="shared" si="150"/>
        <v>41.0597519729425</v>
      </c>
      <c r="S849" s="18">
        <f t="shared" si="151"/>
        <v>-11.0597519729425</v>
      </c>
    </row>
    <row r="850" spans="1:19" x14ac:dyDescent="0.25">
      <c r="A850" s="17">
        <v>3127</v>
      </c>
      <c r="B850" s="18">
        <v>56.6</v>
      </c>
      <c r="C850" s="18">
        <v>29.315843749999996</v>
      </c>
      <c r="D850" s="18">
        <v>28</v>
      </c>
      <c r="E850" s="18">
        <v>15.731598175911653</v>
      </c>
      <c r="F850" s="19">
        <f t="shared" si="142"/>
        <v>0.53662443796834791</v>
      </c>
      <c r="G850" s="18">
        <v>27.284156249999999</v>
      </c>
      <c r="H850" s="17">
        <v>32</v>
      </c>
      <c r="I850" s="19">
        <f t="shared" si="143"/>
        <v>0.51794776943462884</v>
      </c>
      <c r="J850" s="19" t="str">
        <f t="shared" si="152"/>
        <v>50% - 75%</v>
      </c>
      <c r="K850" s="19">
        <f t="shared" si="144"/>
        <v>0.4946996466431095</v>
      </c>
      <c r="L850" s="19">
        <f t="shared" si="145"/>
        <v>0.4946996466431095</v>
      </c>
      <c r="M850" s="18">
        <f t="shared" si="146"/>
        <v>938.10699999999986</v>
      </c>
      <c r="N850" s="18">
        <f t="shared" si="147"/>
        <v>896</v>
      </c>
      <c r="O850" s="18">
        <f t="shared" si="148"/>
        <v>896</v>
      </c>
      <c r="P850" s="19">
        <v>0.5</v>
      </c>
      <c r="Q850" s="18">
        <f t="shared" si="149"/>
        <v>28.3</v>
      </c>
      <c r="R850" s="18">
        <f t="shared" si="150"/>
        <v>31.660777385159008</v>
      </c>
      <c r="S850" s="18">
        <f t="shared" si="151"/>
        <v>0.33922261484099181</v>
      </c>
    </row>
    <row r="851" spans="1:19" x14ac:dyDescent="0.25">
      <c r="A851" s="17">
        <v>2662</v>
      </c>
      <c r="B851" s="18">
        <v>16.5</v>
      </c>
      <c r="C851" s="18">
        <v>10.725925925925925</v>
      </c>
      <c r="D851" s="18">
        <v>11.1</v>
      </c>
      <c r="E851" s="18">
        <v>2.8409901568335498</v>
      </c>
      <c r="F851" s="19">
        <f t="shared" si="142"/>
        <v>0.26487131987053125</v>
      </c>
      <c r="G851" s="18">
        <v>5.7740740740740728</v>
      </c>
      <c r="H851" s="17">
        <v>27</v>
      </c>
      <c r="I851" s="19">
        <f t="shared" si="143"/>
        <v>0.65005611672278329</v>
      </c>
      <c r="J851" s="19" t="str">
        <f t="shared" si="152"/>
        <v>50% - 75%</v>
      </c>
      <c r="K851" s="19">
        <f t="shared" si="144"/>
        <v>0.67272727272727273</v>
      </c>
      <c r="L851" s="19">
        <f t="shared" si="145"/>
        <v>0.67272727272727273</v>
      </c>
      <c r="M851" s="18">
        <f t="shared" si="146"/>
        <v>289.59999999999997</v>
      </c>
      <c r="N851" s="18">
        <f t="shared" si="147"/>
        <v>299.7</v>
      </c>
      <c r="O851" s="18">
        <f t="shared" si="148"/>
        <v>299.7</v>
      </c>
      <c r="P851" s="19">
        <v>0.5</v>
      </c>
      <c r="Q851" s="18">
        <f t="shared" si="149"/>
        <v>8.25</v>
      </c>
      <c r="R851" s="18">
        <f t="shared" si="150"/>
        <v>36.327272727272728</v>
      </c>
      <c r="S851" s="18">
        <f t="shared" si="151"/>
        <v>-9.327272727272728</v>
      </c>
    </row>
    <row r="852" spans="1:19" x14ac:dyDescent="0.25">
      <c r="A852" s="17">
        <v>53522</v>
      </c>
      <c r="B852" s="18">
        <v>126.8</v>
      </c>
      <c r="C852" s="18">
        <v>65.445161290322574</v>
      </c>
      <c r="D852" s="18">
        <v>62.9</v>
      </c>
      <c r="E852" s="18">
        <v>25.072545924572299</v>
      </c>
      <c r="F852" s="19">
        <f t="shared" si="142"/>
        <v>0.38310771079541667</v>
      </c>
      <c r="G852" s="18">
        <v>61.354838709677416</v>
      </c>
      <c r="H852" s="17">
        <v>31</v>
      </c>
      <c r="I852" s="19">
        <f t="shared" si="143"/>
        <v>0.5161290322580645</v>
      </c>
      <c r="J852" s="19" t="str">
        <f t="shared" si="152"/>
        <v>50% - 75%</v>
      </c>
      <c r="K852" s="19">
        <f t="shared" si="144"/>
        <v>0.49605678233438488</v>
      </c>
      <c r="L852" s="19">
        <f t="shared" si="145"/>
        <v>0.49605678233438488</v>
      </c>
      <c r="M852" s="18">
        <f t="shared" si="146"/>
        <v>2028.7999999999997</v>
      </c>
      <c r="N852" s="18">
        <f t="shared" si="147"/>
        <v>1949.8999999999999</v>
      </c>
      <c r="O852" s="18">
        <f t="shared" si="148"/>
        <v>1949.8999999999999</v>
      </c>
      <c r="P852" s="19">
        <v>0.5</v>
      </c>
      <c r="Q852" s="18">
        <f t="shared" si="149"/>
        <v>63.4</v>
      </c>
      <c r="R852" s="18">
        <f t="shared" si="150"/>
        <v>30.755520504731859</v>
      </c>
      <c r="S852" s="18">
        <f t="shared" si="151"/>
        <v>0.24447949526814128</v>
      </c>
    </row>
    <row r="853" spans="1:19" x14ac:dyDescent="0.25">
      <c r="A853" s="17">
        <v>22571</v>
      </c>
      <c r="B853" s="18">
        <v>17</v>
      </c>
      <c r="C853" s="18">
        <v>7.5027027027027033</v>
      </c>
      <c r="D853" s="18">
        <v>6.6999999999999993</v>
      </c>
      <c r="E853" s="18">
        <v>3.5880578533740435</v>
      </c>
      <c r="F853" s="19">
        <f t="shared" si="142"/>
        <v>0.4782353767105173</v>
      </c>
      <c r="G853" s="18">
        <v>9.4972972972972975</v>
      </c>
      <c r="H853" s="17">
        <v>37</v>
      </c>
      <c r="I853" s="19">
        <f t="shared" si="143"/>
        <v>0.44133545310015904</v>
      </c>
      <c r="J853" s="19" t="str">
        <f t="shared" si="152"/>
        <v>25% - 50%</v>
      </c>
      <c r="K853" s="19">
        <f t="shared" si="144"/>
        <v>0.39411764705882346</v>
      </c>
      <c r="L853" s="19">
        <f t="shared" si="145"/>
        <v>0.39411764705882346</v>
      </c>
      <c r="M853" s="18">
        <f t="shared" si="146"/>
        <v>277.60000000000002</v>
      </c>
      <c r="N853" s="18">
        <f t="shared" si="147"/>
        <v>247.89999999999998</v>
      </c>
      <c r="O853" s="18">
        <f t="shared" si="148"/>
        <v>247.89999999999998</v>
      </c>
      <c r="P853" s="19">
        <v>0.5</v>
      </c>
      <c r="Q853" s="18">
        <f t="shared" si="149"/>
        <v>8.5</v>
      </c>
      <c r="R853" s="18">
        <f t="shared" si="150"/>
        <v>29.164705882352937</v>
      </c>
      <c r="S853" s="18">
        <f t="shared" si="151"/>
        <v>7.835294117647063</v>
      </c>
    </row>
    <row r="854" spans="1:19" x14ac:dyDescent="0.25">
      <c r="A854" s="17">
        <v>30724</v>
      </c>
      <c r="B854" s="18">
        <v>280.60000000000002</v>
      </c>
      <c r="C854" s="18">
        <v>170.53571428571425</v>
      </c>
      <c r="D854" s="18">
        <v>170.8</v>
      </c>
      <c r="E854" s="18">
        <v>51.717933090704712</v>
      </c>
      <c r="F854" s="19">
        <f t="shared" si="142"/>
        <v>0.30326746105544128</v>
      </c>
      <c r="G854" s="18">
        <v>110.0642857142857</v>
      </c>
      <c r="H854" s="17">
        <v>28</v>
      </c>
      <c r="I854" s="19">
        <f t="shared" si="143"/>
        <v>0.60775379289278064</v>
      </c>
      <c r="J854" s="19" t="str">
        <f t="shared" si="152"/>
        <v>50% - 75%</v>
      </c>
      <c r="K854" s="19">
        <f t="shared" si="144"/>
        <v>0.60869565217391308</v>
      </c>
      <c r="L854" s="19">
        <f t="shared" si="145"/>
        <v>0.60869565217391308</v>
      </c>
      <c r="M854" s="18">
        <f t="shared" si="146"/>
        <v>4774.9999999999991</v>
      </c>
      <c r="N854" s="18">
        <f t="shared" si="147"/>
        <v>4782.4000000000005</v>
      </c>
      <c r="O854" s="18">
        <f t="shared" si="148"/>
        <v>4782.4000000000005</v>
      </c>
      <c r="P854" s="19">
        <v>0.5</v>
      </c>
      <c r="Q854" s="18">
        <f t="shared" si="149"/>
        <v>140.30000000000001</v>
      </c>
      <c r="R854" s="18">
        <f t="shared" si="150"/>
        <v>34.086956521739133</v>
      </c>
      <c r="S854" s="18">
        <f t="shared" si="151"/>
        <v>-6.0869565217391326</v>
      </c>
    </row>
    <row r="855" spans="1:19" x14ac:dyDescent="0.25">
      <c r="A855" s="17">
        <v>19691</v>
      </c>
      <c r="B855" s="18">
        <v>17.3</v>
      </c>
      <c r="C855" s="18">
        <v>8.9333333333333353</v>
      </c>
      <c r="D855" s="18">
        <v>8.3000000000000007</v>
      </c>
      <c r="E855" s="18">
        <v>2.0044741621349496</v>
      </c>
      <c r="F855" s="19">
        <f t="shared" si="142"/>
        <v>0.22438143605988237</v>
      </c>
      <c r="G855" s="18">
        <v>8.3666666666666689</v>
      </c>
      <c r="H855" s="17">
        <v>33</v>
      </c>
      <c r="I855" s="19">
        <f t="shared" si="143"/>
        <v>0.51637764932562635</v>
      </c>
      <c r="J855" s="19" t="str">
        <f t="shared" si="152"/>
        <v>50% - 75%</v>
      </c>
      <c r="K855" s="19">
        <f t="shared" si="144"/>
        <v>0.47976878612716767</v>
      </c>
      <c r="L855" s="19">
        <f t="shared" si="145"/>
        <v>0.47976878612716767</v>
      </c>
      <c r="M855" s="18">
        <f t="shared" si="146"/>
        <v>294.80000000000007</v>
      </c>
      <c r="N855" s="18">
        <f t="shared" si="147"/>
        <v>273.90000000000003</v>
      </c>
      <c r="O855" s="18">
        <f t="shared" si="148"/>
        <v>273.90000000000003</v>
      </c>
      <c r="P855" s="19">
        <v>0.5</v>
      </c>
      <c r="Q855" s="18">
        <f t="shared" si="149"/>
        <v>8.65</v>
      </c>
      <c r="R855" s="18">
        <f t="shared" si="150"/>
        <v>31.664739884393065</v>
      </c>
      <c r="S855" s="18">
        <f t="shared" si="151"/>
        <v>1.3352601156069355</v>
      </c>
    </row>
    <row r="856" spans="1:19" x14ac:dyDescent="0.25">
      <c r="A856" s="17">
        <v>294194</v>
      </c>
      <c r="B856" s="18">
        <v>197</v>
      </c>
      <c r="C856" s="18">
        <v>86.675862068965515</v>
      </c>
      <c r="D856" s="18">
        <v>85.1</v>
      </c>
      <c r="E856" s="18">
        <v>44.090326564357895</v>
      </c>
      <c r="F856" s="19">
        <f t="shared" si="142"/>
        <v>0.50868056586822841</v>
      </c>
      <c r="G856" s="18">
        <v>110.3241379310345</v>
      </c>
      <c r="H856" s="17">
        <v>29</v>
      </c>
      <c r="I856" s="19">
        <f t="shared" si="143"/>
        <v>0.43997899527393663</v>
      </c>
      <c r="J856" s="19" t="str">
        <f t="shared" si="152"/>
        <v>25% - 50%</v>
      </c>
      <c r="K856" s="19">
        <f t="shared" si="144"/>
        <v>0.43197969543147208</v>
      </c>
      <c r="L856" s="19">
        <f t="shared" si="145"/>
        <v>0.43197969543147208</v>
      </c>
      <c r="M856" s="18">
        <f t="shared" si="146"/>
        <v>2513.6</v>
      </c>
      <c r="N856" s="18">
        <f t="shared" si="147"/>
        <v>2467.8999999999996</v>
      </c>
      <c r="O856" s="18">
        <f t="shared" si="148"/>
        <v>2467.8999999999996</v>
      </c>
      <c r="P856" s="19">
        <v>0.5</v>
      </c>
      <c r="Q856" s="18">
        <f t="shared" si="149"/>
        <v>98.5</v>
      </c>
      <c r="R856" s="18">
        <f t="shared" si="150"/>
        <v>25.054822335025378</v>
      </c>
      <c r="S856" s="18">
        <f t="shared" si="151"/>
        <v>3.9451776649746222</v>
      </c>
    </row>
    <row r="857" spans="1:19" x14ac:dyDescent="0.25">
      <c r="A857" s="17">
        <v>53023</v>
      </c>
      <c r="B857" s="18">
        <v>20.881</v>
      </c>
      <c r="C857" s="18">
        <v>11.919839999999999</v>
      </c>
      <c r="D857" s="18">
        <v>12.548</v>
      </c>
      <c r="E857" s="18">
        <v>4.9973022445448878</v>
      </c>
      <c r="F857" s="19">
        <f t="shared" si="142"/>
        <v>0.41924239289662346</v>
      </c>
      <c r="G857" s="18">
        <v>8.9611599999999996</v>
      </c>
      <c r="H857" s="17">
        <v>25</v>
      </c>
      <c r="I857" s="19">
        <f t="shared" si="143"/>
        <v>0.57084622383985439</v>
      </c>
      <c r="J857" s="19" t="str">
        <f t="shared" si="152"/>
        <v>50% - 75%</v>
      </c>
      <c r="K857" s="19">
        <f t="shared" si="144"/>
        <v>0.60092907427805187</v>
      </c>
      <c r="L857" s="19">
        <f t="shared" si="145"/>
        <v>0.60092907427805187</v>
      </c>
      <c r="M857" s="18">
        <f t="shared" si="146"/>
        <v>297.99599999999998</v>
      </c>
      <c r="N857" s="18">
        <f t="shared" si="147"/>
        <v>313.7</v>
      </c>
      <c r="O857" s="18">
        <f t="shared" si="148"/>
        <v>313.7</v>
      </c>
      <c r="P857" s="19">
        <v>0.5</v>
      </c>
      <c r="Q857" s="18">
        <f t="shared" si="149"/>
        <v>10.4405</v>
      </c>
      <c r="R857" s="18">
        <f t="shared" si="150"/>
        <v>30.04645371390259</v>
      </c>
      <c r="S857" s="18">
        <f t="shared" si="151"/>
        <v>-5.04645371390259</v>
      </c>
    </row>
    <row r="858" spans="1:19" x14ac:dyDescent="0.25">
      <c r="A858" s="17">
        <v>2656</v>
      </c>
      <c r="B858" s="18">
        <v>12.5</v>
      </c>
      <c r="C858" s="18">
        <v>8.3851851851851826</v>
      </c>
      <c r="D858" s="18">
        <v>8.4</v>
      </c>
      <c r="E858" s="18">
        <v>1.9561940488344165</v>
      </c>
      <c r="F858" s="19">
        <f t="shared" si="142"/>
        <v>0.23329169310304443</v>
      </c>
      <c r="G858" s="18">
        <v>4.1148148148148138</v>
      </c>
      <c r="H858" s="17">
        <v>27</v>
      </c>
      <c r="I858" s="19">
        <f t="shared" si="143"/>
        <v>0.67081481481481464</v>
      </c>
      <c r="J858" s="19" t="str">
        <f t="shared" si="152"/>
        <v>50% - 75%</v>
      </c>
      <c r="K858" s="19">
        <f t="shared" si="144"/>
        <v>0.67200000000000004</v>
      </c>
      <c r="L858" s="19">
        <f t="shared" si="145"/>
        <v>0.67200000000000004</v>
      </c>
      <c r="M858" s="18">
        <f t="shared" si="146"/>
        <v>226.39999999999992</v>
      </c>
      <c r="N858" s="18">
        <f t="shared" si="147"/>
        <v>226.8</v>
      </c>
      <c r="O858" s="18">
        <f t="shared" si="148"/>
        <v>226.8</v>
      </c>
      <c r="P858" s="19">
        <v>0.5</v>
      </c>
      <c r="Q858" s="18">
        <f t="shared" si="149"/>
        <v>6.25</v>
      </c>
      <c r="R858" s="18">
        <f t="shared" si="150"/>
        <v>36.288000000000004</v>
      </c>
      <c r="S858" s="18">
        <f t="shared" si="151"/>
        <v>-9.2880000000000038</v>
      </c>
    </row>
    <row r="859" spans="1:19" x14ac:dyDescent="0.25">
      <c r="A859" s="17">
        <v>334442</v>
      </c>
      <c r="B859" s="18">
        <v>23.1</v>
      </c>
      <c r="C859" s="18">
        <v>9.8840000000000003</v>
      </c>
      <c r="D859" s="18">
        <v>10.3</v>
      </c>
      <c r="E859" s="18">
        <v>3.5544197838747134</v>
      </c>
      <c r="F859" s="19">
        <f t="shared" si="142"/>
        <v>0.35961349492864358</v>
      </c>
      <c r="G859" s="18">
        <v>13.215999999999999</v>
      </c>
      <c r="H859" s="17">
        <v>25</v>
      </c>
      <c r="I859" s="19">
        <f t="shared" si="143"/>
        <v>0.42787878787878786</v>
      </c>
      <c r="J859" s="19" t="str">
        <f t="shared" si="152"/>
        <v>25% - 50%</v>
      </c>
      <c r="K859" s="19">
        <f t="shared" si="144"/>
        <v>0.44588744588744589</v>
      </c>
      <c r="L859" s="19">
        <f t="shared" si="145"/>
        <v>0.44588744588744589</v>
      </c>
      <c r="M859" s="18">
        <f t="shared" si="146"/>
        <v>247.10000000000002</v>
      </c>
      <c r="N859" s="18">
        <f t="shared" si="147"/>
        <v>257.5</v>
      </c>
      <c r="O859" s="18">
        <f t="shared" si="148"/>
        <v>257.5</v>
      </c>
      <c r="P859" s="19">
        <v>0.5</v>
      </c>
      <c r="Q859" s="18">
        <f t="shared" si="149"/>
        <v>11.55</v>
      </c>
      <c r="R859" s="18">
        <f t="shared" si="150"/>
        <v>22.294372294372295</v>
      </c>
      <c r="S859" s="18">
        <f t="shared" si="151"/>
        <v>2.7056277056277054</v>
      </c>
    </row>
    <row r="860" spans="1:19" x14ac:dyDescent="0.25">
      <c r="A860" s="17">
        <v>2661</v>
      </c>
      <c r="B860" s="18">
        <v>36.1</v>
      </c>
      <c r="C860" s="18">
        <v>23.926086956521736</v>
      </c>
      <c r="D860" s="18">
        <v>25.9</v>
      </c>
      <c r="E860" s="18">
        <v>8.0874885073013356</v>
      </c>
      <c r="F860" s="19">
        <f t="shared" si="142"/>
        <v>0.33801969047416092</v>
      </c>
      <c r="G860" s="18">
        <v>12.173913043478262</v>
      </c>
      <c r="H860" s="17">
        <v>23</v>
      </c>
      <c r="I860" s="19">
        <f t="shared" si="143"/>
        <v>0.66277249187040821</v>
      </c>
      <c r="J860" s="19" t="str">
        <f t="shared" si="152"/>
        <v>50% - 75%</v>
      </c>
      <c r="K860" s="19">
        <f t="shared" si="144"/>
        <v>0.71745152354570629</v>
      </c>
      <c r="L860" s="19">
        <f t="shared" si="145"/>
        <v>0.71745152354570629</v>
      </c>
      <c r="M860" s="18">
        <f t="shared" si="146"/>
        <v>550.29999999999995</v>
      </c>
      <c r="N860" s="18">
        <f t="shared" si="147"/>
        <v>595.69999999999993</v>
      </c>
      <c r="O860" s="18">
        <f t="shared" si="148"/>
        <v>595.69999999999993</v>
      </c>
      <c r="P860" s="19">
        <v>0.5</v>
      </c>
      <c r="Q860" s="18">
        <f t="shared" si="149"/>
        <v>18.05</v>
      </c>
      <c r="R860" s="18">
        <f t="shared" si="150"/>
        <v>33.00277008310249</v>
      </c>
      <c r="S860" s="18">
        <f t="shared" si="151"/>
        <v>-10.00277008310249</v>
      </c>
    </row>
    <row r="861" spans="1:19" x14ac:dyDescent="0.25">
      <c r="A861" s="17">
        <v>23572</v>
      </c>
      <c r="B861" s="18">
        <v>47.3</v>
      </c>
      <c r="C861" s="18">
        <v>31.337931034482761</v>
      </c>
      <c r="D861" s="18">
        <v>30</v>
      </c>
      <c r="E861" s="18">
        <v>10.709055373611333</v>
      </c>
      <c r="F861" s="19">
        <f t="shared" si="142"/>
        <v>0.34172821944842502</v>
      </c>
      <c r="G861" s="18">
        <v>15.96206896551724</v>
      </c>
      <c r="H861" s="17">
        <v>29</v>
      </c>
      <c r="I861" s="19">
        <f t="shared" si="143"/>
        <v>0.66253553984107316</v>
      </c>
      <c r="J861" s="19" t="str">
        <f t="shared" si="152"/>
        <v>50% - 75%</v>
      </c>
      <c r="K861" s="19">
        <f t="shared" si="144"/>
        <v>0.63424947145877386</v>
      </c>
      <c r="L861" s="19">
        <f t="shared" si="145"/>
        <v>0.63424947145877386</v>
      </c>
      <c r="M861" s="18">
        <f t="shared" si="146"/>
        <v>908.80000000000007</v>
      </c>
      <c r="N861" s="18">
        <f t="shared" si="147"/>
        <v>870</v>
      </c>
      <c r="O861" s="18">
        <f t="shared" si="148"/>
        <v>870</v>
      </c>
      <c r="P861" s="19">
        <v>0.5</v>
      </c>
      <c r="Q861" s="18">
        <f t="shared" si="149"/>
        <v>23.65</v>
      </c>
      <c r="R861" s="18">
        <f t="shared" si="150"/>
        <v>36.786469344608882</v>
      </c>
      <c r="S861" s="18">
        <f t="shared" si="151"/>
        <v>-7.7864693446088822</v>
      </c>
    </row>
    <row r="862" spans="1:19" x14ac:dyDescent="0.25">
      <c r="A862" s="17">
        <v>1214</v>
      </c>
      <c r="B862" s="18">
        <v>40.5</v>
      </c>
      <c r="C862" s="18">
        <v>20.333119999999997</v>
      </c>
      <c r="D862" s="18">
        <v>20.8</v>
      </c>
      <c r="E862" s="18">
        <v>7.3682070711492296</v>
      </c>
      <c r="F862" s="19">
        <f t="shared" si="142"/>
        <v>0.36237464152816834</v>
      </c>
      <c r="G862" s="18">
        <v>20.166880000000003</v>
      </c>
      <c r="H862" s="17">
        <v>25</v>
      </c>
      <c r="I862" s="19">
        <f t="shared" si="143"/>
        <v>0.50205234567901225</v>
      </c>
      <c r="J862" s="19" t="str">
        <f t="shared" si="152"/>
        <v>50% - 75%</v>
      </c>
      <c r="K862" s="19">
        <f t="shared" si="144"/>
        <v>0.51358024691358029</v>
      </c>
      <c r="L862" s="19">
        <f t="shared" si="145"/>
        <v>0.51358024691358029</v>
      </c>
      <c r="M862" s="18">
        <f t="shared" si="146"/>
        <v>508.32799999999992</v>
      </c>
      <c r="N862" s="18">
        <f t="shared" si="147"/>
        <v>520</v>
      </c>
      <c r="O862" s="18">
        <f t="shared" si="148"/>
        <v>520</v>
      </c>
      <c r="P862" s="19">
        <v>0.5</v>
      </c>
      <c r="Q862" s="18">
        <f t="shared" si="149"/>
        <v>20.25</v>
      </c>
      <c r="R862" s="18">
        <f t="shared" si="150"/>
        <v>25.679012345679013</v>
      </c>
      <c r="S862" s="18">
        <f t="shared" si="151"/>
        <v>-0.6790123456790127</v>
      </c>
    </row>
    <row r="863" spans="1:19" x14ac:dyDescent="0.25">
      <c r="A863" s="17">
        <v>22569</v>
      </c>
      <c r="B863" s="18">
        <v>27.8</v>
      </c>
      <c r="C863" s="18">
        <v>21.068000000000001</v>
      </c>
      <c r="D863" s="18">
        <v>21.5</v>
      </c>
      <c r="E863" s="18">
        <v>3.8685397761946101</v>
      </c>
      <c r="F863" s="19">
        <f t="shared" si="142"/>
        <v>0.18362159560445271</v>
      </c>
      <c r="G863" s="18">
        <v>6.7320000000000002</v>
      </c>
      <c r="H863" s="17">
        <v>25</v>
      </c>
      <c r="I863" s="19">
        <f t="shared" si="143"/>
        <v>0.75784172661870508</v>
      </c>
      <c r="J863" s="19" t="str">
        <f t="shared" si="152"/>
        <v>&gt; 75%</v>
      </c>
      <c r="K863" s="19">
        <f t="shared" si="144"/>
        <v>0.77338129496402874</v>
      </c>
      <c r="L863" s="19">
        <f t="shared" si="145"/>
        <v>0.77338129496402874</v>
      </c>
      <c r="M863" s="18">
        <f t="shared" si="146"/>
        <v>526.70000000000005</v>
      </c>
      <c r="N863" s="18">
        <f t="shared" si="147"/>
        <v>537.5</v>
      </c>
      <c r="O863" s="18">
        <f t="shared" si="148"/>
        <v>537.5</v>
      </c>
      <c r="P863" s="19">
        <v>0.5</v>
      </c>
      <c r="Q863" s="18">
        <f t="shared" si="149"/>
        <v>13.9</v>
      </c>
      <c r="R863" s="18">
        <f t="shared" si="150"/>
        <v>38.669064748201436</v>
      </c>
      <c r="S863" s="18">
        <f t="shared" si="151"/>
        <v>-13.669064748201436</v>
      </c>
    </row>
    <row r="864" spans="1:19" x14ac:dyDescent="0.25">
      <c r="A864" s="17">
        <v>22381</v>
      </c>
      <c r="B864" s="18">
        <v>135.56</v>
      </c>
      <c r="C864" s="18">
        <v>50.146653846153839</v>
      </c>
      <c r="D864" s="18">
        <v>50</v>
      </c>
      <c r="E864" s="18">
        <v>35.095937826412126</v>
      </c>
      <c r="F864" s="19">
        <f t="shared" si="142"/>
        <v>0.69986599572692965</v>
      </c>
      <c r="G864" s="18">
        <v>85.413346153846106</v>
      </c>
      <c r="H864" s="17">
        <v>26</v>
      </c>
      <c r="I864" s="19">
        <f t="shared" si="143"/>
        <v>0.36992220305513307</v>
      </c>
      <c r="J864" s="19" t="str">
        <f t="shared" si="152"/>
        <v>25% - 50%</v>
      </c>
      <c r="K864" s="19">
        <f t="shared" si="144"/>
        <v>0.36884036588964297</v>
      </c>
      <c r="L864" s="19">
        <f t="shared" si="145"/>
        <v>0.36884036588964297</v>
      </c>
      <c r="M864" s="18">
        <f t="shared" si="146"/>
        <v>1303.8129999999999</v>
      </c>
      <c r="N864" s="18">
        <f t="shared" si="147"/>
        <v>1300</v>
      </c>
      <c r="O864" s="18">
        <f t="shared" si="148"/>
        <v>1300</v>
      </c>
      <c r="P864" s="19">
        <v>0.5</v>
      </c>
      <c r="Q864" s="18">
        <f t="shared" si="149"/>
        <v>67.78</v>
      </c>
      <c r="R864" s="18">
        <f t="shared" si="150"/>
        <v>19.179699026261435</v>
      </c>
      <c r="S864" s="18">
        <f t="shared" si="151"/>
        <v>6.8203009737385649</v>
      </c>
    </row>
    <row r="865" spans="1:19" x14ac:dyDescent="0.25">
      <c r="A865" s="17">
        <v>3343186</v>
      </c>
      <c r="B865" s="18">
        <v>96.3</v>
      </c>
      <c r="C865" s="18">
        <v>62.185185185185176</v>
      </c>
      <c r="D865" s="18">
        <v>60.8</v>
      </c>
      <c r="E865" s="18">
        <v>16.765020904428539</v>
      </c>
      <c r="F865" s="19">
        <f t="shared" si="142"/>
        <v>0.26959831114923799</v>
      </c>
      <c r="G865" s="18">
        <v>34.114814814814807</v>
      </c>
      <c r="H865" s="17">
        <v>27</v>
      </c>
      <c r="I865" s="19">
        <f t="shared" si="143"/>
        <v>0.64574439444636733</v>
      </c>
      <c r="J865" s="19" t="str">
        <f t="shared" si="152"/>
        <v>50% - 75%</v>
      </c>
      <c r="K865" s="19">
        <f t="shared" si="144"/>
        <v>0.63136033229491173</v>
      </c>
      <c r="L865" s="19">
        <f t="shared" si="145"/>
        <v>0.63136033229491173</v>
      </c>
      <c r="M865" s="18">
        <f t="shared" si="146"/>
        <v>1678.9999999999998</v>
      </c>
      <c r="N865" s="18">
        <f t="shared" si="147"/>
        <v>1641.6</v>
      </c>
      <c r="O865" s="18">
        <f t="shared" si="148"/>
        <v>1641.6</v>
      </c>
      <c r="P865" s="19">
        <v>0.5</v>
      </c>
      <c r="Q865" s="18">
        <f t="shared" si="149"/>
        <v>48.15</v>
      </c>
      <c r="R865" s="18">
        <f t="shared" si="150"/>
        <v>34.09345794392523</v>
      </c>
      <c r="S865" s="18">
        <f t="shared" si="151"/>
        <v>-7.0934579439252303</v>
      </c>
    </row>
    <row r="866" spans="1:19" x14ac:dyDescent="0.25">
      <c r="A866" s="17">
        <v>52302</v>
      </c>
      <c r="B866" s="18">
        <v>167.9</v>
      </c>
      <c r="C866" s="18">
        <v>83.603703703703687</v>
      </c>
      <c r="D866" s="18">
        <v>81.599999999999994</v>
      </c>
      <c r="E866" s="18">
        <v>29.562508500327098</v>
      </c>
      <c r="F866" s="19">
        <f t="shared" si="142"/>
        <v>0.35360285717841305</v>
      </c>
      <c r="G866" s="18">
        <v>84.296296296296291</v>
      </c>
      <c r="H866" s="17">
        <v>27</v>
      </c>
      <c r="I866" s="19">
        <f t="shared" si="143"/>
        <v>0.49793748483444722</v>
      </c>
      <c r="J866" s="19" t="str">
        <f t="shared" si="152"/>
        <v>25% - 50%</v>
      </c>
      <c r="K866" s="19">
        <f t="shared" si="144"/>
        <v>0.48600357355568785</v>
      </c>
      <c r="L866" s="19">
        <f t="shared" si="145"/>
        <v>0.48600357355568785</v>
      </c>
      <c r="M866" s="18">
        <f t="shared" si="146"/>
        <v>2257.2999999999997</v>
      </c>
      <c r="N866" s="18">
        <f t="shared" si="147"/>
        <v>2203.1999999999998</v>
      </c>
      <c r="O866" s="18">
        <f t="shared" si="148"/>
        <v>2203.1999999999998</v>
      </c>
      <c r="P866" s="19">
        <v>0.5</v>
      </c>
      <c r="Q866" s="18">
        <f t="shared" si="149"/>
        <v>83.95</v>
      </c>
      <c r="R866" s="18">
        <f t="shared" si="150"/>
        <v>26.244192972007145</v>
      </c>
      <c r="S866" s="18">
        <f t="shared" si="151"/>
        <v>0.75580702799285504</v>
      </c>
    </row>
    <row r="867" spans="1:19" x14ac:dyDescent="0.25">
      <c r="A867" s="17">
        <v>2451</v>
      </c>
      <c r="B867" s="18">
        <v>103.1</v>
      </c>
      <c r="C867" s="18">
        <v>65.408227272727274</v>
      </c>
      <c r="D867" s="18">
        <v>71.099999999999994</v>
      </c>
      <c r="E867" s="18">
        <v>23.251376053353464</v>
      </c>
      <c r="F867" s="19">
        <f t="shared" si="142"/>
        <v>0.35548090848578001</v>
      </c>
      <c r="G867" s="18">
        <v>37.691772727272728</v>
      </c>
      <c r="H867" s="17">
        <v>22</v>
      </c>
      <c r="I867" s="19">
        <f t="shared" si="143"/>
        <v>0.63441539546777181</v>
      </c>
      <c r="J867" s="19" t="str">
        <f t="shared" si="152"/>
        <v>50% - 75%</v>
      </c>
      <c r="K867" s="19">
        <f t="shared" si="144"/>
        <v>0.68962172647914644</v>
      </c>
      <c r="L867" s="19">
        <f t="shared" si="145"/>
        <v>0.68962172647914644</v>
      </c>
      <c r="M867" s="18">
        <f t="shared" si="146"/>
        <v>1438.981</v>
      </c>
      <c r="N867" s="18">
        <f t="shared" si="147"/>
        <v>1564.1999999999998</v>
      </c>
      <c r="O867" s="18">
        <f t="shared" si="148"/>
        <v>1564.1999999999998</v>
      </c>
      <c r="P867" s="19">
        <v>0.5</v>
      </c>
      <c r="Q867" s="18">
        <f t="shared" si="149"/>
        <v>51.55</v>
      </c>
      <c r="R867" s="18">
        <f t="shared" si="150"/>
        <v>30.343355965082441</v>
      </c>
      <c r="S867" s="18">
        <f t="shared" si="151"/>
        <v>-8.3433559650824414</v>
      </c>
    </row>
    <row r="868" spans="1:19" x14ac:dyDescent="0.25">
      <c r="A868" s="17">
        <v>1218</v>
      </c>
      <c r="B868" s="18">
        <v>34</v>
      </c>
      <c r="C868" s="18">
        <v>20.631521739130434</v>
      </c>
      <c r="D868" s="18">
        <v>21.8</v>
      </c>
      <c r="E868" s="18">
        <v>7.7871962912881161</v>
      </c>
      <c r="F868" s="19">
        <f t="shared" si="142"/>
        <v>0.37744168315605431</v>
      </c>
      <c r="G868" s="18">
        <v>13.368478260869564</v>
      </c>
      <c r="H868" s="17">
        <v>23</v>
      </c>
      <c r="I868" s="19">
        <f t="shared" si="143"/>
        <v>0.60680946291560101</v>
      </c>
      <c r="J868" s="19" t="str">
        <f t="shared" si="152"/>
        <v>50% - 75%</v>
      </c>
      <c r="K868" s="19">
        <f t="shared" si="144"/>
        <v>0.64117647058823535</v>
      </c>
      <c r="L868" s="19">
        <f t="shared" si="145"/>
        <v>0.64117647058823535</v>
      </c>
      <c r="M868" s="18">
        <f t="shared" si="146"/>
        <v>474.52499999999998</v>
      </c>
      <c r="N868" s="18">
        <f t="shared" si="147"/>
        <v>501.40000000000003</v>
      </c>
      <c r="O868" s="18">
        <f t="shared" si="148"/>
        <v>501.40000000000003</v>
      </c>
      <c r="P868" s="19">
        <v>0.5</v>
      </c>
      <c r="Q868" s="18">
        <f t="shared" si="149"/>
        <v>17</v>
      </c>
      <c r="R868" s="18">
        <f t="shared" si="150"/>
        <v>29.494117647058825</v>
      </c>
      <c r="S868" s="18">
        <f t="shared" si="151"/>
        <v>-6.4941176470588253</v>
      </c>
    </row>
    <row r="869" spans="1:19" x14ac:dyDescent="0.25">
      <c r="A869" s="17">
        <v>510266</v>
      </c>
      <c r="B869" s="18">
        <v>14.2</v>
      </c>
      <c r="C869" s="18">
        <v>10.001041666666667</v>
      </c>
      <c r="D869" s="18">
        <v>10.3</v>
      </c>
      <c r="E869" s="18">
        <v>2.4662824951765914</v>
      </c>
      <c r="F869" s="19">
        <f t="shared" si="142"/>
        <v>0.24660256175081008</v>
      </c>
      <c r="G869" s="18">
        <v>4.1989583333333318</v>
      </c>
      <c r="H869" s="17">
        <v>24</v>
      </c>
      <c r="I869" s="19">
        <f t="shared" si="143"/>
        <v>0.70429870892018787</v>
      </c>
      <c r="J869" s="19" t="str">
        <f t="shared" si="152"/>
        <v>50% - 75%</v>
      </c>
      <c r="K869" s="19">
        <f t="shared" si="144"/>
        <v>0.72535211267605637</v>
      </c>
      <c r="L869" s="19">
        <f t="shared" si="145"/>
        <v>0.72535211267605637</v>
      </c>
      <c r="M869" s="18">
        <f t="shared" si="146"/>
        <v>240.02500000000003</v>
      </c>
      <c r="N869" s="18">
        <f t="shared" si="147"/>
        <v>247.20000000000002</v>
      </c>
      <c r="O869" s="18">
        <f t="shared" si="148"/>
        <v>247.20000000000002</v>
      </c>
      <c r="P869" s="19">
        <v>0.5</v>
      </c>
      <c r="Q869" s="18">
        <f t="shared" si="149"/>
        <v>7.1</v>
      </c>
      <c r="R869" s="18">
        <f t="shared" si="150"/>
        <v>34.816901408450711</v>
      </c>
      <c r="S869" s="18">
        <f t="shared" si="151"/>
        <v>-10.816901408450711</v>
      </c>
    </row>
    <row r="870" spans="1:19" x14ac:dyDescent="0.25">
      <c r="A870" s="17">
        <v>3343185</v>
      </c>
      <c r="B870" s="18">
        <v>78.900000000000006</v>
      </c>
      <c r="C870" s="18">
        <v>56.086363636363629</v>
      </c>
      <c r="D870" s="18">
        <v>60.55</v>
      </c>
      <c r="E870" s="18">
        <v>17.354656173750357</v>
      </c>
      <c r="F870" s="19">
        <f t="shared" si="142"/>
        <v>0.30942737322514619</v>
      </c>
      <c r="G870" s="18">
        <v>22.81363636363637</v>
      </c>
      <c r="H870" s="17">
        <v>22</v>
      </c>
      <c r="I870" s="19">
        <f t="shared" si="143"/>
        <v>0.71085378499827157</v>
      </c>
      <c r="J870" s="19" t="str">
        <f t="shared" si="152"/>
        <v>50% - 75%</v>
      </c>
      <c r="K870" s="19">
        <f t="shared" si="144"/>
        <v>0.76742712294043081</v>
      </c>
      <c r="L870" s="19">
        <f t="shared" si="145"/>
        <v>0.76742712294043081</v>
      </c>
      <c r="M870" s="18">
        <f t="shared" si="146"/>
        <v>1233.8999999999999</v>
      </c>
      <c r="N870" s="18">
        <f t="shared" si="147"/>
        <v>1332.1</v>
      </c>
      <c r="O870" s="18">
        <f t="shared" si="148"/>
        <v>1332.1</v>
      </c>
      <c r="P870" s="19">
        <v>0.5</v>
      </c>
      <c r="Q870" s="18">
        <f t="shared" si="149"/>
        <v>39.450000000000003</v>
      </c>
      <c r="R870" s="18">
        <f t="shared" si="150"/>
        <v>33.766793409378955</v>
      </c>
      <c r="S870" s="18">
        <f t="shared" si="151"/>
        <v>-11.766793409378955</v>
      </c>
    </row>
    <row r="871" spans="1:19" x14ac:dyDescent="0.25">
      <c r="A871" s="17">
        <v>3079</v>
      </c>
      <c r="B871" s="18">
        <v>146.6</v>
      </c>
      <c r="C871" s="18">
        <v>74.787999999999968</v>
      </c>
      <c r="D871" s="18">
        <v>74.7</v>
      </c>
      <c r="E871" s="18">
        <v>34.110559459889686</v>
      </c>
      <c r="F871" s="19">
        <f t="shared" si="142"/>
        <v>0.45609669278346393</v>
      </c>
      <c r="G871" s="18">
        <v>71.811999999999983</v>
      </c>
      <c r="H871" s="17">
        <v>25</v>
      </c>
      <c r="I871" s="19">
        <f t="shared" si="143"/>
        <v>0.51015006821282383</v>
      </c>
      <c r="J871" s="19" t="str">
        <f t="shared" si="152"/>
        <v>50% - 75%</v>
      </c>
      <c r="K871" s="19">
        <f t="shared" si="144"/>
        <v>0.509549795361528</v>
      </c>
      <c r="L871" s="19">
        <f t="shared" si="145"/>
        <v>0.509549795361528</v>
      </c>
      <c r="M871" s="18">
        <f t="shared" si="146"/>
        <v>1869.6999999999991</v>
      </c>
      <c r="N871" s="18">
        <f t="shared" si="147"/>
        <v>1867.5</v>
      </c>
      <c r="O871" s="18">
        <f t="shared" si="148"/>
        <v>1867.5</v>
      </c>
      <c r="P871" s="19">
        <v>0.5</v>
      </c>
      <c r="Q871" s="18">
        <f t="shared" si="149"/>
        <v>73.3</v>
      </c>
      <c r="R871" s="18">
        <f t="shared" si="150"/>
        <v>25.477489768076399</v>
      </c>
      <c r="S871" s="18">
        <f t="shared" si="151"/>
        <v>-0.4774897680763992</v>
      </c>
    </row>
    <row r="872" spans="1:19" x14ac:dyDescent="0.25">
      <c r="A872" s="17">
        <v>3343194</v>
      </c>
      <c r="B872" s="18">
        <v>85.5</v>
      </c>
      <c r="C872" s="18">
        <v>59.216666666666669</v>
      </c>
      <c r="D872" s="18">
        <v>60.349999999999994</v>
      </c>
      <c r="E872" s="18">
        <v>15.959286969652169</v>
      </c>
      <c r="F872" s="19">
        <f t="shared" si="142"/>
        <v>0.26950667553592178</v>
      </c>
      <c r="G872" s="18">
        <v>26.283333333333335</v>
      </c>
      <c r="H872" s="17">
        <v>24</v>
      </c>
      <c r="I872" s="19">
        <f t="shared" si="143"/>
        <v>0.69259259259259265</v>
      </c>
      <c r="J872" s="19" t="str">
        <f t="shared" si="152"/>
        <v>50% - 75%</v>
      </c>
      <c r="K872" s="19">
        <f t="shared" si="144"/>
        <v>0.70584795321637417</v>
      </c>
      <c r="L872" s="19">
        <f t="shared" si="145"/>
        <v>0.70584795321637417</v>
      </c>
      <c r="M872" s="18">
        <f t="shared" si="146"/>
        <v>1421.2</v>
      </c>
      <c r="N872" s="18">
        <f t="shared" si="147"/>
        <v>1448.3999999999999</v>
      </c>
      <c r="O872" s="18">
        <f t="shared" si="148"/>
        <v>1448.3999999999999</v>
      </c>
      <c r="P872" s="19">
        <v>0.5</v>
      </c>
      <c r="Q872" s="18">
        <f t="shared" si="149"/>
        <v>42.75</v>
      </c>
      <c r="R872" s="18">
        <f t="shared" si="150"/>
        <v>33.88070175438596</v>
      </c>
      <c r="S872" s="18">
        <f t="shared" si="151"/>
        <v>-9.8807017543859601</v>
      </c>
    </row>
    <row r="873" spans="1:19" x14ac:dyDescent="0.25">
      <c r="A873" s="17">
        <v>29464</v>
      </c>
      <c r="B873" s="18">
        <v>177.9</v>
      </c>
      <c r="C873" s="18">
        <v>120.72499999999998</v>
      </c>
      <c r="D873" s="18">
        <v>122.95</v>
      </c>
      <c r="E873" s="18">
        <v>42.321165945145303</v>
      </c>
      <c r="F873" s="19">
        <f t="shared" si="142"/>
        <v>0.3505584257208143</v>
      </c>
      <c r="G873" s="18">
        <v>57.175000000000011</v>
      </c>
      <c r="H873" s="17">
        <v>24</v>
      </c>
      <c r="I873" s="19">
        <f t="shared" si="143"/>
        <v>0.67861157953906681</v>
      </c>
      <c r="J873" s="19" t="str">
        <f t="shared" si="152"/>
        <v>50% - 75%</v>
      </c>
      <c r="K873" s="19">
        <f t="shared" si="144"/>
        <v>0.69111860595840358</v>
      </c>
      <c r="L873" s="19">
        <f t="shared" si="145"/>
        <v>0.69111860595840358</v>
      </c>
      <c r="M873" s="18">
        <f t="shared" si="146"/>
        <v>2897.3999999999996</v>
      </c>
      <c r="N873" s="18">
        <f t="shared" si="147"/>
        <v>2950.8</v>
      </c>
      <c r="O873" s="18">
        <f t="shared" si="148"/>
        <v>2950.8</v>
      </c>
      <c r="P873" s="19">
        <v>0.5</v>
      </c>
      <c r="Q873" s="18">
        <f t="shared" si="149"/>
        <v>88.95</v>
      </c>
      <c r="R873" s="18">
        <f t="shared" si="150"/>
        <v>33.173693086003375</v>
      </c>
      <c r="S873" s="18">
        <f t="shared" si="151"/>
        <v>-9.1736930860033752</v>
      </c>
    </row>
    <row r="874" spans="1:19" x14ac:dyDescent="0.25">
      <c r="A874" s="17">
        <v>2653</v>
      </c>
      <c r="B874" s="18">
        <v>69.8</v>
      </c>
      <c r="C874" s="18">
        <v>44.27391304347826</v>
      </c>
      <c r="D874" s="18">
        <v>45.6</v>
      </c>
      <c r="E874" s="18">
        <v>13.274692853536452</v>
      </c>
      <c r="F874" s="19">
        <f t="shared" si="142"/>
        <v>0.29983102782219229</v>
      </c>
      <c r="G874" s="18">
        <v>25.526086956521734</v>
      </c>
      <c r="H874" s="17">
        <v>23</v>
      </c>
      <c r="I874" s="19">
        <f t="shared" si="143"/>
        <v>0.63429674847390061</v>
      </c>
      <c r="J874" s="19" t="str">
        <f t="shared" si="152"/>
        <v>50% - 75%</v>
      </c>
      <c r="K874" s="19">
        <f t="shared" si="144"/>
        <v>0.65329512893982811</v>
      </c>
      <c r="L874" s="19">
        <f t="shared" si="145"/>
        <v>0.65329512893982811</v>
      </c>
      <c r="M874" s="18">
        <f t="shared" si="146"/>
        <v>1018.3</v>
      </c>
      <c r="N874" s="18">
        <f t="shared" si="147"/>
        <v>1048.8</v>
      </c>
      <c r="O874" s="18">
        <f t="shared" si="148"/>
        <v>1048.8</v>
      </c>
      <c r="P874" s="19">
        <v>0.5</v>
      </c>
      <c r="Q874" s="18">
        <f t="shared" si="149"/>
        <v>34.9</v>
      </c>
      <c r="R874" s="18">
        <f t="shared" si="150"/>
        <v>30.05157593123209</v>
      </c>
      <c r="S874" s="18">
        <f t="shared" si="151"/>
        <v>-7.0515759312320903</v>
      </c>
    </row>
    <row r="875" spans="1:19" x14ac:dyDescent="0.25">
      <c r="A875" s="17">
        <v>510274</v>
      </c>
      <c r="B875" s="18">
        <v>18</v>
      </c>
      <c r="C875" s="18">
        <v>14.354166666666666</v>
      </c>
      <c r="D875" s="18">
        <v>14.4</v>
      </c>
      <c r="E875" s="18">
        <v>2.0832623176302008</v>
      </c>
      <c r="F875" s="19">
        <f t="shared" si="142"/>
        <v>0.14513293359397625</v>
      </c>
      <c r="G875" s="18">
        <v>3.6458333333333326</v>
      </c>
      <c r="H875" s="17">
        <v>24</v>
      </c>
      <c r="I875" s="19">
        <f t="shared" si="143"/>
        <v>0.79745370370370372</v>
      </c>
      <c r="J875" s="19" t="str">
        <f t="shared" si="152"/>
        <v>&gt; 75%</v>
      </c>
      <c r="K875" s="19">
        <f t="shared" si="144"/>
        <v>0.8</v>
      </c>
      <c r="L875" s="19">
        <f t="shared" si="145"/>
        <v>0.8</v>
      </c>
      <c r="M875" s="18">
        <f t="shared" si="146"/>
        <v>344.5</v>
      </c>
      <c r="N875" s="18">
        <f t="shared" si="147"/>
        <v>345.6</v>
      </c>
      <c r="O875" s="18">
        <f t="shared" si="148"/>
        <v>345.6</v>
      </c>
      <c r="P875" s="19">
        <v>0.5</v>
      </c>
      <c r="Q875" s="18">
        <f t="shared" si="149"/>
        <v>9</v>
      </c>
      <c r="R875" s="18">
        <f t="shared" si="150"/>
        <v>38.400000000000006</v>
      </c>
      <c r="S875" s="18">
        <f t="shared" si="151"/>
        <v>-14.400000000000006</v>
      </c>
    </row>
    <row r="876" spans="1:19" x14ac:dyDescent="0.25">
      <c r="A876" s="17">
        <v>3517</v>
      </c>
      <c r="B876" s="18">
        <v>34</v>
      </c>
      <c r="C876" s="18">
        <v>25.491833333333329</v>
      </c>
      <c r="D876" s="18">
        <v>25.549999999999997</v>
      </c>
      <c r="E876" s="18">
        <v>4.7553357460826433</v>
      </c>
      <c r="F876" s="19">
        <f t="shared" si="142"/>
        <v>0.18654349743706067</v>
      </c>
      <c r="G876" s="18">
        <v>8.508166666666666</v>
      </c>
      <c r="H876" s="17">
        <v>24</v>
      </c>
      <c r="I876" s="19">
        <f t="shared" si="143"/>
        <v>0.74975980392156849</v>
      </c>
      <c r="J876" s="19" t="str">
        <f t="shared" si="152"/>
        <v>50% - 75%</v>
      </c>
      <c r="K876" s="19">
        <f t="shared" si="144"/>
        <v>0.751470588235294</v>
      </c>
      <c r="L876" s="19">
        <f t="shared" si="145"/>
        <v>0.751470588235294</v>
      </c>
      <c r="M876" s="18">
        <f t="shared" si="146"/>
        <v>611.80399999999986</v>
      </c>
      <c r="N876" s="18">
        <f t="shared" si="147"/>
        <v>613.19999999999993</v>
      </c>
      <c r="O876" s="18">
        <f t="shared" si="148"/>
        <v>613.19999999999993</v>
      </c>
      <c r="P876" s="19">
        <v>0.5</v>
      </c>
      <c r="Q876" s="18">
        <f t="shared" si="149"/>
        <v>17</v>
      </c>
      <c r="R876" s="18">
        <f t="shared" si="150"/>
        <v>36.07058823529411</v>
      </c>
      <c r="S876" s="18">
        <f t="shared" si="151"/>
        <v>-12.07058823529411</v>
      </c>
    </row>
    <row r="877" spans="1:19" x14ac:dyDescent="0.25">
      <c r="A877" s="17">
        <v>30722</v>
      </c>
      <c r="B877" s="18">
        <v>320.7</v>
      </c>
      <c r="C877" s="18">
        <v>197.00625000000002</v>
      </c>
      <c r="D877" s="18">
        <v>175.3</v>
      </c>
      <c r="E877" s="18">
        <v>57.779033687583926</v>
      </c>
      <c r="F877" s="19">
        <f t="shared" si="142"/>
        <v>0.29328528251049862</v>
      </c>
      <c r="G877" s="18">
        <v>123.69374999999999</v>
      </c>
      <c r="H877" s="17">
        <v>32</v>
      </c>
      <c r="I877" s="19">
        <f t="shared" si="143"/>
        <v>0.61430074836295612</v>
      </c>
      <c r="J877" s="19" t="str">
        <f t="shared" si="152"/>
        <v>50% - 75%</v>
      </c>
      <c r="K877" s="19">
        <f t="shared" si="144"/>
        <v>0.54661677580293111</v>
      </c>
      <c r="L877" s="19">
        <f t="shared" si="145"/>
        <v>0.54661677580293111</v>
      </c>
      <c r="M877" s="18">
        <f t="shared" si="146"/>
        <v>6304.2000000000007</v>
      </c>
      <c r="N877" s="18">
        <f t="shared" si="147"/>
        <v>5609.6</v>
      </c>
      <c r="O877" s="18">
        <f t="shared" si="148"/>
        <v>5609.6</v>
      </c>
      <c r="P877" s="19">
        <v>0.5</v>
      </c>
      <c r="Q877" s="18">
        <f t="shared" si="149"/>
        <v>160.35</v>
      </c>
      <c r="R877" s="18">
        <f t="shared" si="150"/>
        <v>34.983473651387591</v>
      </c>
      <c r="S877" s="18">
        <f t="shared" si="151"/>
        <v>-2.983473651387591</v>
      </c>
    </row>
    <row r="878" spans="1:19" x14ac:dyDescent="0.25">
      <c r="A878" s="17">
        <v>3343193</v>
      </c>
      <c r="B878" s="18">
        <v>77.099999999999994</v>
      </c>
      <c r="C878" s="18">
        <v>65.85238095238094</v>
      </c>
      <c r="D878" s="18">
        <v>71</v>
      </c>
      <c r="E878" s="18">
        <v>9.9385420986993243</v>
      </c>
      <c r="F878" s="19">
        <f t="shared" si="142"/>
        <v>0.1509215301704287</v>
      </c>
      <c r="G878" s="18">
        <v>11.247619047619041</v>
      </c>
      <c r="H878" s="17">
        <v>21</v>
      </c>
      <c r="I878" s="19">
        <f t="shared" si="143"/>
        <v>0.85411648446667898</v>
      </c>
      <c r="J878" s="19" t="str">
        <f t="shared" si="152"/>
        <v>&gt; 75%</v>
      </c>
      <c r="K878" s="19">
        <f t="shared" si="144"/>
        <v>0.92088197146562911</v>
      </c>
      <c r="L878" s="19">
        <f t="shared" si="145"/>
        <v>0.92088197146562911</v>
      </c>
      <c r="M878" s="18">
        <f t="shared" si="146"/>
        <v>1382.8999999999996</v>
      </c>
      <c r="N878" s="18">
        <f t="shared" si="147"/>
        <v>1491</v>
      </c>
      <c r="O878" s="18">
        <f t="shared" si="148"/>
        <v>1491</v>
      </c>
      <c r="P878" s="19">
        <v>0.5</v>
      </c>
      <c r="Q878" s="18">
        <f t="shared" si="149"/>
        <v>38.549999999999997</v>
      </c>
      <c r="R878" s="18">
        <f t="shared" si="150"/>
        <v>38.677042801556425</v>
      </c>
      <c r="S878" s="18">
        <f t="shared" si="151"/>
        <v>-17.677042801556425</v>
      </c>
    </row>
    <row r="879" spans="1:19" x14ac:dyDescent="0.25">
      <c r="A879" s="17">
        <v>560112</v>
      </c>
      <c r="B879" s="18">
        <v>42</v>
      </c>
      <c r="C879" s="18">
        <v>17.437205882352941</v>
      </c>
      <c r="D879" s="18">
        <v>15.201999999999998</v>
      </c>
      <c r="E879" s="18">
        <v>13.369214438922867</v>
      </c>
      <c r="F879" s="19">
        <f t="shared" si="142"/>
        <v>0.76670623316164299</v>
      </c>
      <c r="G879" s="18">
        <v>24.562794117647055</v>
      </c>
      <c r="H879" s="17">
        <v>34</v>
      </c>
      <c r="I879" s="19">
        <f t="shared" si="143"/>
        <v>0.41517156862745097</v>
      </c>
      <c r="J879" s="19" t="str">
        <f t="shared" si="152"/>
        <v>25% - 50%</v>
      </c>
      <c r="K879" s="19">
        <f t="shared" si="144"/>
        <v>0.36195238095238091</v>
      </c>
      <c r="L879" s="19">
        <f t="shared" si="145"/>
        <v>0.36195238095238091</v>
      </c>
      <c r="M879" s="18">
        <f t="shared" si="146"/>
        <v>592.86500000000001</v>
      </c>
      <c r="N879" s="18">
        <f t="shared" si="147"/>
        <v>516.86799999999994</v>
      </c>
      <c r="O879" s="18">
        <f t="shared" si="148"/>
        <v>516.86799999999994</v>
      </c>
      <c r="P879" s="19">
        <v>0.5</v>
      </c>
      <c r="Q879" s="18">
        <f t="shared" si="149"/>
        <v>21</v>
      </c>
      <c r="R879" s="18">
        <f t="shared" si="150"/>
        <v>24.612761904761904</v>
      </c>
      <c r="S879" s="18">
        <f t="shared" si="151"/>
        <v>9.3872380952380965</v>
      </c>
    </row>
    <row r="880" spans="1:19" x14ac:dyDescent="0.25">
      <c r="A880" s="17">
        <v>560113</v>
      </c>
      <c r="B880" s="18">
        <v>38.201000000000001</v>
      </c>
      <c r="C880" s="18">
        <v>22.674166666666675</v>
      </c>
      <c r="D880" s="18">
        <v>22.651499999999999</v>
      </c>
      <c r="E880" s="18">
        <v>7.2469885839727652</v>
      </c>
      <c r="F880" s="19">
        <f t="shared" si="142"/>
        <v>0.31961432984554061</v>
      </c>
      <c r="G880" s="18">
        <v>15.526833333333341</v>
      </c>
      <c r="H880" s="17">
        <v>24</v>
      </c>
      <c r="I880" s="19">
        <f t="shared" si="143"/>
        <v>0.59354903449298901</v>
      </c>
      <c r="J880" s="19" t="str">
        <f t="shared" si="152"/>
        <v>50% - 75%</v>
      </c>
      <c r="K880" s="19">
        <f t="shared" si="144"/>
        <v>0.59295568178843483</v>
      </c>
      <c r="L880" s="19">
        <f t="shared" si="145"/>
        <v>0.59295568178843483</v>
      </c>
      <c r="M880" s="18">
        <f t="shared" si="146"/>
        <v>544.18000000000018</v>
      </c>
      <c r="N880" s="18">
        <f t="shared" si="147"/>
        <v>543.63599999999997</v>
      </c>
      <c r="O880" s="18">
        <f t="shared" si="148"/>
        <v>543.63599999999997</v>
      </c>
      <c r="P880" s="19">
        <v>0.5</v>
      </c>
      <c r="Q880" s="18">
        <f t="shared" si="149"/>
        <v>19.1005</v>
      </c>
      <c r="R880" s="18">
        <f t="shared" si="150"/>
        <v>28.46187272584487</v>
      </c>
      <c r="S880" s="18">
        <f t="shared" si="151"/>
        <v>-4.46187272584487</v>
      </c>
    </row>
    <row r="881" spans="1:19" x14ac:dyDescent="0.25">
      <c r="A881" s="17">
        <v>12111</v>
      </c>
      <c r="B881" s="18">
        <v>43.1</v>
      </c>
      <c r="C881" s="18">
        <v>22.485695652173909</v>
      </c>
      <c r="D881" s="18">
        <v>22.8</v>
      </c>
      <c r="E881" s="18">
        <v>8.941463828879602</v>
      </c>
      <c r="F881" s="19">
        <f t="shared" si="142"/>
        <v>0.39765119866394455</v>
      </c>
      <c r="G881" s="18">
        <v>20.614304347826085</v>
      </c>
      <c r="H881" s="17">
        <v>23</v>
      </c>
      <c r="I881" s="19">
        <f t="shared" si="143"/>
        <v>0.52170987592050833</v>
      </c>
      <c r="J881" s="19" t="str">
        <f t="shared" si="152"/>
        <v>50% - 75%</v>
      </c>
      <c r="K881" s="19">
        <f t="shared" si="144"/>
        <v>0.52900232018561488</v>
      </c>
      <c r="L881" s="19">
        <f t="shared" si="145"/>
        <v>0.52900232018561488</v>
      </c>
      <c r="M881" s="18">
        <f t="shared" si="146"/>
        <v>517.17099999999994</v>
      </c>
      <c r="N881" s="18">
        <f t="shared" si="147"/>
        <v>524.4</v>
      </c>
      <c r="O881" s="18">
        <f t="shared" si="148"/>
        <v>524.4</v>
      </c>
      <c r="P881" s="19">
        <v>0.5</v>
      </c>
      <c r="Q881" s="18">
        <f t="shared" si="149"/>
        <v>21.55</v>
      </c>
      <c r="R881" s="18">
        <f t="shared" si="150"/>
        <v>24.334106728538281</v>
      </c>
      <c r="S881" s="18">
        <f t="shared" si="151"/>
        <v>-1.3341067285382806</v>
      </c>
    </row>
    <row r="882" spans="1:19" x14ac:dyDescent="0.25">
      <c r="A882" s="17">
        <v>294207</v>
      </c>
      <c r="B882" s="18">
        <v>133.1</v>
      </c>
      <c r="C882" s="18">
        <v>81.638461538461542</v>
      </c>
      <c r="D882" s="18">
        <v>77.95</v>
      </c>
      <c r="E882" s="18">
        <v>29.911871582006725</v>
      </c>
      <c r="F882" s="19">
        <f t="shared" si="142"/>
        <v>0.36639435651190749</v>
      </c>
      <c r="G882" s="18">
        <v>51.46153846153846</v>
      </c>
      <c r="H882" s="17">
        <v>26</v>
      </c>
      <c r="I882" s="19">
        <f t="shared" si="143"/>
        <v>0.61336184476680344</v>
      </c>
      <c r="J882" s="19" t="str">
        <f t="shared" si="152"/>
        <v>50% - 75%</v>
      </c>
      <c r="K882" s="19">
        <f t="shared" si="144"/>
        <v>0.58564988730277989</v>
      </c>
      <c r="L882" s="19">
        <f t="shared" si="145"/>
        <v>0.58564988730277989</v>
      </c>
      <c r="M882" s="18">
        <f t="shared" si="146"/>
        <v>2122.6</v>
      </c>
      <c r="N882" s="18">
        <f t="shared" si="147"/>
        <v>2026.7</v>
      </c>
      <c r="O882" s="18">
        <f t="shared" si="148"/>
        <v>2026.7</v>
      </c>
      <c r="P882" s="19">
        <v>0.5</v>
      </c>
      <c r="Q882" s="18">
        <f t="shared" si="149"/>
        <v>66.55</v>
      </c>
      <c r="R882" s="18">
        <f t="shared" si="150"/>
        <v>30.453794139744556</v>
      </c>
      <c r="S882" s="18">
        <f t="shared" si="151"/>
        <v>-4.4537941397445557</v>
      </c>
    </row>
    <row r="883" spans="1:19" x14ac:dyDescent="0.25">
      <c r="A883" s="17">
        <v>3343172</v>
      </c>
      <c r="B883" s="18">
        <v>82</v>
      </c>
      <c r="C883" s="18">
        <v>52.209090909090918</v>
      </c>
      <c r="D883" s="18">
        <v>54</v>
      </c>
      <c r="E883" s="18">
        <v>17.916975432756704</v>
      </c>
      <c r="F883" s="19">
        <f t="shared" si="142"/>
        <v>0.34317731109232757</v>
      </c>
      <c r="G883" s="18">
        <v>29.790909090909096</v>
      </c>
      <c r="H883" s="17">
        <v>22</v>
      </c>
      <c r="I883" s="19">
        <f t="shared" si="143"/>
        <v>0.63669623059866975</v>
      </c>
      <c r="J883" s="19" t="str">
        <f t="shared" si="152"/>
        <v>50% - 75%</v>
      </c>
      <c r="K883" s="19">
        <f t="shared" si="144"/>
        <v>0.65853658536585369</v>
      </c>
      <c r="L883" s="19">
        <f t="shared" si="145"/>
        <v>0.65853658536585369</v>
      </c>
      <c r="M883" s="18">
        <f t="shared" si="146"/>
        <v>1148.6000000000001</v>
      </c>
      <c r="N883" s="18">
        <f t="shared" si="147"/>
        <v>1188</v>
      </c>
      <c r="O883" s="18">
        <f t="shared" si="148"/>
        <v>1188</v>
      </c>
      <c r="P883" s="19">
        <v>0.5</v>
      </c>
      <c r="Q883" s="18">
        <f t="shared" si="149"/>
        <v>41</v>
      </c>
      <c r="R883" s="18">
        <f t="shared" si="150"/>
        <v>28.975609756097562</v>
      </c>
      <c r="S883" s="18">
        <f t="shared" si="151"/>
        <v>-6.9756097560975618</v>
      </c>
    </row>
    <row r="884" spans="1:19" x14ac:dyDescent="0.25">
      <c r="A884" s="17">
        <v>560116</v>
      </c>
      <c r="B884" s="18">
        <v>29.6</v>
      </c>
      <c r="C884" s="18">
        <v>19.368478260869562</v>
      </c>
      <c r="D884" s="18">
        <v>19.387</v>
      </c>
      <c r="E884" s="18">
        <v>6.7577213673731329</v>
      </c>
      <c r="F884" s="19">
        <f t="shared" si="142"/>
        <v>0.348903061787041</v>
      </c>
      <c r="G884" s="18">
        <v>10.231521739130438</v>
      </c>
      <c r="H884" s="17">
        <v>23</v>
      </c>
      <c r="I884" s="19">
        <f t="shared" si="143"/>
        <v>0.6543404817861338</v>
      </c>
      <c r="J884" s="19" t="str">
        <f t="shared" si="152"/>
        <v>50% - 75%</v>
      </c>
      <c r="K884" s="19">
        <f t="shared" si="144"/>
        <v>0.6549662162162162</v>
      </c>
      <c r="L884" s="19">
        <f t="shared" si="145"/>
        <v>0.6549662162162162</v>
      </c>
      <c r="M884" s="18">
        <f t="shared" si="146"/>
        <v>445.47499999999991</v>
      </c>
      <c r="N884" s="18">
        <f t="shared" si="147"/>
        <v>445.90100000000001</v>
      </c>
      <c r="O884" s="18">
        <f t="shared" si="148"/>
        <v>445.90100000000001</v>
      </c>
      <c r="P884" s="19">
        <v>0.5</v>
      </c>
      <c r="Q884" s="18">
        <f t="shared" si="149"/>
        <v>14.8</v>
      </c>
      <c r="R884" s="18">
        <f t="shared" si="150"/>
        <v>30.128445945945945</v>
      </c>
      <c r="S884" s="18">
        <f t="shared" si="151"/>
        <v>-7.1284459459459448</v>
      </c>
    </row>
    <row r="885" spans="1:19" x14ac:dyDescent="0.25">
      <c r="A885" s="17">
        <v>39817</v>
      </c>
      <c r="B885" s="18">
        <v>323.3</v>
      </c>
      <c r="C885" s="18">
        <v>206.53043478260869</v>
      </c>
      <c r="D885" s="18">
        <v>205.7</v>
      </c>
      <c r="E885" s="18">
        <v>49.66840439612411</v>
      </c>
      <c r="F885" s="19">
        <f t="shared" si="142"/>
        <v>0.24048951646474981</v>
      </c>
      <c r="G885" s="18">
        <v>116.7695652173913</v>
      </c>
      <c r="H885" s="17">
        <v>23</v>
      </c>
      <c r="I885" s="19">
        <f t="shared" si="143"/>
        <v>0.63881977971731729</v>
      </c>
      <c r="J885" s="19" t="str">
        <f t="shared" si="152"/>
        <v>50% - 75%</v>
      </c>
      <c r="K885" s="19">
        <f t="shared" si="144"/>
        <v>0.63625115991339309</v>
      </c>
      <c r="L885" s="19">
        <f t="shared" si="145"/>
        <v>0.63625115991339309</v>
      </c>
      <c r="M885" s="18">
        <f t="shared" si="146"/>
        <v>4750.2</v>
      </c>
      <c r="N885" s="18">
        <f t="shared" si="147"/>
        <v>4731.0999999999995</v>
      </c>
      <c r="O885" s="18">
        <f t="shared" si="148"/>
        <v>4731.0999999999995</v>
      </c>
      <c r="P885" s="19">
        <v>0.5</v>
      </c>
      <c r="Q885" s="18">
        <f t="shared" si="149"/>
        <v>161.65</v>
      </c>
      <c r="R885" s="18">
        <f t="shared" si="150"/>
        <v>29.26755335601608</v>
      </c>
      <c r="S885" s="18">
        <f t="shared" si="151"/>
        <v>-6.2675533560160801</v>
      </c>
    </row>
    <row r="886" spans="1:19" x14ac:dyDescent="0.25">
      <c r="A886" s="17">
        <v>23551</v>
      </c>
      <c r="B886" s="18">
        <v>58.5</v>
      </c>
      <c r="C886" s="18">
        <v>31.344999999999999</v>
      </c>
      <c r="D886" s="18">
        <v>33.700000000000003</v>
      </c>
      <c r="E886" s="18">
        <v>15.865071698545838</v>
      </c>
      <c r="F886" s="19">
        <f t="shared" si="142"/>
        <v>0.50614361775549011</v>
      </c>
      <c r="G886" s="18">
        <v>27.155000000000001</v>
      </c>
      <c r="H886" s="17">
        <v>20</v>
      </c>
      <c r="I886" s="19">
        <f t="shared" si="143"/>
        <v>0.53581196581196577</v>
      </c>
      <c r="J886" s="19" t="str">
        <f t="shared" si="152"/>
        <v>50% - 75%</v>
      </c>
      <c r="K886" s="19">
        <f t="shared" si="144"/>
        <v>0.57606837606837613</v>
      </c>
      <c r="L886" s="19">
        <f t="shared" si="145"/>
        <v>0.57606837606837613</v>
      </c>
      <c r="M886" s="18">
        <f t="shared" si="146"/>
        <v>626.9</v>
      </c>
      <c r="N886" s="18">
        <f t="shared" si="147"/>
        <v>674</v>
      </c>
      <c r="O886" s="18">
        <f t="shared" si="148"/>
        <v>674</v>
      </c>
      <c r="P886" s="19">
        <v>0.5</v>
      </c>
      <c r="Q886" s="18">
        <f t="shared" si="149"/>
        <v>29.25</v>
      </c>
      <c r="R886" s="18">
        <f t="shared" si="150"/>
        <v>23.042735042735043</v>
      </c>
      <c r="S886" s="18">
        <f t="shared" si="151"/>
        <v>-3.0427350427350426</v>
      </c>
    </row>
    <row r="887" spans="1:19" x14ac:dyDescent="0.25">
      <c r="A887" s="17">
        <v>3343176</v>
      </c>
      <c r="B887" s="18">
        <v>91.3</v>
      </c>
      <c r="C887" s="18">
        <v>57.423999999999999</v>
      </c>
      <c r="D887" s="18">
        <v>54.7</v>
      </c>
      <c r="E887" s="18">
        <v>17.20141176376714</v>
      </c>
      <c r="F887" s="19">
        <f t="shared" si="142"/>
        <v>0.29955091536234224</v>
      </c>
      <c r="G887" s="18">
        <v>33.875999999999998</v>
      </c>
      <c r="H887" s="17">
        <v>25</v>
      </c>
      <c r="I887" s="19">
        <f t="shared" si="143"/>
        <v>0.62895947426067911</v>
      </c>
      <c r="J887" s="19" t="str">
        <f t="shared" si="152"/>
        <v>50% - 75%</v>
      </c>
      <c r="K887" s="19">
        <f t="shared" si="144"/>
        <v>0.59912376779846666</v>
      </c>
      <c r="L887" s="19">
        <f t="shared" si="145"/>
        <v>0.59912376779846666</v>
      </c>
      <c r="M887" s="18">
        <f t="shared" si="146"/>
        <v>1435.6</v>
      </c>
      <c r="N887" s="18">
        <f t="shared" si="147"/>
        <v>1367.5</v>
      </c>
      <c r="O887" s="18">
        <f t="shared" si="148"/>
        <v>1367.5</v>
      </c>
      <c r="P887" s="19">
        <v>0.5</v>
      </c>
      <c r="Q887" s="18">
        <f t="shared" si="149"/>
        <v>45.65</v>
      </c>
      <c r="R887" s="18">
        <f t="shared" si="150"/>
        <v>29.95618838992333</v>
      </c>
      <c r="S887" s="18">
        <f t="shared" si="151"/>
        <v>-4.9561883899233301</v>
      </c>
    </row>
    <row r="888" spans="1:19" x14ac:dyDescent="0.25">
      <c r="A888" s="17">
        <v>33404</v>
      </c>
      <c r="B888" s="18">
        <v>41.8</v>
      </c>
      <c r="C888" s="18">
        <v>33.026315789473678</v>
      </c>
      <c r="D888" s="18">
        <v>35.9</v>
      </c>
      <c r="E888" s="18">
        <v>7.596405736725707</v>
      </c>
      <c r="F888" s="19">
        <f t="shared" si="142"/>
        <v>0.23001069162994178</v>
      </c>
      <c r="G888" s="18">
        <v>8.7736842105263158</v>
      </c>
      <c r="H888" s="17">
        <v>19</v>
      </c>
      <c r="I888" s="19">
        <f t="shared" si="143"/>
        <v>0.79010324855200187</v>
      </c>
      <c r="J888" s="19" t="str">
        <f t="shared" si="152"/>
        <v>&gt; 75%</v>
      </c>
      <c r="K888" s="19">
        <f t="shared" si="144"/>
        <v>0.85885167464114831</v>
      </c>
      <c r="L888" s="19">
        <f t="shared" si="145"/>
        <v>0.85885167464114831</v>
      </c>
      <c r="M888" s="18">
        <f t="shared" si="146"/>
        <v>627.49999999999989</v>
      </c>
      <c r="N888" s="18">
        <f t="shared" si="147"/>
        <v>682.1</v>
      </c>
      <c r="O888" s="18">
        <f t="shared" si="148"/>
        <v>682.1</v>
      </c>
      <c r="P888" s="19">
        <v>0.5</v>
      </c>
      <c r="Q888" s="18">
        <f t="shared" si="149"/>
        <v>20.9</v>
      </c>
      <c r="R888" s="18">
        <f t="shared" si="150"/>
        <v>32.63636363636364</v>
      </c>
      <c r="S888" s="18">
        <f t="shared" si="151"/>
        <v>-13.63636363636364</v>
      </c>
    </row>
    <row r="889" spans="1:19" x14ac:dyDescent="0.25">
      <c r="A889" s="17">
        <v>2652</v>
      </c>
      <c r="B889" s="18">
        <v>13.3</v>
      </c>
      <c r="C889" s="18">
        <v>7.5727272727272714</v>
      </c>
      <c r="D889" s="18">
        <v>7.55</v>
      </c>
      <c r="E889" s="18">
        <v>2.3692839621933266</v>
      </c>
      <c r="F889" s="19">
        <f t="shared" si="142"/>
        <v>0.31287063126202397</v>
      </c>
      <c r="G889" s="18">
        <v>5.7272727272727275</v>
      </c>
      <c r="H889" s="17">
        <v>22</v>
      </c>
      <c r="I889" s="19">
        <f t="shared" si="143"/>
        <v>0.56937799043062187</v>
      </c>
      <c r="J889" s="19" t="str">
        <f t="shared" si="152"/>
        <v>50% - 75%</v>
      </c>
      <c r="K889" s="19">
        <f t="shared" si="144"/>
        <v>0.56766917293233077</v>
      </c>
      <c r="L889" s="19">
        <f t="shared" si="145"/>
        <v>0.56766917293233077</v>
      </c>
      <c r="M889" s="18">
        <f t="shared" si="146"/>
        <v>166.59999999999997</v>
      </c>
      <c r="N889" s="18">
        <f t="shared" si="147"/>
        <v>166.1</v>
      </c>
      <c r="O889" s="18">
        <f t="shared" si="148"/>
        <v>166.1</v>
      </c>
      <c r="P889" s="19">
        <v>0.5</v>
      </c>
      <c r="Q889" s="18">
        <f t="shared" si="149"/>
        <v>6.65</v>
      </c>
      <c r="R889" s="18">
        <f t="shared" si="150"/>
        <v>24.977443609022554</v>
      </c>
      <c r="S889" s="18">
        <f t="shared" si="151"/>
        <v>-2.9774436090225542</v>
      </c>
    </row>
    <row r="890" spans="1:19" x14ac:dyDescent="0.25">
      <c r="A890" s="17">
        <v>6726</v>
      </c>
      <c r="B890" s="18">
        <v>12</v>
      </c>
      <c r="C890" s="18">
        <v>6.2963043478260854</v>
      </c>
      <c r="D890" s="18">
        <v>6.1</v>
      </c>
      <c r="E890" s="18">
        <v>4.0088903637561133</v>
      </c>
      <c r="F890" s="19">
        <f t="shared" si="142"/>
        <v>0.63670530239540535</v>
      </c>
      <c r="G890" s="18">
        <v>5.7036956521739128</v>
      </c>
      <c r="H890" s="17">
        <v>23</v>
      </c>
      <c r="I890" s="19">
        <f t="shared" si="143"/>
        <v>0.52469202898550715</v>
      </c>
      <c r="J890" s="19" t="str">
        <f t="shared" si="152"/>
        <v>50% - 75%</v>
      </c>
      <c r="K890" s="19">
        <f t="shared" si="144"/>
        <v>0.5083333333333333</v>
      </c>
      <c r="L890" s="19">
        <f t="shared" si="145"/>
        <v>0.5083333333333333</v>
      </c>
      <c r="M890" s="18">
        <f t="shared" si="146"/>
        <v>144.81499999999997</v>
      </c>
      <c r="N890" s="18">
        <f t="shared" si="147"/>
        <v>140.29999999999998</v>
      </c>
      <c r="O890" s="18">
        <f t="shared" si="148"/>
        <v>140.29999999999998</v>
      </c>
      <c r="P890" s="19">
        <v>0.5</v>
      </c>
      <c r="Q890" s="18">
        <f t="shared" si="149"/>
        <v>6</v>
      </c>
      <c r="R890" s="18">
        <f t="shared" si="150"/>
        <v>23.383333333333329</v>
      </c>
      <c r="S890" s="18">
        <f t="shared" si="151"/>
        <v>-0.38333333333332931</v>
      </c>
    </row>
    <row r="891" spans="1:19" x14ac:dyDescent="0.25">
      <c r="A891" s="17">
        <v>294205</v>
      </c>
      <c r="B891" s="18">
        <v>181.8</v>
      </c>
      <c r="C891" s="18">
        <v>93.879166666666677</v>
      </c>
      <c r="D891" s="18">
        <v>88.949999999999989</v>
      </c>
      <c r="E891" s="18">
        <v>34.090582394130635</v>
      </c>
      <c r="F891" s="19">
        <f t="shared" si="142"/>
        <v>0.36313256289518225</v>
      </c>
      <c r="G891" s="18">
        <v>87.920833333333334</v>
      </c>
      <c r="H891" s="17">
        <v>24</v>
      </c>
      <c r="I891" s="19">
        <f t="shared" si="143"/>
        <v>0.51638705537220386</v>
      </c>
      <c r="J891" s="19" t="str">
        <f t="shared" si="152"/>
        <v>50% - 75%</v>
      </c>
      <c r="K891" s="19">
        <f t="shared" si="144"/>
        <v>0.48927392739273917</v>
      </c>
      <c r="L891" s="19">
        <f t="shared" si="145"/>
        <v>0.48927392739273917</v>
      </c>
      <c r="M891" s="18">
        <f t="shared" si="146"/>
        <v>2253.1000000000004</v>
      </c>
      <c r="N891" s="18">
        <f t="shared" si="147"/>
        <v>2134.7999999999997</v>
      </c>
      <c r="O891" s="18">
        <f t="shared" si="148"/>
        <v>2134.7999999999997</v>
      </c>
      <c r="P891" s="19">
        <v>0.5</v>
      </c>
      <c r="Q891" s="18">
        <f t="shared" si="149"/>
        <v>90.9</v>
      </c>
      <c r="R891" s="18">
        <f t="shared" si="150"/>
        <v>23.485148514851481</v>
      </c>
      <c r="S891" s="18">
        <f t="shared" si="151"/>
        <v>0.51485148514851886</v>
      </c>
    </row>
    <row r="892" spans="1:19" x14ac:dyDescent="0.25">
      <c r="A892" s="17">
        <v>3343192</v>
      </c>
      <c r="B892" s="18">
        <v>79.2</v>
      </c>
      <c r="C892" s="18">
        <v>62.790476190476198</v>
      </c>
      <c r="D892" s="18">
        <v>63.3</v>
      </c>
      <c r="E892" s="18">
        <v>8.0986977201216011</v>
      </c>
      <c r="F892" s="19">
        <f t="shared" si="142"/>
        <v>0.12897971494202456</v>
      </c>
      <c r="G892" s="18">
        <v>16.409523809523812</v>
      </c>
      <c r="H892" s="17">
        <v>21</v>
      </c>
      <c r="I892" s="19">
        <f t="shared" si="143"/>
        <v>0.79280904280904285</v>
      </c>
      <c r="J892" s="19" t="str">
        <f t="shared" si="152"/>
        <v>&gt; 75%</v>
      </c>
      <c r="K892" s="19">
        <f t="shared" si="144"/>
        <v>0.7992424242424242</v>
      </c>
      <c r="L892" s="19">
        <f t="shared" si="145"/>
        <v>0.7992424242424242</v>
      </c>
      <c r="M892" s="18">
        <f t="shared" si="146"/>
        <v>1318.6000000000001</v>
      </c>
      <c r="N892" s="18">
        <f t="shared" si="147"/>
        <v>1329.3</v>
      </c>
      <c r="O892" s="18">
        <f t="shared" si="148"/>
        <v>1329.3</v>
      </c>
      <c r="P892" s="19">
        <v>0.5</v>
      </c>
      <c r="Q892" s="18">
        <f t="shared" si="149"/>
        <v>39.6</v>
      </c>
      <c r="R892" s="18">
        <f t="shared" si="150"/>
        <v>33.568181818181813</v>
      </c>
      <c r="S892" s="18">
        <f t="shared" si="151"/>
        <v>-12.568181818181813</v>
      </c>
    </row>
    <row r="893" spans="1:19" x14ac:dyDescent="0.25">
      <c r="A893" s="17">
        <v>553024</v>
      </c>
      <c r="B893" s="18">
        <v>19.827999999999999</v>
      </c>
      <c r="C893" s="18">
        <v>11.967476190476193</v>
      </c>
      <c r="D893" s="18">
        <v>12.002000000000001</v>
      </c>
      <c r="E893" s="18">
        <v>3.9140637145944264</v>
      </c>
      <c r="F893" s="19">
        <f t="shared" si="142"/>
        <v>0.32705840833084487</v>
      </c>
      <c r="G893" s="18">
        <v>7.8605238095238077</v>
      </c>
      <c r="H893" s="17">
        <v>21</v>
      </c>
      <c r="I893" s="19">
        <f t="shared" si="143"/>
        <v>0.60356446391346541</v>
      </c>
      <c r="J893" s="19" t="str">
        <f t="shared" si="152"/>
        <v>50% - 75%</v>
      </c>
      <c r="K893" s="19">
        <f t="shared" si="144"/>
        <v>0.60530562840427682</v>
      </c>
      <c r="L893" s="19">
        <f t="shared" si="145"/>
        <v>0.60530562840427682</v>
      </c>
      <c r="M893" s="18">
        <f t="shared" si="146"/>
        <v>251.31700000000004</v>
      </c>
      <c r="N893" s="18">
        <f t="shared" si="147"/>
        <v>252.042</v>
      </c>
      <c r="O893" s="18">
        <f t="shared" si="148"/>
        <v>252.042</v>
      </c>
      <c r="P893" s="19">
        <v>0.5</v>
      </c>
      <c r="Q893" s="18">
        <f t="shared" si="149"/>
        <v>9.9139999999999997</v>
      </c>
      <c r="R893" s="18">
        <f t="shared" si="150"/>
        <v>25.422836392979626</v>
      </c>
      <c r="S893" s="18">
        <f t="shared" si="151"/>
        <v>-4.4228363929796259</v>
      </c>
    </row>
    <row r="894" spans="1:19" x14ac:dyDescent="0.25">
      <c r="A894" s="17">
        <v>12118</v>
      </c>
      <c r="B894" s="18">
        <v>99.7</v>
      </c>
      <c r="C894" s="18">
        <v>52.858133333333335</v>
      </c>
      <c r="D894" s="18">
        <v>46</v>
      </c>
      <c r="E894" s="18">
        <v>23.993352981439532</v>
      </c>
      <c r="F894" s="19">
        <f t="shared" si="142"/>
        <v>0.45391979376443231</v>
      </c>
      <c r="G894" s="18">
        <v>46.841866666666668</v>
      </c>
      <c r="H894" s="17">
        <v>30</v>
      </c>
      <c r="I894" s="19">
        <f t="shared" si="143"/>
        <v>0.53017184887997326</v>
      </c>
      <c r="J894" s="19" t="str">
        <f t="shared" si="152"/>
        <v>50% - 75%</v>
      </c>
      <c r="K894" s="19">
        <f t="shared" si="144"/>
        <v>0.46138415245737208</v>
      </c>
      <c r="L894" s="19">
        <f t="shared" si="145"/>
        <v>0.46138415245737208</v>
      </c>
      <c r="M894" s="18">
        <f t="shared" si="146"/>
        <v>1585.7440000000001</v>
      </c>
      <c r="N894" s="18">
        <f t="shared" si="147"/>
        <v>1380</v>
      </c>
      <c r="O894" s="18">
        <f t="shared" si="148"/>
        <v>1380</v>
      </c>
      <c r="P894" s="19">
        <v>0.5</v>
      </c>
      <c r="Q894" s="18">
        <f t="shared" si="149"/>
        <v>49.85</v>
      </c>
      <c r="R894" s="18">
        <f t="shared" si="150"/>
        <v>27.683049147442325</v>
      </c>
      <c r="S894" s="18">
        <f t="shared" si="151"/>
        <v>2.3169508525576745</v>
      </c>
    </row>
    <row r="895" spans="1:19" x14ac:dyDescent="0.25">
      <c r="A895" s="17">
        <v>39819</v>
      </c>
      <c r="B895" s="18">
        <v>224.6</v>
      </c>
      <c r="C895" s="18">
        <v>125.47727272727275</v>
      </c>
      <c r="D895" s="18">
        <v>122.30000000000001</v>
      </c>
      <c r="E895" s="18">
        <v>41.685511149880824</v>
      </c>
      <c r="F895" s="19">
        <f t="shared" si="142"/>
        <v>0.33221562952268718</v>
      </c>
      <c r="G895" s="18">
        <v>99.122727272727261</v>
      </c>
      <c r="H895" s="17">
        <v>22</v>
      </c>
      <c r="I895" s="19">
        <f t="shared" si="143"/>
        <v>0.55866995871448244</v>
      </c>
      <c r="J895" s="19" t="str">
        <f t="shared" si="152"/>
        <v>50% - 75%</v>
      </c>
      <c r="K895" s="19">
        <f t="shared" si="144"/>
        <v>0.54452359750667856</v>
      </c>
      <c r="L895" s="19">
        <f t="shared" si="145"/>
        <v>0.54452359750667856</v>
      </c>
      <c r="M895" s="18">
        <f t="shared" si="146"/>
        <v>2760.5000000000005</v>
      </c>
      <c r="N895" s="18">
        <f t="shared" si="147"/>
        <v>2690.6000000000004</v>
      </c>
      <c r="O895" s="18">
        <f t="shared" si="148"/>
        <v>2690.6000000000004</v>
      </c>
      <c r="P895" s="19">
        <v>0.5</v>
      </c>
      <c r="Q895" s="18">
        <f t="shared" si="149"/>
        <v>112.3</v>
      </c>
      <c r="R895" s="18">
        <f t="shared" si="150"/>
        <v>23.959038290293858</v>
      </c>
      <c r="S895" s="18">
        <f t="shared" si="151"/>
        <v>-1.9590382902938579</v>
      </c>
    </row>
    <row r="896" spans="1:19" x14ac:dyDescent="0.25">
      <c r="A896" s="17">
        <v>12119</v>
      </c>
      <c r="B896" s="18">
        <v>53.588999999999999</v>
      </c>
      <c r="C896" s="18">
        <v>38.351999999999997</v>
      </c>
      <c r="D896" s="18">
        <v>40</v>
      </c>
      <c r="E896" s="18">
        <v>12.336567022023978</v>
      </c>
      <c r="F896" s="19">
        <f t="shared" si="142"/>
        <v>0.32166684976074206</v>
      </c>
      <c r="G896" s="18">
        <v>15.236999999999997</v>
      </c>
      <c r="H896" s="17">
        <v>19</v>
      </c>
      <c r="I896" s="19">
        <f t="shared" si="143"/>
        <v>0.71566926048256163</v>
      </c>
      <c r="J896" s="19" t="str">
        <f t="shared" si="152"/>
        <v>50% - 75%</v>
      </c>
      <c r="K896" s="19">
        <f t="shared" si="144"/>
        <v>0.74642184030304726</v>
      </c>
      <c r="L896" s="19">
        <f t="shared" si="145"/>
        <v>0.74642184030304726</v>
      </c>
      <c r="M896" s="18">
        <f t="shared" si="146"/>
        <v>728.68799999999999</v>
      </c>
      <c r="N896" s="18">
        <f t="shared" si="147"/>
        <v>760</v>
      </c>
      <c r="O896" s="18">
        <f t="shared" si="148"/>
        <v>760</v>
      </c>
      <c r="P896" s="19">
        <v>0.5</v>
      </c>
      <c r="Q896" s="18">
        <f t="shared" si="149"/>
        <v>26.794499999999999</v>
      </c>
      <c r="R896" s="18">
        <f t="shared" si="150"/>
        <v>28.364029931515798</v>
      </c>
      <c r="S896" s="18">
        <f t="shared" si="151"/>
        <v>-9.3640299315157982</v>
      </c>
    </row>
    <row r="897" spans="1:19" x14ac:dyDescent="0.25">
      <c r="A897" s="17">
        <v>3561</v>
      </c>
      <c r="B897" s="18">
        <v>202.9</v>
      </c>
      <c r="C897" s="18">
        <v>131.4727894736842</v>
      </c>
      <c r="D897" s="18">
        <v>137.00700000000001</v>
      </c>
      <c r="E897" s="18">
        <v>49.409043232746832</v>
      </c>
      <c r="F897" s="19">
        <f t="shared" si="142"/>
        <v>0.37581193363693421</v>
      </c>
      <c r="G897" s="18">
        <v>71.427210526315804</v>
      </c>
      <c r="H897" s="17">
        <v>19</v>
      </c>
      <c r="I897" s="19">
        <f t="shared" si="143"/>
        <v>0.64796840548883294</v>
      </c>
      <c r="J897" s="19" t="str">
        <f t="shared" si="152"/>
        <v>50% - 75%</v>
      </c>
      <c r="K897" s="19">
        <f t="shared" si="144"/>
        <v>0.67524396254312469</v>
      </c>
      <c r="L897" s="19">
        <f t="shared" si="145"/>
        <v>0.67524396254312469</v>
      </c>
      <c r="M897" s="18">
        <f t="shared" si="146"/>
        <v>2497.9829999999997</v>
      </c>
      <c r="N897" s="18">
        <f t="shared" si="147"/>
        <v>2603.1330000000003</v>
      </c>
      <c r="O897" s="18">
        <f t="shared" si="148"/>
        <v>2603.1330000000003</v>
      </c>
      <c r="P897" s="19">
        <v>0.5</v>
      </c>
      <c r="Q897" s="18">
        <f t="shared" si="149"/>
        <v>101.45</v>
      </c>
      <c r="R897" s="18">
        <f t="shared" si="150"/>
        <v>25.65927057663874</v>
      </c>
      <c r="S897" s="18">
        <f t="shared" si="151"/>
        <v>-6.6592705766387397</v>
      </c>
    </row>
    <row r="898" spans="1:19" x14ac:dyDescent="0.25">
      <c r="A898" s="17">
        <v>3062</v>
      </c>
      <c r="B898" s="18">
        <v>37.798999999999999</v>
      </c>
      <c r="C898" s="18">
        <v>27.471999999999998</v>
      </c>
      <c r="D898" s="18">
        <v>29.429000000000002</v>
      </c>
      <c r="E898" s="18">
        <v>9.4822979716696096</v>
      </c>
      <c r="F898" s="19">
        <f t="shared" ref="F898:F961" si="153">+E898/C898</f>
        <v>0.3451622732844209</v>
      </c>
      <c r="G898" s="18">
        <v>10.327000000000002</v>
      </c>
      <c r="H898" s="17">
        <v>18</v>
      </c>
      <c r="I898" s="19">
        <f t="shared" ref="I898:I961" si="154">+C898/B898</f>
        <v>0.72679171406650966</v>
      </c>
      <c r="J898" s="19" t="str">
        <f t="shared" si="152"/>
        <v>50% - 75%</v>
      </c>
      <c r="K898" s="19">
        <f t="shared" ref="K898:K961" si="155">+D898/B898</f>
        <v>0.77856557051773867</v>
      </c>
      <c r="L898" s="19">
        <f t="shared" ref="L898:L961" si="156">+IF(F898&gt;0.1,K898,I898)</f>
        <v>0.77856557051773867</v>
      </c>
      <c r="M898" s="18">
        <f t="shared" ref="M898:M961" si="157">+H898*C898</f>
        <v>494.49599999999998</v>
      </c>
      <c r="N898" s="18">
        <f t="shared" ref="N898:N961" si="158">+D898*H898</f>
        <v>529.72199999999998</v>
      </c>
      <c r="O898" s="18">
        <f t="shared" ref="O898:O961" si="159">+IF(F898&lt;1,N898,M898)</f>
        <v>529.72199999999998</v>
      </c>
      <c r="P898" s="19">
        <v>0.5</v>
      </c>
      <c r="Q898" s="18">
        <f t="shared" ref="Q898:Q961" si="160">+P898*B898</f>
        <v>18.8995</v>
      </c>
      <c r="R898" s="18">
        <f t="shared" ref="R898:R961" si="161">+O898/Q898</f>
        <v>28.028360538638587</v>
      </c>
      <c r="S898" s="18">
        <f t="shared" ref="S898:S961" si="162">+H898-R898</f>
        <v>-10.028360538638587</v>
      </c>
    </row>
    <row r="899" spans="1:19" x14ac:dyDescent="0.25">
      <c r="A899" s="17">
        <v>2105</v>
      </c>
      <c r="B899" s="18">
        <v>8.1</v>
      </c>
      <c r="C899" s="18">
        <v>6.4444444444444446</v>
      </c>
      <c r="D899" s="18">
        <v>6.9</v>
      </c>
      <c r="E899" s="18">
        <v>1.6786627108302714</v>
      </c>
      <c r="F899" s="19">
        <f t="shared" si="153"/>
        <v>0.26048214478400761</v>
      </c>
      <c r="G899" s="18">
        <v>1.6555555555555552</v>
      </c>
      <c r="H899" s="17">
        <v>18</v>
      </c>
      <c r="I899" s="19">
        <f t="shared" si="154"/>
        <v>0.79561042524005487</v>
      </c>
      <c r="J899" s="19" t="str">
        <f t="shared" ref="J899:J962" si="163">IF(I899&lt;=0.25,"&lt; 25%",IF(AND(I899&gt;0.25,I899&lt;=0.5),"25% - 50%", IF(AND(I899&gt;0.5,I899&lt;=0.75),"50% - 75%", IF(I899&gt;0.75,"&gt; 75%", "Other"   ))    ))</f>
        <v>&gt; 75%</v>
      </c>
      <c r="K899" s="19">
        <f t="shared" si="155"/>
        <v>0.85185185185185197</v>
      </c>
      <c r="L899" s="19">
        <f t="shared" si="156"/>
        <v>0.85185185185185197</v>
      </c>
      <c r="M899" s="18">
        <f t="shared" si="157"/>
        <v>116</v>
      </c>
      <c r="N899" s="18">
        <f t="shared" si="158"/>
        <v>124.2</v>
      </c>
      <c r="O899" s="18">
        <f t="shared" si="159"/>
        <v>124.2</v>
      </c>
      <c r="P899" s="19">
        <v>0.5</v>
      </c>
      <c r="Q899" s="18">
        <f t="shared" si="160"/>
        <v>4.05</v>
      </c>
      <c r="R899" s="18">
        <f t="shared" si="161"/>
        <v>30.666666666666668</v>
      </c>
      <c r="S899" s="18">
        <f t="shared" si="162"/>
        <v>-12.666666666666668</v>
      </c>
    </row>
    <row r="900" spans="1:19" x14ac:dyDescent="0.25">
      <c r="A900" s="17">
        <v>510179</v>
      </c>
      <c r="B900" s="18">
        <v>15.007</v>
      </c>
      <c r="C900" s="18">
        <v>13.272650000000002</v>
      </c>
      <c r="D900" s="18">
        <v>13.403500000000001</v>
      </c>
      <c r="E900" s="18">
        <v>1.0515084540541595</v>
      </c>
      <c r="F900" s="19">
        <f t="shared" si="153"/>
        <v>7.9223700922887233E-2</v>
      </c>
      <c r="G900" s="18">
        <v>1.7343499999999996</v>
      </c>
      <c r="H900" s="17">
        <v>20</v>
      </c>
      <c r="I900" s="19">
        <f t="shared" si="154"/>
        <v>0.88443059905377508</v>
      </c>
      <c r="J900" s="19" t="str">
        <f t="shared" si="163"/>
        <v>&gt; 75%</v>
      </c>
      <c r="K900" s="19">
        <f t="shared" si="155"/>
        <v>0.89314986339708147</v>
      </c>
      <c r="L900" s="19">
        <f t="shared" si="156"/>
        <v>0.88443059905377508</v>
      </c>
      <c r="M900" s="18">
        <f t="shared" si="157"/>
        <v>265.45300000000003</v>
      </c>
      <c r="N900" s="18">
        <f t="shared" si="158"/>
        <v>268.07000000000005</v>
      </c>
      <c r="O900" s="18">
        <f t="shared" si="159"/>
        <v>268.07000000000005</v>
      </c>
      <c r="P900" s="19">
        <v>0.5</v>
      </c>
      <c r="Q900" s="18">
        <f t="shared" si="160"/>
        <v>7.5034999999999998</v>
      </c>
      <c r="R900" s="18">
        <f t="shared" si="161"/>
        <v>35.72599453588326</v>
      </c>
      <c r="S900" s="18">
        <f t="shared" si="162"/>
        <v>-15.72599453588326</v>
      </c>
    </row>
    <row r="901" spans="1:19" x14ac:dyDescent="0.25">
      <c r="A901" s="17">
        <v>294166</v>
      </c>
      <c r="B901" s="18">
        <v>194.6</v>
      </c>
      <c r="C901" s="18">
        <v>75.97999999999999</v>
      </c>
      <c r="D901" s="18">
        <v>75.95</v>
      </c>
      <c r="E901" s="18">
        <v>37.803391660704598</v>
      </c>
      <c r="F901" s="19">
        <f t="shared" si="153"/>
        <v>0.4975439807936905</v>
      </c>
      <c r="G901" s="18">
        <v>118.62000000000003</v>
      </c>
      <c r="H901" s="17">
        <v>20</v>
      </c>
      <c r="I901" s="19">
        <f t="shared" si="154"/>
        <v>0.39044193216855083</v>
      </c>
      <c r="J901" s="19" t="str">
        <f t="shared" si="163"/>
        <v>25% - 50%</v>
      </c>
      <c r="K901" s="19">
        <f t="shared" si="155"/>
        <v>0.39028776978417268</v>
      </c>
      <c r="L901" s="19">
        <f t="shared" si="156"/>
        <v>0.39028776978417268</v>
      </c>
      <c r="M901" s="18">
        <f t="shared" si="157"/>
        <v>1519.6</v>
      </c>
      <c r="N901" s="18">
        <f t="shared" si="158"/>
        <v>1519</v>
      </c>
      <c r="O901" s="18">
        <f t="shared" si="159"/>
        <v>1519</v>
      </c>
      <c r="P901" s="19">
        <v>0.5</v>
      </c>
      <c r="Q901" s="18">
        <f t="shared" si="160"/>
        <v>97.3</v>
      </c>
      <c r="R901" s="18">
        <f t="shared" si="161"/>
        <v>15.611510791366907</v>
      </c>
      <c r="S901" s="18">
        <f t="shared" si="162"/>
        <v>4.3884892086330929</v>
      </c>
    </row>
    <row r="902" spans="1:19" x14ac:dyDescent="0.25">
      <c r="A902" s="17">
        <v>7227</v>
      </c>
      <c r="B902" s="18">
        <v>10.016999999999999</v>
      </c>
      <c r="C902" s="18">
        <v>5.545840000000001</v>
      </c>
      <c r="D902" s="18">
        <v>5</v>
      </c>
      <c r="E902" s="18">
        <v>1.7350795053829633</v>
      </c>
      <c r="F902" s="19">
        <f t="shared" si="153"/>
        <v>0.31286144306055763</v>
      </c>
      <c r="G902" s="18">
        <v>4.4711599999999985</v>
      </c>
      <c r="H902" s="17">
        <v>25</v>
      </c>
      <c r="I902" s="19">
        <f t="shared" si="154"/>
        <v>0.55364280722771297</v>
      </c>
      <c r="J902" s="19" t="str">
        <f t="shared" si="163"/>
        <v>50% - 75%</v>
      </c>
      <c r="K902" s="19">
        <f t="shared" si="155"/>
        <v>0.49915144254766897</v>
      </c>
      <c r="L902" s="19">
        <f t="shared" si="156"/>
        <v>0.49915144254766897</v>
      </c>
      <c r="M902" s="18">
        <f t="shared" si="157"/>
        <v>138.64600000000002</v>
      </c>
      <c r="N902" s="18">
        <f t="shared" si="158"/>
        <v>125</v>
      </c>
      <c r="O902" s="18">
        <f t="shared" si="159"/>
        <v>125</v>
      </c>
      <c r="P902" s="19">
        <v>0.5</v>
      </c>
      <c r="Q902" s="18">
        <f t="shared" si="160"/>
        <v>5.0084999999999997</v>
      </c>
      <c r="R902" s="18">
        <f t="shared" si="161"/>
        <v>24.95757212738345</v>
      </c>
      <c r="S902" s="18">
        <f t="shared" si="162"/>
        <v>4.2427872616549678E-2</v>
      </c>
    </row>
    <row r="903" spans="1:19" x14ac:dyDescent="0.25">
      <c r="A903" s="17">
        <v>23521</v>
      </c>
      <c r="B903" s="18">
        <v>60</v>
      </c>
      <c r="C903" s="18">
        <v>20.945999999999991</v>
      </c>
      <c r="D903" s="18">
        <v>16.05</v>
      </c>
      <c r="E903" s="18">
        <v>12.963846273544057</v>
      </c>
      <c r="F903" s="19">
        <f t="shared" si="153"/>
        <v>0.61891751520787086</v>
      </c>
      <c r="G903" s="18">
        <v>39.054000000000002</v>
      </c>
      <c r="H903" s="17">
        <v>50</v>
      </c>
      <c r="I903" s="19">
        <f t="shared" si="154"/>
        <v>0.34909999999999985</v>
      </c>
      <c r="J903" s="19" t="str">
        <f t="shared" si="163"/>
        <v>25% - 50%</v>
      </c>
      <c r="K903" s="19">
        <f t="shared" si="155"/>
        <v>0.26750000000000002</v>
      </c>
      <c r="L903" s="19">
        <f t="shared" si="156"/>
        <v>0.26750000000000002</v>
      </c>
      <c r="M903" s="18">
        <f t="shared" si="157"/>
        <v>1047.2999999999995</v>
      </c>
      <c r="N903" s="18">
        <f t="shared" si="158"/>
        <v>802.5</v>
      </c>
      <c r="O903" s="18">
        <f t="shared" si="159"/>
        <v>802.5</v>
      </c>
      <c r="P903" s="19">
        <v>0.5</v>
      </c>
      <c r="Q903" s="18">
        <f t="shared" si="160"/>
        <v>30</v>
      </c>
      <c r="R903" s="18">
        <f t="shared" si="161"/>
        <v>26.75</v>
      </c>
      <c r="S903" s="18">
        <f t="shared" si="162"/>
        <v>23.25</v>
      </c>
    </row>
    <row r="904" spans="1:19" x14ac:dyDescent="0.25">
      <c r="A904" s="17">
        <v>39818</v>
      </c>
      <c r="B904" s="18">
        <v>165.3</v>
      </c>
      <c r="C904" s="18">
        <v>106.89333333333336</v>
      </c>
      <c r="D904" s="18">
        <v>122.6</v>
      </c>
      <c r="E904" s="18">
        <v>51.802116154605422</v>
      </c>
      <c r="F904" s="19">
        <f t="shared" si="153"/>
        <v>0.48461503200641209</v>
      </c>
      <c r="G904" s="18">
        <v>58.406666666666673</v>
      </c>
      <c r="H904" s="17">
        <v>15</v>
      </c>
      <c r="I904" s="19">
        <f t="shared" si="154"/>
        <v>0.64666263359548304</v>
      </c>
      <c r="J904" s="19" t="str">
        <f t="shared" si="163"/>
        <v>50% - 75%</v>
      </c>
      <c r="K904" s="19">
        <f t="shared" si="155"/>
        <v>0.74168179068360551</v>
      </c>
      <c r="L904" s="19">
        <f t="shared" si="156"/>
        <v>0.74168179068360551</v>
      </c>
      <c r="M904" s="18">
        <f t="shared" si="157"/>
        <v>1603.4000000000003</v>
      </c>
      <c r="N904" s="18">
        <f t="shared" si="158"/>
        <v>1839</v>
      </c>
      <c r="O904" s="18">
        <f t="shared" si="159"/>
        <v>1839</v>
      </c>
      <c r="P904" s="19">
        <v>0.5</v>
      </c>
      <c r="Q904" s="18">
        <f t="shared" si="160"/>
        <v>82.65</v>
      </c>
      <c r="R904" s="18">
        <f t="shared" si="161"/>
        <v>22.250453720508165</v>
      </c>
      <c r="S904" s="18">
        <f t="shared" si="162"/>
        <v>-7.2504537205081654</v>
      </c>
    </row>
    <row r="905" spans="1:19" x14ac:dyDescent="0.25">
      <c r="A905" s="17">
        <v>334440</v>
      </c>
      <c r="B905" s="18">
        <v>10.8</v>
      </c>
      <c r="C905" s="18">
        <v>7.011764705882352</v>
      </c>
      <c r="D905" s="18">
        <v>7.4</v>
      </c>
      <c r="E905" s="18">
        <v>1.7545948082610083</v>
      </c>
      <c r="F905" s="19">
        <f t="shared" si="153"/>
        <v>0.25023583674863376</v>
      </c>
      <c r="G905" s="18">
        <v>3.7882352941176483</v>
      </c>
      <c r="H905" s="17">
        <v>17</v>
      </c>
      <c r="I905" s="19">
        <f t="shared" si="154"/>
        <v>0.64923747276688437</v>
      </c>
      <c r="J905" s="19" t="str">
        <f t="shared" si="163"/>
        <v>50% - 75%</v>
      </c>
      <c r="K905" s="19">
        <f t="shared" si="155"/>
        <v>0.68518518518518512</v>
      </c>
      <c r="L905" s="19">
        <f t="shared" si="156"/>
        <v>0.68518518518518512</v>
      </c>
      <c r="M905" s="18">
        <f t="shared" si="157"/>
        <v>119.19999999999999</v>
      </c>
      <c r="N905" s="18">
        <f t="shared" si="158"/>
        <v>125.80000000000001</v>
      </c>
      <c r="O905" s="18">
        <f t="shared" si="159"/>
        <v>125.80000000000001</v>
      </c>
      <c r="P905" s="19">
        <v>0.5</v>
      </c>
      <c r="Q905" s="18">
        <f t="shared" si="160"/>
        <v>5.4</v>
      </c>
      <c r="R905" s="18">
        <f t="shared" si="161"/>
        <v>23.296296296296298</v>
      </c>
      <c r="S905" s="18">
        <f t="shared" si="162"/>
        <v>-6.2962962962962976</v>
      </c>
    </row>
    <row r="906" spans="1:19" x14ac:dyDescent="0.25">
      <c r="A906" s="17">
        <v>617104</v>
      </c>
      <c r="B906" s="18">
        <v>4.5999999999999996</v>
      </c>
      <c r="C906" s="18">
        <v>3.8941176470588239</v>
      </c>
      <c r="D906" s="18">
        <v>4.0999999999999996</v>
      </c>
      <c r="E906" s="18">
        <v>0.52852458343403086</v>
      </c>
      <c r="F906" s="19">
        <f t="shared" si="153"/>
        <v>0.13572383562505322</v>
      </c>
      <c r="G906" s="18">
        <v>0.70588235294117607</v>
      </c>
      <c r="H906" s="17">
        <v>17</v>
      </c>
      <c r="I906" s="19">
        <f t="shared" si="154"/>
        <v>0.84654731457800525</v>
      </c>
      <c r="J906" s="19" t="str">
        <f t="shared" si="163"/>
        <v>&gt; 75%</v>
      </c>
      <c r="K906" s="19">
        <f t="shared" si="155"/>
        <v>0.89130434782608692</v>
      </c>
      <c r="L906" s="19">
        <f t="shared" si="156"/>
        <v>0.89130434782608692</v>
      </c>
      <c r="M906" s="18">
        <f t="shared" si="157"/>
        <v>66.2</v>
      </c>
      <c r="N906" s="18">
        <f t="shared" si="158"/>
        <v>69.699999999999989</v>
      </c>
      <c r="O906" s="18">
        <f t="shared" si="159"/>
        <v>69.699999999999989</v>
      </c>
      <c r="P906" s="19">
        <v>0.5</v>
      </c>
      <c r="Q906" s="18">
        <f t="shared" si="160"/>
        <v>2.2999999999999998</v>
      </c>
      <c r="R906" s="18">
        <f t="shared" si="161"/>
        <v>30.304347826086953</v>
      </c>
      <c r="S906" s="18">
        <f t="shared" si="162"/>
        <v>-13.304347826086953</v>
      </c>
    </row>
    <row r="907" spans="1:19" x14ac:dyDescent="0.25">
      <c r="A907" s="17">
        <v>120145</v>
      </c>
      <c r="B907" s="18">
        <v>125.872</v>
      </c>
      <c r="C907" s="18">
        <v>28.103953271028036</v>
      </c>
      <c r="D907" s="18">
        <v>19.295999999999999</v>
      </c>
      <c r="E907" s="18">
        <v>21.548646541763205</v>
      </c>
      <c r="F907" s="19">
        <f t="shared" si="153"/>
        <v>0.76674787827723145</v>
      </c>
      <c r="G907" s="18">
        <v>97.768046728972024</v>
      </c>
      <c r="H907" s="17">
        <v>214</v>
      </c>
      <c r="I907" s="19">
        <f t="shared" si="154"/>
        <v>0.22327406628184215</v>
      </c>
      <c r="J907" s="19" t="str">
        <f t="shared" si="163"/>
        <v>&lt; 25%</v>
      </c>
      <c r="K907" s="19">
        <f t="shared" si="155"/>
        <v>0.15329858904283716</v>
      </c>
      <c r="L907" s="19">
        <f t="shared" si="156"/>
        <v>0.15329858904283716</v>
      </c>
      <c r="M907" s="18">
        <f t="shared" si="157"/>
        <v>6014.2460000000001</v>
      </c>
      <c r="N907" s="18">
        <f t="shared" si="158"/>
        <v>4129.3440000000001</v>
      </c>
      <c r="O907" s="18">
        <f t="shared" si="159"/>
        <v>4129.3440000000001</v>
      </c>
      <c r="P907" s="19">
        <v>0.5</v>
      </c>
      <c r="Q907" s="18">
        <f t="shared" si="160"/>
        <v>62.936</v>
      </c>
      <c r="R907" s="18">
        <f t="shared" si="161"/>
        <v>65.611796110334311</v>
      </c>
      <c r="S907" s="18">
        <f t="shared" si="162"/>
        <v>148.3882038896657</v>
      </c>
    </row>
    <row r="908" spans="1:19" x14ac:dyDescent="0.25">
      <c r="A908" s="17">
        <v>3251131</v>
      </c>
      <c r="B908" s="18">
        <v>77.599999999999994</v>
      </c>
      <c r="C908" s="18">
        <v>55.029999999999994</v>
      </c>
      <c r="D908" s="18">
        <v>54</v>
      </c>
      <c r="E908" s="18">
        <v>18.364385823290316</v>
      </c>
      <c r="F908" s="19">
        <f t="shared" si="153"/>
        <v>0.33371589720680206</v>
      </c>
      <c r="G908" s="18">
        <v>22.569999999999997</v>
      </c>
      <c r="H908" s="17">
        <v>19</v>
      </c>
      <c r="I908" s="19">
        <f t="shared" si="154"/>
        <v>0.7091494845360824</v>
      </c>
      <c r="J908" s="19" t="str">
        <f t="shared" si="163"/>
        <v>50% - 75%</v>
      </c>
      <c r="K908" s="19">
        <f t="shared" si="155"/>
        <v>0.6958762886597939</v>
      </c>
      <c r="L908" s="19">
        <f t="shared" si="156"/>
        <v>0.6958762886597939</v>
      </c>
      <c r="M908" s="18">
        <f t="shared" si="157"/>
        <v>1045.57</v>
      </c>
      <c r="N908" s="18">
        <f t="shared" si="158"/>
        <v>1026</v>
      </c>
      <c r="O908" s="18">
        <f t="shared" si="159"/>
        <v>1026</v>
      </c>
      <c r="P908" s="19">
        <v>0.5</v>
      </c>
      <c r="Q908" s="18">
        <f t="shared" si="160"/>
        <v>38.799999999999997</v>
      </c>
      <c r="R908" s="18">
        <f t="shared" si="161"/>
        <v>26.443298969072167</v>
      </c>
      <c r="S908" s="18">
        <f t="shared" si="162"/>
        <v>-7.4432989690721669</v>
      </c>
    </row>
    <row r="909" spans="1:19" x14ac:dyDescent="0.25">
      <c r="A909" s="17">
        <v>3963</v>
      </c>
      <c r="B909" s="18">
        <v>78.099999999999994</v>
      </c>
      <c r="C909" s="18">
        <v>37.696000000000005</v>
      </c>
      <c r="D909" s="18">
        <v>33.200000000000003</v>
      </c>
      <c r="E909" s="18">
        <v>16.37601091027155</v>
      </c>
      <c r="F909" s="19">
        <f t="shared" si="153"/>
        <v>0.43442303985228004</v>
      </c>
      <c r="G909" s="18">
        <v>40.403999999999989</v>
      </c>
      <c r="H909" s="17">
        <v>25</v>
      </c>
      <c r="I909" s="19">
        <f t="shared" si="154"/>
        <v>0.48266325224071716</v>
      </c>
      <c r="J909" s="19" t="str">
        <f t="shared" si="163"/>
        <v>25% - 50%</v>
      </c>
      <c r="K909" s="19">
        <f t="shared" si="155"/>
        <v>0.4250960307298336</v>
      </c>
      <c r="L909" s="19">
        <f t="shared" si="156"/>
        <v>0.4250960307298336</v>
      </c>
      <c r="M909" s="18">
        <f t="shared" si="157"/>
        <v>942.40000000000009</v>
      </c>
      <c r="N909" s="18">
        <f t="shared" si="158"/>
        <v>830.00000000000011</v>
      </c>
      <c r="O909" s="18">
        <f t="shared" si="159"/>
        <v>830.00000000000011</v>
      </c>
      <c r="P909" s="19">
        <v>0.5</v>
      </c>
      <c r="Q909" s="18">
        <f t="shared" si="160"/>
        <v>39.049999999999997</v>
      </c>
      <c r="R909" s="18">
        <f t="shared" si="161"/>
        <v>21.25480153649168</v>
      </c>
      <c r="S909" s="18">
        <f t="shared" si="162"/>
        <v>3.74519846350832</v>
      </c>
    </row>
    <row r="910" spans="1:19" x14ac:dyDescent="0.25">
      <c r="A910" s="17">
        <v>3343190</v>
      </c>
      <c r="B910" s="18">
        <v>86.3</v>
      </c>
      <c r="C910" s="18">
        <v>74.711111111111094</v>
      </c>
      <c r="D910" s="18">
        <v>74.95</v>
      </c>
      <c r="E910" s="18">
        <v>8.367928191746417</v>
      </c>
      <c r="F910" s="19">
        <f t="shared" si="153"/>
        <v>0.11200379792640953</v>
      </c>
      <c r="G910" s="18">
        <v>11.588888888888887</v>
      </c>
      <c r="H910" s="17">
        <v>18</v>
      </c>
      <c r="I910" s="19">
        <f t="shared" si="154"/>
        <v>0.86571391785760254</v>
      </c>
      <c r="J910" s="19" t="str">
        <f t="shared" si="163"/>
        <v>&gt; 75%</v>
      </c>
      <c r="K910" s="19">
        <f t="shared" si="155"/>
        <v>0.86848203939745083</v>
      </c>
      <c r="L910" s="19">
        <f t="shared" si="156"/>
        <v>0.86848203939745083</v>
      </c>
      <c r="M910" s="18">
        <f t="shared" si="157"/>
        <v>1344.7999999999997</v>
      </c>
      <c r="N910" s="18">
        <f t="shared" si="158"/>
        <v>1349.1000000000001</v>
      </c>
      <c r="O910" s="18">
        <f t="shared" si="159"/>
        <v>1349.1000000000001</v>
      </c>
      <c r="P910" s="19">
        <v>0.5</v>
      </c>
      <c r="Q910" s="18">
        <f t="shared" si="160"/>
        <v>43.15</v>
      </c>
      <c r="R910" s="18">
        <f t="shared" si="161"/>
        <v>31.26535341830823</v>
      </c>
      <c r="S910" s="18">
        <f t="shared" si="162"/>
        <v>-13.26535341830823</v>
      </c>
    </row>
    <row r="911" spans="1:19" x14ac:dyDescent="0.25">
      <c r="A911" s="17">
        <v>19692</v>
      </c>
      <c r="B911" s="18">
        <v>42.1</v>
      </c>
      <c r="C911" s="18">
        <v>35.043750000000003</v>
      </c>
      <c r="D911" s="18">
        <v>37.25</v>
      </c>
      <c r="E911" s="18">
        <v>7.3312999074743308</v>
      </c>
      <c r="F911" s="19">
        <f t="shared" si="153"/>
        <v>0.20920420638414355</v>
      </c>
      <c r="G911" s="18">
        <v>7.0562500000000012</v>
      </c>
      <c r="H911" s="17">
        <v>16</v>
      </c>
      <c r="I911" s="19">
        <f t="shared" si="154"/>
        <v>0.83239311163895491</v>
      </c>
      <c r="J911" s="19" t="str">
        <f t="shared" si="163"/>
        <v>&gt; 75%</v>
      </c>
      <c r="K911" s="19">
        <f t="shared" si="155"/>
        <v>0.88479809976247026</v>
      </c>
      <c r="L911" s="19">
        <f t="shared" si="156"/>
        <v>0.88479809976247026</v>
      </c>
      <c r="M911" s="18">
        <f t="shared" si="157"/>
        <v>560.70000000000005</v>
      </c>
      <c r="N911" s="18">
        <f t="shared" si="158"/>
        <v>596</v>
      </c>
      <c r="O911" s="18">
        <f t="shared" si="159"/>
        <v>596</v>
      </c>
      <c r="P911" s="19">
        <v>0.5</v>
      </c>
      <c r="Q911" s="18">
        <f t="shared" si="160"/>
        <v>21.05</v>
      </c>
      <c r="R911" s="18">
        <f t="shared" si="161"/>
        <v>28.313539192399048</v>
      </c>
      <c r="S911" s="18">
        <f t="shared" si="162"/>
        <v>-12.313539192399048</v>
      </c>
    </row>
    <row r="912" spans="1:19" x14ac:dyDescent="0.25">
      <c r="A912" s="17">
        <v>3071</v>
      </c>
      <c r="B912" s="18">
        <v>154.80000000000001</v>
      </c>
      <c r="C912" s="18">
        <v>91.756249999999994</v>
      </c>
      <c r="D912" s="18">
        <v>96.800000000000011</v>
      </c>
      <c r="E912" s="18">
        <v>42.471276077681829</v>
      </c>
      <c r="F912" s="19">
        <f t="shared" si="153"/>
        <v>0.46287066088339301</v>
      </c>
      <c r="G912" s="18">
        <v>63.043750000000017</v>
      </c>
      <c r="H912" s="17">
        <v>16</v>
      </c>
      <c r="I912" s="19">
        <f t="shared" si="154"/>
        <v>0.5927406330749353</v>
      </c>
      <c r="J912" s="19" t="str">
        <f t="shared" si="163"/>
        <v>50% - 75%</v>
      </c>
      <c r="K912" s="19">
        <f t="shared" si="155"/>
        <v>0.62532299741602071</v>
      </c>
      <c r="L912" s="19">
        <f t="shared" si="156"/>
        <v>0.62532299741602071</v>
      </c>
      <c r="M912" s="18">
        <f t="shared" si="157"/>
        <v>1468.1</v>
      </c>
      <c r="N912" s="18">
        <f t="shared" si="158"/>
        <v>1548.8000000000002</v>
      </c>
      <c r="O912" s="18">
        <f t="shared" si="159"/>
        <v>1548.8000000000002</v>
      </c>
      <c r="P912" s="19">
        <v>0.5</v>
      </c>
      <c r="Q912" s="18">
        <f t="shared" si="160"/>
        <v>77.400000000000006</v>
      </c>
      <c r="R912" s="18">
        <f t="shared" si="161"/>
        <v>20.010335917312663</v>
      </c>
      <c r="S912" s="18">
        <f t="shared" si="162"/>
        <v>-4.0103359173126627</v>
      </c>
    </row>
    <row r="913" spans="1:19" x14ac:dyDescent="0.25">
      <c r="A913" s="17">
        <v>39425</v>
      </c>
      <c r="B913" s="18">
        <v>89.5</v>
      </c>
      <c r="C913" s="18">
        <v>62.356250000000017</v>
      </c>
      <c r="D913" s="18">
        <v>65.5</v>
      </c>
      <c r="E913" s="18">
        <v>23.204969834067846</v>
      </c>
      <c r="F913" s="19">
        <f t="shared" si="153"/>
        <v>0.37213542883139766</v>
      </c>
      <c r="G913" s="18">
        <v>27.143750000000001</v>
      </c>
      <c r="H913" s="17">
        <v>16</v>
      </c>
      <c r="I913" s="19">
        <f t="shared" si="154"/>
        <v>0.69671787709497224</v>
      </c>
      <c r="J913" s="19" t="str">
        <f t="shared" si="163"/>
        <v>50% - 75%</v>
      </c>
      <c r="K913" s="19">
        <f t="shared" si="155"/>
        <v>0.73184357541899436</v>
      </c>
      <c r="L913" s="19">
        <f t="shared" si="156"/>
        <v>0.73184357541899436</v>
      </c>
      <c r="M913" s="18">
        <f t="shared" si="157"/>
        <v>997.70000000000027</v>
      </c>
      <c r="N913" s="18">
        <f t="shared" si="158"/>
        <v>1048</v>
      </c>
      <c r="O913" s="18">
        <f t="shared" si="159"/>
        <v>1048</v>
      </c>
      <c r="P913" s="19">
        <v>0.5</v>
      </c>
      <c r="Q913" s="18">
        <f t="shared" si="160"/>
        <v>44.75</v>
      </c>
      <c r="R913" s="18">
        <f t="shared" si="161"/>
        <v>23.41899441340782</v>
      </c>
      <c r="S913" s="18">
        <f t="shared" si="162"/>
        <v>-7.4189944134078196</v>
      </c>
    </row>
    <row r="914" spans="1:19" x14ac:dyDescent="0.25">
      <c r="A914" s="17">
        <v>19635</v>
      </c>
      <c r="B914" s="18">
        <v>34.9</v>
      </c>
      <c r="C914" s="18">
        <v>13.465517241379315</v>
      </c>
      <c r="D914" s="18">
        <v>11.100000000000001</v>
      </c>
      <c r="E914" s="18">
        <v>7.9187064177205828</v>
      </c>
      <c r="F914" s="19">
        <f t="shared" si="153"/>
        <v>0.58807294779487018</v>
      </c>
      <c r="G914" s="18">
        <v>21.434482758620689</v>
      </c>
      <c r="H914" s="17">
        <v>29</v>
      </c>
      <c r="I914" s="19">
        <f t="shared" si="154"/>
        <v>0.38583143958106919</v>
      </c>
      <c r="J914" s="19" t="str">
        <f t="shared" si="163"/>
        <v>25% - 50%</v>
      </c>
      <c r="K914" s="19">
        <f t="shared" si="155"/>
        <v>0.31805157593123212</v>
      </c>
      <c r="L914" s="19">
        <f t="shared" si="156"/>
        <v>0.31805157593123212</v>
      </c>
      <c r="M914" s="18">
        <f t="shared" si="157"/>
        <v>390.50000000000011</v>
      </c>
      <c r="N914" s="18">
        <f t="shared" si="158"/>
        <v>321.90000000000003</v>
      </c>
      <c r="O914" s="18">
        <f t="shared" si="159"/>
        <v>321.90000000000003</v>
      </c>
      <c r="P914" s="19">
        <v>0.5</v>
      </c>
      <c r="Q914" s="18">
        <f t="shared" si="160"/>
        <v>17.45</v>
      </c>
      <c r="R914" s="18">
        <f t="shared" si="161"/>
        <v>18.446991404011463</v>
      </c>
      <c r="S914" s="18">
        <f t="shared" si="162"/>
        <v>10.553008595988537</v>
      </c>
    </row>
    <row r="915" spans="1:19" x14ac:dyDescent="0.25">
      <c r="A915" s="17">
        <v>29476</v>
      </c>
      <c r="B915" s="18">
        <v>80.8</v>
      </c>
      <c r="C915" s="18">
        <v>52.052941176470583</v>
      </c>
      <c r="D915" s="18">
        <v>51.3</v>
      </c>
      <c r="E915" s="18">
        <v>19.099218493405029</v>
      </c>
      <c r="F915" s="19">
        <f t="shared" si="153"/>
        <v>0.36691910316180987</v>
      </c>
      <c r="G915" s="18">
        <v>28.747058823529407</v>
      </c>
      <c r="H915" s="17">
        <v>17</v>
      </c>
      <c r="I915" s="19">
        <f t="shared" si="154"/>
        <v>0.64421956901572508</v>
      </c>
      <c r="J915" s="19" t="str">
        <f t="shared" si="163"/>
        <v>50% - 75%</v>
      </c>
      <c r="K915" s="19">
        <f t="shared" si="155"/>
        <v>0.63490099009900991</v>
      </c>
      <c r="L915" s="19">
        <f t="shared" si="156"/>
        <v>0.63490099009900991</v>
      </c>
      <c r="M915" s="18">
        <f t="shared" si="157"/>
        <v>884.89999999999986</v>
      </c>
      <c r="N915" s="18">
        <f t="shared" si="158"/>
        <v>872.09999999999991</v>
      </c>
      <c r="O915" s="18">
        <f t="shared" si="159"/>
        <v>872.09999999999991</v>
      </c>
      <c r="P915" s="19">
        <v>0.5</v>
      </c>
      <c r="Q915" s="18">
        <f t="shared" si="160"/>
        <v>40.4</v>
      </c>
      <c r="R915" s="18">
        <f t="shared" si="161"/>
        <v>21.586633663366335</v>
      </c>
      <c r="S915" s="18">
        <f t="shared" si="162"/>
        <v>-4.5866336633663352</v>
      </c>
    </row>
    <row r="916" spans="1:19" x14ac:dyDescent="0.25">
      <c r="A916" s="17">
        <v>7229</v>
      </c>
      <c r="B916" s="18">
        <v>10</v>
      </c>
      <c r="C916" s="18">
        <v>5.2907222222222225</v>
      </c>
      <c r="D916" s="18">
        <v>5.0005000000000006</v>
      </c>
      <c r="E916" s="18">
        <v>1.1757129404325928</v>
      </c>
      <c r="F916" s="19">
        <f t="shared" si="153"/>
        <v>0.22222163459921107</v>
      </c>
      <c r="G916" s="18">
        <v>4.7092777777777775</v>
      </c>
      <c r="H916" s="17">
        <v>18</v>
      </c>
      <c r="I916" s="19">
        <f t="shared" si="154"/>
        <v>0.52907222222222228</v>
      </c>
      <c r="J916" s="19" t="str">
        <f t="shared" si="163"/>
        <v>50% - 75%</v>
      </c>
      <c r="K916" s="19">
        <f t="shared" si="155"/>
        <v>0.50005000000000011</v>
      </c>
      <c r="L916" s="19">
        <f t="shared" si="156"/>
        <v>0.50005000000000011</v>
      </c>
      <c r="M916" s="18">
        <f t="shared" si="157"/>
        <v>95.233000000000004</v>
      </c>
      <c r="N916" s="18">
        <f t="shared" si="158"/>
        <v>90.009000000000015</v>
      </c>
      <c r="O916" s="18">
        <f t="shared" si="159"/>
        <v>90.009000000000015</v>
      </c>
      <c r="P916" s="19">
        <v>0.5</v>
      </c>
      <c r="Q916" s="18">
        <f t="shared" si="160"/>
        <v>5</v>
      </c>
      <c r="R916" s="18">
        <f t="shared" si="161"/>
        <v>18.001800000000003</v>
      </c>
      <c r="S916" s="18">
        <f t="shared" si="162"/>
        <v>-1.8000000000029104E-3</v>
      </c>
    </row>
    <row r="917" spans="1:19" x14ac:dyDescent="0.25">
      <c r="A917" s="17">
        <v>235135</v>
      </c>
      <c r="B917" s="18">
        <v>58.4</v>
      </c>
      <c r="C917" s="18">
        <v>28.931249999999995</v>
      </c>
      <c r="D917" s="18">
        <v>28.7</v>
      </c>
      <c r="E917" s="18">
        <v>10.968300916732744</v>
      </c>
      <c r="F917" s="19">
        <f t="shared" si="153"/>
        <v>0.37911603946365074</v>
      </c>
      <c r="G917" s="18">
        <v>29.468749999999996</v>
      </c>
      <c r="H917" s="17">
        <v>16</v>
      </c>
      <c r="I917" s="19">
        <f t="shared" si="154"/>
        <v>0.49539811643835607</v>
      </c>
      <c r="J917" s="19" t="str">
        <f t="shared" si="163"/>
        <v>25% - 50%</v>
      </c>
      <c r="K917" s="19">
        <f t="shared" si="155"/>
        <v>0.49143835616438358</v>
      </c>
      <c r="L917" s="19">
        <f t="shared" si="156"/>
        <v>0.49143835616438358</v>
      </c>
      <c r="M917" s="18">
        <f t="shared" si="157"/>
        <v>462.89999999999992</v>
      </c>
      <c r="N917" s="18">
        <f t="shared" si="158"/>
        <v>459.2</v>
      </c>
      <c r="O917" s="18">
        <f t="shared" si="159"/>
        <v>459.2</v>
      </c>
      <c r="P917" s="19">
        <v>0.5</v>
      </c>
      <c r="Q917" s="18">
        <f t="shared" si="160"/>
        <v>29.2</v>
      </c>
      <c r="R917" s="18">
        <f t="shared" si="161"/>
        <v>15.726027397260275</v>
      </c>
      <c r="S917" s="18">
        <f t="shared" si="162"/>
        <v>0.27397260273972535</v>
      </c>
    </row>
    <row r="918" spans="1:19" x14ac:dyDescent="0.25">
      <c r="A918" s="17">
        <v>510104</v>
      </c>
      <c r="B918" s="18">
        <v>19.399999999999999</v>
      </c>
      <c r="C918" s="18">
        <v>16.098400000000002</v>
      </c>
      <c r="D918" s="18">
        <v>16.471</v>
      </c>
      <c r="E918" s="18">
        <v>2.1463019957925167</v>
      </c>
      <c r="F918" s="19">
        <f t="shared" si="153"/>
        <v>0.13332393255183847</v>
      </c>
      <c r="G918" s="18">
        <v>3.3015999999999983</v>
      </c>
      <c r="H918" s="17">
        <v>15</v>
      </c>
      <c r="I918" s="19">
        <f t="shared" si="154"/>
        <v>0.82981443298969082</v>
      </c>
      <c r="J918" s="19" t="str">
        <f t="shared" si="163"/>
        <v>&gt; 75%</v>
      </c>
      <c r="K918" s="19">
        <f t="shared" si="155"/>
        <v>0.84902061855670108</v>
      </c>
      <c r="L918" s="19">
        <f t="shared" si="156"/>
        <v>0.84902061855670108</v>
      </c>
      <c r="M918" s="18">
        <f t="shared" si="157"/>
        <v>241.47600000000003</v>
      </c>
      <c r="N918" s="18">
        <f t="shared" si="158"/>
        <v>247.065</v>
      </c>
      <c r="O918" s="18">
        <f t="shared" si="159"/>
        <v>247.065</v>
      </c>
      <c r="P918" s="19">
        <v>0.5</v>
      </c>
      <c r="Q918" s="18">
        <f t="shared" si="160"/>
        <v>9.6999999999999993</v>
      </c>
      <c r="R918" s="18">
        <f t="shared" si="161"/>
        <v>25.470618556701034</v>
      </c>
      <c r="S918" s="18">
        <f t="shared" si="162"/>
        <v>-10.470618556701034</v>
      </c>
    </row>
    <row r="919" spans="1:19" x14ac:dyDescent="0.25">
      <c r="A919" s="17">
        <v>67211</v>
      </c>
      <c r="B919" s="18">
        <v>6.5</v>
      </c>
      <c r="C919" s="18">
        <v>4.8857142857142861</v>
      </c>
      <c r="D919" s="18">
        <v>5.15</v>
      </c>
      <c r="E919" s="18">
        <v>1.1093013344215552</v>
      </c>
      <c r="F919" s="19">
        <f t="shared" si="153"/>
        <v>0.22704998072955807</v>
      </c>
      <c r="G919" s="18">
        <v>1.6142857142857141</v>
      </c>
      <c r="H919" s="17">
        <v>14</v>
      </c>
      <c r="I919" s="19">
        <f t="shared" si="154"/>
        <v>0.75164835164835175</v>
      </c>
      <c r="J919" s="19" t="str">
        <f t="shared" si="163"/>
        <v>&gt; 75%</v>
      </c>
      <c r="K919" s="19">
        <f t="shared" si="155"/>
        <v>0.79230769230769238</v>
      </c>
      <c r="L919" s="19">
        <f t="shared" si="156"/>
        <v>0.79230769230769238</v>
      </c>
      <c r="M919" s="18">
        <f t="shared" si="157"/>
        <v>68.400000000000006</v>
      </c>
      <c r="N919" s="18">
        <f t="shared" si="158"/>
        <v>72.100000000000009</v>
      </c>
      <c r="O919" s="18">
        <f t="shared" si="159"/>
        <v>72.100000000000009</v>
      </c>
      <c r="P919" s="19">
        <v>0.5</v>
      </c>
      <c r="Q919" s="18">
        <f t="shared" si="160"/>
        <v>3.25</v>
      </c>
      <c r="R919" s="18">
        <f t="shared" si="161"/>
        <v>22.184615384615388</v>
      </c>
      <c r="S919" s="18">
        <f t="shared" si="162"/>
        <v>-8.1846153846153875</v>
      </c>
    </row>
    <row r="920" spans="1:19" x14ac:dyDescent="0.25">
      <c r="A920" s="17">
        <v>3343183</v>
      </c>
      <c r="B920" s="18">
        <v>88.6</v>
      </c>
      <c r="C920" s="18">
        <v>55.480000000000011</v>
      </c>
      <c r="D920" s="18">
        <v>56.2</v>
      </c>
      <c r="E920" s="18">
        <v>14.832262133605891</v>
      </c>
      <c r="F920" s="19">
        <f t="shared" si="153"/>
        <v>0.26734430666196624</v>
      </c>
      <c r="G920" s="18">
        <v>33.119999999999997</v>
      </c>
      <c r="H920" s="17">
        <v>15</v>
      </c>
      <c r="I920" s="19">
        <f t="shared" si="154"/>
        <v>0.62618510158013563</v>
      </c>
      <c r="J920" s="19" t="str">
        <f t="shared" si="163"/>
        <v>50% - 75%</v>
      </c>
      <c r="K920" s="19">
        <f t="shared" si="155"/>
        <v>0.63431151241535</v>
      </c>
      <c r="L920" s="19">
        <f t="shared" si="156"/>
        <v>0.63431151241535</v>
      </c>
      <c r="M920" s="18">
        <f t="shared" si="157"/>
        <v>832.20000000000016</v>
      </c>
      <c r="N920" s="18">
        <f t="shared" si="158"/>
        <v>843</v>
      </c>
      <c r="O920" s="18">
        <f t="shared" si="159"/>
        <v>843</v>
      </c>
      <c r="P920" s="19">
        <v>0.5</v>
      </c>
      <c r="Q920" s="18">
        <f t="shared" si="160"/>
        <v>44.3</v>
      </c>
      <c r="R920" s="18">
        <f t="shared" si="161"/>
        <v>19.029345372460497</v>
      </c>
      <c r="S920" s="18">
        <f t="shared" si="162"/>
        <v>-4.0293453724604973</v>
      </c>
    </row>
    <row r="921" spans="1:19" x14ac:dyDescent="0.25">
      <c r="A921" s="17">
        <v>1217</v>
      </c>
      <c r="B921" s="18">
        <v>30.5</v>
      </c>
      <c r="C921" s="18">
        <v>20.993866666666669</v>
      </c>
      <c r="D921" s="18">
        <v>21.2</v>
      </c>
      <c r="E921" s="18">
        <v>5.419261281585821</v>
      </c>
      <c r="F921" s="19">
        <f t="shared" si="153"/>
        <v>0.25813545296971596</v>
      </c>
      <c r="G921" s="18">
        <v>9.5061333333333327</v>
      </c>
      <c r="H921" s="17">
        <v>15</v>
      </c>
      <c r="I921" s="19">
        <f t="shared" si="154"/>
        <v>0.68832349726775965</v>
      </c>
      <c r="J921" s="19" t="str">
        <f t="shared" si="163"/>
        <v>50% - 75%</v>
      </c>
      <c r="K921" s="19">
        <f t="shared" si="155"/>
        <v>0.69508196721311477</v>
      </c>
      <c r="L921" s="19">
        <f t="shared" si="156"/>
        <v>0.69508196721311477</v>
      </c>
      <c r="M921" s="18">
        <f t="shared" si="157"/>
        <v>314.90800000000002</v>
      </c>
      <c r="N921" s="18">
        <f t="shared" si="158"/>
        <v>318</v>
      </c>
      <c r="O921" s="18">
        <f t="shared" si="159"/>
        <v>318</v>
      </c>
      <c r="P921" s="19">
        <v>0.5</v>
      </c>
      <c r="Q921" s="18">
        <f t="shared" si="160"/>
        <v>15.25</v>
      </c>
      <c r="R921" s="18">
        <f t="shared" si="161"/>
        <v>20.852459016393443</v>
      </c>
      <c r="S921" s="18">
        <f t="shared" si="162"/>
        <v>-5.8524590163934427</v>
      </c>
    </row>
    <row r="922" spans="1:19" x14ac:dyDescent="0.25">
      <c r="A922" s="17">
        <v>510154</v>
      </c>
      <c r="B922" s="18">
        <v>19.2</v>
      </c>
      <c r="C922" s="18">
        <v>14.622692307692308</v>
      </c>
      <c r="D922" s="18">
        <v>16</v>
      </c>
      <c r="E922" s="18">
        <v>4.1201965039023642</v>
      </c>
      <c r="F922" s="19">
        <f t="shared" si="153"/>
        <v>0.28176729819685281</v>
      </c>
      <c r="G922" s="18">
        <v>4.5773076923076923</v>
      </c>
      <c r="H922" s="17">
        <v>13</v>
      </c>
      <c r="I922" s="19">
        <f t="shared" si="154"/>
        <v>0.76159855769230778</v>
      </c>
      <c r="J922" s="19" t="str">
        <f t="shared" si="163"/>
        <v>&gt; 75%</v>
      </c>
      <c r="K922" s="19">
        <f t="shared" si="155"/>
        <v>0.83333333333333337</v>
      </c>
      <c r="L922" s="19">
        <f t="shared" si="156"/>
        <v>0.83333333333333337</v>
      </c>
      <c r="M922" s="18">
        <f t="shared" si="157"/>
        <v>190.095</v>
      </c>
      <c r="N922" s="18">
        <f t="shared" si="158"/>
        <v>208</v>
      </c>
      <c r="O922" s="18">
        <f t="shared" si="159"/>
        <v>208</v>
      </c>
      <c r="P922" s="19">
        <v>0.5</v>
      </c>
      <c r="Q922" s="18">
        <f t="shared" si="160"/>
        <v>9.6</v>
      </c>
      <c r="R922" s="18">
        <f t="shared" si="161"/>
        <v>21.666666666666668</v>
      </c>
      <c r="S922" s="18">
        <f t="shared" si="162"/>
        <v>-8.6666666666666679</v>
      </c>
    </row>
    <row r="923" spans="1:19" x14ac:dyDescent="0.25">
      <c r="A923" s="17">
        <v>72218</v>
      </c>
      <c r="B923" s="18">
        <v>10.007</v>
      </c>
      <c r="C923" s="18">
        <v>10.000933333333334</v>
      </c>
      <c r="D923" s="18">
        <v>10</v>
      </c>
      <c r="E923" s="18">
        <v>1.9808608037439261E-3</v>
      </c>
      <c r="F923" s="19">
        <f t="shared" si="153"/>
        <v>1.9806759406561315E-4</v>
      </c>
      <c r="G923" s="18">
        <v>6.0666666666665016E-3</v>
      </c>
      <c r="H923" s="17">
        <v>15</v>
      </c>
      <c r="I923" s="19">
        <f t="shared" si="154"/>
        <v>0.99939375770294137</v>
      </c>
      <c r="J923" s="19" t="str">
        <f t="shared" si="163"/>
        <v>&gt; 75%</v>
      </c>
      <c r="K923" s="19">
        <f t="shared" si="155"/>
        <v>0.99930048965723994</v>
      </c>
      <c r="L923" s="19">
        <f t="shared" si="156"/>
        <v>0.99939375770294137</v>
      </c>
      <c r="M923" s="18">
        <f t="shared" si="157"/>
        <v>150.01400000000001</v>
      </c>
      <c r="N923" s="18">
        <f t="shared" si="158"/>
        <v>150</v>
      </c>
      <c r="O923" s="18">
        <f t="shared" si="159"/>
        <v>150</v>
      </c>
      <c r="P923" s="19">
        <v>0.5</v>
      </c>
      <c r="Q923" s="18">
        <f t="shared" si="160"/>
        <v>5.0034999999999998</v>
      </c>
      <c r="R923" s="18">
        <f t="shared" si="161"/>
        <v>29.9790146897172</v>
      </c>
      <c r="S923" s="18">
        <f t="shared" si="162"/>
        <v>-14.9790146897172</v>
      </c>
    </row>
    <row r="924" spans="1:19" x14ac:dyDescent="0.25">
      <c r="A924" s="17">
        <v>120247</v>
      </c>
      <c r="B924" s="18">
        <v>97.6</v>
      </c>
      <c r="C924" s="18">
        <v>29.151784810126593</v>
      </c>
      <c r="D924" s="18">
        <v>20.722999999999999</v>
      </c>
      <c r="E924" s="18">
        <v>21.528523439947779</v>
      </c>
      <c r="F924" s="19">
        <f t="shared" si="153"/>
        <v>0.73849761104401801</v>
      </c>
      <c r="G924" s="18">
        <v>68.448215189873423</v>
      </c>
      <c r="H924" s="17">
        <v>79</v>
      </c>
      <c r="I924" s="19">
        <f t="shared" si="154"/>
        <v>0.29868631977588722</v>
      </c>
      <c r="J924" s="19" t="str">
        <f t="shared" si="163"/>
        <v>25% - 50%</v>
      </c>
      <c r="K924" s="19">
        <f t="shared" si="155"/>
        <v>0.21232581967213116</v>
      </c>
      <c r="L924" s="19">
        <f t="shared" si="156"/>
        <v>0.21232581967213116</v>
      </c>
      <c r="M924" s="18">
        <f t="shared" si="157"/>
        <v>2302.9910000000009</v>
      </c>
      <c r="N924" s="18">
        <f t="shared" si="158"/>
        <v>1637.117</v>
      </c>
      <c r="O924" s="18">
        <f t="shared" si="159"/>
        <v>1637.117</v>
      </c>
      <c r="P924" s="19">
        <v>0.5</v>
      </c>
      <c r="Q924" s="18">
        <f t="shared" si="160"/>
        <v>48.8</v>
      </c>
      <c r="R924" s="18">
        <f t="shared" si="161"/>
        <v>33.547479508196723</v>
      </c>
      <c r="S924" s="18">
        <f t="shared" si="162"/>
        <v>45.452520491803277</v>
      </c>
    </row>
    <row r="925" spans="1:19" x14ac:dyDescent="0.25">
      <c r="A925" s="17">
        <v>334444</v>
      </c>
      <c r="B925" s="18">
        <v>11</v>
      </c>
      <c r="C925" s="18">
        <v>8.3562499999999993</v>
      </c>
      <c r="D925" s="18">
        <v>8</v>
      </c>
      <c r="E925" s="18">
        <v>1.7507974373600947</v>
      </c>
      <c r="F925" s="19">
        <f t="shared" si="153"/>
        <v>0.20951951382020581</v>
      </c>
      <c r="G925" s="18">
        <v>2.6437500000000003</v>
      </c>
      <c r="H925" s="17">
        <v>16</v>
      </c>
      <c r="I925" s="19">
        <f t="shared" si="154"/>
        <v>0.75965909090909089</v>
      </c>
      <c r="J925" s="19" t="str">
        <f t="shared" si="163"/>
        <v>&gt; 75%</v>
      </c>
      <c r="K925" s="19">
        <f t="shared" si="155"/>
        <v>0.72727272727272729</v>
      </c>
      <c r="L925" s="19">
        <f t="shared" si="156"/>
        <v>0.72727272727272729</v>
      </c>
      <c r="M925" s="18">
        <f t="shared" si="157"/>
        <v>133.69999999999999</v>
      </c>
      <c r="N925" s="18">
        <f t="shared" si="158"/>
        <v>128</v>
      </c>
      <c r="O925" s="18">
        <f t="shared" si="159"/>
        <v>128</v>
      </c>
      <c r="P925" s="19">
        <v>0.5</v>
      </c>
      <c r="Q925" s="18">
        <f t="shared" si="160"/>
        <v>5.5</v>
      </c>
      <c r="R925" s="18">
        <f t="shared" si="161"/>
        <v>23.272727272727273</v>
      </c>
      <c r="S925" s="18">
        <f t="shared" si="162"/>
        <v>-7.2727272727272734</v>
      </c>
    </row>
    <row r="926" spans="1:19" x14ac:dyDescent="0.25">
      <c r="A926" s="17">
        <v>510209</v>
      </c>
      <c r="B926" s="18">
        <v>16.419</v>
      </c>
      <c r="C926" s="18">
        <v>11.797466666666667</v>
      </c>
      <c r="D926" s="18">
        <v>11.599</v>
      </c>
      <c r="E926" s="18">
        <v>2.9324979568052036</v>
      </c>
      <c r="F926" s="19">
        <f t="shared" si="153"/>
        <v>0.24857014134151995</v>
      </c>
      <c r="G926" s="18">
        <v>4.6215333333333337</v>
      </c>
      <c r="H926" s="17">
        <v>15</v>
      </c>
      <c r="I926" s="19">
        <f t="shared" si="154"/>
        <v>0.71852528574618835</v>
      </c>
      <c r="J926" s="19" t="str">
        <f t="shared" si="163"/>
        <v>50% - 75%</v>
      </c>
      <c r="K926" s="19">
        <f t="shared" si="155"/>
        <v>0.70643766368231931</v>
      </c>
      <c r="L926" s="19">
        <f t="shared" si="156"/>
        <v>0.70643766368231931</v>
      </c>
      <c r="M926" s="18">
        <f t="shared" si="157"/>
        <v>176.96199999999999</v>
      </c>
      <c r="N926" s="18">
        <f t="shared" si="158"/>
        <v>173.98500000000001</v>
      </c>
      <c r="O926" s="18">
        <f t="shared" si="159"/>
        <v>173.98500000000001</v>
      </c>
      <c r="P926" s="19">
        <v>0.5</v>
      </c>
      <c r="Q926" s="18">
        <f t="shared" si="160"/>
        <v>8.2095000000000002</v>
      </c>
      <c r="R926" s="18">
        <f t="shared" si="161"/>
        <v>21.19312991046958</v>
      </c>
      <c r="S926" s="18">
        <f t="shared" si="162"/>
        <v>-6.1931299104695796</v>
      </c>
    </row>
    <row r="927" spans="1:19" x14ac:dyDescent="0.25">
      <c r="A927" s="17">
        <v>22568</v>
      </c>
      <c r="B927" s="18">
        <v>24.3</v>
      </c>
      <c r="C927" s="18">
        <v>18.861538461538466</v>
      </c>
      <c r="D927" s="18">
        <v>19.8</v>
      </c>
      <c r="E927" s="18">
        <v>3.4867698665905613</v>
      </c>
      <c r="F927" s="19">
        <f t="shared" si="153"/>
        <v>0.18486137139346365</v>
      </c>
      <c r="G927" s="18">
        <v>5.4384615384615387</v>
      </c>
      <c r="H927" s="17">
        <v>13</v>
      </c>
      <c r="I927" s="19">
        <f t="shared" si="154"/>
        <v>0.77619499841722084</v>
      </c>
      <c r="J927" s="19" t="str">
        <f t="shared" si="163"/>
        <v>&gt; 75%</v>
      </c>
      <c r="K927" s="19">
        <f t="shared" si="155"/>
        <v>0.81481481481481477</v>
      </c>
      <c r="L927" s="19">
        <f t="shared" si="156"/>
        <v>0.81481481481481477</v>
      </c>
      <c r="M927" s="18">
        <f t="shared" si="157"/>
        <v>245.20000000000005</v>
      </c>
      <c r="N927" s="18">
        <f t="shared" si="158"/>
        <v>257.40000000000003</v>
      </c>
      <c r="O927" s="18">
        <f t="shared" si="159"/>
        <v>257.40000000000003</v>
      </c>
      <c r="P927" s="19">
        <v>0.5</v>
      </c>
      <c r="Q927" s="18">
        <f t="shared" si="160"/>
        <v>12.15</v>
      </c>
      <c r="R927" s="18">
        <f t="shared" si="161"/>
        <v>21.185185185185187</v>
      </c>
      <c r="S927" s="18">
        <f t="shared" si="162"/>
        <v>-8.1851851851851869</v>
      </c>
    </row>
    <row r="928" spans="1:19" x14ac:dyDescent="0.25">
      <c r="A928" s="17">
        <v>30721</v>
      </c>
      <c r="B928" s="18">
        <v>276.39999999999998</v>
      </c>
      <c r="C928" s="18">
        <v>185.30000000000004</v>
      </c>
      <c r="D928" s="18">
        <v>180.1</v>
      </c>
      <c r="E928" s="18">
        <v>48.040027952888138</v>
      </c>
      <c r="F928" s="19">
        <f t="shared" si="153"/>
        <v>0.25925541258979024</v>
      </c>
      <c r="G928" s="18">
        <v>91.099999999999966</v>
      </c>
      <c r="H928" s="17">
        <v>15</v>
      </c>
      <c r="I928" s="19">
        <f t="shared" si="154"/>
        <v>0.67040520984081065</v>
      </c>
      <c r="J928" s="19" t="str">
        <f t="shared" si="163"/>
        <v>50% - 75%</v>
      </c>
      <c r="K928" s="19">
        <f t="shared" si="155"/>
        <v>0.65159189580318377</v>
      </c>
      <c r="L928" s="19">
        <f t="shared" si="156"/>
        <v>0.65159189580318377</v>
      </c>
      <c r="M928" s="18">
        <f t="shared" si="157"/>
        <v>2779.5000000000005</v>
      </c>
      <c r="N928" s="18">
        <f t="shared" si="158"/>
        <v>2701.5</v>
      </c>
      <c r="O928" s="18">
        <f t="shared" si="159"/>
        <v>2701.5</v>
      </c>
      <c r="P928" s="19">
        <v>0.5</v>
      </c>
      <c r="Q928" s="18">
        <f t="shared" si="160"/>
        <v>138.19999999999999</v>
      </c>
      <c r="R928" s="18">
        <f t="shared" si="161"/>
        <v>19.547756874095516</v>
      </c>
      <c r="S928" s="18">
        <f t="shared" si="162"/>
        <v>-4.5477568740955157</v>
      </c>
    </row>
    <row r="929" spans="1:19" x14ac:dyDescent="0.25">
      <c r="A929" s="17">
        <v>3343182</v>
      </c>
      <c r="B929" s="18">
        <v>89.8</v>
      </c>
      <c r="C929" s="18">
        <v>68.471428571428561</v>
      </c>
      <c r="D929" s="18">
        <v>68.75</v>
      </c>
      <c r="E929" s="18">
        <v>12.28698051231023</v>
      </c>
      <c r="F929" s="19">
        <f t="shared" si="153"/>
        <v>0.17944682575875573</v>
      </c>
      <c r="G929" s="18">
        <v>21.328571428571422</v>
      </c>
      <c r="H929" s="17">
        <v>14</v>
      </c>
      <c r="I929" s="19">
        <f t="shared" si="154"/>
        <v>0.76248806872414876</v>
      </c>
      <c r="J929" s="19" t="str">
        <f t="shared" si="163"/>
        <v>&gt; 75%</v>
      </c>
      <c r="K929" s="19">
        <f t="shared" si="155"/>
        <v>0.76559020044543435</v>
      </c>
      <c r="L929" s="19">
        <f t="shared" si="156"/>
        <v>0.76559020044543435</v>
      </c>
      <c r="M929" s="18">
        <f t="shared" si="157"/>
        <v>958.59999999999991</v>
      </c>
      <c r="N929" s="18">
        <f t="shared" si="158"/>
        <v>962.5</v>
      </c>
      <c r="O929" s="18">
        <f t="shared" si="159"/>
        <v>962.5</v>
      </c>
      <c r="P929" s="19">
        <v>0.5</v>
      </c>
      <c r="Q929" s="18">
        <f t="shared" si="160"/>
        <v>44.9</v>
      </c>
      <c r="R929" s="18">
        <f t="shared" si="161"/>
        <v>21.43652561247216</v>
      </c>
      <c r="S929" s="18">
        <f t="shared" si="162"/>
        <v>-7.4365256124721597</v>
      </c>
    </row>
    <row r="930" spans="1:19" x14ac:dyDescent="0.25">
      <c r="A930" s="17">
        <v>30725</v>
      </c>
      <c r="B930" s="18">
        <v>352.5</v>
      </c>
      <c r="C930" s="18">
        <v>281.88461538461536</v>
      </c>
      <c r="D930" s="18">
        <v>293.8</v>
      </c>
      <c r="E930" s="18">
        <v>62.6570938542189</v>
      </c>
      <c r="F930" s="19">
        <f t="shared" si="153"/>
        <v>0.22227922502520009</v>
      </c>
      <c r="G930" s="18">
        <v>70.615384615384613</v>
      </c>
      <c r="H930" s="17">
        <v>13</v>
      </c>
      <c r="I930" s="19">
        <f t="shared" si="154"/>
        <v>0.79967266775777401</v>
      </c>
      <c r="J930" s="19" t="str">
        <f t="shared" si="163"/>
        <v>&gt; 75%</v>
      </c>
      <c r="K930" s="19">
        <f t="shared" si="155"/>
        <v>0.83347517730496457</v>
      </c>
      <c r="L930" s="19">
        <f t="shared" si="156"/>
        <v>0.83347517730496457</v>
      </c>
      <c r="M930" s="18">
        <f t="shared" si="157"/>
        <v>3664.4999999999995</v>
      </c>
      <c r="N930" s="18">
        <f t="shared" si="158"/>
        <v>3819.4</v>
      </c>
      <c r="O930" s="18">
        <f t="shared" si="159"/>
        <v>3819.4</v>
      </c>
      <c r="P930" s="19">
        <v>0.5</v>
      </c>
      <c r="Q930" s="18">
        <f t="shared" si="160"/>
        <v>176.25</v>
      </c>
      <c r="R930" s="18">
        <f t="shared" si="161"/>
        <v>21.670354609929078</v>
      </c>
      <c r="S930" s="18">
        <f t="shared" si="162"/>
        <v>-8.6703546099290776</v>
      </c>
    </row>
    <row r="931" spans="1:19" x14ac:dyDescent="0.25">
      <c r="A931" s="17">
        <v>72210</v>
      </c>
      <c r="B931" s="18">
        <v>30</v>
      </c>
      <c r="C931" s="18">
        <v>11.330052631578946</v>
      </c>
      <c r="D931" s="18">
        <v>10</v>
      </c>
      <c r="E931" s="18">
        <v>7.9580582184467064</v>
      </c>
      <c r="F931" s="19">
        <f t="shared" si="153"/>
        <v>0.70238492946326925</v>
      </c>
      <c r="G931" s="18">
        <v>18.669947368421056</v>
      </c>
      <c r="H931" s="17">
        <v>19</v>
      </c>
      <c r="I931" s="19">
        <f t="shared" si="154"/>
        <v>0.37766842105263154</v>
      </c>
      <c r="J931" s="19" t="str">
        <f t="shared" si="163"/>
        <v>25% - 50%</v>
      </c>
      <c r="K931" s="19">
        <f t="shared" si="155"/>
        <v>0.33333333333333331</v>
      </c>
      <c r="L931" s="19">
        <f t="shared" si="156"/>
        <v>0.33333333333333331</v>
      </c>
      <c r="M931" s="18">
        <f t="shared" si="157"/>
        <v>215.27099999999996</v>
      </c>
      <c r="N931" s="18">
        <f t="shared" si="158"/>
        <v>190</v>
      </c>
      <c r="O931" s="18">
        <f t="shared" si="159"/>
        <v>190</v>
      </c>
      <c r="P931" s="19">
        <v>0.5</v>
      </c>
      <c r="Q931" s="18">
        <f t="shared" si="160"/>
        <v>15</v>
      </c>
      <c r="R931" s="18">
        <f t="shared" si="161"/>
        <v>12.666666666666666</v>
      </c>
      <c r="S931" s="18">
        <f t="shared" si="162"/>
        <v>6.3333333333333339</v>
      </c>
    </row>
    <row r="932" spans="1:19" x14ac:dyDescent="0.25">
      <c r="A932" s="17">
        <v>30618</v>
      </c>
      <c r="B932" s="18">
        <v>18.731999999999999</v>
      </c>
      <c r="C932" s="18">
        <v>8.4064999999999994</v>
      </c>
      <c r="D932" s="18">
        <v>7.55</v>
      </c>
      <c r="E932" s="18">
        <v>4.7746069902940418</v>
      </c>
      <c r="F932" s="19">
        <f t="shared" si="153"/>
        <v>0.56796609650794527</v>
      </c>
      <c r="G932" s="18">
        <v>10.325500000000002</v>
      </c>
      <c r="H932" s="17">
        <v>18</v>
      </c>
      <c r="I932" s="19">
        <f t="shared" si="154"/>
        <v>0.44877749306000425</v>
      </c>
      <c r="J932" s="19" t="str">
        <f t="shared" si="163"/>
        <v>25% - 50%</v>
      </c>
      <c r="K932" s="19">
        <f t="shared" si="155"/>
        <v>0.40305359812086272</v>
      </c>
      <c r="L932" s="19">
        <f t="shared" si="156"/>
        <v>0.40305359812086272</v>
      </c>
      <c r="M932" s="18">
        <f t="shared" si="157"/>
        <v>151.31699999999998</v>
      </c>
      <c r="N932" s="18">
        <f t="shared" si="158"/>
        <v>135.9</v>
      </c>
      <c r="O932" s="18">
        <f t="shared" si="159"/>
        <v>135.9</v>
      </c>
      <c r="P932" s="19">
        <v>0.5</v>
      </c>
      <c r="Q932" s="18">
        <f t="shared" si="160"/>
        <v>9.3659999999999997</v>
      </c>
      <c r="R932" s="18">
        <f t="shared" si="161"/>
        <v>14.509929532351059</v>
      </c>
      <c r="S932" s="18">
        <f t="shared" si="162"/>
        <v>3.4900704676489411</v>
      </c>
    </row>
    <row r="933" spans="1:19" x14ac:dyDescent="0.25">
      <c r="A933" s="17">
        <v>12112</v>
      </c>
      <c r="B933" s="18">
        <v>65.8</v>
      </c>
      <c r="C933" s="18">
        <v>32.133333333333333</v>
      </c>
      <c r="D933" s="18">
        <v>31</v>
      </c>
      <c r="E933" s="18">
        <v>13.668193875180581</v>
      </c>
      <c r="F933" s="19">
        <f t="shared" si="153"/>
        <v>0.42535873055541229</v>
      </c>
      <c r="G933" s="18">
        <v>33.666666666666664</v>
      </c>
      <c r="H933" s="17">
        <v>15</v>
      </c>
      <c r="I933" s="19">
        <f t="shared" si="154"/>
        <v>0.48834853090172242</v>
      </c>
      <c r="J933" s="19" t="str">
        <f t="shared" si="163"/>
        <v>25% - 50%</v>
      </c>
      <c r="K933" s="19">
        <f t="shared" si="155"/>
        <v>0.47112462006079031</v>
      </c>
      <c r="L933" s="19">
        <f t="shared" si="156"/>
        <v>0.47112462006079031</v>
      </c>
      <c r="M933" s="18">
        <f t="shared" si="157"/>
        <v>482</v>
      </c>
      <c r="N933" s="18">
        <f t="shared" si="158"/>
        <v>465</v>
      </c>
      <c r="O933" s="18">
        <f t="shared" si="159"/>
        <v>465</v>
      </c>
      <c r="P933" s="19">
        <v>0.5</v>
      </c>
      <c r="Q933" s="18">
        <f t="shared" si="160"/>
        <v>32.9</v>
      </c>
      <c r="R933" s="18">
        <f t="shared" si="161"/>
        <v>14.133738601823708</v>
      </c>
      <c r="S933" s="18">
        <f t="shared" si="162"/>
        <v>0.86626139817629166</v>
      </c>
    </row>
    <row r="934" spans="1:19" x14ac:dyDescent="0.25">
      <c r="A934" s="17">
        <v>510123</v>
      </c>
      <c r="B934" s="18">
        <v>18.8</v>
      </c>
      <c r="C934" s="18">
        <v>15.664142857142858</v>
      </c>
      <c r="D934" s="18">
        <v>15.452999999999999</v>
      </c>
      <c r="E934" s="18">
        <v>1.7073021388748262</v>
      </c>
      <c r="F934" s="19">
        <f t="shared" si="153"/>
        <v>0.10899429061937439</v>
      </c>
      <c r="G934" s="18">
        <v>3.1358571428571431</v>
      </c>
      <c r="H934" s="17">
        <v>14</v>
      </c>
      <c r="I934" s="19">
        <f t="shared" si="154"/>
        <v>0.83319908814589672</v>
      </c>
      <c r="J934" s="19" t="str">
        <f t="shared" si="163"/>
        <v>&gt; 75%</v>
      </c>
      <c r="K934" s="19">
        <f t="shared" si="155"/>
        <v>0.82196808510638286</v>
      </c>
      <c r="L934" s="19">
        <f t="shared" si="156"/>
        <v>0.82196808510638286</v>
      </c>
      <c r="M934" s="18">
        <f t="shared" si="157"/>
        <v>219.298</v>
      </c>
      <c r="N934" s="18">
        <f t="shared" si="158"/>
        <v>216.34199999999998</v>
      </c>
      <c r="O934" s="18">
        <f t="shared" si="159"/>
        <v>216.34199999999998</v>
      </c>
      <c r="P934" s="19">
        <v>0.5</v>
      </c>
      <c r="Q934" s="18">
        <f t="shared" si="160"/>
        <v>9.4</v>
      </c>
      <c r="R934" s="18">
        <f t="shared" si="161"/>
        <v>23.015106382978722</v>
      </c>
      <c r="S934" s="18">
        <f t="shared" si="162"/>
        <v>-9.0151063829787219</v>
      </c>
    </row>
    <row r="935" spans="1:19" x14ac:dyDescent="0.25">
      <c r="A935" s="17">
        <v>3966</v>
      </c>
      <c r="B935" s="18">
        <v>85</v>
      </c>
      <c r="C935" s="18">
        <v>64.341666666666654</v>
      </c>
      <c r="D935" s="18">
        <v>68.199999999999989</v>
      </c>
      <c r="E935" s="18">
        <v>19.20092130049699</v>
      </c>
      <c r="F935" s="19">
        <f t="shared" si="153"/>
        <v>0.29842126098428173</v>
      </c>
      <c r="G935" s="18">
        <v>20.658333333333335</v>
      </c>
      <c r="H935" s="17">
        <v>12</v>
      </c>
      <c r="I935" s="19">
        <f t="shared" si="154"/>
        <v>0.75696078431372538</v>
      </c>
      <c r="J935" s="19" t="str">
        <f t="shared" si="163"/>
        <v>&gt; 75%</v>
      </c>
      <c r="K935" s="19">
        <f t="shared" si="155"/>
        <v>0.80235294117647049</v>
      </c>
      <c r="L935" s="19">
        <f t="shared" si="156"/>
        <v>0.80235294117647049</v>
      </c>
      <c r="M935" s="18">
        <f t="shared" si="157"/>
        <v>772.09999999999991</v>
      </c>
      <c r="N935" s="18">
        <f t="shared" si="158"/>
        <v>818.39999999999986</v>
      </c>
      <c r="O935" s="18">
        <f t="shared" si="159"/>
        <v>818.39999999999986</v>
      </c>
      <c r="P935" s="19">
        <v>0.5</v>
      </c>
      <c r="Q935" s="18">
        <f t="shared" si="160"/>
        <v>42.5</v>
      </c>
      <c r="R935" s="18">
        <f t="shared" si="161"/>
        <v>19.256470588235292</v>
      </c>
      <c r="S935" s="18">
        <f t="shared" si="162"/>
        <v>-7.2564705882352918</v>
      </c>
    </row>
    <row r="936" spans="1:19" x14ac:dyDescent="0.25">
      <c r="A936" s="17">
        <v>551045</v>
      </c>
      <c r="B936" s="18">
        <v>16.396999999999998</v>
      </c>
      <c r="C936" s="18">
        <v>11.985090909090907</v>
      </c>
      <c r="D936" s="18">
        <v>13.301</v>
      </c>
      <c r="E936" s="18">
        <v>3.809130700161004</v>
      </c>
      <c r="F936" s="19">
        <f t="shared" si="153"/>
        <v>0.31782242863687499</v>
      </c>
      <c r="G936" s="18">
        <v>4.4119090909090897</v>
      </c>
      <c r="H936" s="17">
        <v>11</v>
      </c>
      <c r="I936" s="19">
        <f t="shared" si="154"/>
        <v>0.73093193322503558</v>
      </c>
      <c r="J936" s="19" t="str">
        <f t="shared" si="163"/>
        <v>50% - 75%</v>
      </c>
      <c r="K936" s="19">
        <f t="shared" si="155"/>
        <v>0.81118497286088931</v>
      </c>
      <c r="L936" s="19">
        <f t="shared" si="156"/>
        <v>0.81118497286088931</v>
      </c>
      <c r="M936" s="18">
        <f t="shared" si="157"/>
        <v>131.83599999999998</v>
      </c>
      <c r="N936" s="18">
        <f t="shared" si="158"/>
        <v>146.31100000000001</v>
      </c>
      <c r="O936" s="18">
        <f t="shared" si="159"/>
        <v>146.31100000000001</v>
      </c>
      <c r="P936" s="19">
        <v>0.5</v>
      </c>
      <c r="Q936" s="18">
        <f t="shared" si="160"/>
        <v>8.1984999999999992</v>
      </c>
      <c r="R936" s="18">
        <f t="shared" si="161"/>
        <v>17.846069402939566</v>
      </c>
      <c r="S936" s="18">
        <f t="shared" si="162"/>
        <v>-6.8460694029395661</v>
      </c>
    </row>
    <row r="937" spans="1:19" x14ac:dyDescent="0.25">
      <c r="A937" s="17">
        <v>19534</v>
      </c>
      <c r="B937" s="18">
        <v>29.8</v>
      </c>
      <c r="C937" s="18">
        <v>20.066666666666666</v>
      </c>
      <c r="D937" s="18">
        <v>18.7</v>
      </c>
      <c r="E937" s="18">
        <v>7.8582683176626755</v>
      </c>
      <c r="F937" s="19">
        <f t="shared" si="153"/>
        <v>0.39160805569747553</v>
      </c>
      <c r="G937" s="18">
        <v>9.7333333333333325</v>
      </c>
      <c r="H937" s="17">
        <v>15</v>
      </c>
      <c r="I937" s="19">
        <f t="shared" si="154"/>
        <v>0.67337807606263977</v>
      </c>
      <c r="J937" s="19" t="str">
        <f t="shared" si="163"/>
        <v>50% - 75%</v>
      </c>
      <c r="K937" s="19">
        <f t="shared" si="155"/>
        <v>0.62751677852348986</v>
      </c>
      <c r="L937" s="19">
        <f t="shared" si="156"/>
        <v>0.62751677852348986</v>
      </c>
      <c r="M937" s="18">
        <f t="shared" si="157"/>
        <v>301</v>
      </c>
      <c r="N937" s="18">
        <f t="shared" si="158"/>
        <v>280.5</v>
      </c>
      <c r="O937" s="18">
        <f t="shared" si="159"/>
        <v>280.5</v>
      </c>
      <c r="P937" s="19">
        <v>0.5</v>
      </c>
      <c r="Q937" s="18">
        <f t="shared" si="160"/>
        <v>14.9</v>
      </c>
      <c r="R937" s="18">
        <f t="shared" si="161"/>
        <v>18.825503355704697</v>
      </c>
      <c r="S937" s="18">
        <f t="shared" si="162"/>
        <v>-3.8255033557046971</v>
      </c>
    </row>
    <row r="938" spans="1:19" x14ac:dyDescent="0.25">
      <c r="A938" s="17">
        <v>334250</v>
      </c>
      <c r="B938" s="18">
        <v>20.2</v>
      </c>
      <c r="C938" s="18">
        <v>13.423076923076923</v>
      </c>
      <c r="D938" s="18">
        <v>13.2</v>
      </c>
      <c r="E938" s="18">
        <v>4.8887888490153175</v>
      </c>
      <c r="F938" s="19">
        <f t="shared" si="153"/>
        <v>0.36420776525615545</v>
      </c>
      <c r="G938" s="18">
        <v>6.7769230769230751</v>
      </c>
      <c r="H938" s="17">
        <v>13</v>
      </c>
      <c r="I938" s="19">
        <f t="shared" si="154"/>
        <v>0.66450875856816449</v>
      </c>
      <c r="J938" s="19" t="str">
        <f t="shared" si="163"/>
        <v>50% - 75%</v>
      </c>
      <c r="K938" s="19">
        <f t="shared" si="155"/>
        <v>0.65346534653465349</v>
      </c>
      <c r="L938" s="19">
        <f t="shared" si="156"/>
        <v>0.65346534653465349</v>
      </c>
      <c r="M938" s="18">
        <f t="shared" si="157"/>
        <v>174.5</v>
      </c>
      <c r="N938" s="18">
        <f t="shared" si="158"/>
        <v>171.6</v>
      </c>
      <c r="O938" s="18">
        <f t="shared" si="159"/>
        <v>171.6</v>
      </c>
      <c r="P938" s="19">
        <v>0.5</v>
      </c>
      <c r="Q938" s="18">
        <f t="shared" si="160"/>
        <v>10.1</v>
      </c>
      <c r="R938" s="18">
        <f t="shared" si="161"/>
        <v>16.990099009900991</v>
      </c>
      <c r="S938" s="18">
        <f t="shared" si="162"/>
        <v>-3.990099009900991</v>
      </c>
    </row>
    <row r="939" spans="1:19" x14ac:dyDescent="0.25">
      <c r="A939" s="17">
        <v>2664</v>
      </c>
      <c r="B939" s="18">
        <v>52.6</v>
      </c>
      <c r="C939" s="18">
        <v>34.228571428571428</v>
      </c>
      <c r="D939" s="18">
        <v>32.549999999999997</v>
      </c>
      <c r="E939" s="18">
        <v>9.9907979639288236</v>
      </c>
      <c r="F939" s="19">
        <f t="shared" si="153"/>
        <v>0.29188474852880536</v>
      </c>
      <c r="G939" s="18">
        <v>18.37142857142857</v>
      </c>
      <c r="H939" s="17">
        <v>14</v>
      </c>
      <c r="I939" s="19">
        <f t="shared" si="154"/>
        <v>0.65073329712112982</v>
      </c>
      <c r="J939" s="19" t="str">
        <f t="shared" si="163"/>
        <v>50% - 75%</v>
      </c>
      <c r="K939" s="19">
        <f t="shared" si="155"/>
        <v>0.61882129277566533</v>
      </c>
      <c r="L939" s="19">
        <f t="shared" si="156"/>
        <v>0.61882129277566533</v>
      </c>
      <c r="M939" s="18">
        <f t="shared" si="157"/>
        <v>479.2</v>
      </c>
      <c r="N939" s="18">
        <f t="shared" si="158"/>
        <v>455.69999999999993</v>
      </c>
      <c r="O939" s="18">
        <f t="shared" si="159"/>
        <v>455.69999999999993</v>
      </c>
      <c r="P939" s="19">
        <v>0.5</v>
      </c>
      <c r="Q939" s="18">
        <f t="shared" si="160"/>
        <v>26.3</v>
      </c>
      <c r="R939" s="18">
        <f t="shared" si="161"/>
        <v>17.326996197718628</v>
      </c>
      <c r="S939" s="18">
        <f t="shared" si="162"/>
        <v>-3.3269961977186284</v>
      </c>
    </row>
    <row r="940" spans="1:19" x14ac:dyDescent="0.25">
      <c r="A940" s="17">
        <v>39811</v>
      </c>
      <c r="B940" s="18">
        <v>351.8</v>
      </c>
      <c r="C940" s="18">
        <v>239.66666666666671</v>
      </c>
      <c r="D940" s="18">
        <v>242.1</v>
      </c>
      <c r="E940" s="18">
        <v>67.22494576668177</v>
      </c>
      <c r="F940" s="19">
        <f t="shared" si="153"/>
        <v>0.28049351502092529</v>
      </c>
      <c r="G940" s="18">
        <v>112.13333333333337</v>
      </c>
      <c r="H940" s="17">
        <v>12</v>
      </c>
      <c r="I940" s="19">
        <f t="shared" si="154"/>
        <v>0.68125829069547106</v>
      </c>
      <c r="J940" s="19" t="str">
        <f t="shared" si="163"/>
        <v>50% - 75%</v>
      </c>
      <c r="K940" s="19">
        <f t="shared" si="155"/>
        <v>0.68817509948834565</v>
      </c>
      <c r="L940" s="19">
        <f t="shared" si="156"/>
        <v>0.68817509948834565</v>
      </c>
      <c r="M940" s="18">
        <f t="shared" si="157"/>
        <v>2876.0000000000005</v>
      </c>
      <c r="N940" s="18">
        <f t="shared" si="158"/>
        <v>2905.2</v>
      </c>
      <c r="O940" s="18">
        <f t="shared" si="159"/>
        <v>2905.2</v>
      </c>
      <c r="P940" s="19">
        <v>0.5</v>
      </c>
      <c r="Q940" s="18">
        <f t="shared" si="160"/>
        <v>175.9</v>
      </c>
      <c r="R940" s="18">
        <f t="shared" si="161"/>
        <v>16.516202387720295</v>
      </c>
      <c r="S940" s="18">
        <f t="shared" si="162"/>
        <v>-4.5162023877202948</v>
      </c>
    </row>
    <row r="941" spans="1:19" x14ac:dyDescent="0.25">
      <c r="A941" s="17">
        <v>33401</v>
      </c>
      <c r="B941" s="18">
        <v>48.6</v>
      </c>
      <c r="C941" s="18">
        <v>40.100000000000009</v>
      </c>
      <c r="D941" s="18">
        <v>38.799999999999997</v>
      </c>
      <c r="E941" s="18">
        <v>10.137389539061164</v>
      </c>
      <c r="F941" s="19">
        <f t="shared" si="153"/>
        <v>0.25280273164741052</v>
      </c>
      <c r="G941" s="18">
        <v>8.5000000000000018</v>
      </c>
      <c r="H941" s="17">
        <v>13</v>
      </c>
      <c r="I941" s="19">
        <f t="shared" si="154"/>
        <v>0.8251028806584364</v>
      </c>
      <c r="J941" s="19" t="str">
        <f t="shared" si="163"/>
        <v>&gt; 75%</v>
      </c>
      <c r="K941" s="19">
        <f t="shared" si="155"/>
        <v>0.79835390946502049</v>
      </c>
      <c r="L941" s="19">
        <f t="shared" si="156"/>
        <v>0.79835390946502049</v>
      </c>
      <c r="M941" s="18">
        <f t="shared" si="157"/>
        <v>521.30000000000007</v>
      </c>
      <c r="N941" s="18">
        <f t="shared" si="158"/>
        <v>504.4</v>
      </c>
      <c r="O941" s="18">
        <f t="shared" si="159"/>
        <v>504.4</v>
      </c>
      <c r="P941" s="19">
        <v>0.5</v>
      </c>
      <c r="Q941" s="18">
        <f t="shared" si="160"/>
        <v>24.3</v>
      </c>
      <c r="R941" s="18">
        <f t="shared" si="161"/>
        <v>20.757201646090532</v>
      </c>
      <c r="S941" s="18">
        <f t="shared" si="162"/>
        <v>-7.7572016460905324</v>
      </c>
    </row>
    <row r="942" spans="1:19" x14ac:dyDescent="0.25">
      <c r="A942" s="17">
        <v>3343173</v>
      </c>
      <c r="B942" s="18">
        <v>81.3</v>
      </c>
      <c r="C942" s="18">
        <v>65.983333333333334</v>
      </c>
      <c r="D942" s="18">
        <v>65.8</v>
      </c>
      <c r="E942" s="18">
        <v>10.666500945682394</v>
      </c>
      <c r="F942" s="19">
        <f t="shared" si="153"/>
        <v>0.16165447252865461</v>
      </c>
      <c r="G942" s="18">
        <v>15.316666666666665</v>
      </c>
      <c r="H942" s="17">
        <v>12</v>
      </c>
      <c r="I942" s="19">
        <f t="shared" si="154"/>
        <v>0.81160311603116031</v>
      </c>
      <c r="J942" s="19" t="str">
        <f t="shared" si="163"/>
        <v>&gt; 75%</v>
      </c>
      <c r="K942" s="19">
        <f t="shared" si="155"/>
        <v>0.80934809348093484</v>
      </c>
      <c r="L942" s="19">
        <f t="shared" si="156"/>
        <v>0.80934809348093484</v>
      </c>
      <c r="M942" s="18">
        <f t="shared" si="157"/>
        <v>791.8</v>
      </c>
      <c r="N942" s="18">
        <f t="shared" si="158"/>
        <v>789.59999999999991</v>
      </c>
      <c r="O942" s="18">
        <f t="shared" si="159"/>
        <v>789.59999999999991</v>
      </c>
      <c r="P942" s="19">
        <v>0.5</v>
      </c>
      <c r="Q942" s="18">
        <f t="shared" si="160"/>
        <v>40.65</v>
      </c>
      <c r="R942" s="18">
        <f t="shared" si="161"/>
        <v>19.424354243542435</v>
      </c>
      <c r="S942" s="18">
        <f t="shared" si="162"/>
        <v>-7.4243542435424352</v>
      </c>
    </row>
    <row r="943" spans="1:19" x14ac:dyDescent="0.25">
      <c r="A943" s="17">
        <v>3501</v>
      </c>
      <c r="B943" s="18">
        <v>25.1</v>
      </c>
      <c r="C943" s="18">
        <v>11.906538461538462</v>
      </c>
      <c r="D943" s="18">
        <v>11.4</v>
      </c>
      <c r="E943" s="18">
        <v>6.6621209162371198</v>
      </c>
      <c r="F943" s="19">
        <f t="shared" si="153"/>
        <v>0.55953465717661632</v>
      </c>
      <c r="G943" s="18">
        <v>13.193461538461538</v>
      </c>
      <c r="H943" s="17">
        <v>13</v>
      </c>
      <c r="I943" s="19">
        <f t="shared" si="154"/>
        <v>0.4743640821330064</v>
      </c>
      <c r="J943" s="19" t="str">
        <f t="shared" si="163"/>
        <v>25% - 50%</v>
      </c>
      <c r="K943" s="19">
        <f t="shared" si="155"/>
        <v>0.4541832669322709</v>
      </c>
      <c r="L943" s="19">
        <f t="shared" si="156"/>
        <v>0.4541832669322709</v>
      </c>
      <c r="M943" s="18">
        <f t="shared" si="157"/>
        <v>154.785</v>
      </c>
      <c r="N943" s="18">
        <f t="shared" si="158"/>
        <v>148.20000000000002</v>
      </c>
      <c r="O943" s="18">
        <f t="shared" si="159"/>
        <v>148.20000000000002</v>
      </c>
      <c r="P943" s="19">
        <v>0.5</v>
      </c>
      <c r="Q943" s="18">
        <f t="shared" si="160"/>
        <v>12.55</v>
      </c>
      <c r="R943" s="18">
        <f t="shared" si="161"/>
        <v>11.808764940239044</v>
      </c>
      <c r="S943" s="18">
        <f t="shared" si="162"/>
        <v>1.191235059760956</v>
      </c>
    </row>
    <row r="944" spans="1:19" x14ac:dyDescent="0.25">
      <c r="A944" s="17">
        <v>235136</v>
      </c>
      <c r="B944" s="18">
        <v>54.8</v>
      </c>
      <c r="C944" s="18">
        <v>38.633333333333333</v>
      </c>
      <c r="D944" s="18">
        <v>38.299999999999997</v>
      </c>
      <c r="E944" s="18">
        <v>10.141483962897004</v>
      </c>
      <c r="F944" s="19">
        <f t="shared" si="153"/>
        <v>0.26250605598525462</v>
      </c>
      <c r="G944" s="18">
        <v>16.166666666666668</v>
      </c>
      <c r="H944" s="17">
        <v>12</v>
      </c>
      <c r="I944" s="19">
        <f t="shared" si="154"/>
        <v>0.70498783454987834</v>
      </c>
      <c r="J944" s="19" t="str">
        <f t="shared" si="163"/>
        <v>50% - 75%</v>
      </c>
      <c r="K944" s="19">
        <f t="shared" si="155"/>
        <v>0.69890510948905105</v>
      </c>
      <c r="L944" s="19">
        <f t="shared" si="156"/>
        <v>0.69890510948905105</v>
      </c>
      <c r="M944" s="18">
        <f t="shared" si="157"/>
        <v>463.6</v>
      </c>
      <c r="N944" s="18">
        <f t="shared" si="158"/>
        <v>459.59999999999997</v>
      </c>
      <c r="O944" s="18">
        <f t="shared" si="159"/>
        <v>459.59999999999997</v>
      </c>
      <c r="P944" s="19">
        <v>0.5</v>
      </c>
      <c r="Q944" s="18">
        <f t="shared" si="160"/>
        <v>27.4</v>
      </c>
      <c r="R944" s="18">
        <f t="shared" si="161"/>
        <v>16.773722627737225</v>
      </c>
      <c r="S944" s="18">
        <f t="shared" si="162"/>
        <v>-4.7737226277372251</v>
      </c>
    </row>
    <row r="945" spans="1:19" x14ac:dyDescent="0.25">
      <c r="A945" s="17">
        <v>24518</v>
      </c>
      <c r="B945" s="18">
        <v>153.30000000000001</v>
      </c>
      <c r="C945" s="18">
        <v>68.300776315789477</v>
      </c>
      <c r="D945" s="18">
        <v>48</v>
      </c>
      <c r="E945" s="18">
        <v>40.571047613652986</v>
      </c>
      <c r="F945" s="19">
        <f t="shared" si="153"/>
        <v>0.59400565853120391</v>
      </c>
      <c r="G945" s="18">
        <v>84.999223684210506</v>
      </c>
      <c r="H945" s="17">
        <v>76</v>
      </c>
      <c r="I945" s="19">
        <f t="shared" si="154"/>
        <v>0.44553670134239709</v>
      </c>
      <c r="J945" s="19" t="str">
        <f t="shared" si="163"/>
        <v>25% - 50%</v>
      </c>
      <c r="K945" s="19">
        <f t="shared" si="155"/>
        <v>0.3131115459882583</v>
      </c>
      <c r="L945" s="19">
        <f t="shared" si="156"/>
        <v>0.3131115459882583</v>
      </c>
      <c r="M945" s="18">
        <f t="shared" si="157"/>
        <v>5190.8590000000004</v>
      </c>
      <c r="N945" s="18">
        <f t="shared" si="158"/>
        <v>3648</v>
      </c>
      <c r="O945" s="18">
        <f t="shared" si="159"/>
        <v>3648</v>
      </c>
      <c r="P945" s="19">
        <v>0.5</v>
      </c>
      <c r="Q945" s="18">
        <f t="shared" si="160"/>
        <v>76.650000000000006</v>
      </c>
      <c r="R945" s="18">
        <f t="shared" si="161"/>
        <v>47.592954990215262</v>
      </c>
      <c r="S945" s="18">
        <f t="shared" si="162"/>
        <v>28.407045009784738</v>
      </c>
    </row>
    <row r="946" spans="1:19" x14ac:dyDescent="0.25">
      <c r="A946" s="17">
        <v>2641</v>
      </c>
      <c r="B946" s="18">
        <v>90.5</v>
      </c>
      <c r="C946" s="18">
        <v>43.95384615384615</v>
      </c>
      <c r="D946" s="18">
        <v>41.4</v>
      </c>
      <c r="E946" s="18">
        <v>18.16666431427884</v>
      </c>
      <c r="F946" s="19">
        <f t="shared" si="153"/>
        <v>0.41331227876378185</v>
      </c>
      <c r="G946" s="18">
        <v>46.54615384615385</v>
      </c>
      <c r="H946" s="17">
        <v>13</v>
      </c>
      <c r="I946" s="19">
        <f t="shared" si="154"/>
        <v>0.48567785805354863</v>
      </c>
      <c r="J946" s="19" t="str">
        <f t="shared" si="163"/>
        <v>25% - 50%</v>
      </c>
      <c r="K946" s="19">
        <f t="shared" si="155"/>
        <v>0.45745856353591158</v>
      </c>
      <c r="L946" s="19">
        <f t="shared" si="156"/>
        <v>0.45745856353591158</v>
      </c>
      <c r="M946" s="18">
        <f t="shared" si="157"/>
        <v>571.4</v>
      </c>
      <c r="N946" s="18">
        <f t="shared" si="158"/>
        <v>538.19999999999993</v>
      </c>
      <c r="O946" s="18">
        <f t="shared" si="159"/>
        <v>538.19999999999993</v>
      </c>
      <c r="P946" s="19">
        <v>0.5</v>
      </c>
      <c r="Q946" s="18">
        <f t="shared" si="160"/>
        <v>45.25</v>
      </c>
      <c r="R946" s="18">
        <f t="shared" si="161"/>
        <v>11.8939226519337</v>
      </c>
      <c r="S946" s="18">
        <f t="shared" si="162"/>
        <v>1.1060773480663002</v>
      </c>
    </row>
    <row r="947" spans="1:19" x14ac:dyDescent="0.25">
      <c r="A947" s="17">
        <v>6711</v>
      </c>
      <c r="B947" s="18">
        <v>1947.5</v>
      </c>
      <c r="C947" s="18">
        <v>566.35652173913047</v>
      </c>
      <c r="D947" s="18">
        <v>450.09999999999991</v>
      </c>
      <c r="E947" s="18">
        <v>437.49317171407671</v>
      </c>
      <c r="F947" s="19">
        <f t="shared" si="153"/>
        <v>0.7724695574629411</v>
      </c>
      <c r="G947" s="18">
        <v>1381.1434782608696</v>
      </c>
      <c r="H947" s="17">
        <v>23</v>
      </c>
      <c r="I947" s="19">
        <f t="shared" si="154"/>
        <v>0.29081207791482949</v>
      </c>
      <c r="J947" s="19" t="str">
        <f t="shared" si="163"/>
        <v>25% - 50%</v>
      </c>
      <c r="K947" s="19">
        <f t="shared" si="155"/>
        <v>0.23111681643132218</v>
      </c>
      <c r="L947" s="19">
        <f t="shared" si="156"/>
        <v>0.23111681643132218</v>
      </c>
      <c r="M947" s="18">
        <f t="shared" si="157"/>
        <v>13026.2</v>
      </c>
      <c r="N947" s="18">
        <f t="shared" si="158"/>
        <v>10352.299999999997</v>
      </c>
      <c r="O947" s="18">
        <f t="shared" si="159"/>
        <v>10352.299999999997</v>
      </c>
      <c r="P947" s="19">
        <v>0.5</v>
      </c>
      <c r="Q947" s="18">
        <f t="shared" si="160"/>
        <v>973.75</v>
      </c>
      <c r="R947" s="18">
        <f t="shared" si="161"/>
        <v>10.631373555840819</v>
      </c>
      <c r="S947" s="18">
        <f t="shared" si="162"/>
        <v>12.368626444159181</v>
      </c>
    </row>
    <row r="948" spans="1:19" x14ac:dyDescent="0.25">
      <c r="A948" s="17">
        <v>55703</v>
      </c>
      <c r="B948" s="18">
        <v>85.007000000000005</v>
      </c>
      <c r="C948" s="18">
        <v>84.992090909090905</v>
      </c>
      <c r="D948" s="18">
        <v>85</v>
      </c>
      <c r="E948" s="18">
        <v>3.0611940629284153E-2</v>
      </c>
      <c r="F948" s="19">
        <f t="shared" si="153"/>
        <v>3.6017399150736561E-4</v>
      </c>
      <c r="G948" s="18">
        <v>1.4909090909094919E-2</v>
      </c>
      <c r="H948" s="17">
        <v>11</v>
      </c>
      <c r="I948" s="19">
        <f t="shared" si="154"/>
        <v>0.99982461337408568</v>
      </c>
      <c r="J948" s="19" t="str">
        <f t="shared" si="163"/>
        <v>&gt; 75%</v>
      </c>
      <c r="K948" s="19">
        <f t="shared" si="155"/>
        <v>0.99991765384027187</v>
      </c>
      <c r="L948" s="19">
        <f t="shared" si="156"/>
        <v>0.99982461337408568</v>
      </c>
      <c r="M948" s="18">
        <f t="shared" si="157"/>
        <v>934.91300000000001</v>
      </c>
      <c r="N948" s="18">
        <f t="shared" si="158"/>
        <v>935</v>
      </c>
      <c r="O948" s="18">
        <f t="shared" si="159"/>
        <v>935</v>
      </c>
      <c r="P948" s="19">
        <v>0.5</v>
      </c>
      <c r="Q948" s="18">
        <f t="shared" si="160"/>
        <v>42.503500000000003</v>
      </c>
      <c r="R948" s="18">
        <f t="shared" si="161"/>
        <v>21.998188384485982</v>
      </c>
      <c r="S948" s="18">
        <f t="shared" si="162"/>
        <v>-10.998188384485982</v>
      </c>
    </row>
    <row r="949" spans="1:19" x14ac:dyDescent="0.25">
      <c r="A949" s="17">
        <v>2665</v>
      </c>
      <c r="B949" s="18">
        <v>87</v>
      </c>
      <c r="C949" s="18">
        <v>14.40384615384616</v>
      </c>
      <c r="D949" s="18">
        <v>11.149999999999999</v>
      </c>
      <c r="E949" s="18">
        <v>15.274199966459273</v>
      </c>
      <c r="F949" s="19">
        <f t="shared" si="153"/>
        <v>1.0604250978049157</v>
      </c>
      <c r="G949" s="18">
        <v>72.596153846153854</v>
      </c>
      <c r="H949" s="17">
        <v>26</v>
      </c>
      <c r="I949" s="19">
        <f t="shared" si="154"/>
        <v>0.16556145004420875</v>
      </c>
      <c r="J949" s="19" t="str">
        <f t="shared" si="163"/>
        <v>&lt; 25%</v>
      </c>
      <c r="K949" s="19">
        <f t="shared" si="155"/>
        <v>0.12816091954022987</v>
      </c>
      <c r="L949" s="19">
        <f t="shared" si="156"/>
        <v>0.12816091954022987</v>
      </c>
      <c r="M949" s="18">
        <f t="shared" si="157"/>
        <v>374.50000000000017</v>
      </c>
      <c r="N949" s="18">
        <f t="shared" si="158"/>
        <v>289.89999999999998</v>
      </c>
      <c r="O949" s="18">
        <f t="shared" si="159"/>
        <v>374.50000000000017</v>
      </c>
      <c r="P949" s="19">
        <v>0.5</v>
      </c>
      <c r="Q949" s="18">
        <f t="shared" si="160"/>
        <v>43.5</v>
      </c>
      <c r="R949" s="18">
        <f t="shared" si="161"/>
        <v>8.6091954022988553</v>
      </c>
      <c r="S949" s="18">
        <f t="shared" si="162"/>
        <v>17.390804597701145</v>
      </c>
    </row>
    <row r="950" spans="1:19" x14ac:dyDescent="0.25">
      <c r="A950" s="17">
        <v>1962</v>
      </c>
      <c r="B950" s="18">
        <v>37.200000000000003</v>
      </c>
      <c r="C950" s="18">
        <v>27.4</v>
      </c>
      <c r="D950" s="18">
        <v>28.5</v>
      </c>
      <c r="E950" s="18">
        <v>9.6001157400430408</v>
      </c>
      <c r="F950" s="19">
        <f t="shared" si="153"/>
        <v>0.35036918759281171</v>
      </c>
      <c r="G950" s="18">
        <v>9.8000000000000025</v>
      </c>
      <c r="H950" s="17">
        <v>10</v>
      </c>
      <c r="I950" s="19">
        <f t="shared" si="154"/>
        <v>0.73655913978494614</v>
      </c>
      <c r="J950" s="19" t="str">
        <f t="shared" si="163"/>
        <v>50% - 75%</v>
      </c>
      <c r="K950" s="19">
        <f t="shared" si="155"/>
        <v>0.7661290322580645</v>
      </c>
      <c r="L950" s="19">
        <f t="shared" si="156"/>
        <v>0.7661290322580645</v>
      </c>
      <c r="M950" s="18">
        <f t="shared" si="157"/>
        <v>274</v>
      </c>
      <c r="N950" s="18">
        <f t="shared" si="158"/>
        <v>285</v>
      </c>
      <c r="O950" s="18">
        <f t="shared" si="159"/>
        <v>285</v>
      </c>
      <c r="P950" s="19">
        <v>0.5</v>
      </c>
      <c r="Q950" s="18">
        <f t="shared" si="160"/>
        <v>18.600000000000001</v>
      </c>
      <c r="R950" s="18">
        <f t="shared" si="161"/>
        <v>15.32258064516129</v>
      </c>
      <c r="S950" s="18">
        <f t="shared" si="162"/>
        <v>-5.32258064516129</v>
      </c>
    </row>
    <row r="951" spans="1:19" x14ac:dyDescent="0.25">
      <c r="A951" s="17">
        <v>67216</v>
      </c>
      <c r="B951" s="18">
        <v>8.9</v>
      </c>
      <c r="C951" s="18">
        <v>6.35</v>
      </c>
      <c r="D951" s="18">
        <v>6.6</v>
      </c>
      <c r="E951" s="18">
        <v>1.6119346554166969</v>
      </c>
      <c r="F951" s="19">
        <f t="shared" si="153"/>
        <v>0.25384797723097591</v>
      </c>
      <c r="G951" s="18">
        <v>2.5500000000000003</v>
      </c>
      <c r="H951" s="17">
        <v>10</v>
      </c>
      <c r="I951" s="19">
        <f t="shared" si="154"/>
        <v>0.7134831460674157</v>
      </c>
      <c r="J951" s="19" t="str">
        <f t="shared" si="163"/>
        <v>50% - 75%</v>
      </c>
      <c r="K951" s="19">
        <f t="shared" si="155"/>
        <v>0.74157303370786509</v>
      </c>
      <c r="L951" s="19">
        <f t="shared" si="156"/>
        <v>0.74157303370786509</v>
      </c>
      <c r="M951" s="18">
        <f t="shared" si="157"/>
        <v>63.5</v>
      </c>
      <c r="N951" s="18">
        <f t="shared" si="158"/>
        <v>66</v>
      </c>
      <c r="O951" s="18">
        <f t="shared" si="159"/>
        <v>66</v>
      </c>
      <c r="P951" s="19">
        <v>0.5</v>
      </c>
      <c r="Q951" s="18">
        <f t="shared" si="160"/>
        <v>4.45</v>
      </c>
      <c r="R951" s="18">
        <f t="shared" si="161"/>
        <v>14.831460674157302</v>
      </c>
      <c r="S951" s="18">
        <f t="shared" si="162"/>
        <v>-4.8314606741573023</v>
      </c>
    </row>
    <row r="952" spans="1:19" x14ac:dyDescent="0.25">
      <c r="A952" s="17">
        <v>334245</v>
      </c>
      <c r="B952" s="18">
        <v>27.6</v>
      </c>
      <c r="C952" s="18">
        <v>20.862500000000004</v>
      </c>
      <c r="D952" s="18">
        <v>24.8</v>
      </c>
      <c r="E952" s="18">
        <v>7.4905535748129228</v>
      </c>
      <c r="F952" s="19">
        <f t="shared" si="153"/>
        <v>0.3590439101168566</v>
      </c>
      <c r="G952" s="18">
        <v>6.7375000000000007</v>
      </c>
      <c r="H952" s="17">
        <v>8</v>
      </c>
      <c r="I952" s="19">
        <f t="shared" si="154"/>
        <v>0.7558876811594204</v>
      </c>
      <c r="J952" s="19" t="str">
        <f t="shared" si="163"/>
        <v>&gt; 75%</v>
      </c>
      <c r="K952" s="19">
        <f t="shared" si="155"/>
        <v>0.89855072463768115</v>
      </c>
      <c r="L952" s="19">
        <f t="shared" si="156"/>
        <v>0.89855072463768115</v>
      </c>
      <c r="M952" s="18">
        <f t="shared" si="157"/>
        <v>166.90000000000003</v>
      </c>
      <c r="N952" s="18">
        <f t="shared" si="158"/>
        <v>198.4</v>
      </c>
      <c r="O952" s="18">
        <f t="shared" si="159"/>
        <v>198.4</v>
      </c>
      <c r="P952" s="19">
        <v>0.5</v>
      </c>
      <c r="Q952" s="18">
        <f t="shared" si="160"/>
        <v>13.8</v>
      </c>
      <c r="R952" s="18">
        <f t="shared" si="161"/>
        <v>14.376811594202898</v>
      </c>
      <c r="S952" s="18">
        <f t="shared" si="162"/>
        <v>-6.3768115942028984</v>
      </c>
    </row>
    <row r="953" spans="1:19" x14ac:dyDescent="0.25">
      <c r="A953" s="17">
        <v>67069</v>
      </c>
      <c r="B953" s="18">
        <v>41</v>
      </c>
      <c r="C953" s="18">
        <v>28.199999999999992</v>
      </c>
      <c r="D953" s="18">
        <v>27.4</v>
      </c>
      <c r="E953" s="18">
        <v>7.549039674024776</v>
      </c>
      <c r="F953" s="19">
        <f t="shared" si="153"/>
        <v>0.26769644234130419</v>
      </c>
      <c r="G953" s="18">
        <v>12.8</v>
      </c>
      <c r="H953" s="17">
        <v>11</v>
      </c>
      <c r="I953" s="19">
        <f t="shared" si="154"/>
        <v>0.68780487804878032</v>
      </c>
      <c r="J953" s="19" t="str">
        <f t="shared" si="163"/>
        <v>50% - 75%</v>
      </c>
      <c r="K953" s="19">
        <f t="shared" si="155"/>
        <v>0.6682926829268292</v>
      </c>
      <c r="L953" s="19">
        <f t="shared" si="156"/>
        <v>0.6682926829268292</v>
      </c>
      <c r="M953" s="18">
        <f t="shared" si="157"/>
        <v>310.19999999999993</v>
      </c>
      <c r="N953" s="18">
        <f t="shared" si="158"/>
        <v>301.39999999999998</v>
      </c>
      <c r="O953" s="18">
        <f t="shared" si="159"/>
        <v>301.39999999999998</v>
      </c>
      <c r="P953" s="19">
        <v>0.5</v>
      </c>
      <c r="Q953" s="18">
        <f t="shared" si="160"/>
        <v>20.5</v>
      </c>
      <c r="R953" s="18">
        <f t="shared" si="161"/>
        <v>14.702439024390243</v>
      </c>
      <c r="S953" s="18">
        <f t="shared" si="162"/>
        <v>-3.7024390243902427</v>
      </c>
    </row>
    <row r="954" spans="1:19" x14ac:dyDescent="0.25">
      <c r="A954" s="17">
        <v>3343179</v>
      </c>
      <c r="B954" s="18">
        <v>97.9</v>
      </c>
      <c r="C954" s="18">
        <v>66.537499999999994</v>
      </c>
      <c r="D954" s="18">
        <v>75.900000000000006</v>
      </c>
      <c r="E954" s="18">
        <v>28.801732958774775</v>
      </c>
      <c r="F954" s="19">
        <f t="shared" si="153"/>
        <v>0.43286466967912496</v>
      </c>
      <c r="G954" s="18">
        <v>31.362500000000004</v>
      </c>
      <c r="H954" s="17">
        <v>8</v>
      </c>
      <c r="I954" s="19">
        <f t="shared" si="154"/>
        <v>0.67964759959141974</v>
      </c>
      <c r="J954" s="19" t="str">
        <f t="shared" si="163"/>
        <v>50% - 75%</v>
      </c>
      <c r="K954" s="19">
        <f t="shared" si="155"/>
        <v>0.7752808988764045</v>
      </c>
      <c r="L954" s="19">
        <f t="shared" si="156"/>
        <v>0.7752808988764045</v>
      </c>
      <c r="M954" s="18">
        <f t="shared" si="157"/>
        <v>532.29999999999995</v>
      </c>
      <c r="N954" s="18">
        <f t="shared" si="158"/>
        <v>607.20000000000005</v>
      </c>
      <c r="O954" s="18">
        <f t="shared" si="159"/>
        <v>607.20000000000005</v>
      </c>
      <c r="P954" s="19">
        <v>0.5</v>
      </c>
      <c r="Q954" s="18">
        <f t="shared" si="160"/>
        <v>48.95</v>
      </c>
      <c r="R954" s="18">
        <f t="shared" si="161"/>
        <v>12.404494382022472</v>
      </c>
      <c r="S954" s="18">
        <f t="shared" si="162"/>
        <v>-4.404494382022472</v>
      </c>
    </row>
    <row r="955" spans="1:19" x14ac:dyDescent="0.25">
      <c r="A955" s="17">
        <v>2655</v>
      </c>
      <c r="B955" s="18">
        <v>14.2</v>
      </c>
      <c r="C955" s="18">
        <v>11.580000000000002</v>
      </c>
      <c r="D955" s="18">
        <v>11.55</v>
      </c>
      <c r="E955" s="18">
        <v>1.3398175663541119</v>
      </c>
      <c r="F955" s="19">
        <f t="shared" si="153"/>
        <v>0.11570099882159859</v>
      </c>
      <c r="G955" s="18">
        <v>2.6199999999999997</v>
      </c>
      <c r="H955" s="17">
        <v>10</v>
      </c>
      <c r="I955" s="19">
        <f t="shared" si="154"/>
        <v>0.81549295774647901</v>
      </c>
      <c r="J955" s="19" t="str">
        <f t="shared" si="163"/>
        <v>&gt; 75%</v>
      </c>
      <c r="K955" s="19">
        <f t="shared" si="155"/>
        <v>0.81338028169014098</v>
      </c>
      <c r="L955" s="19">
        <f t="shared" si="156"/>
        <v>0.81338028169014098</v>
      </c>
      <c r="M955" s="18">
        <f t="shared" si="157"/>
        <v>115.80000000000001</v>
      </c>
      <c r="N955" s="18">
        <f t="shared" si="158"/>
        <v>115.5</v>
      </c>
      <c r="O955" s="18">
        <f t="shared" si="159"/>
        <v>115.5</v>
      </c>
      <c r="P955" s="19">
        <v>0.5</v>
      </c>
      <c r="Q955" s="18">
        <f t="shared" si="160"/>
        <v>7.1</v>
      </c>
      <c r="R955" s="18">
        <f t="shared" si="161"/>
        <v>16.267605633802816</v>
      </c>
      <c r="S955" s="18">
        <f t="shared" si="162"/>
        <v>-6.2676056338028161</v>
      </c>
    </row>
    <row r="956" spans="1:19" x14ac:dyDescent="0.25">
      <c r="A956" s="17">
        <v>55015</v>
      </c>
      <c r="B956" s="18">
        <v>104.003</v>
      </c>
      <c r="C956" s="18">
        <v>42.083544554455457</v>
      </c>
      <c r="D956" s="18">
        <v>29.001000000000005</v>
      </c>
      <c r="E956" s="18">
        <v>25.88030575689735</v>
      </c>
      <c r="F956" s="19">
        <f t="shared" si="153"/>
        <v>0.61497447591204291</v>
      </c>
      <c r="G956" s="18">
        <v>61.919455445544571</v>
      </c>
      <c r="H956" s="17">
        <v>101</v>
      </c>
      <c r="I956" s="19">
        <f t="shared" si="154"/>
        <v>0.40463779462568827</v>
      </c>
      <c r="J956" s="19" t="str">
        <f t="shared" si="163"/>
        <v>25% - 50%</v>
      </c>
      <c r="K956" s="19">
        <f t="shared" si="155"/>
        <v>0.27884772554637849</v>
      </c>
      <c r="L956" s="19">
        <f t="shared" si="156"/>
        <v>0.27884772554637849</v>
      </c>
      <c r="M956" s="18">
        <f t="shared" si="157"/>
        <v>4250.438000000001</v>
      </c>
      <c r="N956" s="18">
        <f t="shared" si="158"/>
        <v>2929.1010000000006</v>
      </c>
      <c r="O956" s="18">
        <f t="shared" si="159"/>
        <v>2929.1010000000006</v>
      </c>
      <c r="P956" s="19">
        <v>0.5</v>
      </c>
      <c r="Q956" s="18">
        <f t="shared" si="160"/>
        <v>52.0015</v>
      </c>
      <c r="R956" s="18">
        <f t="shared" si="161"/>
        <v>56.327240560368459</v>
      </c>
      <c r="S956" s="18">
        <f t="shared" si="162"/>
        <v>44.672759439631541</v>
      </c>
    </row>
    <row r="957" spans="1:19" x14ac:dyDescent="0.25">
      <c r="A957" s="17">
        <v>6691</v>
      </c>
      <c r="B957" s="18">
        <v>50.3</v>
      </c>
      <c r="C957" s="18">
        <v>33.471428571428575</v>
      </c>
      <c r="D957" s="18">
        <v>42.1</v>
      </c>
      <c r="E957" s="18">
        <v>17.966423710699374</v>
      </c>
      <c r="F957" s="19">
        <f t="shared" si="153"/>
        <v>0.53676895422490656</v>
      </c>
      <c r="G957" s="18">
        <v>16.828571428571426</v>
      </c>
      <c r="H957" s="17">
        <v>7</v>
      </c>
      <c r="I957" s="19">
        <f t="shared" si="154"/>
        <v>0.66543595569440506</v>
      </c>
      <c r="J957" s="19" t="str">
        <f t="shared" si="163"/>
        <v>50% - 75%</v>
      </c>
      <c r="K957" s="19">
        <f t="shared" si="155"/>
        <v>0.83697813121272369</v>
      </c>
      <c r="L957" s="19">
        <f t="shared" si="156"/>
        <v>0.83697813121272369</v>
      </c>
      <c r="M957" s="18">
        <f t="shared" si="157"/>
        <v>234.3</v>
      </c>
      <c r="N957" s="18">
        <f t="shared" si="158"/>
        <v>294.7</v>
      </c>
      <c r="O957" s="18">
        <f t="shared" si="159"/>
        <v>294.7</v>
      </c>
      <c r="P957" s="19">
        <v>0.5</v>
      </c>
      <c r="Q957" s="18">
        <f t="shared" si="160"/>
        <v>25.15</v>
      </c>
      <c r="R957" s="18">
        <f t="shared" si="161"/>
        <v>11.717693836978132</v>
      </c>
      <c r="S957" s="18">
        <f t="shared" si="162"/>
        <v>-4.7176938369781318</v>
      </c>
    </row>
    <row r="958" spans="1:19" x14ac:dyDescent="0.25">
      <c r="A958" s="17">
        <v>3343175</v>
      </c>
      <c r="B958" s="18">
        <v>91</v>
      </c>
      <c r="C958" s="18">
        <v>59.56</v>
      </c>
      <c r="D958" s="18">
        <v>59.099999999999994</v>
      </c>
      <c r="E958" s="18">
        <v>17.519589036275935</v>
      </c>
      <c r="F958" s="19">
        <f t="shared" si="153"/>
        <v>0.29415025245594251</v>
      </c>
      <c r="G958" s="18">
        <v>31.440000000000005</v>
      </c>
      <c r="H958" s="17">
        <v>10</v>
      </c>
      <c r="I958" s="19">
        <f t="shared" si="154"/>
        <v>0.65450549450549456</v>
      </c>
      <c r="J958" s="19" t="str">
        <f t="shared" si="163"/>
        <v>50% - 75%</v>
      </c>
      <c r="K958" s="19">
        <f t="shared" si="155"/>
        <v>0.64945054945054936</v>
      </c>
      <c r="L958" s="19">
        <f t="shared" si="156"/>
        <v>0.64945054945054936</v>
      </c>
      <c r="M958" s="18">
        <f t="shared" si="157"/>
        <v>595.6</v>
      </c>
      <c r="N958" s="18">
        <f t="shared" si="158"/>
        <v>591</v>
      </c>
      <c r="O958" s="18">
        <f t="shared" si="159"/>
        <v>591</v>
      </c>
      <c r="P958" s="19">
        <v>0.5</v>
      </c>
      <c r="Q958" s="18">
        <f t="shared" si="160"/>
        <v>45.5</v>
      </c>
      <c r="R958" s="18">
        <f t="shared" si="161"/>
        <v>12.989010989010989</v>
      </c>
      <c r="S958" s="18">
        <f t="shared" si="162"/>
        <v>-2.9890109890109891</v>
      </c>
    </row>
    <row r="959" spans="1:19" x14ac:dyDescent="0.25">
      <c r="A959" s="17">
        <v>334252</v>
      </c>
      <c r="B959" s="18">
        <v>39.6</v>
      </c>
      <c r="C959" s="18">
        <v>25.1</v>
      </c>
      <c r="D959" s="18">
        <v>24.8</v>
      </c>
      <c r="E959" s="18">
        <v>8.4847575752705531</v>
      </c>
      <c r="F959" s="19">
        <f t="shared" si="153"/>
        <v>0.33803815040918539</v>
      </c>
      <c r="G959" s="18">
        <v>14.5</v>
      </c>
      <c r="H959" s="17">
        <v>10</v>
      </c>
      <c r="I959" s="19">
        <f t="shared" si="154"/>
        <v>0.63383838383838387</v>
      </c>
      <c r="J959" s="19" t="str">
        <f t="shared" si="163"/>
        <v>50% - 75%</v>
      </c>
      <c r="K959" s="19">
        <f t="shared" si="155"/>
        <v>0.6262626262626263</v>
      </c>
      <c r="L959" s="19">
        <f t="shared" si="156"/>
        <v>0.6262626262626263</v>
      </c>
      <c r="M959" s="18">
        <f t="shared" si="157"/>
        <v>251</v>
      </c>
      <c r="N959" s="18">
        <f t="shared" si="158"/>
        <v>248</v>
      </c>
      <c r="O959" s="18">
        <f t="shared" si="159"/>
        <v>248</v>
      </c>
      <c r="P959" s="19">
        <v>0.5</v>
      </c>
      <c r="Q959" s="18">
        <f t="shared" si="160"/>
        <v>19.8</v>
      </c>
      <c r="R959" s="18">
        <f t="shared" si="161"/>
        <v>12.525252525252524</v>
      </c>
      <c r="S959" s="18">
        <f t="shared" si="162"/>
        <v>-2.5252525252525242</v>
      </c>
    </row>
    <row r="960" spans="1:19" x14ac:dyDescent="0.25">
      <c r="A960" s="17">
        <v>553034</v>
      </c>
      <c r="B960" s="18">
        <v>17.399999999999999</v>
      </c>
      <c r="C960" s="18">
        <v>6.9220952380952383</v>
      </c>
      <c r="D960" s="18">
        <v>5.0005000000000006</v>
      </c>
      <c r="E960" s="18">
        <v>3.9778685664777691</v>
      </c>
      <c r="F960" s="19">
        <f t="shared" si="153"/>
        <v>0.57466250169253152</v>
      </c>
      <c r="G960" s="18">
        <v>10.477904761904759</v>
      </c>
      <c r="H960" s="17">
        <v>42</v>
      </c>
      <c r="I960" s="19">
        <f t="shared" si="154"/>
        <v>0.39782156540777236</v>
      </c>
      <c r="J960" s="19" t="str">
        <f t="shared" si="163"/>
        <v>25% - 50%</v>
      </c>
      <c r="K960" s="19">
        <f t="shared" si="155"/>
        <v>0.28738505747126442</v>
      </c>
      <c r="L960" s="19">
        <f t="shared" si="156"/>
        <v>0.28738505747126442</v>
      </c>
      <c r="M960" s="18">
        <f t="shared" si="157"/>
        <v>290.72800000000001</v>
      </c>
      <c r="N960" s="18">
        <f t="shared" si="158"/>
        <v>210.02100000000002</v>
      </c>
      <c r="O960" s="18">
        <f t="shared" si="159"/>
        <v>210.02100000000002</v>
      </c>
      <c r="P960" s="19">
        <v>0.5</v>
      </c>
      <c r="Q960" s="18">
        <f t="shared" si="160"/>
        <v>8.6999999999999993</v>
      </c>
      <c r="R960" s="18">
        <f t="shared" si="161"/>
        <v>24.140344827586212</v>
      </c>
      <c r="S960" s="18">
        <f t="shared" si="162"/>
        <v>17.859655172413788</v>
      </c>
    </row>
    <row r="961" spans="1:19" x14ac:dyDescent="0.25">
      <c r="A961" s="17">
        <v>323069</v>
      </c>
      <c r="B961" s="18">
        <v>167.6</v>
      </c>
      <c r="C961" s="18">
        <v>137.33750000000001</v>
      </c>
      <c r="D961" s="18">
        <v>150.5</v>
      </c>
      <c r="E961" s="18">
        <v>44.226751358360957</v>
      </c>
      <c r="F961" s="19">
        <f t="shared" si="153"/>
        <v>0.32202968132054943</v>
      </c>
      <c r="G961" s="18">
        <v>30.262499999999996</v>
      </c>
      <c r="H961" s="17">
        <v>8</v>
      </c>
      <c r="I961" s="19">
        <f t="shared" si="154"/>
        <v>0.81943615751789978</v>
      </c>
      <c r="J961" s="19" t="str">
        <f t="shared" si="163"/>
        <v>&gt; 75%</v>
      </c>
      <c r="K961" s="19">
        <f t="shared" si="155"/>
        <v>0.89797136038186165</v>
      </c>
      <c r="L961" s="19">
        <f t="shared" si="156"/>
        <v>0.89797136038186165</v>
      </c>
      <c r="M961" s="18">
        <f t="shared" si="157"/>
        <v>1098.7</v>
      </c>
      <c r="N961" s="18">
        <f t="shared" si="158"/>
        <v>1204</v>
      </c>
      <c r="O961" s="18">
        <f t="shared" si="159"/>
        <v>1204</v>
      </c>
      <c r="P961" s="19">
        <v>0.5</v>
      </c>
      <c r="Q961" s="18">
        <f t="shared" si="160"/>
        <v>83.8</v>
      </c>
      <c r="R961" s="18">
        <f t="shared" si="161"/>
        <v>14.367541766109786</v>
      </c>
      <c r="S961" s="18">
        <f t="shared" si="162"/>
        <v>-6.3675417661097864</v>
      </c>
    </row>
    <row r="962" spans="1:19" x14ac:dyDescent="0.25">
      <c r="A962" s="17">
        <v>9914</v>
      </c>
      <c r="B962" s="18">
        <v>13</v>
      </c>
      <c r="C962" s="18">
        <v>8.3019999999999996</v>
      </c>
      <c r="D962" s="18">
        <v>10</v>
      </c>
      <c r="E962" s="18">
        <v>3.2580091569341358</v>
      </c>
      <c r="F962" s="19">
        <f t="shared" ref="F962:F1025" si="164">+E962/C962</f>
        <v>0.392436660676239</v>
      </c>
      <c r="G962" s="18">
        <v>4.6979999999999995</v>
      </c>
      <c r="H962" s="17">
        <v>7</v>
      </c>
      <c r="I962" s="19">
        <f t="shared" ref="I962:I1025" si="165">+C962/B962</f>
        <v>0.63861538461538458</v>
      </c>
      <c r="J962" s="19" t="str">
        <f t="shared" si="163"/>
        <v>50% - 75%</v>
      </c>
      <c r="K962" s="19">
        <f t="shared" ref="K962:K1025" si="166">+D962/B962</f>
        <v>0.76923076923076927</v>
      </c>
      <c r="L962" s="19">
        <f t="shared" ref="L962:L1025" si="167">+IF(F962&gt;0.1,K962,I962)</f>
        <v>0.76923076923076927</v>
      </c>
      <c r="M962" s="18">
        <f t="shared" ref="M962:M1025" si="168">+H962*C962</f>
        <v>58.113999999999997</v>
      </c>
      <c r="N962" s="18">
        <f t="shared" ref="N962:N1025" si="169">+D962*H962</f>
        <v>70</v>
      </c>
      <c r="O962" s="18">
        <f t="shared" ref="O962:O1025" si="170">+IF(F962&lt;1,N962,M962)</f>
        <v>70</v>
      </c>
      <c r="P962" s="19">
        <v>0.5</v>
      </c>
      <c r="Q962" s="18">
        <f t="shared" ref="Q962:Q1025" si="171">+P962*B962</f>
        <v>6.5</v>
      </c>
      <c r="R962" s="18">
        <f t="shared" ref="R962:R1025" si="172">+O962/Q962</f>
        <v>10.76923076923077</v>
      </c>
      <c r="S962" s="18">
        <f t="shared" ref="S962:S1025" si="173">+H962-R962</f>
        <v>-3.7692307692307701</v>
      </c>
    </row>
    <row r="963" spans="1:19" x14ac:dyDescent="0.25">
      <c r="A963" s="17">
        <v>3226</v>
      </c>
      <c r="B963" s="18">
        <v>38.4</v>
      </c>
      <c r="C963" s="18">
        <v>26.511111111111113</v>
      </c>
      <c r="D963" s="18">
        <v>26.9</v>
      </c>
      <c r="E963" s="18">
        <v>7.0817449199410465</v>
      </c>
      <c r="F963" s="19">
        <f t="shared" si="164"/>
        <v>0.2671236558234259</v>
      </c>
      <c r="G963" s="18">
        <v>11.888888888888888</v>
      </c>
      <c r="H963" s="17">
        <v>9</v>
      </c>
      <c r="I963" s="19">
        <f t="shared" si="165"/>
        <v>0.6903935185185186</v>
      </c>
      <c r="J963" s="19" t="str">
        <f t="shared" ref="J963:J1026" si="174">IF(I963&lt;=0.25,"&lt; 25%",IF(AND(I963&gt;0.25,I963&lt;=0.5),"25% - 50%", IF(AND(I963&gt;0.5,I963&lt;=0.75),"50% - 75%", IF(I963&gt;0.75,"&gt; 75%", "Other"   ))    ))</f>
        <v>50% - 75%</v>
      </c>
      <c r="K963" s="19">
        <f t="shared" si="166"/>
        <v>0.70052083333333337</v>
      </c>
      <c r="L963" s="19">
        <f t="shared" si="167"/>
        <v>0.70052083333333337</v>
      </c>
      <c r="M963" s="18">
        <f t="shared" si="168"/>
        <v>238.60000000000002</v>
      </c>
      <c r="N963" s="18">
        <f t="shared" si="169"/>
        <v>242.1</v>
      </c>
      <c r="O963" s="18">
        <f t="shared" si="170"/>
        <v>242.1</v>
      </c>
      <c r="P963" s="19">
        <v>0.5</v>
      </c>
      <c r="Q963" s="18">
        <f t="shared" si="171"/>
        <v>19.2</v>
      </c>
      <c r="R963" s="18">
        <f t="shared" si="172"/>
        <v>12.609375</v>
      </c>
      <c r="S963" s="18">
        <f t="shared" si="173"/>
        <v>-3.609375</v>
      </c>
    </row>
    <row r="964" spans="1:19" x14ac:dyDescent="0.25">
      <c r="A964" s="17">
        <v>4219</v>
      </c>
      <c r="B964" s="18">
        <v>46.2</v>
      </c>
      <c r="C964" s="18">
        <v>22.847375</v>
      </c>
      <c r="D964" s="18">
        <v>24.505000000000003</v>
      </c>
      <c r="E964" s="18">
        <v>16.365306534927566</v>
      </c>
      <c r="F964" s="19">
        <f t="shared" si="164"/>
        <v>0.71628826221513697</v>
      </c>
      <c r="G964" s="18">
        <v>23.352625000000003</v>
      </c>
      <c r="H964" s="17">
        <v>8</v>
      </c>
      <c r="I964" s="19">
        <f t="shared" si="165"/>
        <v>0.49453192640692639</v>
      </c>
      <c r="J964" s="19" t="str">
        <f t="shared" si="174"/>
        <v>25% - 50%</v>
      </c>
      <c r="K964" s="19">
        <f t="shared" si="166"/>
        <v>0.53041125541125544</v>
      </c>
      <c r="L964" s="19">
        <f t="shared" si="167"/>
        <v>0.53041125541125544</v>
      </c>
      <c r="M964" s="18">
        <f t="shared" si="168"/>
        <v>182.779</v>
      </c>
      <c r="N964" s="18">
        <f t="shared" si="169"/>
        <v>196.04000000000002</v>
      </c>
      <c r="O964" s="18">
        <f t="shared" si="170"/>
        <v>196.04000000000002</v>
      </c>
      <c r="P964" s="19">
        <v>0.5</v>
      </c>
      <c r="Q964" s="18">
        <f t="shared" si="171"/>
        <v>23.1</v>
      </c>
      <c r="R964" s="18">
        <f t="shared" si="172"/>
        <v>8.4865800865800871</v>
      </c>
      <c r="S964" s="18">
        <f t="shared" si="173"/>
        <v>-0.48658008658008711</v>
      </c>
    </row>
    <row r="965" spans="1:19" x14ac:dyDescent="0.25">
      <c r="A965" s="17">
        <v>12117</v>
      </c>
      <c r="B965" s="18">
        <v>121.9</v>
      </c>
      <c r="C965" s="18">
        <v>45.956583333333349</v>
      </c>
      <c r="D965" s="18">
        <v>35</v>
      </c>
      <c r="E965" s="18">
        <v>30.869594748000761</v>
      </c>
      <c r="F965" s="19">
        <f t="shared" si="164"/>
        <v>0.67171213586738387</v>
      </c>
      <c r="G965" s="18">
        <v>75.943416666666664</v>
      </c>
      <c r="H965" s="17">
        <v>24</v>
      </c>
      <c r="I965" s="19">
        <f t="shared" si="165"/>
        <v>0.37700232430954345</v>
      </c>
      <c r="J965" s="19" t="str">
        <f t="shared" si="174"/>
        <v>25% - 50%</v>
      </c>
      <c r="K965" s="19">
        <f t="shared" si="166"/>
        <v>0.28712059064807216</v>
      </c>
      <c r="L965" s="19">
        <f t="shared" si="167"/>
        <v>0.28712059064807216</v>
      </c>
      <c r="M965" s="18">
        <f t="shared" si="168"/>
        <v>1102.9580000000003</v>
      </c>
      <c r="N965" s="18">
        <f t="shared" si="169"/>
        <v>840</v>
      </c>
      <c r="O965" s="18">
        <f t="shared" si="170"/>
        <v>840</v>
      </c>
      <c r="P965" s="19">
        <v>0.5</v>
      </c>
      <c r="Q965" s="18">
        <f t="shared" si="171"/>
        <v>60.95</v>
      </c>
      <c r="R965" s="18">
        <f t="shared" si="172"/>
        <v>13.781788351107464</v>
      </c>
      <c r="S965" s="18">
        <f t="shared" si="173"/>
        <v>10.218211648892536</v>
      </c>
    </row>
    <row r="966" spans="1:19" x14ac:dyDescent="0.25">
      <c r="A966" s="17">
        <v>7228</v>
      </c>
      <c r="B966" s="18">
        <v>5.0999999999999996</v>
      </c>
      <c r="C966" s="18">
        <v>4.7661249999999997</v>
      </c>
      <c r="D966" s="18">
        <v>5.0010000000000003</v>
      </c>
      <c r="E966" s="18">
        <v>0.71443952808178046</v>
      </c>
      <c r="F966" s="19">
        <f t="shared" si="164"/>
        <v>0.14989945250738923</v>
      </c>
      <c r="G966" s="18">
        <v>0.3338749999999997</v>
      </c>
      <c r="H966" s="17">
        <v>8</v>
      </c>
      <c r="I966" s="19">
        <f t="shared" si="165"/>
        <v>0.93453431372549023</v>
      </c>
      <c r="J966" s="19" t="str">
        <f t="shared" si="174"/>
        <v>&gt; 75%</v>
      </c>
      <c r="K966" s="19">
        <f t="shared" si="166"/>
        <v>0.98058823529411776</v>
      </c>
      <c r="L966" s="19">
        <f t="shared" si="167"/>
        <v>0.98058823529411776</v>
      </c>
      <c r="M966" s="18">
        <f t="shared" si="168"/>
        <v>38.128999999999998</v>
      </c>
      <c r="N966" s="18">
        <f t="shared" si="169"/>
        <v>40.008000000000003</v>
      </c>
      <c r="O966" s="18">
        <f t="shared" si="170"/>
        <v>40.008000000000003</v>
      </c>
      <c r="P966" s="19">
        <v>0.5</v>
      </c>
      <c r="Q966" s="18">
        <f t="shared" si="171"/>
        <v>2.5499999999999998</v>
      </c>
      <c r="R966" s="18">
        <f t="shared" si="172"/>
        <v>15.689411764705884</v>
      </c>
      <c r="S966" s="18">
        <f t="shared" si="173"/>
        <v>-7.6894117647058842</v>
      </c>
    </row>
    <row r="967" spans="1:19" x14ac:dyDescent="0.25">
      <c r="A967" s="17">
        <v>235137</v>
      </c>
      <c r="B967" s="18">
        <v>54.8</v>
      </c>
      <c r="C967" s="18">
        <v>40.450000000000003</v>
      </c>
      <c r="D967" s="18">
        <v>42.150000000000006</v>
      </c>
      <c r="E967" s="18">
        <v>13.245700110925473</v>
      </c>
      <c r="F967" s="19">
        <f t="shared" si="164"/>
        <v>0.32745859359519092</v>
      </c>
      <c r="G967" s="18">
        <v>14.349999999999996</v>
      </c>
      <c r="H967" s="17">
        <v>8</v>
      </c>
      <c r="I967" s="19">
        <f t="shared" si="165"/>
        <v>0.738138686131387</v>
      </c>
      <c r="J967" s="19" t="str">
        <f t="shared" si="174"/>
        <v>50% - 75%</v>
      </c>
      <c r="K967" s="19">
        <f t="shared" si="166"/>
        <v>0.76916058394160602</v>
      </c>
      <c r="L967" s="19">
        <f t="shared" si="167"/>
        <v>0.76916058394160602</v>
      </c>
      <c r="M967" s="18">
        <f t="shared" si="168"/>
        <v>323.60000000000002</v>
      </c>
      <c r="N967" s="18">
        <f t="shared" si="169"/>
        <v>337.20000000000005</v>
      </c>
      <c r="O967" s="18">
        <f t="shared" si="170"/>
        <v>337.20000000000005</v>
      </c>
      <c r="P967" s="19">
        <v>0.5</v>
      </c>
      <c r="Q967" s="18">
        <f t="shared" si="171"/>
        <v>27.4</v>
      </c>
      <c r="R967" s="18">
        <f t="shared" si="172"/>
        <v>12.306569343065696</v>
      </c>
      <c r="S967" s="18">
        <f t="shared" si="173"/>
        <v>-4.3065693430656964</v>
      </c>
    </row>
    <row r="968" spans="1:19" x14ac:dyDescent="0.25">
      <c r="A968" s="17">
        <v>3075</v>
      </c>
      <c r="B968" s="18">
        <v>51.3</v>
      </c>
      <c r="C968" s="18">
        <v>34.209999999999994</v>
      </c>
      <c r="D968" s="18">
        <v>31.9</v>
      </c>
      <c r="E968" s="18">
        <v>11.891869304510362</v>
      </c>
      <c r="F968" s="19">
        <f t="shared" si="164"/>
        <v>0.34761383526776862</v>
      </c>
      <c r="G968" s="18">
        <v>17.089999999999996</v>
      </c>
      <c r="H968" s="17">
        <v>10</v>
      </c>
      <c r="I968" s="19">
        <f t="shared" si="165"/>
        <v>0.66686159844054571</v>
      </c>
      <c r="J968" s="19" t="str">
        <f t="shared" si="174"/>
        <v>50% - 75%</v>
      </c>
      <c r="K968" s="19">
        <f t="shared" si="166"/>
        <v>0.62183235867446396</v>
      </c>
      <c r="L968" s="19">
        <f t="shared" si="167"/>
        <v>0.62183235867446396</v>
      </c>
      <c r="M968" s="18">
        <f t="shared" si="168"/>
        <v>342.09999999999991</v>
      </c>
      <c r="N968" s="18">
        <f t="shared" si="169"/>
        <v>319</v>
      </c>
      <c r="O968" s="18">
        <f t="shared" si="170"/>
        <v>319</v>
      </c>
      <c r="P968" s="19">
        <v>0.5</v>
      </c>
      <c r="Q968" s="18">
        <f t="shared" si="171"/>
        <v>25.65</v>
      </c>
      <c r="R968" s="18">
        <f t="shared" si="172"/>
        <v>12.436647173489279</v>
      </c>
      <c r="S968" s="18">
        <f t="shared" si="173"/>
        <v>-2.4366471734892787</v>
      </c>
    </row>
    <row r="969" spans="1:19" x14ac:dyDescent="0.25">
      <c r="A969" s="17">
        <v>35117</v>
      </c>
      <c r="B969" s="18">
        <v>26.9</v>
      </c>
      <c r="C969" s="18">
        <v>20.443666666666665</v>
      </c>
      <c r="D969" s="18">
        <v>19.899999999999999</v>
      </c>
      <c r="E969" s="18">
        <v>5.1310657762301188</v>
      </c>
      <c r="F969" s="19">
        <f t="shared" si="164"/>
        <v>0.25098559176746438</v>
      </c>
      <c r="G969" s="18">
        <v>6.4563333333333333</v>
      </c>
      <c r="H969" s="17">
        <v>9</v>
      </c>
      <c r="I969" s="19">
        <f t="shared" si="165"/>
        <v>0.75998760842627011</v>
      </c>
      <c r="J969" s="19" t="str">
        <f t="shared" si="174"/>
        <v>&gt; 75%</v>
      </c>
      <c r="K969" s="19">
        <f t="shared" si="166"/>
        <v>0.73977695167286239</v>
      </c>
      <c r="L969" s="19">
        <f t="shared" si="167"/>
        <v>0.73977695167286239</v>
      </c>
      <c r="M969" s="18">
        <f t="shared" si="168"/>
        <v>183.99299999999999</v>
      </c>
      <c r="N969" s="18">
        <f t="shared" si="169"/>
        <v>179.1</v>
      </c>
      <c r="O969" s="18">
        <f t="shared" si="170"/>
        <v>179.1</v>
      </c>
      <c r="P969" s="19">
        <v>0.5</v>
      </c>
      <c r="Q969" s="18">
        <f t="shared" si="171"/>
        <v>13.45</v>
      </c>
      <c r="R969" s="18">
        <f t="shared" si="172"/>
        <v>13.315985130111525</v>
      </c>
      <c r="S969" s="18">
        <f t="shared" si="173"/>
        <v>-4.3159851301115246</v>
      </c>
    </row>
    <row r="970" spans="1:19" x14ac:dyDescent="0.25">
      <c r="A970" s="17">
        <v>323071</v>
      </c>
      <c r="B970" s="18">
        <v>81</v>
      </c>
      <c r="C970" s="18">
        <v>58.15</v>
      </c>
      <c r="D970" s="18">
        <v>60</v>
      </c>
      <c r="E970" s="18">
        <v>16.836355221450333</v>
      </c>
      <c r="F970" s="19">
        <f t="shared" si="164"/>
        <v>0.28953319383405562</v>
      </c>
      <c r="G970" s="18">
        <v>22.85</v>
      </c>
      <c r="H970" s="17">
        <v>8</v>
      </c>
      <c r="I970" s="19">
        <f t="shared" si="165"/>
        <v>0.71790123456790123</v>
      </c>
      <c r="J970" s="19" t="str">
        <f t="shared" si="174"/>
        <v>50% - 75%</v>
      </c>
      <c r="K970" s="19">
        <f t="shared" si="166"/>
        <v>0.7407407407407407</v>
      </c>
      <c r="L970" s="19">
        <f t="shared" si="167"/>
        <v>0.7407407407407407</v>
      </c>
      <c r="M970" s="18">
        <f t="shared" si="168"/>
        <v>465.2</v>
      </c>
      <c r="N970" s="18">
        <f t="shared" si="169"/>
        <v>480</v>
      </c>
      <c r="O970" s="18">
        <f t="shared" si="170"/>
        <v>480</v>
      </c>
      <c r="P970" s="19">
        <v>0.5</v>
      </c>
      <c r="Q970" s="18">
        <f t="shared" si="171"/>
        <v>40.5</v>
      </c>
      <c r="R970" s="18">
        <f t="shared" si="172"/>
        <v>11.851851851851851</v>
      </c>
      <c r="S970" s="18">
        <f t="shared" si="173"/>
        <v>-3.8518518518518512</v>
      </c>
    </row>
    <row r="971" spans="1:19" x14ac:dyDescent="0.25">
      <c r="A971" s="17">
        <v>1212</v>
      </c>
      <c r="B971" s="18">
        <v>101.4</v>
      </c>
      <c r="C971" s="18">
        <v>63.05</v>
      </c>
      <c r="D971" s="18">
        <v>64.75</v>
      </c>
      <c r="E971" s="18">
        <v>32.391180457472871</v>
      </c>
      <c r="F971" s="19">
        <f t="shared" si="164"/>
        <v>0.51373799298133027</v>
      </c>
      <c r="G971" s="18">
        <v>38.35</v>
      </c>
      <c r="H971" s="17">
        <v>8</v>
      </c>
      <c r="I971" s="19">
        <f t="shared" si="165"/>
        <v>0.6217948717948717</v>
      </c>
      <c r="J971" s="19" t="str">
        <f t="shared" si="174"/>
        <v>50% - 75%</v>
      </c>
      <c r="K971" s="19">
        <f t="shared" si="166"/>
        <v>0.63856015779092701</v>
      </c>
      <c r="L971" s="19">
        <f t="shared" si="167"/>
        <v>0.63856015779092701</v>
      </c>
      <c r="M971" s="18">
        <f t="shared" si="168"/>
        <v>504.4</v>
      </c>
      <c r="N971" s="18">
        <f t="shared" si="169"/>
        <v>518</v>
      </c>
      <c r="O971" s="18">
        <f t="shared" si="170"/>
        <v>518</v>
      </c>
      <c r="P971" s="19">
        <v>0.5</v>
      </c>
      <c r="Q971" s="18">
        <f t="shared" si="171"/>
        <v>50.7</v>
      </c>
      <c r="R971" s="18">
        <f t="shared" si="172"/>
        <v>10.216962524654832</v>
      </c>
      <c r="S971" s="18">
        <f t="shared" si="173"/>
        <v>-2.2169625246548321</v>
      </c>
    </row>
    <row r="972" spans="1:19" x14ac:dyDescent="0.25">
      <c r="A972" s="17">
        <v>235138</v>
      </c>
      <c r="B972" s="18">
        <v>58.4</v>
      </c>
      <c r="C972" s="18">
        <v>41.13750000000001</v>
      </c>
      <c r="D972" s="18">
        <v>41.85</v>
      </c>
      <c r="E972" s="18">
        <v>11.821764129894321</v>
      </c>
      <c r="F972" s="19">
        <f t="shared" si="164"/>
        <v>0.28737196304817547</v>
      </c>
      <c r="G972" s="18">
        <v>17.262499999999996</v>
      </c>
      <c r="H972" s="17">
        <v>8</v>
      </c>
      <c r="I972" s="19">
        <f t="shared" si="165"/>
        <v>0.70440924657534265</v>
      </c>
      <c r="J972" s="19" t="str">
        <f t="shared" si="174"/>
        <v>50% - 75%</v>
      </c>
      <c r="K972" s="19">
        <f t="shared" si="166"/>
        <v>0.71660958904109595</v>
      </c>
      <c r="L972" s="19">
        <f t="shared" si="167"/>
        <v>0.71660958904109595</v>
      </c>
      <c r="M972" s="18">
        <f t="shared" si="168"/>
        <v>329.10000000000008</v>
      </c>
      <c r="N972" s="18">
        <f t="shared" si="169"/>
        <v>334.8</v>
      </c>
      <c r="O972" s="18">
        <f t="shared" si="170"/>
        <v>334.8</v>
      </c>
      <c r="P972" s="19">
        <v>0.5</v>
      </c>
      <c r="Q972" s="18">
        <f t="shared" si="171"/>
        <v>29.2</v>
      </c>
      <c r="R972" s="18">
        <f t="shared" si="172"/>
        <v>11.465753424657535</v>
      </c>
      <c r="S972" s="18">
        <f t="shared" si="173"/>
        <v>-3.4657534246575352</v>
      </c>
    </row>
    <row r="973" spans="1:19" x14ac:dyDescent="0.25">
      <c r="A973" s="17">
        <v>39423</v>
      </c>
      <c r="B973" s="18">
        <v>53</v>
      </c>
      <c r="C973" s="18">
        <v>39.51428571428572</v>
      </c>
      <c r="D973" s="18">
        <v>42.6</v>
      </c>
      <c r="E973" s="18">
        <v>12.529356005188831</v>
      </c>
      <c r="F973" s="19">
        <f t="shared" si="164"/>
        <v>0.31708420837426537</v>
      </c>
      <c r="G973" s="18">
        <v>13.485714285714286</v>
      </c>
      <c r="H973" s="17">
        <v>7</v>
      </c>
      <c r="I973" s="19">
        <f t="shared" si="165"/>
        <v>0.74555256064690034</v>
      </c>
      <c r="J973" s="19" t="str">
        <f t="shared" si="174"/>
        <v>50% - 75%</v>
      </c>
      <c r="K973" s="19">
        <f t="shared" si="166"/>
        <v>0.80377358490566042</v>
      </c>
      <c r="L973" s="19">
        <f t="shared" si="167"/>
        <v>0.80377358490566042</v>
      </c>
      <c r="M973" s="18">
        <f t="shared" si="168"/>
        <v>276.60000000000002</v>
      </c>
      <c r="N973" s="18">
        <f t="shared" si="169"/>
        <v>298.2</v>
      </c>
      <c r="O973" s="18">
        <f t="shared" si="170"/>
        <v>298.2</v>
      </c>
      <c r="P973" s="19">
        <v>0.5</v>
      </c>
      <c r="Q973" s="18">
        <f t="shared" si="171"/>
        <v>26.5</v>
      </c>
      <c r="R973" s="18">
        <f t="shared" si="172"/>
        <v>11.252830188679244</v>
      </c>
      <c r="S973" s="18">
        <f t="shared" si="173"/>
        <v>-4.2528301886792441</v>
      </c>
    </row>
    <row r="974" spans="1:19" x14ac:dyDescent="0.25">
      <c r="A974" s="17">
        <v>52251</v>
      </c>
      <c r="B974" s="18">
        <v>24.5</v>
      </c>
      <c r="C974" s="18">
        <v>22.862500000000001</v>
      </c>
      <c r="D974" s="18">
        <v>23.7</v>
      </c>
      <c r="E974" s="18">
        <v>1.8592913396545161</v>
      </c>
      <c r="F974" s="19">
        <f t="shared" si="164"/>
        <v>8.1324935578108951E-2</v>
      </c>
      <c r="G974" s="18">
        <v>1.6375000000000002</v>
      </c>
      <c r="H974" s="17">
        <v>8</v>
      </c>
      <c r="I974" s="19">
        <f t="shared" si="165"/>
        <v>0.93316326530612248</v>
      </c>
      <c r="J974" s="19" t="str">
        <f t="shared" si="174"/>
        <v>&gt; 75%</v>
      </c>
      <c r="K974" s="19">
        <f t="shared" si="166"/>
        <v>0.96734693877551015</v>
      </c>
      <c r="L974" s="19">
        <f t="shared" si="167"/>
        <v>0.93316326530612248</v>
      </c>
      <c r="M974" s="18">
        <f t="shared" si="168"/>
        <v>182.9</v>
      </c>
      <c r="N974" s="18">
        <f t="shared" si="169"/>
        <v>189.6</v>
      </c>
      <c r="O974" s="18">
        <f t="shared" si="170"/>
        <v>189.6</v>
      </c>
      <c r="P974" s="19">
        <v>0.5</v>
      </c>
      <c r="Q974" s="18">
        <f t="shared" si="171"/>
        <v>12.25</v>
      </c>
      <c r="R974" s="18">
        <f t="shared" si="172"/>
        <v>15.477551020408162</v>
      </c>
      <c r="S974" s="18">
        <f t="shared" si="173"/>
        <v>-7.4775510204081623</v>
      </c>
    </row>
    <row r="975" spans="1:19" x14ac:dyDescent="0.25">
      <c r="A975" s="17">
        <v>39636</v>
      </c>
      <c r="B975" s="18">
        <v>161.6</v>
      </c>
      <c r="C975" s="18">
        <v>87.412500000000009</v>
      </c>
      <c r="D975" s="18">
        <v>86.15</v>
      </c>
      <c r="E975" s="18">
        <v>40.392871984334739</v>
      </c>
      <c r="F975" s="19">
        <f t="shared" si="164"/>
        <v>0.46209491759570698</v>
      </c>
      <c r="G975" s="18">
        <v>74.1875</v>
      </c>
      <c r="H975" s="17">
        <v>8</v>
      </c>
      <c r="I975" s="19">
        <f t="shared" si="165"/>
        <v>0.54091893564356441</v>
      </c>
      <c r="J975" s="19" t="str">
        <f t="shared" si="174"/>
        <v>50% - 75%</v>
      </c>
      <c r="K975" s="19">
        <f t="shared" si="166"/>
        <v>0.53310643564356441</v>
      </c>
      <c r="L975" s="19">
        <f t="shared" si="167"/>
        <v>0.53310643564356441</v>
      </c>
      <c r="M975" s="18">
        <f t="shared" si="168"/>
        <v>699.30000000000007</v>
      </c>
      <c r="N975" s="18">
        <f t="shared" si="169"/>
        <v>689.2</v>
      </c>
      <c r="O975" s="18">
        <f t="shared" si="170"/>
        <v>689.2</v>
      </c>
      <c r="P975" s="19">
        <v>0.5</v>
      </c>
      <c r="Q975" s="18">
        <f t="shared" si="171"/>
        <v>80.8</v>
      </c>
      <c r="R975" s="18">
        <f t="shared" si="172"/>
        <v>8.5297029702970306</v>
      </c>
      <c r="S975" s="18">
        <f t="shared" si="173"/>
        <v>-0.52970297029703062</v>
      </c>
    </row>
    <row r="976" spans="1:19" x14ac:dyDescent="0.25">
      <c r="A976" s="17">
        <v>334443</v>
      </c>
      <c r="B976" s="18">
        <v>9.8000000000000007</v>
      </c>
      <c r="C976" s="18">
        <v>7.7571428571428571</v>
      </c>
      <c r="D976" s="18">
        <v>8.1999999999999993</v>
      </c>
      <c r="E976" s="18">
        <v>1.7775049393809905</v>
      </c>
      <c r="F976" s="19">
        <f t="shared" si="164"/>
        <v>0.22914428316145366</v>
      </c>
      <c r="G976" s="18">
        <v>2.0428571428571436</v>
      </c>
      <c r="H976" s="17">
        <v>7</v>
      </c>
      <c r="I976" s="19">
        <f t="shared" si="165"/>
        <v>0.79154518950437314</v>
      </c>
      <c r="J976" s="19" t="str">
        <f t="shared" si="174"/>
        <v>&gt; 75%</v>
      </c>
      <c r="K976" s="19">
        <f t="shared" si="166"/>
        <v>0.83673469387755084</v>
      </c>
      <c r="L976" s="19">
        <f t="shared" si="167"/>
        <v>0.83673469387755084</v>
      </c>
      <c r="M976" s="18">
        <f t="shared" si="168"/>
        <v>54.3</v>
      </c>
      <c r="N976" s="18">
        <f t="shared" si="169"/>
        <v>57.399999999999991</v>
      </c>
      <c r="O976" s="18">
        <f t="shared" si="170"/>
        <v>57.399999999999991</v>
      </c>
      <c r="P976" s="19">
        <v>0.5</v>
      </c>
      <c r="Q976" s="18">
        <f t="shared" si="171"/>
        <v>4.9000000000000004</v>
      </c>
      <c r="R976" s="18">
        <f t="shared" si="172"/>
        <v>11.714285714285712</v>
      </c>
      <c r="S976" s="18">
        <f t="shared" si="173"/>
        <v>-4.7142857142857117</v>
      </c>
    </row>
    <row r="977" spans="1:19" x14ac:dyDescent="0.25">
      <c r="A977" s="17">
        <v>3941</v>
      </c>
      <c r="B977" s="18">
        <v>141.9</v>
      </c>
      <c r="C977" s="18">
        <v>83.962500000000006</v>
      </c>
      <c r="D977" s="18">
        <v>82.35</v>
      </c>
      <c r="E977" s="18">
        <v>43.905611014669041</v>
      </c>
      <c r="F977" s="19">
        <f t="shared" si="164"/>
        <v>0.5229192915250146</v>
      </c>
      <c r="G977" s="18">
        <v>57.9375</v>
      </c>
      <c r="H977" s="17">
        <v>8</v>
      </c>
      <c r="I977" s="19">
        <f t="shared" si="165"/>
        <v>0.59170190274841439</v>
      </c>
      <c r="J977" s="19" t="str">
        <f t="shared" si="174"/>
        <v>50% - 75%</v>
      </c>
      <c r="K977" s="19">
        <f t="shared" si="166"/>
        <v>0.58033826638477792</v>
      </c>
      <c r="L977" s="19">
        <f t="shared" si="167"/>
        <v>0.58033826638477792</v>
      </c>
      <c r="M977" s="18">
        <f t="shared" si="168"/>
        <v>671.7</v>
      </c>
      <c r="N977" s="18">
        <f t="shared" si="169"/>
        <v>658.8</v>
      </c>
      <c r="O977" s="18">
        <f t="shared" si="170"/>
        <v>658.8</v>
      </c>
      <c r="P977" s="19">
        <v>0.5</v>
      </c>
      <c r="Q977" s="18">
        <f t="shared" si="171"/>
        <v>70.95</v>
      </c>
      <c r="R977" s="18">
        <f t="shared" si="172"/>
        <v>9.2854122621564468</v>
      </c>
      <c r="S977" s="18">
        <f t="shared" si="173"/>
        <v>-1.2854122621564468</v>
      </c>
    </row>
    <row r="978" spans="1:19" x14ac:dyDescent="0.25">
      <c r="A978" s="17">
        <v>6692</v>
      </c>
      <c r="B978" s="18">
        <v>74.3</v>
      </c>
      <c r="C978" s="18">
        <v>39.825000000000003</v>
      </c>
      <c r="D978" s="18">
        <v>39.049999999999997</v>
      </c>
      <c r="E978" s="18">
        <v>18.207984904588262</v>
      </c>
      <c r="F978" s="19">
        <f t="shared" si="164"/>
        <v>0.45719987205494689</v>
      </c>
      <c r="G978" s="18">
        <v>34.474999999999994</v>
      </c>
      <c r="H978" s="17">
        <v>8</v>
      </c>
      <c r="I978" s="19">
        <f t="shared" si="165"/>
        <v>0.53600269179004045</v>
      </c>
      <c r="J978" s="19" t="str">
        <f t="shared" si="174"/>
        <v>50% - 75%</v>
      </c>
      <c r="K978" s="19">
        <f t="shared" si="166"/>
        <v>0.52557200538358007</v>
      </c>
      <c r="L978" s="19">
        <f t="shared" si="167"/>
        <v>0.52557200538358007</v>
      </c>
      <c r="M978" s="18">
        <f t="shared" si="168"/>
        <v>318.60000000000002</v>
      </c>
      <c r="N978" s="18">
        <f t="shared" si="169"/>
        <v>312.39999999999998</v>
      </c>
      <c r="O978" s="18">
        <f t="shared" si="170"/>
        <v>312.39999999999998</v>
      </c>
      <c r="P978" s="19">
        <v>0.5</v>
      </c>
      <c r="Q978" s="18">
        <f t="shared" si="171"/>
        <v>37.15</v>
      </c>
      <c r="R978" s="18">
        <f t="shared" si="172"/>
        <v>8.409152086137281</v>
      </c>
      <c r="S978" s="18">
        <f t="shared" si="173"/>
        <v>-0.40915208613728105</v>
      </c>
    </row>
    <row r="979" spans="1:19" x14ac:dyDescent="0.25">
      <c r="A979" s="17">
        <v>67213</v>
      </c>
      <c r="B979" s="18">
        <v>10</v>
      </c>
      <c r="C979" s="18">
        <v>4.9914117647058811</v>
      </c>
      <c r="D979" s="18">
        <v>3.9000000000000004</v>
      </c>
      <c r="E979" s="18">
        <v>3.1418761723455857</v>
      </c>
      <c r="F979" s="19">
        <f t="shared" si="164"/>
        <v>0.62945641843489963</v>
      </c>
      <c r="G979" s="18">
        <v>5.008588235294118</v>
      </c>
      <c r="H979" s="17">
        <v>17</v>
      </c>
      <c r="I979" s="19">
        <f t="shared" si="165"/>
        <v>0.49914117647058809</v>
      </c>
      <c r="J979" s="19" t="str">
        <f t="shared" si="174"/>
        <v>25% - 50%</v>
      </c>
      <c r="K979" s="19">
        <f t="shared" si="166"/>
        <v>0.39</v>
      </c>
      <c r="L979" s="19">
        <f t="shared" si="167"/>
        <v>0.39</v>
      </c>
      <c r="M979" s="18">
        <f t="shared" si="168"/>
        <v>84.853999999999985</v>
      </c>
      <c r="N979" s="18">
        <f t="shared" si="169"/>
        <v>66.300000000000011</v>
      </c>
      <c r="O979" s="18">
        <f t="shared" si="170"/>
        <v>66.300000000000011</v>
      </c>
      <c r="P979" s="19">
        <v>0.5</v>
      </c>
      <c r="Q979" s="18">
        <f t="shared" si="171"/>
        <v>5</v>
      </c>
      <c r="R979" s="18">
        <f t="shared" si="172"/>
        <v>13.260000000000002</v>
      </c>
      <c r="S979" s="18">
        <f t="shared" si="173"/>
        <v>3.7399999999999984</v>
      </c>
    </row>
    <row r="980" spans="1:19" x14ac:dyDescent="0.25">
      <c r="A980" s="17">
        <v>3343184</v>
      </c>
      <c r="B980" s="18">
        <v>78.8</v>
      </c>
      <c r="C980" s="18">
        <v>55.385714285714286</v>
      </c>
      <c r="D980" s="18">
        <v>56.6</v>
      </c>
      <c r="E980" s="18">
        <v>16.689959913216157</v>
      </c>
      <c r="F980" s="19">
        <f t="shared" si="164"/>
        <v>0.3013405194545089</v>
      </c>
      <c r="G980" s="18">
        <v>23.414285714285711</v>
      </c>
      <c r="H980" s="17">
        <v>7</v>
      </c>
      <c r="I980" s="19">
        <f t="shared" si="165"/>
        <v>0.70286439448876004</v>
      </c>
      <c r="J980" s="19" t="str">
        <f t="shared" si="174"/>
        <v>50% - 75%</v>
      </c>
      <c r="K980" s="19">
        <f t="shared" si="166"/>
        <v>0.718274111675127</v>
      </c>
      <c r="L980" s="19">
        <f t="shared" si="167"/>
        <v>0.718274111675127</v>
      </c>
      <c r="M980" s="18">
        <f t="shared" si="168"/>
        <v>387.7</v>
      </c>
      <c r="N980" s="18">
        <f t="shared" si="169"/>
        <v>396.2</v>
      </c>
      <c r="O980" s="18">
        <f t="shared" si="170"/>
        <v>396.2</v>
      </c>
      <c r="P980" s="19">
        <v>0.5</v>
      </c>
      <c r="Q980" s="18">
        <f t="shared" si="171"/>
        <v>39.4</v>
      </c>
      <c r="R980" s="18">
        <f t="shared" si="172"/>
        <v>10.055837563451776</v>
      </c>
      <c r="S980" s="18">
        <f t="shared" si="173"/>
        <v>-3.0558375634517763</v>
      </c>
    </row>
    <row r="981" spans="1:19" x14ac:dyDescent="0.25">
      <c r="A981" s="17">
        <v>39815</v>
      </c>
      <c r="B981" s="18">
        <v>334.7</v>
      </c>
      <c r="C981" s="18">
        <v>210.38888888888889</v>
      </c>
      <c r="D981" s="18">
        <v>191.6</v>
      </c>
      <c r="E981" s="18">
        <v>66.280246764108455</v>
      </c>
      <c r="F981" s="19">
        <f t="shared" si="164"/>
        <v>0.31503682116555382</v>
      </c>
      <c r="G981" s="18">
        <v>124.31111111111107</v>
      </c>
      <c r="H981" s="17">
        <v>9</v>
      </c>
      <c r="I981" s="19">
        <f t="shared" si="165"/>
        <v>0.62858944992198651</v>
      </c>
      <c r="J981" s="19" t="str">
        <f t="shared" si="174"/>
        <v>50% - 75%</v>
      </c>
      <c r="K981" s="19">
        <f t="shared" si="166"/>
        <v>0.57245294293397075</v>
      </c>
      <c r="L981" s="19">
        <f t="shared" si="167"/>
        <v>0.57245294293397075</v>
      </c>
      <c r="M981" s="18">
        <f t="shared" si="168"/>
        <v>1893.5</v>
      </c>
      <c r="N981" s="18">
        <f t="shared" si="169"/>
        <v>1724.3999999999999</v>
      </c>
      <c r="O981" s="18">
        <f t="shared" si="170"/>
        <v>1724.3999999999999</v>
      </c>
      <c r="P981" s="19">
        <v>0.5</v>
      </c>
      <c r="Q981" s="18">
        <f t="shared" si="171"/>
        <v>167.35</v>
      </c>
      <c r="R981" s="18">
        <f t="shared" si="172"/>
        <v>10.304152972811472</v>
      </c>
      <c r="S981" s="18">
        <f t="shared" si="173"/>
        <v>-1.3041529728114725</v>
      </c>
    </row>
    <row r="982" spans="1:19" x14ac:dyDescent="0.25">
      <c r="A982" s="17">
        <v>3343180</v>
      </c>
      <c r="B982" s="18">
        <v>94.3</v>
      </c>
      <c r="C982" s="18">
        <v>77.971428571428561</v>
      </c>
      <c r="D982" s="18">
        <v>79.3</v>
      </c>
      <c r="E982" s="18">
        <v>13.431023079139637</v>
      </c>
      <c r="F982" s="19">
        <f t="shared" si="164"/>
        <v>0.17225570090505216</v>
      </c>
      <c r="G982" s="18">
        <v>16.328571428571426</v>
      </c>
      <c r="H982" s="17">
        <v>7</v>
      </c>
      <c r="I982" s="19">
        <f t="shared" si="165"/>
        <v>0.82684441751249804</v>
      </c>
      <c r="J982" s="19" t="str">
        <f t="shared" si="174"/>
        <v>&gt; 75%</v>
      </c>
      <c r="K982" s="19">
        <f t="shared" si="166"/>
        <v>0.840933191940615</v>
      </c>
      <c r="L982" s="19">
        <f t="shared" si="167"/>
        <v>0.840933191940615</v>
      </c>
      <c r="M982" s="18">
        <f t="shared" si="168"/>
        <v>545.79999999999995</v>
      </c>
      <c r="N982" s="18">
        <f t="shared" si="169"/>
        <v>555.1</v>
      </c>
      <c r="O982" s="18">
        <f t="shared" si="170"/>
        <v>555.1</v>
      </c>
      <c r="P982" s="19">
        <v>0.5</v>
      </c>
      <c r="Q982" s="18">
        <f t="shared" si="171"/>
        <v>47.15</v>
      </c>
      <c r="R982" s="18">
        <f t="shared" si="172"/>
        <v>11.773064687168612</v>
      </c>
      <c r="S982" s="18">
        <f t="shared" si="173"/>
        <v>-4.7730646871686115</v>
      </c>
    </row>
    <row r="983" spans="1:19" x14ac:dyDescent="0.25">
      <c r="A983" s="17">
        <v>3343171</v>
      </c>
      <c r="B983" s="18">
        <v>94.6</v>
      </c>
      <c r="C983" s="18">
        <v>79.228571428571428</v>
      </c>
      <c r="D983" s="18">
        <v>80.3</v>
      </c>
      <c r="E983" s="18">
        <v>12.888329900303029</v>
      </c>
      <c r="F983" s="19">
        <f t="shared" si="164"/>
        <v>0.16267275388049263</v>
      </c>
      <c r="G983" s="18">
        <v>15.371428571428567</v>
      </c>
      <c r="H983" s="17">
        <v>7</v>
      </c>
      <c r="I983" s="19">
        <f t="shared" si="165"/>
        <v>0.83751132588341892</v>
      </c>
      <c r="J983" s="19" t="str">
        <f t="shared" si="174"/>
        <v>&gt; 75%</v>
      </c>
      <c r="K983" s="19">
        <f t="shared" si="166"/>
        <v>0.84883720930232565</v>
      </c>
      <c r="L983" s="19">
        <f t="shared" si="167"/>
        <v>0.84883720930232565</v>
      </c>
      <c r="M983" s="18">
        <f t="shared" si="168"/>
        <v>554.6</v>
      </c>
      <c r="N983" s="18">
        <f t="shared" si="169"/>
        <v>562.1</v>
      </c>
      <c r="O983" s="18">
        <f t="shared" si="170"/>
        <v>562.1</v>
      </c>
      <c r="P983" s="19">
        <v>0.5</v>
      </c>
      <c r="Q983" s="18">
        <f t="shared" si="171"/>
        <v>47.3</v>
      </c>
      <c r="R983" s="18">
        <f t="shared" si="172"/>
        <v>11.88372093023256</v>
      </c>
      <c r="S983" s="18">
        <f t="shared" si="173"/>
        <v>-4.8837209302325597</v>
      </c>
    </row>
    <row r="984" spans="1:19" x14ac:dyDescent="0.25">
      <c r="A984" s="17">
        <v>3251132</v>
      </c>
      <c r="B984" s="18">
        <v>70</v>
      </c>
      <c r="C984" s="18">
        <v>44.64</v>
      </c>
      <c r="D984" s="18">
        <v>55</v>
      </c>
      <c r="E984" s="18">
        <v>27.244595794395639</v>
      </c>
      <c r="F984" s="19">
        <f t="shared" si="164"/>
        <v>0.61031800614685572</v>
      </c>
      <c r="G984" s="18">
        <v>25.360000000000003</v>
      </c>
      <c r="H984" s="17">
        <v>5</v>
      </c>
      <c r="I984" s="19">
        <f t="shared" si="165"/>
        <v>0.63771428571428568</v>
      </c>
      <c r="J984" s="19" t="str">
        <f t="shared" si="174"/>
        <v>50% - 75%</v>
      </c>
      <c r="K984" s="19">
        <f t="shared" si="166"/>
        <v>0.7857142857142857</v>
      </c>
      <c r="L984" s="19">
        <f t="shared" si="167"/>
        <v>0.7857142857142857</v>
      </c>
      <c r="M984" s="18">
        <f t="shared" si="168"/>
        <v>223.2</v>
      </c>
      <c r="N984" s="18">
        <f t="shared" si="169"/>
        <v>275</v>
      </c>
      <c r="O984" s="18">
        <f t="shared" si="170"/>
        <v>275</v>
      </c>
      <c r="P984" s="19">
        <v>0.5</v>
      </c>
      <c r="Q984" s="18">
        <f t="shared" si="171"/>
        <v>35</v>
      </c>
      <c r="R984" s="18">
        <f t="shared" si="172"/>
        <v>7.8571428571428568</v>
      </c>
      <c r="S984" s="18">
        <f t="shared" si="173"/>
        <v>-2.8571428571428568</v>
      </c>
    </row>
    <row r="985" spans="1:19" x14ac:dyDescent="0.25">
      <c r="A985" s="17">
        <v>510238</v>
      </c>
      <c r="B985" s="18">
        <v>13.2</v>
      </c>
      <c r="C985" s="18">
        <v>7.7277272727272726</v>
      </c>
      <c r="D985" s="18">
        <v>6.5</v>
      </c>
      <c r="E985" s="18">
        <v>3.3989052381879996</v>
      </c>
      <c r="F985" s="19">
        <f t="shared" si="164"/>
        <v>0.43983245244477381</v>
      </c>
      <c r="G985" s="18">
        <v>5.4722727272727267</v>
      </c>
      <c r="H985" s="17">
        <v>11</v>
      </c>
      <c r="I985" s="19">
        <f t="shared" si="165"/>
        <v>0.58543388429752063</v>
      </c>
      <c r="J985" s="19" t="str">
        <f t="shared" si="174"/>
        <v>50% - 75%</v>
      </c>
      <c r="K985" s="19">
        <f t="shared" si="166"/>
        <v>0.49242424242424243</v>
      </c>
      <c r="L985" s="19">
        <f t="shared" si="167"/>
        <v>0.49242424242424243</v>
      </c>
      <c r="M985" s="18">
        <f t="shared" si="168"/>
        <v>85.004999999999995</v>
      </c>
      <c r="N985" s="18">
        <f t="shared" si="169"/>
        <v>71.5</v>
      </c>
      <c r="O985" s="18">
        <f t="shared" si="170"/>
        <v>71.5</v>
      </c>
      <c r="P985" s="19">
        <v>0.5</v>
      </c>
      <c r="Q985" s="18">
        <f t="shared" si="171"/>
        <v>6.6</v>
      </c>
      <c r="R985" s="18">
        <f t="shared" si="172"/>
        <v>10.833333333333334</v>
      </c>
      <c r="S985" s="18">
        <f t="shared" si="173"/>
        <v>0.16666666666666607</v>
      </c>
    </row>
    <row r="986" spans="1:19" x14ac:dyDescent="0.25">
      <c r="A986" s="17">
        <v>67054</v>
      </c>
      <c r="B986" s="18">
        <v>27.7</v>
      </c>
      <c r="C986" s="18">
        <v>17.528571428571428</v>
      </c>
      <c r="D986" s="18">
        <v>17.3</v>
      </c>
      <c r="E986" s="18">
        <v>5.5966401485517121</v>
      </c>
      <c r="F986" s="19">
        <f t="shared" si="164"/>
        <v>0.31928672404125497</v>
      </c>
      <c r="G986" s="18">
        <v>10.171428571428569</v>
      </c>
      <c r="H986" s="17">
        <v>7</v>
      </c>
      <c r="I986" s="19">
        <f t="shared" si="165"/>
        <v>0.63280041258380615</v>
      </c>
      <c r="J986" s="19" t="str">
        <f t="shared" si="174"/>
        <v>50% - 75%</v>
      </c>
      <c r="K986" s="19">
        <f t="shared" si="166"/>
        <v>0.62454873646209386</v>
      </c>
      <c r="L986" s="19">
        <f t="shared" si="167"/>
        <v>0.62454873646209386</v>
      </c>
      <c r="M986" s="18">
        <f t="shared" si="168"/>
        <v>122.7</v>
      </c>
      <c r="N986" s="18">
        <f t="shared" si="169"/>
        <v>121.10000000000001</v>
      </c>
      <c r="O986" s="18">
        <f t="shared" si="170"/>
        <v>121.10000000000001</v>
      </c>
      <c r="P986" s="19">
        <v>0.5</v>
      </c>
      <c r="Q986" s="18">
        <f t="shared" si="171"/>
        <v>13.85</v>
      </c>
      <c r="R986" s="18">
        <f t="shared" si="172"/>
        <v>8.7436823104693158</v>
      </c>
      <c r="S986" s="18">
        <f t="shared" si="173"/>
        <v>-1.7436823104693158</v>
      </c>
    </row>
    <row r="987" spans="1:19" x14ac:dyDescent="0.25">
      <c r="A987" s="17">
        <v>72211</v>
      </c>
      <c r="B987" s="18">
        <v>10</v>
      </c>
      <c r="C987" s="18">
        <v>6.2334999999999994</v>
      </c>
      <c r="D987" s="18">
        <v>5</v>
      </c>
      <c r="E987" s="18">
        <v>2.251499237881688</v>
      </c>
      <c r="F987" s="19">
        <f t="shared" si="164"/>
        <v>0.36119342871287208</v>
      </c>
      <c r="G987" s="18">
        <v>3.7665000000000002</v>
      </c>
      <c r="H987" s="17">
        <v>12</v>
      </c>
      <c r="I987" s="19">
        <f t="shared" si="165"/>
        <v>0.62334999999999996</v>
      </c>
      <c r="J987" s="19" t="str">
        <f t="shared" si="174"/>
        <v>50% - 75%</v>
      </c>
      <c r="K987" s="19">
        <f t="shared" si="166"/>
        <v>0.5</v>
      </c>
      <c r="L987" s="19">
        <f t="shared" si="167"/>
        <v>0.5</v>
      </c>
      <c r="M987" s="18">
        <f t="shared" si="168"/>
        <v>74.801999999999992</v>
      </c>
      <c r="N987" s="18">
        <f t="shared" si="169"/>
        <v>60</v>
      </c>
      <c r="O987" s="18">
        <f t="shared" si="170"/>
        <v>60</v>
      </c>
      <c r="P987" s="19">
        <v>0.5</v>
      </c>
      <c r="Q987" s="18">
        <f t="shared" si="171"/>
        <v>5</v>
      </c>
      <c r="R987" s="18">
        <f t="shared" si="172"/>
        <v>12</v>
      </c>
      <c r="S987" s="18">
        <f t="shared" si="173"/>
        <v>0</v>
      </c>
    </row>
    <row r="988" spans="1:19" x14ac:dyDescent="0.25">
      <c r="A988" s="17">
        <v>7047</v>
      </c>
      <c r="B988" s="18">
        <v>110</v>
      </c>
      <c r="C988" s="18">
        <v>61.792000000000002</v>
      </c>
      <c r="D988" s="18">
        <v>55.001000000000005</v>
      </c>
      <c r="E988" s="18">
        <v>19.480457100826509</v>
      </c>
      <c r="F988" s="19">
        <f t="shared" si="164"/>
        <v>0.31525856261047563</v>
      </c>
      <c r="G988" s="18">
        <v>48.207999999999998</v>
      </c>
      <c r="H988" s="17">
        <v>8</v>
      </c>
      <c r="I988" s="19">
        <f t="shared" si="165"/>
        <v>0.56174545454545455</v>
      </c>
      <c r="J988" s="19" t="str">
        <f t="shared" si="174"/>
        <v>50% - 75%</v>
      </c>
      <c r="K988" s="19">
        <f t="shared" si="166"/>
        <v>0.50000909090909096</v>
      </c>
      <c r="L988" s="19">
        <f t="shared" si="167"/>
        <v>0.50000909090909096</v>
      </c>
      <c r="M988" s="18">
        <f t="shared" si="168"/>
        <v>494.33600000000001</v>
      </c>
      <c r="N988" s="18">
        <f t="shared" si="169"/>
        <v>440.00800000000004</v>
      </c>
      <c r="O988" s="18">
        <f t="shared" si="170"/>
        <v>440.00800000000004</v>
      </c>
      <c r="P988" s="19">
        <v>0.5</v>
      </c>
      <c r="Q988" s="18">
        <f t="shared" si="171"/>
        <v>55</v>
      </c>
      <c r="R988" s="18">
        <f t="shared" si="172"/>
        <v>8.0001454545454553</v>
      </c>
      <c r="S988" s="18">
        <f t="shared" si="173"/>
        <v>-1.4545454545533687E-4</v>
      </c>
    </row>
    <row r="989" spans="1:19" x14ac:dyDescent="0.25">
      <c r="A989" s="17">
        <v>7222</v>
      </c>
      <c r="B989" s="18">
        <v>55.003</v>
      </c>
      <c r="C989" s="18">
        <v>54.667333333333325</v>
      </c>
      <c r="D989" s="18">
        <v>55</v>
      </c>
      <c r="E989" s="18">
        <v>0.51691533800678258</v>
      </c>
      <c r="F989" s="19">
        <f t="shared" si="164"/>
        <v>9.455653065330593E-3</v>
      </c>
      <c r="G989" s="18">
        <v>0.33566666666666717</v>
      </c>
      <c r="H989" s="17">
        <v>6</v>
      </c>
      <c r="I989" s="19">
        <f t="shared" si="165"/>
        <v>0.99389730257137476</v>
      </c>
      <c r="J989" s="19" t="str">
        <f t="shared" si="174"/>
        <v>&gt; 75%</v>
      </c>
      <c r="K989" s="19">
        <f t="shared" si="166"/>
        <v>0.9999454575204989</v>
      </c>
      <c r="L989" s="19">
        <f t="shared" si="167"/>
        <v>0.99389730257137476</v>
      </c>
      <c r="M989" s="18">
        <f t="shared" si="168"/>
        <v>328.00399999999996</v>
      </c>
      <c r="N989" s="18">
        <f t="shared" si="169"/>
        <v>330</v>
      </c>
      <c r="O989" s="18">
        <f t="shared" si="170"/>
        <v>330</v>
      </c>
      <c r="P989" s="19">
        <v>0.5</v>
      </c>
      <c r="Q989" s="18">
        <f t="shared" si="171"/>
        <v>27.5015</v>
      </c>
      <c r="R989" s="18">
        <f t="shared" si="172"/>
        <v>11.999345490245986</v>
      </c>
      <c r="S989" s="18">
        <f t="shared" si="173"/>
        <v>-5.999345490245986</v>
      </c>
    </row>
    <row r="990" spans="1:19" x14ac:dyDescent="0.25">
      <c r="A990" s="17">
        <v>3964</v>
      </c>
      <c r="B990" s="18">
        <v>89.9</v>
      </c>
      <c r="C990" s="18">
        <v>44</v>
      </c>
      <c r="D990" s="18">
        <v>33.400000000000006</v>
      </c>
      <c r="E990" s="18">
        <v>24.994372700003236</v>
      </c>
      <c r="F990" s="19">
        <f t="shared" si="164"/>
        <v>0.56805392500007357</v>
      </c>
      <c r="G990" s="18">
        <v>45.9</v>
      </c>
      <c r="H990" s="17">
        <v>16</v>
      </c>
      <c r="I990" s="19">
        <f t="shared" si="165"/>
        <v>0.48943270300333702</v>
      </c>
      <c r="J990" s="19" t="str">
        <f t="shared" si="174"/>
        <v>25% - 50%</v>
      </c>
      <c r="K990" s="19">
        <f t="shared" si="166"/>
        <v>0.37152391546162405</v>
      </c>
      <c r="L990" s="19">
        <f t="shared" si="167"/>
        <v>0.37152391546162405</v>
      </c>
      <c r="M990" s="18">
        <f t="shared" si="168"/>
        <v>704</v>
      </c>
      <c r="N990" s="18">
        <f t="shared" si="169"/>
        <v>534.40000000000009</v>
      </c>
      <c r="O990" s="18">
        <f t="shared" si="170"/>
        <v>534.40000000000009</v>
      </c>
      <c r="P990" s="19">
        <v>0.5</v>
      </c>
      <c r="Q990" s="18">
        <f t="shared" si="171"/>
        <v>44.95</v>
      </c>
      <c r="R990" s="18">
        <f t="shared" si="172"/>
        <v>11.88876529477197</v>
      </c>
      <c r="S990" s="18">
        <f t="shared" si="173"/>
        <v>4.1112347052280303</v>
      </c>
    </row>
    <row r="991" spans="1:19" x14ac:dyDescent="0.25">
      <c r="A991" s="17">
        <v>42121</v>
      </c>
      <c r="B991" s="18">
        <v>26.021999999999998</v>
      </c>
      <c r="C991" s="18">
        <v>13.909333333333334</v>
      </c>
      <c r="D991" s="18">
        <v>13.6275</v>
      </c>
      <c r="E991" s="18">
        <v>11.410008740867228</v>
      </c>
      <c r="F991" s="19">
        <f t="shared" si="164"/>
        <v>0.82031312841741</v>
      </c>
      <c r="G991" s="18">
        <v>12.112666666666664</v>
      </c>
      <c r="H991" s="17">
        <v>6</v>
      </c>
      <c r="I991" s="19">
        <f t="shared" si="165"/>
        <v>0.5345220710680707</v>
      </c>
      <c r="J991" s="19" t="str">
        <f t="shared" si="174"/>
        <v>50% - 75%</v>
      </c>
      <c r="K991" s="19">
        <f t="shared" si="166"/>
        <v>0.52369149181461838</v>
      </c>
      <c r="L991" s="19">
        <f t="shared" si="167"/>
        <v>0.52369149181461838</v>
      </c>
      <c r="M991" s="18">
        <f t="shared" si="168"/>
        <v>83.456000000000003</v>
      </c>
      <c r="N991" s="18">
        <f t="shared" si="169"/>
        <v>81.765000000000001</v>
      </c>
      <c r="O991" s="18">
        <f t="shared" si="170"/>
        <v>81.765000000000001</v>
      </c>
      <c r="P991" s="19">
        <v>0.5</v>
      </c>
      <c r="Q991" s="18">
        <f t="shared" si="171"/>
        <v>13.010999999999999</v>
      </c>
      <c r="R991" s="18">
        <f t="shared" si="172"/>
        <v>6.284297901775421</v>
      </c>
      <c r="S991" s="18">
        <f t="shared" si="173"/>
        <v>-0.28429790177542102</v>
      </c>
    </row>
    <row r="992" spans="1:19" x14ac:dyDescent="0.25">
      <c r="A992" s="17">
        <v>3126</v>
      </c>
      <c r="B992" s="18">
        <v>48.9</v>
      </c>
      <c r="C992" s="18">
        <v>23.781000000000002</v>
      </c>
      <c r="D992" s="18">
        <v>17.998000000000001</v>
      </c>
      <c r="E992" s="18">
        <v>13.885703535171217</v>
      </c>
      <c r="F992" s="19">
        <f t="shared" si="164"/>
        <v>0.58389905955053256</v>
      </c>
      <c r="G992" s="18">
        <v>25.119</v>
      </c>
      <c r="H992" s="17">
        <v>16</v>
      </c>
      <c r="I992" s="19">
        <f t="shared" si="165"/>
        <v>0.48631901840490804</v>
      </c>
      <c r="J992" s="19" t="str">
        <f t="shared" si="174"/>
        <v>25% - 50%</v>
      </c>
      <c r="K992" s="19">
        <f t="shared" si="166"/>
        <v>0.36805725971370146</v>
      </c>
      <c r="L992" s="19">
        <f t="shared" si="167"/>
        <v>0.36805725971370146</v>
      </c>
      <c r="M992" s="18">
        <f t="shared" si="168"/>
        <v>380.49600000000004</v>
      </c>
      <c r="N992" s="18">
        <f t="shared" si="169"/>
        <v>287.96800000000002</v>
      </c>
      <c r="O992" s="18">
        <f t="shared" si="170"/>
        <v>287.96800000000002</v>
      </c>
      <c r="P992" s="19">
        <v>0.5</v>
      </c>
      <c r="Q992" s="18">
        <f t="shared" si="171"/>
        <v>24.45</v>
      </c>
      <c r="R992" s="18">
        <f t="shared" si="172"/>
        <v>11.777832310838447</v>
      </c>
      <c r="S992" s="18">
        <f t="shared" si="173"/>
        <v>4.2221676891615534</v>
      </c>
    </row>
    <row r="993" spans="1:19" x14ac:dyDescent="0.25">
      <c r="A993" s="17">
        <v>39816</v>
      </c>
      <c r="B993" s="18">
        <v>264</v>
      </c>
      <c r="C993" s="18">
        <v>127.55555555555556</v>
      </c>
      <c r="D993" s="18">
        <v>106.6</v>
      </c>
      <c r="E993" s="18">
        <v>68.298629398969467</v>
      </c>
      <c r="F993" s="19">
        <f t="shared" si="164"/>
        <v>0.53544221654244351</v>
      </c>
      <c r="G993" s="18">
        <v>136.44444444444446</v>
      </c>
      <c r="H993" s="17">
        <v>9</v>
      </c>
      <c r="I993" s="19">
        <f t="shared" si="165"/>
        <v>0.48316498316498319</v>
      </c>
      <c r="J993" s="19" t="str">
        <f t="shared" si="174"/>
        <v>25% - 50%</v>
      </c>
      <c r="K993" s="19">
        <f t="shared" si="166"/>
        <v>0.40378787878787875</v>
      </c>
      <c r="L993" s="19">
        <f t="shared" si="167"/>
        <v>0.40378787878787875</v>
      </c>
      <c r="M993" s="18">
        <f t="shared" si="168"/>
        <v>1148</v>
      </c>
      <c r="N993" s="18">
        <f t="shared" si="169"/>
        <v>959.4</v>
      </c>
      <c r="O993" s="18">
        <f t="shared" si="170"/>
        <v>959.4</v>
      </c>
      <c r="P993" s="19">
        <v>0.5</v>
      </c>
      <c r="Q993" s="18">
        <f t="shared" si="171"/>
        <v>132</v>
      </c>
      <c r="R993" s="18">
        <f t="shared" si="172"/>
        <v>7.2681818181818176</v>
      </c>
      <c r="S993" s="18">
        <f t="shared" si="173"/>
        <v>1.7318181818181824</v>
      </c>
    </row>
    <row r="994" spans="1:19" x14ac:dyDescent="0.25">
      <c r="A994" s="17">
        <v>39623</v>
      </c>
      <c r="B994" s="18">
        <v>39.4</v>
      </c>
      <c r="C994" s="18">
        <v>17.366666666666667</v>
      </c>
      <c r="D994" s="18">
        <v>14.5</v>
      </c>
      <c r="E994" s="18">
        <v>9.6985823706354086</v>
      </c>
      <c r="F994" s="19">
        <f t="shared" si="164"/>
        <v>0.5584596374646108</v>
      </c>
      <c r="G994" s="18">
        <v>22.033333333333335</v>
      </c>
      <c r="H994" s="17">
        <v>9</v>
      </c>
      <c r="I994" s="19">
        <f t="shared" si="165"/>
        <v>0.44077834179357023</v>
      </c>
      <c r="J994" s="19" t="str">
        <f t="shared" si="174"/>
        <v>25% - 50%</v>
      </c>
      <c r="K994" s="19">
        <f t="shared" si="166"/>
        <v>0.36802030456852791</v>
      </c>
      <c r="L994" s="19">
        <f t="shared" si="167"/>
        <v>0.36802030456852791</v>
      </c>
      <c r="M994" s="18">
        <f t="shared" si="168"/>
        <v>156.30000000000001</v>
      </c>
      <c r="N994" s="18">
        <f t="shared" si="169"/>
        <v>130.5</v>
      </c>
      <c r="O994" s="18">
        <f t="shared" si="170"/>
        <v>130.5</v>
      </c>
      <c r="P994" s="19">
        <v>0.5</v>
      </c>
      <c r="Q994" s="18">
        <f t="shared" si="171"/>
        <v>19.7</v>
      </c>
      <c r="R994" s="18">
        <f t="shared" si="172"/>
        <v>6.624365482233503</v>
      </c>
      <c r="S994" s="18">
        <f t="shared" si="173"/>
        <v>2.375634517766497</v>
      </c>
    </row>
    <row r="995" spans="1:19" x14ac:dyDescent="0.25">
      <c r="A995" s="17">
        <v>72227</v>
      </c>
      <c r="B995" s="18">
        <v>15</v>
      </c>
      <c r="C995" s="18">
        <v>8.7616249999999987</v>
      </c>
      <c r="D995" s="18">
        <v>7.5430000000000001</v>
      </c>
      <c r="E995" s="18">
        <v>4.4219960243407881</v>
      </c>
      <c r="F995" s="19">
        <f t="shared" si="164"/>
        <v>0.50470044362099364</v>
      </c>
      <c r="G995" s="18">
        <v>6.2383750000000004</v>
      </c>
      <c r="H995" s="17">
        <v>8</v>
      </c>
      <c r="I995" s="19">
        <f t="shared" si="165"/>
        <v>0.58410833333333323</v>
      </c>
      <c r="J995" s="19" t="str">
        <f t="shared" si="174"/>
        <v>50% - 75%</v>
      </c>
      <c r="K995" s="19">
        <f t="shared" si="166"/>
        <v>0.50286666666666668</v>
      </c>
      <c r="L995" s="19">
        <f t="shared" si="167"/>
        <v>0.50286666666666668</v>
      </c>
      <c r="M995" s="18">
        <f t="shared" si="168"/>
        <v>70.092999999999989</v>
      </c>
      <c r="N995" s="18">
        <f t="shared" si="169"/>
        <v>60.344000000000001</v>
      </c>
      <c r="O995" s="18">
        <f t="shared" si="170"/>
        <v>60.344000000000001</v>
      </c>
      <c r="P995" s="19">
        <v>0.5</v>
      </c>
      <c r="Q995" s="18">
        <f t="shared" si="171"/>
        <v>7.5</v>
      </c>
      <c r="R995" s="18">
        <f t="shared" si="172"/>
        <v>8.0458666666666669</v>
      </c>
      <c r="S995" s="18">
        <f t="shared" si="173"/>
        <v>-4.5866666666666944E-2</v>
      </c>
    </row>
    <row r="996" spans="1:19" x14ac:dyDescent="0.25">
      <c r="A996" s="17">
        <v>294203</v>
      </c>
      <c r="B996" s="18">
        <v>205</v>
      </c>
      <c r="C996" s="18">
        <v>160.88</v>
      </c>
      <c r="D996" s="18">
        <v>164.9</v>
      </c>
      <c r="E996" s="18">
        <v>35.288340850768257</v>
      </c>
      <c r="F996" s="19">
        <f t="shared" si="164"/>
        <v>0.21934572880885292</v>
      </c>
      <c r="G996" s="18">
        <v>44.12</v>
      </c>
      <c r="H996" s="17">
        <v>5</v>
      </c>
      <c r="I996" s="19">
        <f t="shared" si="165"/>
        <v>0.78478048780487808</v>
      </c>
      <c r="J996" s="19" t="str">
        <f t="shared" si="174"/>
        <v>&gt; 75%</v>
      </c>
      <c r="K996" s="19">
        <f t="shared" si="166"/>
        <v>0.80439024390243907</v>
      </c>
      <c r="L996" s="19">
        <f t="shared" si="167"/>
        <v>0.80439024390243907</v>
      </c>
      <c r="M996" s="18">
        <f t="shared" si="168"/>
        <v>804.4</v>
      </c>
      <c r="N996" s="18">
        <f t="shared" si="169"/>
        <v>824.5</v>
      </c>
      <c r="O996" s="18">
        <f t="shared" si="170"/>
        <v>824.5</v>
      </c>
      <c r="P996" s="19">
        <v>0.5</v>
      </c>
      <c r="Q996" s="18">
        <f t="shared" si="171"/>
        <v>102.5</v>
      </c>
      <c r="R996" s="18">
        <f t="shared" si="172"/>
        <v>8.0439024390243894</v>
      </c>
      <c r="S996" s="18">
        <f t="shared" si="173"/>
        <v>-3.0439024390243894</v>
      </c>
    </row>
    <row r="997" spans="1:19" x14ac:dyDescent="0.25">
      <c r="A997" s="17">
        <v>19695</v>
      </c>
      <c r="B997" s="18">
        <v>37.4</v>
      </c>
      <c r="C997" s="18">
        <v>12.270000000000001</v>
      </c>
      <c r="D997" s="18">
        <v>9.85</v>
      </c>
      <c r="E997" s="18">
        <v>9.7571683050633773</v>
      </c>
      <c r="F997" s="19">
        <f t="shared" si="164"/>
        <v>0.79520524083646094</v>
      </c>
      <c r="G997" s="18">
        <v>25.129999999999995</v>
      </c>
      <c r="H997" s="17">
        <v>10</v>
      </c>
      <c r="I997" s="19">
        <f t="shared" si="165"/>
        <v>0.32807486631016047</v>
      </c>
      <c r="J997" s="19" t="str">
        <f t="shared" si="174"/>
        <v>25% - 50%</v>
      </c>
      <c r="K997" s="19">
        <f t="shared" si="166"/>
        <v>0.26336898395721925</v>
      </c>
      <c r="L997" s="19">
        <f t="shared" si="167"/>
        <v>0.26336898395721925</v>
      </c>
      <c r="M997" s="18">
        <f t="shared" si="168"/>
        <v>122.70000000000002</v>
      </c>
      <c r="N997" s="18">
        <f t="shared" si="169"/>
        <v>98.5</v>
      </c>
      <c r="O997" s="18">
        <f t="shared" si="170"/>
        <v>98.5</v>
      </c>
      <c r="P997" s="19">
        <v>0.5</v>
      </c>
      <c r="Q997" s="18">
        <f t="shared" si="171"/>
        <v>18.7</v>
      </c>
      <c r="R997" s="18">
        <f t="shared" si="172"/>
        <v>5.2673796791443852</v>
      </c>
      <c r="S997" s="18">
        <f t="shared" si="173"/>
        <v>4.7326203208556148</v>
      </c>
    </row>
    <row r="998" spans="1:19" x14ac:dyDescent="0.25">
      <c r="A998" s="17">
        <v>39624</v>
      </c>
      <c r="B998" s="18">
        <v>96.6</v>
      </c>
      <c r="C998" s="18">
        <v>45.342857142857149</v>
      </c>
      <c r="D998" s="18">
        <v>39.700000000000003</v>
      </c>
      <c r="E998" s="18">
        <v>25.391196449613311</v>
      </c>
      <c r="F998" s="19">
        <f t="shared" si="164"/>
        <v>0.55998227834685932</v>
      </c>
      <c r="G998" s="18">
        <v>51.25714285714286</v>
      </c>
      <c r="H998" s="17">
        <v>7</v>
      </c>
      <c r="I998" s="19">
        <f t="shared" si="165"/>
        <v>0.46938775510204089</v>
      </c>
      <c r="J998" s="19" t="str">
        <f t="shared" si="174"/>
        <v>25% - 50%</v>
      </c>
      <c r="K998" s="19">
        <f t="shared" si="166"/>
        <v>0.41097308488612844</v>
      </c>
      <c r="L998" s="19">
        <f t="shared" si="167"/>
        <v>0.41097308488612844</v>
      </c>
      <c r="M998" s="18">
        <f t="shared" si="168"/>
        <v>317.40000000000003</v>
      </c>
      <c r="N998" s="18">
        <f t="shared" si="169"/>
        <v>277.90000000000003</v>
      </c>
      <c r="O998" s="18">
        <f t="shared" si="170"/>
        <v>277.90000000000003</v>
      </c>
      <c r="P998" s="19">
        <v>0.5</v>
      </c>
      <c r="Q998" s="18">
        <f t="shared" si="171"/>
        <v>48.3</v>
      </c>
      <c r="R998" s="18">
        <f t="shared" si="172"/>
        <v>5.7536231884057978</v>
      </c>
      <c r="S998" s="18">
        <f t="shared" si="173"/>
        <v>1.2463768115942022</v>
      </c>
    </row>
    <row r="999" spans="1:19" x14ac:dyDescent="0.25">
      <c r="A999" s="17">
        <v>3061</v>
      </c>
      <c r="B999" s="18">
        <v>10.034000000000001</v>
      </c>
      <c r="C999" s="18">
        <v>10.007</v>
      </c>
      <c r="D999" s="18">
        <v>10</v>
      </c>
      <c r="E999" s="18">
        <v>1.5099668870541866E-2</v>
      </c>
      <c r="F999" s="19">
        <f t="shared" si="164"/>
        <v>1.5089106495994671E-3</v>
      </c>
      <c r="G999" s="18">
        <v>2.7000000000000669E-2</v>
      </c>
      <c r="H999" s="17">
        <v>5</v>
      </c>
      <c r="I999" s="19">
        <f t="shared" si="165"/>
        <v>0.9973091488937611</v>
      </c>
      <c r="J999" s="19" t="str">
        <f t="shared" si="174"/>
        <v>&gt; 75%</v>
      </c>
      <c r="K999" s="19">
        <f t="shared" si="166"/>
        <v>0.9966115208291807</v>
      </c>
      <c r="L999" s="19">
        <f t="shared" si="167"/>
        <v>0.9973091488937611</v>
      </c>
      <c r="M999" s="18">
        <f t="shared" si="168"/>
        <v>50.034999999999997</v>
      </c>
      <c r="N999" s="18">
        <f t="shared" si="169"/>
        <v>50</v>
      </c>
      <c r="O999" s="18">
        <f t="shared" si="170"/>
        <v>50</v>
      </c>
      <c r="P999" s="19">
        <v>0.5</v>
      </c>
      <c r="Q999" s="18">
        <f t="shared" si="171"/>
        <v>5.0170000000000003</v>
      </c>
      <c r="R999" s="18">
        <f t="shared" si="172"/>
        <v>9.9661152082918072</v>
      </c>
      <c r="S999" s="18">
        <f t="shared" si="173"/>
        <v>-4.9661152082918072</v>
      </c>
    </row>
    <row r="1000" spans="1:19" x14ac:dyDescent="0.25">
      <c r="A1000" s="17">
        <v>72213</v>
      </c>
      <c r="B1000" s="18">
        <v>5.0170000000000003</v>
      </c>
      <c r="C1000" s="18">
        <v>5.0042</v>
      </c>
      <c r="D1000" s="18">
        <v>5</v>
      </c>
      <c r="E1000" s="18">
        <v>7.3620649277225383E-3</v>
      </c>
      <c r="F1000" s="19">
        <f t="shared" si="164"/>
        <v>1.4711771966992803E-3</v>
      </c>
      <c r="G1000" s="18">
        <v>1.2800000000000367E-2</v>
      </c>
      <c r="H1000" s="17">
        <v>5</v>
      </c>
      <c r="I1000" s="19">
        <f t="shared" si="165"/>
        <v>0.99744867450667718</v>
      </c>
      <c r="J1000" s="19" t="str">
        <f t="shared" si="174"/>
        <v>&gt; 75%</v>
      </c>
      <c r="K1000" s="19">
        <f t="shared" si="166"/>
        <v>0.9966115208291807</v>
      </c>
      <c r="L1000" s="19">
        <f t="shared" si="167"/>
        <v>0.99744867450667718</v>
      </c>
      <c r="M1000" s="18">
        <f t="shared" si="168"/>
        <v>25.021000000000001</v>
      </c>
      <c r="N1000" s="18">
        <f t="shared" si="169"/>
        <v>25</v>
      </c>
      <c r="O1000" s="18">
        <f t="shared" si="170"/>
        <v>25</v>
      </c>
      <c r="P1000" s="19">
        <v>0.5</v>
      </c>
      <c r="Q1000" s="18">
        <f t="shared" si="171"/>
        <v>2.5085000000000002</v>
      </c>
      <c r="R1000" s="18">
        <f t="shared" si="172"/>
        <v>9.9661152082918072</v>
      </c>
      <c r="S1000" s="18">
        <f t="shared" si="173"/>
        <v>-4.9661152082918072</v>
      </c>
    </row>
    <row r="1001" spans="1:19" x14ac:dyDescent="0.25">
      <c r="A1001" s="17">
        <v>3343178</v>
      </c>
      <c r="B1001" s="18">
        <v>114.3</v>
      </c>
      <c r="C1001" s="18">
        <v>92.525000000000006</v>
      </c>
      <c r="D1001" s="18">
        <v>104</v>
      </c>
      <c r="E1001" s="18">
        <v>30.253525965304163</v>
      </c>
      <c r="F1001" s="19">
        <f t="shared" si="164"/>
        <v>0.32697677346991799</v>
      </c>
      <c r="G1001" s="18">
        <v>21.774999999999999</v>
      </c>
      <c r="H1001" s="17">
        <v>4</v>
      </c>
      <c r="I1001" s="19">
        <f t="shared" si="165"/>
        <v>0.80949256342957132</v>
      </c>
      <c r="J1001" s="19" t="str">
        <f t="shared" si="174"/>
        <v>&gt; 75%</v>
      </c>
      <c r="K1001" s="19">
        <f t="shared" si="166"/>
        <v>0.90988626421697294</v>
      </c>
      <c r="L1001" s="19">
        <f t="shared" si="167"/>
        <v>0.90988626421697294</v>
      </c>
      <c r="M1001" s="18">
        <f t="shared" si="168"/>
        <v>370.1</v>
      </c>
      <c r="N1001" s="18">
        <f t="shared" si="169"/>
        <v>416</v>
      </c>
      <c r="O1001" s="18">
        <f t="shared" si="170"/>
        <v>416</v>
      </c>
      <c r="P1001" s="19">
        <v>0.5</v>
      </c>
      <c r="Q1001" s="18">
        <f t="shared" si="171"/>
        <v>57.15</v>
      </c>
      <c r="R1001" s="18">
        <f t="shared" si="172"/>
        <v>7.2790901137357835</v>
      </c>
      <c r="S1001" s="18">
        <f t="shared" si="173"/>
        <v>-3.2790901137357835</v>
      </c>
    </row>
    <row r="1002" spans="1:19" x14ac:dyDescent="0.25">
      <c r="A1002" s="17">
        <v>6714</v>
      </c>
      <c r="B1002" s="18">
        <v>231.3</v>
      </c>
      <c r="C1002" s="18">
        <v>168.17500000000001</v>
      </c>
      <c r="D1002" s="18">
        <v>175.3</v>
      </c>
      <c r="E1002" s="18">
        <v>73.510787190271131</v>
      </c>
      <c r="F1002" s="19">
        <f t="shared" si="164"/>
        <v>0.43710888770787054</v>
      </c>
      <c r="G1002" s="18">
        <v>63.125000000000007</v>
      </c>
      <c r="H1002" s="17">
        <v>4</v>
      </c>
      <c r="I1002" s="19">
        <f t="shared" si="165"/>
        <v>0.72708603545179418</v>
      </c>
      <c r="J1002" s="19" t="str">
        <f t="shared" si="174"/>
        <v>50% - 75%</v>
      </c>
      <c r="K1002" s="19">
        <f t="shared" si="166"/>
        <v>0.75789018590575008</v>
      </c>
      <c r="L1002" s="19">
        <f t="shared" si="167"/>
        <v>0.75789018590575008</v>
      </c>
      <c r="M1002" s="18">
        <f t="shared" si="168"/>
        <v>672.7</v>
      </c>
      <c r="N1002" s="18">
        <f t="shared" si="169"/>
        <v>701.2</v>
      </c>
      <c r="O1002" s="18">
        <f t="shared" si="170"/>
        <v>701.2</v>
      </c>
      <c r="P1002" s="19">
        <v>0.5</v>
      </c>
      <c r="Q1002" s="18">
        <f t="shared" si="171"/>
        <v>115.65</v>
      </c>
      <c r="R1002" s="18">
        <f t="shared" si="172"/>
        <v>6.0631214872460006</v>
      </c>
      <c r="S1002" s="18">
        <f t="shared" si="173"/>
        <v>-2.0631214872460006</v>
      </c>
    </row>
    <row r="1003" spans="1:19" x14ac:dyDescent="0.25">
      <c r="A1003" s="17">
        <v>23026</v>
      </c>
      <c r="B1003" s="18">
        <v>30.9</v>
      </c>
      <c r="C1003" s="18">
        <v>21.367666666666668</v>
      </c>
      <c r="D1003" s="18">
        <v>27.202999999999999</v>
      </c>
      <c r="E1003" s="18">
        <v>13.436548527554727</v>
      </c>
      <c r="F1003" s="19">
        <f t="shared" si="164"/>
        <v>0.62882619507143467</v>
      </c>
      <c r="G1003" s="18">
        <v>9.532333333333332</v>
      </c>
      <c r="H1003" s="17">
        <v>3</v>
      </c>
      <c r="I1003" s="19">
        <f t="shared" si="165"/>
        <v>0.69151024811218997</v>
      </c>
      <c r="J1003" s="19" t="str">
        <f t="shared" si="174"/>
        <v>50% - 75%</v>
      </c>
      <c r="K1003" s="19">
        <f t="shared" si="166"/>
        <v>0.88035598705501616</v>
      </c>
      <c r="L1003" s="19">
        <f t="shared" si="167"/>
        <v>0.88035598705501616</v>
      </c>
      <c r="M1003" s="18">
        <f t="shared" si="168"/>
        <v>64.103000000000009</v>
      </c>
      <c r="N1003" s="18">
        <f t="shared" si="169"/>
        <v>81.608999999999995</v>
      </c>
      <c r="O1003" s="18">
        <f t="shared" si="170"/>
        <v>81.608999999999995</v>
      </c>
      <c r="P1003" s="19">
        <v>0.5</v>
      </c>
      <c r="Q1003" s="18">
        <f t="shared" si="171"/>
        <v>15.45</v>
      </c>
      <c r="R1003" s="18">
        <f t="shared" si="172"/>
        <v>5.282135922330097</v>
      </c>
      <c r="S1003" s="18">
        <f t="shared" si="173"/>
        <v>-2.282135922330097</v>
      </c>
    </row>
    <row r="1004" spans="1:19" x14ac:dyDescent="0.25">
      <c r="A1004" s="17">
        <v>510151</v>
      </c>
      <c r="B1004" s="18">
        <v>13.2</v>
      </c>
      <c r="C1004" s="18">
        <v>10.736000000000001</v>
      </c>
      <c r="D1004" s="18">
        <v>10</v>
      </c>
      <c r="E1004" s="18">
        <v>1.4530932523413729</v>
      </c>
      <c r="F1004" s="19">
        <f t="shared" si="164"/>
        <v>0.13534773214804144</v>
      </c>
      <c r="G1004" s="18">
        <v>2.4639999999999995</v>
      </c>
      <c r="H1004" s="17">
        <v>5</v>
      </c>
      <c r="I1004" s="19">
        <f t="shared" si="165"/>
        <v>0.81333333333333346</v>
      </c>
      <c r="J1004" s="19" t="str">
        <f t="shared" si="174"/>
        <v>&gt; 75%</v>
      </c>
      <c r="K1004" s="19">
        <f t="shared" si="166"/>
        <v>0.75757575757575757</v>
      </c>
      <c r="L1004" s="19">
        <f t="shared" si="167"/>
        <v>0.75757575757575757</v>
      </c>
      <c r="M1004" s="18">
        <f t="shared" si="168"/>
        <v>53.680000000000007</v>
      </c>
      <c r="N1004" s="18">
        <f t="shared" si="169"/>
        <v>50</v>
      </c>
      <c r="O1004" s="18">
        <f t="shared" si="170"/>
        <v>50</v>
      </c>
      <c r="P1004" s="19">
        <v>0.5</v>
      </c>
      <c r="Q1004" s="18">
        <f t="shared" si="171"/>
        <v>6.6</v>
      </c>
      <c r="R1004" s="18">
        <f t="shared" si="172"/>
        <v>7.5757575757575761</v>
      </c>
      <c r="S1004" s="18">
        <f t="shared" si="173"/>
        <v>-2.5757575757575761</v>
      </c>
    </row>
    <row r="1005" spans="1:19" x14ac:dyDescent="0.25">
      <c r="A1005" s="17">
        <v>39422</v>
      </c>
      <c r="B1005" s="18">
        <v>64.3</v>
      </c>
      <c r="C1005" s="18">
        <v>44.724999999999994</v>
      </c>
      <c r="D1005" s="18">
        <v>45.8</v>
      </c>
      <c r="E1005" s="18">
        <v>17.060163148887749</v>
      </c>
      <c r="F1005" s="19">
        <f t="shared" si="164"/>
        <v>0.38144579427362219</v>
      </c>
      <c r="G1005" s="18">
        <v>19.574999999999996</v>
      </c>
      <c r="H1005" s="17">
        <v>4</v>
      </c>
      <c r="I1005" s="19">
        <f t="shared" si="165"/>
        <v>0.69556765163297041</v>
      </c>
      <c r="J1005" s="19" t="str">
        <f t="shared" si="174"/>
        <v>50% - 75%</v>
      </c>
      <c r="K1005" s="19">
        <f t="shared" si="166"/>
        <v>0.7122861586314152</v>
      </c>
      <c r="L1005" s="19">
        <f t="shared" si="167"/>
        <v>0.7122861586314152</v>
      </c>
      <c r="M1005" s="18">
        <f t="shared" si="168"/>
        <v>178.89999999999998</v>
      </c>
      <c r="N1005" s="18">
        <f t="shared" si="169"/>
        <v>183.2</v>
      </c>
      <c r="O1005" s="18">
        <f t="shared" si="170"/>
        <v>183.2</v>
      </c>
      <c r="P1005" s="19">
        <v>0.5</v>
      </c>
      <c r="Q1005" s="18">
        <f t="shared" si="171"/>
        <v>32.15</v>
      </c>
      <c r="R1005" s="18">
        <f t="shared" si="172"/>
        <v>5.6982892690513216</v>
      </c>
      <c r="S1005" s="18">
        <f t="shared" si="173"/>
        <v>-1.6982892690513216</v>
      </c>
    </row>
    <row r="1006" spans="1:19" x14ac:dyDescent="0.25">
      <c r="A1006" s="17">
        <v>42119</v>
      </c>
      <c r="B1006" s="18">
        <v>4.9720000000000004</v>
      </c>
      <c r="C1006" s="18">
        <v>3.4060000000000001</v>
      </c>
      <c r="D1006" s="18">
        <v>3.14</v>
      </c>
      <c r="E1006" s="18">
        <v>0.96124320543762498</v>
      </c>
      <c r="F1006" s="19">
        <f t="shared" si="164"/>
        <v>0.28222055356360098</v>
      </c>
      <c r="G1006" s="18">
        <v>1.5660000000000003</v>
      </c>
      <c r="H1006" s="17">
        <v>5</v>
      </c>
      <c r="I1006" s="19">
        <f t="shared" si="165"/>
        <v>0.68503620273531773</v>
      </c>
      <c r="J1006" s="19" t="str">
        <f t="shared" si="174"/>
        <v>50% - 75%</v>
      </c>
      <c r="K1006" s="19">
        <f t="shared" si="166"/>
        <v>0.6315366049879324</v>
      </c>
      <c r="L1006" s="19">
        <f t="shared" si="167"/>
        <v>0.6315366049879324</v>
      </c>
      <c r="M1006" s="18">
        <f t="shared" si="168"/>
        <v>17.03</v>
      </c>
      <c r="N1006" s="18">
        <f t="shared" si="169"/>
        <v>15.700000000000001</v>
      </c>
      <c r="O1006" s="18">
        <f t="shared" si="170"/>
        <v>15.700000000000001</v>
      </c>
      <c r="P1006" s="19">
        <v>0.5</v>
      </c>
      <c r="Q1006" s="18">
        <f t="shared" si="171"/>
        <v>2.4860000000000002</v>
      </c>
      <c r="R1006" s="18">
        <f t="shared" si="172"/>
        <v>6.3153660498793238</v>
      </c>
      <c r="S1006" s="18">
        <f t="shared" si="173"/>
        <v>-1.3153660498793238</v>
      </c>
    </row>
    <row r="1007" spans="1:19" x14ac:dyDescent="0.25">
      <c r="A1007" s="17">
        <v>39610</v>
      </c>
      <c r="B1007" s="18">
        <v>123.9</v>
      </c>
      <c r="C1007" s="18">
        <v>109.65</v>
      </c>
      <c r="D1007" s="18">
        <v>111.4</v>
      </c>
      <c r="E1007" s="18">
        <v>16.26212368255343</v>
      </c>
      <c r="F1007" s="19">
        <f t="shared" si="164"/>
        <v>0.14830938150983519</v>
      </c>
      <c r="G1007" s="18">
        <v>14.250000000000004</v>
      </c>
      <c r="H1007" s="17">
        <v>4</v>
      </c>
      <c r="I1007" s="19">
        <f t="shared" si="165"/>
        <v>0.88498789346246975</v>
      </c>
      <c r="J1007" s="19" t="str">
        <f t="shared" si="174"/>
        <v>&gt; 75%</v>
      </c>
      <c r="K1007" s="19">
        <f t="shared" si="166"/>
        <v>0.89911218724778053</v>
      </c>
      <c r="L1007" s="19">
        <f t="shared" si="167"/>
        <v>0.89911218724778053</v>
      </c>
      <c r="M1007" s="18">
        <f t="shared" si="168"/>
        <v>438.6</v>
      </c>
      <c r="N1007" s="18">
        <f t="shared" si="169"/>
        <v>445.6</v>
      </c>
      <c r="O1007" s="18">
        <f t="shared" si="170"/>
        <v>445.6</v>
      </c>
      <c r="P1007" s="19">
        <v>0.5</v>
      </c>
      <c r="Q1007" s="18">
        <f t="shared" si="171"/>
        <v>61.95</v>
      </c>
      <c r="R1007" s="18">
        <f t="shared" si="172"/>
        <v>7.1928974979822442</v>
      </c>
      <c r="S1007" s="18">
        <f t="shared" si="173"/>
        <v>-3.1928974979822442</v>
      </c>
    </row>
    <row r="1008" spans="1:19" x14ac:dyDescent="0.25">
      <c r="A1008" s="17">
        <v>48111</v>
      </c>
      <c r="B1008" s="18">
        <v>15.994</v>
      </c>
      <c r="C1008" s="18">
        <v>11.019200000000001</v>
      </c>
      <c r="D1008" s="18">
        <v>10</v>
      </c>
      <c r="E1008" s="18">
        <v>4.5156449373262282</v>
      </c>
      <c r="F1008" s="19">
        <f t="shared" si="164"/>
        <v>0.40979789252633836</v>
      </c>
      <c r="G1008" s="18">
        <v>4.9747999999999992</v>
      </c>
      <c r="H1008" s="17">
        <v>5</v>
      </c>
      <c r="I1008" s="19">
        <f t="shared" si="165"/>
        <v>0.68895835938476935</v>
      </c>
      <c r="J1008" s="19" t="str">
        <f t="shared" si="174"/>
        <v>50% - 75%</v>
      </c>
      <c r="K1008" s="19">
        <f t="shared" si="166"/>
        <v>0.62523446292359641</v>
      </c>
      <c r="L1008" s="19">
        <f t="shared" si="167"/>
        <v>0.62523446292359641</v>
      </c>
      <c r="M1008" s="18">
        <f t="shared" si="168"/>
        <v>55.096000000000004</v>
      </c>
      <c r="N1008" s="18">
        <f t="shared" si="169"/>
        <v>50</v>
      </c>
      <c r="O1008" s="18">
        <f t="shared" si="170"/>
        <v>50</v>
      </c>
      <c r="P1008" s="19">
        <v>0.5</v>
      </c>
      <c r="Q1008" s="18">
        <f t="shared" si="171"/>
        <v>7.9969999999999999</v>
      </c>
      <c r="R1008" s="18">
        <f t="shared" si="172"/>
        <v>6.2523446292359637</v>
      </c>
      <c r="S1008" s="18">
        <f t="shared" si="173"/>
        <v>-1.2523446292359637</v>
      </c>
    </row>
    <row r="1009" spans="1:19" x14ac:dyDescent="0.25">
      <c r="A1009" s="17">
        <v>3527</v>
      </c>
      <c r="B1009" s="18">
        <v>114.7</v>
      </c>
      <c r="C1009" s="18">
        <v>83.399999999999991</v>
      </c>
      <c r="D1009" s="18">
        <v>82.85</v>
      </c>
      <c r="E1009" s="18">
        <v>29.203082029128399</v>
      </c>
      <c r="F1009" s="19">
        <f t="shared" si="164"/>
        <v>0.35015685886245085</v>
      </c>
      <c r="G1009" s="18">
        <v>31.300000000000004</v>
      </c>
      <c r="H1009" s="17">
        <v>4</v>
      </c>
      <c r="I1009" s="19">
        <f t="shared" si="165"/>
        <v>0.72711421098517859</v>
      </c>
      <c r="J1009" s="19" t="str">
        <f t="shared" si="174"/>
        <v>50% - 75%</v>
      </c>
      <c r="K1009" s="19">
        <f t="shared" si="166"/>
        <v>0.72231909328683519</v>
      </c>
      <c r="L1009" s="19">
        <f t="shared" si="167"/>
        <v>0.72231909328683519</v>
      </c>
      <c r="M1009" s="18">
        <f t="shared" si="168"/>
        <v>333.59999999999997</v>
      </c>
      <c r="N1009" s="18">
        <f t="shared" si="169"/>
        <v>331.4</v>
      </c>
      <c r="O1009" s="18">
        <f t="shared" si="170"/>
        <v>331.4</v>
      </c>
      <c r="P1009" s="19">
        <v>0.5</v>
      </c>
      <c r="Q1009" s="18">
        <f t="shared" si="171"/>
        <v>57.35</v>
      </c>
      <c r="R1009" s="18">
        <f t="shared" si="172"/>
        <v>5.7785527462946815</v>
      </c>
      <c r="S1009" s="18">
        <f t="shared" si="173"/>
        <v>-1.7785527462946815</v>
      </c>
    </row>
    <row r="1010" spans="1:19" x14ac:dyDescent="0.25">
      <c r="A1010" s="17">
        <v>6729</v>
      </c>
      <c r="B1010" s="18">
        <v>9</v>
      </c>
      <c r="C1010" s="18">
        <v>6.2219999999999995</v>
      </c>
      <c r="D1010" s="18">
        <v>6.173</v>
      </c>
      <c r="E1010" s="18">
        <v>2.6856989158628091</v>
      </c>
      <c r="F1010" s="19">
        <f t="shared" si="164"/>
        <v>0.43164559882076653</v>
      </c>
      <c r="G1010" s="18">
        <v>2.7780000000000005</v>
      </c>
      <c r="H1010" s="17">
        <v>4</v>
      </c>
      <c r="I1010" s="19">
        <f t="shared" si="165"/>
        <v>0.69133333333333324</v>
      </c>
      <c r="J1010" s="19" t="str">
        <f t="shared" si="174"/>
        <v>50% - 75%</v>
      </c>
      <c r="K1010" s="19">
        <f t="shared" si="166"/>
        <v>0.68588888888888888</v>
      </c>
      <c r="L1010" s="19">
        <f t="shared" si="167"/>
        <v>0.68588888888888888</v>
      </c>
      <c r="M1010" s="18">
        <f t="shared" si="168"/>
        <v>24.887999999999998</v>
      </c>
      <c r="N1010" s="18">
        <f t="shared" si="169"/>
        <v>24.692</v>
      </c>
      <c r="O1010" s="18">
        <f t="shared" si="170"/>
        <v>24.692</v>
      </c>
      <c r="P1010" s="19">
        <v>0.5</v>
      </c>
      <c r="Q1010" s="18">
        <f t="shared" si="171"/>
        <v>4.5</v>
      </c>
      <c r="R1010" s="18">
        <f t="shared" si="172"/>
        <v>5.4871111111111111</v>
      </c>
      <c r="S1010" s="18">
        <f t="shared" si="173"/>
        <v>-1.4871111111111111</v>
      </c>
    </row>
    <row r="1011" spans="1:19" x14ac:dyDescent="0.25">
      <c r="A1011" s="17">
        <v>3343195</v>
      </c>
      <c r="B1011" s="18">
        <v>84.8</v>
      </c>
      <c r="C1011" s="18">
        <v>68.625</v>
      </c>
      <c r="D1011" s="18">
        <v>67.349999999999994</v>
      </c>
      <c r="E1011" s="18">
        <v>13.791875627822819</v>
      </c>
      <c r="F1011" s="19">
        <f t="shared" si="164"/>
        <v>0.20097450823785529</v>
      </c>
      <c r="G1011" s="18">
        <v>16.174999999999997</v>
      </c>
      <c r="H1011" s="17">
        <v>4</v>
      </c>
      <c r="I1011" s="19">
        <f t="shared" si="165"/>
        <v>0.80925707547169812</v>
      </c>
      <c r="J1011" s="19" t="str">
        <f t="shared" si="174"/>
        <v>&gt; 75%</v>
      </c>
      <c r="K1011" s="19">
        <f t="shared" si="166"/>
        <v>0.79422169811320753</v>
      </c>
      <c r="L1011" s="19">
        <f t="shared" si="167"/>
        <v>0.79422169811320753</v>
      </c>
      <c r="M1011" s="18">
        <f t="shared" si="168"/>
        <v>274.5</v>
      </c>
      <c r="N1011" s="18">
        <f t="shared" si="169"/>
        <v>269.39999999999998</v>
      </c>
      <c r="O1011" s="18">
        <f t="shared" si="170"/>
        <v>269.39999999999998</v>
      </c>
      <c r="P1011" s="19">
        <v>0.5</v>
      </c>
      <c r="Q1011" s="18">
        <f t="shared" si="171"/>
        <v>42.4</v>
      </c>
      <c r="R1011" s="18">
        <f t="shared" si="172"/>
        <v>6.3537735849056602</v>
      </c>
      <c r="S1011" s="18">
        <f t="shared" si="173"/>
        <v>-2.3537735849056602</v>
      </c>
    </row>
    <row r="1012" spans="1:19" x14ac:dyDescent="0.25">
      <c r="A1012" s="17">
        <v>39619</v>
      </c>
      <c r="B1012" s="18">
        <v>27.2</v>
      </c>
      <c r="C1012" s="18">
        <v>21.966666666666669</v>
      </c>
      <c r="D1012" s="18">
        <v>24.4</v>
      </c>
      <c r="E1012" s="18">
        <v>6.7855238068503736</v>
      </c>
      <c r="F1012" s="19">
        <f t="shared" si="164"/>
        <v>0.30890093202657237</v>
      </c>
      <c r="G1012" s="18">
        <v>5.2333333333333334</v>
      </c>
      <c r="H1012" s="17">
        <v>3</v>
      </c>
      <c r="I1012" s="19">
        <f t="shared" si="165"/>
        <v>0.8075980392156864</v>
      </c>
      <c r="J1012" s="19" t="str">
        <f t="shared" si="174"/>
        <v>&gt; 75%</v>
      </c>
      <c r="K1012" s="19">
        <f t="shared" si="166"/>
        <v>0.89705882352941169</v>
      </c>
      <c r="L1012" s="19">
        <f t="shared" si="167"/>
        <v>0.89705882352941169</v>
      </c>
      <c r="M1012" s="18">
        <f t="shared" si="168"/>
        <v>65.900000000000006</v>
      </c>
      <c r="N1012" s="18">
        <f t="shared" si="169"/>
        <v>73.199999999999989</v>
      </c>
      <c r="O1012" s="18">
        <f t="shared" si="170"/>
        <v>73.199999999999989</v>
      </c>
      <c r="P1012" s="19">
        <v>0.5</v>
      </c>
      <c r="Q1012" s="18">
        <f t="shared" si="171"/>
        <v>13.6</v>
      </c>
      <c r="R1012" s="18">
        <f t="shared" si="172"/>
        <v>5.3823529411764701</v>
      </c>
      <c r="S1012" s="18">
        <f t="shared" si="173"/>
        <v>-2.3823529411764701</v>
      </c>
    </row>
    <row r="1013" spans="1:19" x14ac:dyDescent="0.25">
      <c r="A1013" s="17">
        <v>23028</v>
      </c>
      <c r="B1013" s="18">
        <v>50.003999999999998</v>
      </c>
      <c r="C1013" s="18">
        <v>24.025999999999996</v>
      </c>
      <c r="D1013" s="18">
        <v>22.65</v>
      </c>
      <c r="E1013" s="18">
        <v>23.227392679047441</v>
      </c>
      <c r="F1013" s="19">
        <f t="shared" si="164"/>
        <v>0.96676070419742965</v>
      </c>
      <c r="G1013" s="18">
        <v>25.978000000000002</v>
      </c>
      <c r="H1013" s="17">
        <v>4</v>
      </c>
      <c r="I1013" s="19">
        <f t="shared" si="165"/>
        <v>0.48048156147508192</v>
      </c>
      <c r="J1013" s="19" t="str">
        <f t="shared" si="174"/>
        <v>25% - 50%</v>
      </c>
      <c r="K1013" s="19">
        <f t="shared" si="166"/>
        <v>0.45296376289896806</v>
      </c>
      <c r="L1013" s="19">
        <f t="shared" si="167"/>
        <v>0.45296376289896806</v>
      </c>
      <c r="M1013" s="18">
        <f t="shared" si="168"/>
        <v>96.103999999999985</v>
      </c>
      <c r="N1013" s="18">
        <f t="shared" si="169"/>
        <v>90.6</v>
      </c>
      <c r="O1013" s="18">
        <f t="shared" si="170"/>
        <v>90.6</v>
      </c>
      <c r="P1013" s="19">
        <v>0.5</v>
      </c>
      <c r="Q1013" s="18">
        <f t="shared" si="171"/>
        <v>25.001999999999999</v>
      </c>
      <c r="R1013" s="18">
        <f t="shared" si="172"/>
        <v>3.6237101031917445</v>
      </c>
      <c r="S1013" s="18">
        <f t="shared" si="173"/>
        <v>0.37628989680825553</v>
      </c>
    </row>
    <row r="1014" spans="1:19" x14ac:dyDescent="0.25">
      <c r="A1014" s="17">
        <v>7044</v>
      </c>
      <c r="B1014" s="18">
        <v>110.002</v>
      </c>
      <c r="C1014" s="18">
        <v>70.315428571428569</v>
      </c>
      <c r="D1014" s="18">
        <v>55.002000000000002</v>
      </c>
      <c r="E1014" s="18">
        <v>27.129699462994054</v>
      </c>
      <c r="F1014" s="19">
        <f t="shared" si="164"/>
        <v>0.38582854451971194</v>
      </c>
      <c r="G1014" s="18">
        <v>39.686571428571426</v>
      </c>
      <c r="H1014" s="17">
        <v>7</v>
      </c>
      <c r="I1014" s="19">
        <f t="shared" si="165"/>
        <v>0.63921954665759328</v>
      </c>
      <c r="J1014" s="19" t="str">
        <f t="shared" si="174"/>
        <v>50% - 75%</v>
      </c>
      <c r="K1014" s="19">
        <f t="shared" si="166"/>
        <v>0.50000909074380473</v>
      </c>
      <c r="L1014" s="19">
        <f t="shared" si="167"/>
        <v>0.50000909074380473</v>
      </c>
      <c r="M1014" s="18">
        <f t="shared" si="168"/>
        <v>492.20799999999997</v>
      </c>
      <c r="N1014" s="18">
        <f t="shared" si="169"/>
        <v>385.01400000000001</v>
      </c>
      <c r="O1014" s="18">
        <f t="shared" si="170"/>
        <v>385.01400000000001</v>
      </c>
      <c r="P1014" s="19">
        <v>0.5</v>
      </c>
      <c r="Q1014" s="18">
        <f t="shared" si="171"/>
        <v>55.000999999999998</v>
      </c>
      <c r="R1014" s="18">
        <f t="shared" si="172"/>
        <v>7.000127270413266</v>
      </c>
      <c r="S1014" s="18">
        <f t="shared" si="173"/>
        <v>-1.2727041326598965E-4</v>
      </c>
    </row>
    <row r="1015" spans="1:19" x14ac:dyDescent="0.25">
      <c r="A1015" s="17">
        <v>57026</v>
      </c>
      <c r="B1015" s="18">
        <v>18.399999999999999</v>
      </c>
      <c r="C1015" s="18">
        <v>17.900000000000002</v>
      </c>
      <c r="D1015" s="18">
        <v>18.100000000000001</v>
      </c>
      <c r="E1015" s="18">
        <v>0.62449979983983983</v>
      </c>
      <c r="F1015" s="19">
        <f t="shared" si="164"/>
        <v>3.4888256974292722E-2</v>
      </c>
      <c r="G1015" s="18">
        <v>0.49999999999999883</v>
      </c>
      <c r="H1015" s="17">
        <v>3</v>
      </c>
      <c r="I1015" s="19">
        <f t="shared" si="165"/>
        <v>0.97282608695652195</v>
      </c>
      <c r="J1015" s="19" t="str">
        <f t="shared" si="174"/>
        <v>&gt; 75%</v>
      </c>
      <c r="K1015" s="19">
        <f t="shared" si="166"/>
        <v>0.98369565217391319</v>
      </c>
      <c r="L1015" s="19">
        <f t="shared" si="167"/>
        <v>0.97282608695652195</v>
      </c>
      <c r="M1015" s="18">
        <f t="shared" si="168"/>
        <v>53.7</v>
      </c>
      <c r="N1015" s="18">
        <f t="shared" si="169"/>
        <v>54.300000000000004</v>
      </c>
      <c r="O1015" s="18">
        <f t="shared" si="170"/>
        <v>54.300000000000004</v>
      </c>
      <c r="P1015" s="19">
        <v>0.5</v>
      </c>
      <c r="Q1015" s="18">
        <f t="shared" si="171"/>
        <v>9.1999999999999993</v>
      </c>
      <c r="R1015" s="18">
        <f t="shared" si="172"/>
        <v>5.9021739130434794</v>
      </c>
      <c r="S1015" s="18">
        <f t="shared" si="173"/>
        <v>-2.9021739130434794</v>
      </c>
    </row>
    <row r="1016" spans="1:19" x14ac:dyDescent="0.25">
      <c r="A1016" s="17">
        <v>48137</v>
      </c>
      <c r="B1016" s="18">
        <v>15</v>
      </c>
      <c r="C1016" s="18">
        <v>13.799999999999999</v>
      </c>
      <c r="D1016" s="18">
        <v>14.1</v>
      </c>
      <c r="E1016" s="18">
        <v>1.3747727084867516</v>
      </c>
      <c r="F1016" s="19">
        <f t="shared" si="164"/>
        <v>9.962121075990954E-2</v>
      </c>
      <c r="G1016" s="18">
        <v>1.2</v>
      </c>
      <c r="H1016" s="17">
        <v>3</v>
      </c>
      <c r="I1016" s="19">
        <f t="shared" si="165"/>
        <v>0.91999999999999993</v>
      </c>
      <c r="J1016" s="19" t="str">
        <f t="shared" si="174"/>
        <v>&gt; 75%</v>
      </c>
      <c r="K1016" s="19">
        <f t="shared" si="166"/>
        <v>0.94</v>
      </c>
      <c r="L1016" s="19">
        <f t="shared" si="167"/>
        <v>0.91999999999999993</v>
      </c>
      <c r="M1016" s="18">
        <f t="shared" si="168"/>
        <v>41.4</v>
      </c>
      <c r="N1016" s="18">
        <f t="shared" si="169"/>
        <v>42.3</v>
      </c>
      <c r="O1016" s="18">
        <f t="shared" si="170"/>
        <v>42.3</v>
      </c>
      <c r="P1016" s="19">
        <v>0.5</v>
      </c>
      <c r="Q1016" s="18">
        <f t="shared" si="171"/>
        <v>7.5</v>
      </c>
      <c r="R1016" s="18">
        <f t="shared" si="172"/>
        <v>5.64</v>
      </c>
      <c r="S1016" s="18">
        <f t="shared" si="173"/>
        <v>-2.6399999999999997</v>
      </c>
    </row>
    <row r="1017" spans="1:19" x14ac:dyDescent="0.25">
      <c r="A1017" s="17">
        <v>67059</v>
      </c>
      <c r="B1017" s="18">
        <v>5.6</v>
      </c>
      <c r="C1017" s="18">
        <v>5.2666666666666666</v>
      </c>
      <c r="D1017" s="18">
        <v>5.0999999999999996</v>
      </c>
      <c r="E1017" s="18">
        <v>0.28867513459481287</v>
      </c>
      <c r="F1017" s="19">
        <f t="shared" si="164"/>
        <v>5.4811734416736618E-2</v>
      </c>
      <c r="G1017" s="18">
        <v>0.33333333333333331</v>
      </c>
      <c r="H1017" s="17">
        <v>3</v>
      </c>
      <c r="I1017" s="19">
        <f t="shared" si="165"/>
        <v>0.94047619047619058</v>
      </c>
      <c r="J1017" s="19" t="str">
        <f t="shared" si="174"/>
        <v>&gt; 75%</v>
      </c>
      <c r="K1017" s="19">
        <f t="shared" si="166"/>
        <v>0.9107142857142857</v>
      </c>
      <c r="L1017" s="19">
        <f t="shared" si="167"/>
        <v>0.94047619047619058</v>
      </c>
      <c r="M1017" s="18">
        <f t="shared" si="168"/>
        <v>15.8</v>
      </c>
      <c r="N1017" s="18">
        <f t="shared" si="169"/>
        <v>15.299999999999999</v>
      </c>
      <c r="O1017" s="18">
        <f t="shared" si="170"/>
        <v>15.299999999999999</v>
      </c>
      <c r="P1017" s="19">
        <v>0.5</v>
      </c>
      <c r="Q1017" s="18">
        <f t="shared" si="171"/>
        <v>2.8</v>
      </c>
      <c r="R1017" s="18">
        <f t="shared" si="172"/>
        <v>5.4642857142857144</v>
      </c>
      <c r="S1017" s="18">
        <f t="shared" si="173"/>
        <v>-2.4642857142857144</v>
      </c>
    </row>
    <row r="1018" spans="1:19" x14ac:dyDescent="0.25">
      <c r="A1018" s="17">
        <v>7046</v>
      </c>
      <c r="B1018" s="18">
        <v>55.1</v>
      </c>
      <c r="C1018" s="18">
        <v>54.967333333333329</v>
      </c>
      <c r="D1018" s="18">
        <v>55.002000000000002</v>
      </c>
      <c r="E1018" s="18">
        <v>0.15297494348204246</v>
      </c>
      <c r="F1018" s="19">
        <f t="shared" si="164"/>
        <v>2.7830155513342923E-3</v>
      </c>
      <c r="G1018" s="18">
        <v>0.13266666666666774</v>
      </c>
      <c r="H1018" s="17">
        <v>3</v>
      </c>
      <c r="I1018" s="19">
        <f t="shared" si="165"/>
        <v>0.99759225650332717</v>
      </c>
      <c r="J1018" s="19" t="str">
        <f t="shared" si="174"/>
        <v>&gt; 75%</v>
      </c>
      <c r="K1018" s="19">
        <f t="shared" si="166"/>
        <v>0.9982214156079855</v>
      </c>
      <c r="L1018" s="19">
        <f t="shared" si="167"/>
        <v>0.99759225650332717</v>
      </c>
      <c r="M1018" s="18">
        <f t="shared" si="168"/>
        <v>164.90199999999999</v>
      </c>
      <c r="N1018" s="18">
        <f t="shared" si="169"/>
        <v>165.006</v>
      </c>
      <c r="O1018" s="18">
        <f t="shared" si="170"/>
        <v>165.006</v>
      </c>
      <c r="P1018" s="19">
        <v>0.5</v>
      </c>
      <c r="Q1018" s="18">
        <f t="shared" si="171"/>
        <v>27.55</v>
      </c>
      <c r="R1018" s="18">
        <f t="shared" si="172"/>
        <v>5.9893284936479123</v>
      </c>
      <c r="S1018" s="18">
        <f t="shared" si="173"/>
        <v>-2.9893284936479123</v>
      </c>
    </row>
    <row r="1019" spans="1:19" x14ac:dyDescent="0.25">
      <c r="A1019" s="17">
        <v>72215</v>
      </c>
      <c r="B1019" s="18">
        <v>5.0010000000000003</v>
      </c>
      <c r="C1019" s="18">
        <v>5.0006666666666675</v>
      </c>
      <c r="D1019" s="18">
        <v>5.0010000000000003</v>
      </c>
      <c r="E1019" s="18">
        <v>5.7735026918981857E-4</v>
      </c>
      <c r="F1019" s="19">
        <f t="shared" si="164"/>
        <v>1.1545465988331258E-4</v>
      </c>
      <c r="G1019" s="18">
        <v>3.3333333333344467E-4</v>
      </c>
      <c r="H1019" s="17">
        <v>3</v>
      </c>
      <c r="I1019" s="19">
        <f t="shared" si="165"/>
        <v>0.99993334666400058</v>
      </c>
      <c r="J1019" s="19" t="str">
        <f t="shared" si="174"/>
        <v>&gt; 75%</v>
      </c>
      <c r="K1019" s="19">
        <f t="shared" si="166"/>
        <v>1</v>
      </c>
      <c r="L1019" s="19">
        <f t="shared" si="167"/>
        <v>0.99993334666400058</v>
      </c>
      <c r="M1019" s="18">
        <f t="shared" si="168"/>
        <v>15.002000000000002</v>
      </c>
      <c r="N1019" s="18">
        <f t="shared" si="169"/>
        <v>15.003</v>
      </c>
      <c r="O1019" s="18">
        <f t="shared" si="170"/>
        <v>15.003</v>
      </c>
      <c r="P1019" s="19">
        <v>0.5</v>
      </c>
      <c r="Q1019" s="18">
        <f t="shared" si="171"/>
        <v>2.5005000000000002</v>
      </c>
      <c r="R1019" s="18">
        <f t="shared" si="172"/>
        <v>6</v>
      </c>
      <c r="S1019" s="18">
        <f t="shared" si="173"/>
        <v>-3</v>
      </c>
    </row>
    <row r="1020" spans="1:19" x14ac:dyDescent="0.25">
      <c r="A1020" s="17">
        <v>294132</v>
      </c>
      <c r="B1020" s="18">
        <v>5</v>
      </c>
      <c r="C1020" s="18">
        <v>5</v>
      </c>
      <c r="D1020" s="18">
        <v>5</v>
      </c>
      <c r="E1020" s="18">
        <v>0</v>
      </c>
      <c r="F1020" s="19">
        <f t="shared" si="164"/>
        <v>0</v>
      </c>
      <c r="G1020" s="18">
        <v>0</v>
      </c>
      <c r="H1020" s="17">
        <v>1</v>
      </c>
      <c r="I1020" s="19">
        <f t="shared" si="165"/>
        <v>1</v>
      </c>
      <c r="J1020" s="19" t="str">
        <f t="shared" si="174"/>
        <v>&gt; 75%</v>
      </c>
      <c r="K1020" s="19">
        <f t="shared" si="166"/>
        <v>1</v>
      </c>
      <c r="L1020" s="19">
        <f t="shared" si="167"/>
        <v>1</v>
      </c>
      <c r="M1020" s="18">
        <f t="shared" si="168"/>
        <v>5</v>
      </c>
      <c r="N1020" s="18">
        <f t="shared" si="169"/>
        <v>5</v>
      </c>
      <c r="O1020" s="18">
        <f t="shared" si="170"/>
        <v>5</v>
      </c>
      <c r="P1020" s="19">
        <v>0.5</v>
      </c>
      <c r="Q1020" s="18">
        <f t="shared" si="171"/>
        <v>2.5</v>
      </c>
      <c r="R1020" s="18">
        <f t="shared" si="172"/>
        <v>2</v>
      </c>
      <c r="S1020" s="18">
        <f t="shared" si="173"/>
        <v>-1</v>
      </c>
    </row>
    <row r="1021" spans="1:19" x14ac:dyDescent="0.25">
      <c r="A1021" s="17">
        <v>294209</v>
      </c>
      <c r="B1021" s="18">
        <v>5.0999999999999996</v>
      </c>
      <c r="C1021" s="18">
        <v>5.0999999999999996</v>
      </c>
      <c r="D1021" s="18">
        <v>5.0999999999999996</v>
      </c>
      <c r="E1021" s="18">
        <v>0</v>
      </c>
      <c r="F1021" s="19">
        <f t="shared" si="164"/>
        <v>0</v>
      </c>
      <c r="G1021" s="18">
        <v>0</v>
      </c>
      <c r="H1021" s="17">
        <v>1</v>
      </c>
      <c r="I1021" s="19">
        <f t="shared" si="165"/>
        <v>1</v>
      </c>
      <c r="J1021" s="19" t="str">
        <f t="shared" si="174"/>
        <v>&gt; 75%</v>
      </c>
      <c r="K1021" s="19">
        <f t="shared" si="166"/>
        <v>1</v>
      </c>
      <c r="L1021" s="19">
        <f t="shared" si="167"/>
        <v>1</v>
      </c>
      <c r="M1021" s="18">
        <f t="shared" si="168"/>
        <v>5.0999999999999996</v>
      </c>
      <c r="N1021" s="18">
        <f t="shared" si="169"/>
        <v>5.0999999999999996</v>
      </c>
      <c r="O1021" s="18">
        <f t="shared" si="170"/>
        <v>5.0999999999999996</v>
      </c>
      <c r="P1021" s="19">
        <v>0.5</v>
      </c>
      <c r="Q1021" s="18">
        <f t="shared" si="171"/>
        <v>2.5499999999999998</v>
      </c>
      <c r="R1021" s="18">
        <f t="shared" si="172"/>
        <v>2</v>
      </c>
      <c r="S1021" s="18">
        <f t="shared" si="173"/>
        <v>-1</v>
      </c>
    </row>
    <row r="1022" spans="1:19" x14ac:dyDescent="0.25">
      <c r="A1022" s="17">
        <v>29444</v>
      </c>
      <c r="B1022" s="18">
        <v>10</v>
      </c>
      <c r="C1022" s="18">
        <v>10</v>
      </c>
      <c r="D1022" s="18">
        <v>10</v>
      </c>
      <c r="E1022" s="18">
        <v>0</v>
      </c>
      <c r="F1022" s="19">
        <f t="shared" si="164"/>
        <v>0</v>
      </c>
      <c r="G1022" s="18">
        <v>0</v>
      </c>
      <c r="H1022" s="17">
        <v>1</v>
      </c>
      <c r="I1022" s="19">
        <f t="shared" si="165"/>
        <v>1</v>
      </c>
      <c r="J1022" s="19" t="str">
        <f t="shared" si="174"/>
        <v>&gt; 75%</v>
      </c>
      <c r="K1022" s="19">
        <f t="shared" si="166"/>
        <v>1</v>
      </c>
      <c r="L1022" s="19">
        <f t="shared" si="167"/>
        <v>1</v>
      </c>
      <c r="M1022" s="18">
        <f t="shared" si="168"/>
        <v>10</v>
      </c>
      <c r="N1022" s="18">
        <f t="shared" si="169"/>
        <v>10</v>
      </c>
      <c r="O1022" s="18">
        <f t="shared" si="170"/>
        <v>10</v>
      </c>
      <c r="P1022" s="19">
        <v>0.5</v>
      </c>
      <c r="Q1022" s="18">
        <f t="shared" si="171"/>
        <v>5</v>
      </c>
      <c r="R1022" s="18">
        <f t="shared" si="172"/>
        <v>2</v>
      </c>
      <c r="S1022" s="18">
        <f t="shared" si="173"/>
        <v>-1</v>
      </c>
    </row>
    <row r="1023" spans="1:19" x14ac:dyDescent="0.25">
      <c r="A1023" s="17">
        <v>29459</v>
      </c>
      <c r="B1023" s="18">
        <v>10</v>
      </c>
      <c r="C1023" s="18">
        <v>10</v>
      </c>
      <c r="D1023" s="18">
        <v>10</v>
      </c>
      <c r="E1023" s="18">
        <v>0</v>
      </c>
      <c r="F1023" s="19">
        <f t="shared" si="164"/>
        <v>0</v>
      </c>
      <c r="G1023" s="18">
        <v>0</v>
      </c>
      <c r="H1023" s="17">
        <v>1</v>
      </c>
      <c r="I1023" s="19">
        <f t="shared" si="165"/>
        <v>1</v>
      </c>
      <c r="J1023" s="19" t="str">
        <f t="shared" si="174"/>
        <v>&gt; 75%</v>
      </c>
      <c r="K1023" s="19">
        <f t="shared" si="166"/>
        <v>1</v>
      </c>
      <c r="L1023" s="19">
        <f t="shared" si="167"/>
        <v>1</v>
      </c>
      <c r="M1023" s="18">
        <f t="shared" si="168"/>
        <v>10</v>
      </c>
      <c r="N1023" s="18">
        <f t="shared" si="169"/>
        <v>10</v>
      </c>
      <c r="O1023" s="18">
        <f t="shared" si="170"/>
        <v>10</v>
      </c>
      <c r="P1023" s="19">
        <v>0.5</v>
      </c>
      <c r="Q1023" s="18">
        <f t="shared" si="171"/>
        <v>5</v>
      </c>
      <c r="R1023" s="18">
        <f t="shared" si="172"/>
        <v>2</v>
      </c>
      <c r="S1023" s="18">
        <f t="shared" si="173"/>
        <v>-1</v>
      </c>
    </row>
    <row r="1024" spans="1:19" x14ac:dyDescent="0.25">
      <c r="A1024" s="17">
        <v>3120494</v>
      </c>
      <c r="B1024" s="18">
        <v>53.1</v>
      </c>
      <c r="C1024" s="18">
        <v>53.1</v>
      </c>
      <c r="D1024" s="18">
        <v>53.1</v>
      </c>
      <c r="E1024" s="18">
        <v>0</v>
      </c>
      <c r="F1024" s="19">
        <f t="shared" si="164"/>
        <v>0</v>
      </c>
      <c r="G1024" s="18">
        <v>0</v>
      </c>
      <c r="H1024" s="17">
        <v>1</v>
      </c>
      <c r="I1024" s="19">
        <f t="shared" si="165"/>
        <v>1</v>
      </c>
      <c r="J1024" s="19" t="str">
        <f t="shared" si="174"/>
        <v>&gt; 75%</v>
      </c>
      <c r="K1024" s="19">
        <f t="shared" si="166"/>
        <v>1</v>
      </c>
      <c r="L1024" s="19">
        <f t="shared" si="167"/>
        <v>1</v>
      </c>
      <c r="M1024" s="18">
        <f t="shared" si="168"/>
        <v>53.1</v>
      </c>
      <c r="N1024" s="18">
        <f t="shared" si="169"/>
        <v>53.1</v>
      </c>
      <c r="O1024" s="18">
        <f t="shared" si="170"/>
        <v>53.1</v>
      </c>
      <c r="P1024" s="19">
        <v>0.5</v>
      </c>
      <c r="Q1024" s="18">
        <f t="shared" si="171"/>
        <v>26.55</v>
      </c>
      <c r="R1024" s="18">
        <f t="shared" si="172"/>
        <v>2</v>
      </c>
      <c r="S1024" s="18">
        <f t="shared" si="173"/>
        <v>-1</v>
      </c>
    </row>
    <row r="1025" spans="1:19" x14ac:dyDescent="0.25">
      <c r="A1025" s="17">
        <v>3130243</v>
      </c>
      <c r="B1025" s="18">
        <v>56.2</v>
      </c>
      <c r="C1025" s="18">
        <v>56.2</v>
      </c>
      <c r="D1025" s="18">
        <v>56.2</v>
      </c>
      <c r="E1025" s="18">
        <v>0</v>
      </c>
      <c r="F1025" s="19">
        <f t="shared" si="164"/>
        <v>0</v>
      </c>
      <c r="G1025" s="18">
        <v>0</v>
      </c>
      <c r="H1025" s="17">
        <v>1</v>
      </c>
      <c r="I1025" s="19">
        <f t="shared" si="165"/>
        <v>1</v>
      </c>
      <c r="J1025" s="19" t="str">
        <f t="shared" si="174"/>
        <v>&gt; 75%</v>
      </c>
      <c r="K1025" s="19">
        <f t="shared" si="166"/>
        <v>1</v>
      </c>
      <c r="L1025" s="19">
        <f t="shared" si="167"/>
        <v>1</v>
      </c>
      <c r="M1025" s="18">
        <f t="shared" si="168"/>
        <v>56.2</v>
      </c>
      <c r="N1025" s="18">
        <f t="shared" si="169"/>
        <v>56.2</v>
      </c>
      <c r="O1025" s="18">
        <f t="shared" si="170"/>
        <v>56.2</v>
      </c>
      <c r="P1025" s="19">
        <v>0.5</v>
      </c>
      <c r="Q1025" s="18">
        <f t="shared" si="171"/>
        <v>28.1</v>
      </c>
      <c r="R1025" s="18">
        <f t="shared" si="172"/>
        <v>2</v>
      </c>
      <c r="S1025" s="18">
        <f t="shared" si="173"/>
        <v>-1</v>
      </c>
    </row>
    <row r="1026" spans="1:19" x14ac:dyDescent="0.25">
      <c r="A1026" s="17">
        <v>3374</v>
      </c>
      <c r="B1026" s="18">
        <v>10</v>
      </c>
      <c r="C1026" s="18">
        <v>10</v>
      </c>
      <c r="D1026" s="18">
        <v>10</v>
      </c>
      <c r="E1026" s="18">
        <v>0</v>
      </c>
      <c r="F1026" s="19">
        <f t="shared" ref="F1026:F1089" si="175">+E1026/C1026</f>
        <v>0</v>
      </c>
      <c r="G1026" s="18">
        <v>0</v>
      </c>
      <c r="H1026" s="17">
        <v>1</v>
      </c>
      <c r="I1026" s="19">
        <f t="shared" ref="I1026:I1067" si="176">+C1026/B1026</f>
        <v>1</v>
      </c>
      <c r="J1026" s="19" t="str">
        <f t="shared" si="174"/>
        <v>&gt; 75%</v>
      </c>
      <c r="K1026" s="19">
        <f t="shared" ref="K1026:K1067" si="177">+D1026/B1026</f>
        <v>1</v>
      </c>
      <c r="L1026" s="19">
        <f t="shared" ref="L1026:L1089" si="178">+IF(F1026&gt;0.1,K1026,I1026)</f>
        <v>1</v>
      </c>
      <c r="M1026" s="18">
        <f t="shared" ref="M1026:M1067" si="179">+H1026*C1026</f>
        <v>10</v>
      </c>
      <c r="N1026" s="18">
        <f t="shared" ref="N1026:N1067" si="180">+D1026*H1026</f>
        <v>10</v>
      </c>
      <c r="O1026" s="18">
        <f t="shared" ref="O1026:O1089" si="181">+IF(F1026&lt;1,N1026,M1026)</f>
        <v>10</v>
      </c>
      <c r="P1026" s="19">
        <v>0.5</v>
      </c>
      <c r="Q1026" s="18">
        <f t="shared" ref="Q1026:Q1089" si="182">+P1026*B1026</f>
        <v>5</v>
      </c>
      <c r="R1026" s="18">
        <f t="shared" ref="R1026:R1089" si="183">+O1026/Q1026</f>
        <v>2</v>
      </c>
      <c r="S1026" s="18">
        <f t="shared" ref="S1026:S1089" si="184">+H1026-R1026</f>
        <v>-1</v>
      </c>
    </row>
    <row r="1027" spans="1:19" x14ac:dyDescent="0.25">
      <c r="A1027" s="17">
        <v>39419</v>
      </c>
      <c r="B1027" s="18">
        <v>5</v>
      </c>
      <c r="C1027" s="18">
        <v>5</v>
      </c>
      <c r="D1027" s="18">
        <v>5</v>
      </c>
      <c r="E1027" s="18">
        <v>0</v>
      </c>
      <c r="F1027" s="19">
        <f t="shared" si="175"/>
        <v>0</v>
      </c>
      <c r="G1027" s="18">
        <v>0</v>
      </c>
      <c r="H1027" s="17">
        <v>1</v>
      </c>
      <c r="I1027" s="19">
        <f t="shared" si="176"/>
        <v>1</v>
      </c>
      <c r="J1027" s="19" t="str">
        <f t="shared" ref="J1027:J1067" si="185">IF(I1027&lt;=0.25,"&lt; 25%",IF(AND(I1027&gt;0.25,I1027&lt;=0.5),"25% - 50%", IF(AND(I1027&gt;0.5,I1027&lt;=0.75),"50% - 75%", IF(I1027&gt;0.75,"&gt; 75%", "Other"   ))    ))</f>
        <v>&gt; 75%</v>
      </c>
      <c r="K1027" s="19">
        <f t="shared" si="177"/>
        <v>1</v>
      </c>
      <c r="L1027" s="19">
        <f t="shared" si="178"/>
        <v>1</v>
      </c>
      <c r="M1027" s="18">
        <f t="shared" si="179"/>
        <v>5</v>
      </c>
      <c r="N1027" s="18">
        <f t="shared" si="180"/>
        <v>5</v>
      </c>
      <c r="O1027" s="18">
        <f t="shared" si="181"/>
        <v>5</v>
      </c>
      <c r="P1027" s="19">
        <v>0.5</v>
      </c>
      <c r="Q1027" s="18">
        <f t="shared" si="182"/>
        <v>2.5</v>
      </c>
      <c r="R1027" s="18">
        <f t="shared" si="183"/>
        <v>2</v>
      </c>
      <c r="S1027" s="18">
        <f t="shared" si="184"/>
        <v>-1</v>
      </c>
    </row>
    <row r="1028" spans="1:19" x14ac:dyDescent="0.25">
      <c r="A1028" s="17">
        <v>39420</v>
      </c>
      <c r="B1028" s="18">
        <v>10.5</v>
      </c>
      <c r="C1028" s="18">
        <v>10.5</v>
      </c>
      <c r="D1028" s="18">
        <v>10.5</v>
      </c>
      <c r="E1028" s="18">
        <v>0</v>
      </c>
      <c r="F1028" s="19">
        <f t="shared" si="175"/>
        <v>0</v>
      </c>
      <c r="G1028" s="18">
        <v>0</v>
      </c>
      <c r="H1028" s="17">
        <v>1</v>
      </c>
      <c r="I1028" s="19">
        <f t="shared" si="176"/>
        <v>1</v>
      </c>
      <c r="J1028" s="19" t="str">
        <f t="shared" si="185"/>
        <v>&gt; 75%</v>
      </c>
      <c r="K1028" s="19">
        <f t="shared" si="177"/>
        <v>1</v>
      </c>
      <c r="L1028" s="19">
        <f t="shared" si="178"/>
        <v>1</v>
      </c>
      <c r="M1028" s="18">
        <f t="shared" si="179"/>
        <v>10.5</v>
      </c>
      <c r="N1028" s="18">
        <f t="shared" si="180"/>
        <v>10.5</v>
      </c>
      <c r="O1028" s="18">
        <f t="shared" si="181"/>
        <v>10.5</v>
      </c>
      <c r="P1028" s="19">
        <v>0.5</v>
      </c>
      <c r="Q1028" s="18">
        <f t="shared" si="182"/>
        <v>5.25</v>
      </c>
      <c r="R1028" s="18">
        <f t="shared" si="183"/>
        <v>2</v>
      </c>
      <c r="S1028" s="18">
        <f t="shared" si="184"/>
        <v>-1</v>
      </c>
    </row>
    <row r="1029" spans="1:19" x14ac:dyDescent="0.25">
      <c r="A1029" s="17">
        <v>39421</v>
      </c>
      <c r="B1029" s="18">
        <v>27.5</v>
      </c>
      <c r="C1029" s="18">
        <v>27.5</v>
      </c>
      <c r="D1029" s="18">
        <v>27.5</v>
      </c>
      <c r="E1029" s="18">
        <v>0</v>
      </c>
      <c r="F1029" s="19">
        <f t="shared" si="175"/>
        <v>0</v>
      </c>
      <c r="G1029" s="18">
        <v>0</v>
      </c>
      <c r="H1029" s="17">
        <v>1</v>
      </c>
      <c r="I1029" s="19">
        <f t="shared" si="176"/>
        <v>1</v>
      </c>
      <c r="J1029" s="19" t="str">
        <f t="shared" si="185"/>
        <v>&gt; 75%</v>
      </c>
      <c r="K1029" s="19">
        <f t="shared" si="177"/>
        <v>1</v>
      </c>
      <c r="L1029" s="19">
        <f t="shared" si="178"/>
        <v>1</v>
      </c>
      <c r="M1029" s="18">
        <f t="shared" si="179"/>
        <v>27.5</v>
      </c>
      <c r="N1029" s="18">
        <f t="shared" si="180"/>
        <v>27.5</v>
      </c>
      <c r="O1029" s="18">
        <f t="shared" si="181"/>
        <v>27.5</v>
      </c>
      <c r="P1029" s="19">
        <v>0.5</v>
      </c>
      <c r="Q1029" s="18">
        <f t="shared" si="182"/>
        <v>13.75</v>
      </c>
      <c r="R1029" s="18">
        <f t="shared" si="183"/>
        <v>2</v>
      </c>
      <c r="S1029" s="18">
        <f t="shared" si="184"/>
        <v>-1</v>
      </c>
    </row>
    <row r="1030" spans="1:19" x14ac:dyDescent="0.25">
      <c r="A1030" s="17">
        <v>39615</v>
      </c>
      <c r="B1030" s="18">
        <v>7</v>
      </c>
      <c r="C1030" s="18">
        <v>7</v>
      </c>
      <c r="D1030" s="18">
        <v>7</v>
      </c>
      <c r="E1030" s="18">
        <v>0</v>
      </c>
      <c r="F1030" s="19">
        <f t="shared" si="175"/>
        <v>0</v>
      </c>
      <c r="G1030" s="18">
        <v>0</v>
      </c>
      <c r="H1030" s="17">
        <v>1</v>
      </c>
      <c r="I1030" s="19">
        <f t="shared" si="176"/>
        <v>1</v>
      </c>
      <c r="J1030" s="19" t="str">
        <f t="shared" si="185"/>
        <v>&gt; 75%</v>
      </c>
      <c r="K1030" s="19">
        <f t="shared" si="177"/>
        <v>1</v>
      </c>
      <c r="L1030" s="19">
        <f t="shared" si="178"/>
        <v>1</v>
      </c>
      <c r="M1030" s="18">
        <f t="shared" si="179"/>
        <v>7</v>
      </c>
      <c r="N1030" s="18">
        <f t="shared" si="180"/>
        <v>7</v>
      </c>
      <c r="O1030" s="18">
        <f t="shared" si="181"/>
        <v>7</v>
      </c>
      <c r="P1030" s="19">
        <v>0.5</v>
      </c>
      <c r="Q1030" s="18">
        <f t="shared" si="182"/>
        <v>3.5</v>
      </c>
      <c r="R1030" s="18">
        <f t="shared" si="183"/>
        <v>2</v>
      </c>
      <c r="S1030" s="18">
        <f t="shared" si="184"/>
        <v>-1</v>
      </c>
    </row>
    <row r="1031" spans="1:19" x14ac:dyDescent="0.25">
      <c r="A1031" s="17">
        <v>57027</v>
      </c>
      <c r="B1031" s="18">
        <v>10.723000000000001</v>
      </c>
      <c r="C1031" s="18">
        <v>10.723000000000001</v>
      </c>
      <c r="D1031" s="18">
        <v>10.723000000000001</v>
      </c>
      <c r="E1031" s="18">
        <v>0</v>
      </c>
      <c r="F1031" s="19">
        <f t="shared" si="175"/>
        <v>0</v>
      </c>
      <c r="G1031" s="18">
        <v>0</v>
      </c>
      <c r="H1031" s="17">
        <v>1</v>
      </c>
      <c r="I1031" s="19">
        <f t="shared" si="176"/>
        <v>1</v>
      </c>
      <c r="J1031" s="19" t="str">
        <f t="shared" si="185"/>
        <v>&gt; 75%</v>
      </c>
      <c r="K1031" s="19">
        <f t="shared" si="177"/>
        <v>1</v>
      </c>
      <c r="L1031" s="19">
        <f t="shared" si="178"/>
        <v>1</v>
      </c>
      <c r="M1031" s="18">
        <f t="shared" si="179"/>
        <v>10.723000000000001</v>
      </c>
      <c r="N1031" s="18">
        <f t="shared" si="180"/>
        <v>10.723000000000001</v>
      </c>
      <c r="O1031" s="18">
        <f t="shared" si="181"/>
        <v>10.723000000000001</v>
      </c>
      <c r="P1031" s="19">
        <v>0.5</v>
      </c>
      <c r="Q1031" s="18">
        <f t="shared" si="182"/>
        <v>5.3615000000000004</v>
      </c>
      <c r="R1031" s="18">
        <f t="shared" si="183"/>
        <v>2</v>
      </c>
      <c r="S1031" s="18">
        <f t="shared" si="184"/>
        <v>-1</v>
      </c>
    </row>
    <row r="1032" spans="1:19" x14ac:dyDescent="0.25">
      <c r="A1032" s="17">
        <v>67050</v>
      </c>
      <c r="B1032" s="18">
        <v>5.5</v>
      </c>
      <c r="C1032" s="18">
        <v>5.5</v>
      </c>
      <c r="D1032" s="18">
        <v>5.5</v>
      </c>
      <c r="E1032" s="18">
        <v>0</v>
      </c>
      <c r="F1032" s="19">
        <f t="shared" si="175"/>
        <v>0</v>
      </c>
      <c r="G1032" s="18">
        <v>0</v>
      </c>
      <c r="H1032" s="17">
        <v>1</v>
      </c>
      <c r="I1032" s="19">
        <f t="shared" si="176"/>
        <v>1</v>
      </c>
      <c r="J1032" s="19" t="str">
        <f t="shared" si="185"/>
        <v>&gt; 75%</v>
      </c>
      <c r="K1032" s="19">
        <f t="shared" si="177"/>
        <v>1</v>
      </c>
      <c r="L1032" s="19">
        <f t="shared" si="178"/>
        <v>1</v>
      </c>
      <c r="M1032" s="18">
        <f t="shared" si="179"/>
        <v>5.5</v>
      </c>
      <c r="N1032" s="18">
        <f t="shared" si="180"/>
        <v>5.5</v>
      </c>
      <c r="O1032" s="18">
        <f t="shared" si="181"/>
        <v>5.5</v>
      </c>
      <c r="P1032" s="19">
        <v>0.5</v>
      </c>
      <c r="Q1032" s="18">
        <f t="shared" si="182"/>
        <v>2.75</v>
      </c>
      <c r="R1032" s="18">
        <f t="shared" si="183"/>
        <v>2</v>
      </c>
      <c r="S1032" s="18">
        <f t="shared" si="184"/>
        <v>-1</v>
      </c>
    </row>
    <row r="1033" spans="1:19" x14ac:dyDescent="0.25">
      <c r="A1033" s="17">
        <v>6713</v>
      </c>
      <c r="B1033" s="18">
        <v>804</v>
      </c>
      <c r="C1033" s="18">
        <v>804</v>
      </c>
      <c r="D1033" s="18">
        <v>804</v>
      </c>
      <c r="E1033" s="18">
        <v>0</v>
      </c>
      <c r="F1033" s="19">
        <f t="shared" si="175"/>
        <v>0</v>
      </c>
      <c r="G1033" s="18">
        <v>0</v>
      </c>
      <c r="H1033" s="17">
        <v>1</v>
      </c>
      <c r="I1033" s="19">
        <f t="shared" si="176"/>
        <v>1</v>
      </c>
      <c r="J1033" s="19" t="str">
        <f t="shared" si="185"/>
        <v>&gt; 75%</v>
      </c>
      <c r="K1033" s="19">
        <f t="shared" si="177"/>
        <v>1</v>
      </c>
      <c r="L1033" s="19">
        <f t="shared" si="178"/>
        <v>1</v>
      </c>
      <c r="M1033" s="18">
        <f t="shared" si="179"/>
        <v>804</v>
      </c>
      <c r="N1033" s="18">
        <f t="shared" si="180"/>
        <v>804</v>
      </c>
      <c r="O1033" s="18">
        <f t="shared" si="181"/>
        <v>804</v>
      </c>
      <c r="P1033" s="19">
        <v>0.5</v>
      </c>
      <c r="Q1033" s="18">
        <f t="shared" si="182"/>
        <v>402</v>
      </c>
      <c r="R1033" s="18">
        <f t="shared" si="183"/>
        <v>2</v>
      </c>
      <c r="S1033" s="18">
        <f t="shared" si="184"/>
        <v>-1</v>
      </c>
    </row>
    <row r="1034" spans="1:19" x14ac:dyDescent="0.25">
      <c r="A1034" s="17">
        <v>67220</v>
      </c>
      <c r="B1034" s="18">
        <v>5</v>
      </c>
      <c r="C1034" s="18">
        <v>5</v>
      </c>
      <c r="D1034" s="18">
        <v>5</v>
      </c>
      <c r="E1034" s="18">
        <v>0</v>
      </c>
      <c r="F1034" s="19">
        <f t="shared" si="175"/>
        <v>0</v>
      </c>
      <c r="G1034" s="18">
        <v>0</v>
      </c>
      <c r="H1034" s="17">
        <v>1</v>
      </c>
      <c r="I1034" s="19">
        <f t="shared" si="176"/>
        <v>1</v>
      </c>
      <c r="J1034" s="19" t="str">
        <f t="shared" si="185"/>
        <v>&gt; 75%</v>
      </c>
      <c r="K1034" s="19">
        <f t="shared" si="177"/>
        <v>1</v>
      </c>
      <c r="L1034" s="19">
        <f t="shared" si="178"/>
        <v>1</v>
      </c>
      <c r="M1034" s="18">
        <f t="shared" si="179"/>
        <v>5</v>
      </c>
      <c r="N1034" s="18">
        <f t="shared" si="180"/>
        <v>5</v>
      </c>
      <c r="O1034" s="18">
        <f t="shared" si="181"/>
        <v>5</v>
      </c>
      <c r="P1034" s="19">
        <v>0.5</v>
      </c>
      <c r="Q1034" s="18">
        <f t="shared" si="182"/>
        <v>2.5</v>
      </c>
      <c r="R1034" s="18">
        <f t="shared" si="183"/>
        <v>2</v>
      </c>
      <c r="S1034" s="18">
        <f t="shared" si="184"/>
        <v>-1</v>
      </c>
    </row>
    <row r="1035" spans="1:19" x14ac:dyDescent="0.25">
      <c r="A1035" s="17">
        <v>7041</v>
      </c>
      <c r="B1035" s="18">
        <v>55.003</v>
      </c>
      <c r="C1035" s="18">
        <v>55.003</v>
      </c>
      <c r="D1035" s="18">
        <v>55.003</v>
      </c>
      <c r="E1035" s="18">
        <v>0</v>
      </c>
      <c r="F1035" s="19">
        <f t="shared" si="175"/>
        <v>0</v>
      </c>
      <c r="G1035" s="18">
        <v>0</v>
      </c>
      <c r="H1035" s="17">
        <v>1</v>
      </c>
      <c r="I1035" s="19">
        <f t="shared" si="176"/>
        <v>1</v>
      </c>
      <c r="J1035" s="19" t="str">
        <f t="shared" si="185"/>
        <v>&gt; 75%</v>
      </c>
      <c r="K1035" s="19">
        <f t="shared" si="177"/>
        <v>1</v>
      </c>
      <c r="L1035" s="19">
        <f t="shared" si="178"/>
        <v>1</v>
      </c>
      <c r="M1035" s="18">
        <f t="shared" si="179"/>
        <v>55.003</v>
      </c>
      <c r="N1035" s="18">
        <f t="shared" si="180"/>
        <v>55.003</v>
      </c>
      <c r="O1035" s="18">
        <f t="shared" si="181"/>
        <v>55.003</v>
      </c>
      <c r="P1035" s="19">
        <v>0.5</v>
      </c>
      <c r="Q1035" s="18">
        <f t="shared" si="182"/>
        <v>27.5015</v>
      </c>
      <c r="R1035" s="18">
        <f t="shared" si="183"/>
        <v>2</v>
      </c>
      <c r="S1035" s="18">
        <f t="shared" si="184"/>
        <v>-1</v>
      </c>
    </row>
    <row r="1036" spans="1:19" x14ac:dyDescent="0.25">
      <c r="A1036" s="17">
        <v>71619</v>
      </c>
      <c r="B1036" s="18">
        <v>5</v>
      </c>
      <c r="C1036" s="18">
        <v>5</v>
      </c>
      <c r="D1036" s="18">
        <v>5</v>
      </c>
      <c r="E1036" s="18">
        <v>0</v>
      </c>
      <c r="F1036" s="19">
        <f t="shared" si="175"/>
        <v>0</v>
      </c>
      <c r="G1036" s="18">
        <v>0</v>
      </c>
      <c r="H1036" s="17">
        <v>1</v>
      </c>
      <c r="I1036" s="19">
        <f t="shared" si="176"/>
        <v>1</v>
      </c>
      <c r="J1036" s="19" t="str">
        <f t="shared" si="185"/>
        <v>&gt; 75%</v>
      </c>
      <c r="K1036" s="19">
        <f t="shared" si="177"/>
        <v>1</v>
      </c>
      <c r="L1036" s="19">
        <f t="shared" si="178"/>
        <v>1</v>
      </c>
      <c r="M1036" s="18">
        <f t="shared" si="179"/>
        <v>5</v>
      </c>
      <c r="N1036" s="18">
        <f t="shared" si="180"/>
        <v>5</v>
      </c>
      <c r="O1036" s="18">
        <f t="shared" si="181"/>
        <v>5</v>
      </c>
      <c r="P1036" s="19">
        <v>0.5</v>
      </c>
      <c r="Q1036" s="18">
        <f t="shared" si="182"/>
        <v>2.5</v>
      </c>
      <c r="R1036" s="18">
        <f t="shared" si="183"/>
        <v>2</v>
      </c>
      <c r="S1036" s="18">
        <f t="shared" si="184"/>
        <v>-1</v>
      </c>
    </row>
    <row r="1037" spans="1:19" x14ac:dyDescent="0.25">
      <c r="A1037" s="17">
        <v>72221</v>
      </c>
      <c r="B1037" s="18">
        <v>5</v>
      </c>
      <c r="C1037" s="18">
        <v>5</v>
      </c>
      <c r="D1037" s="18">
        <v>5</v>
      </c>
      <c r="E1037" s="18">
        <v>0</v>
      </c>
      <c r="F1037" s="19">
        <f t="shared" si="175"/>
        <v>0</v>
      </c>
      <c r="G1037" s="18">
        <v>0</v>
      </c>
      <c r="H1037" s="17">
        <v>1</v>
      </c>
      <c r="I1037" s="19">
        <f t="shared" si="176"/>
        <v>1</v>
      </c>
      <c r="J1037" s="19" t="str">
        <f t="shared" si="185"/>
        <v>&gt; 75%</v>
      </c>
      <c r="K1037" s="19">
        <f t="shared" si="177"/>
        <v>1</v>
      </c>
      <c r="L1037" s="19">
        <f t="shared" si="178"/>
        <v>1</v>
      </c>
      <c r="M1037" s="18">
        <f t="shared" si="179"/>
        <v>5</v>
      </c>
      <c r="N1037" s="18">
        <f t="shared" si="180"/>
        <v>5</v>
      </c>
      <c r="O1037" s="18">
        <f t="shared" si="181"/>
        <v>5</v>
      </c>
      <c r="P1037" s="19">
        <v>0.5</v>
      </c>
      <c r="Q1037" s="18">
        <f t="shared" si="182"/>
        <v>2.5</v>
      </c>
      <c r="R1037" s="18">
        <f t="shared" si="183"/>
        <v>2</v>
      </c>
      <c r="S1037" s="18">
        <f t="shared" si="184"/>
        <v>-1</v>
      </c>
    </row>
    <row r="1038" spans="1:19" x14ac:dyDescent="0.25">
      <c r="A1038" s="17">
        <v>72248</v>
      </c>
      <c r="B1038" s="18">
        <v>10</v>
      </c>
      <c r="C1038" s="18">
        <v>10</v>
      </c>
      <c r="D1038" s="18">
        <v>10</v>
      </c>
      <c r="E1038" s="18">
        <v>0</v>
      </c>
      <c r="F1038" s="19">
        <f t="shared" si="175"/>
        <v>0</v>
      </c>
      <c r="G1038" s="18">
        <v>0</v>
      </c>
      <c r="H1038" s="17">
        <v>1</v>
      </c>
      <c r="I1038" s="19">
        <f t="shared" si="176"/>
        <v>1</v>
      </c>
      <c r="J1038" s="19" t="str">
        <f t="shared" si="185"/>
        <v>&gt; 75%</v>
      </c>
      <c r="K1038" s="19">
        <f t="shared" si="177"/>
        <v>1</v>
      </c>
      <c r="L1038" s="19">
        <f t="shared" si="178"/>
        <v>1</v>
      </c>
      <c r="M1038" s="18">
        <f t="shared" si="179"/>
        <v>10</v>
      </c>
      <c r="N1038" s="18">
        <f t="shared" si="180"/>
        <v>10</v>
      </c>
      <c r="O1038" s="18">
        <f t="shared" si="181"/>
        <v>10</v>
      </c>
      <c r="P1038" s="19">
        <v>0.5</v>
      </c>
      <c r="Q1038" s="18">
        <f t="shared" si="182"/>
        <v>5</v>
      </c>
      <c r="R1038" s="18">
        <f t="shared" si="183"/>
        <v>2</v>
      </c>
      <c r="S1038" s="18">
        <f t="shared" si="184"/>
        <v>-1</v>
      </c>
    </row>
    <row r="1039" spans="1:19" x14ac:dyDescent="0.25">
      <c r="A1039" s="17">
        <v>22572</v>
      </c>
      <c r="B1039" s="18">
        <v>14.7</v>
      </c>
      <c r="C1039" s="18">
        <v>14.7</v>
      </c>
      <c r="D1039" s="18">
        <v>14.7</v>
      </c>
      <c r="E1039" s="18">
        <v>0</v>
      </c>
      <c r="F1039" s="19">
        <f t="shared" si="175"/>
        <v>0</v>
      </c>
      <c r="G1039" s="18">
        <v>0</v>
      </c>
      <c r="H1039" s="17">
        <v>1</v>
      </c>
      <c r="I1039" s="19">
        <f t="shared" si="176"/>
        <v>1</v>
      </c>
      <c r="J1039" s="19" t="str">
        <f t="shared" si="185"/>
        <v>&gt; 75%</v>
      </c>
      <c r="K1039" s="19">
        <f t="shared" si="177"/>
        <v>1</v>
      </c>
      <c r="L1039" s="19">
        <f t="shared" si="178"/>
        <v>1</v>
      </c>
      <c r="M1039" s="18">
        <f t="shared" si="179"/>
        <v>14.7</v>
      </c>
      <c r="N1039" s="18">
        <f t="shared" si="180"/>
        <v>14.7</v>
      </c>
      <c r="O1039" s="18">
        <f t="shared" si="181"/>
        <v>14.7</v>
      </c>
      <c r="P1039" s="19">
        <v>0.5</v>
      </c>
      <c r="Q1039" s="18">
        <f t="shared" si="182"/>
        <v>7.35</v>
      </c>
      <c r="R1039" s="18">
        <f t="shared" si="183"/>
        <v>2</v>
      </c>
      <c r="S1039" s="18">
        <f t="shared" si="184"/>
        <v>-1</v>
      </c>
    </row>
    <row r="1040" spans="1:19" x14ac:dyDescent="0.25">
      <c r="A1040" s="17">
        <v>3120496</v>
      </c>
      <c r="B1040" s="18">
        <v>62.4</v>
      </c>
      <c r="C1040" s="18">
        <v>62.4</v>
      </c>
      <c r="D1040" s="18">
        <v>62.4</v>
      </c>
      <c r="E1040" s="18">
        <v>0</v>
      </c>
      <c r="F1040" s="19">
        <f t="shared" si="175"/>
        <v>0</v>
      </c>
      <c r="G1040" s="18">
        <v>0</v>
      </c>
      <c r="H1040" s="17">
        <v>1</v>
      </c>
      <c r="I1040" s="19">
        <f t="shared" si="176"/>
        <v>1</v>
      </c>
      <c r="J1040" s="19" t="str">
        <f t="shared" si="185"/>
        <v>&gt; 75%</v>
      </c>
      <c r="K1040" s="19">
        <f t="shared" si="177"/>
        <v>1</v>
      </c>
      <c r="L1040" s="19">
        <f t="shared" si="178"/>
        <v>1</v>
      </c>
      <c r="M1040" s="18">
        <f t="shared" si="179"/>
        <v>62.4</v>
      </c>
      <c r="N1040" s="18">
        <f t="shared" si="180"/>
        <v>62.4</v>
      </c>
      <c r="O1040" s="18">
        <f t="shared" si="181"/>
        <v>62.4</v>
      </c>
      <c r="P1040" s="19">
        <v>0.5</v>
      </c>
      <c r="Q1040" s="18">
        <f t="shared" si="182"/>
        <v>31.2</v>
      </c>
      <c r="R1040" s="18">
        <f t="shared" si="183"/>
        <v>2</v>
      </c>
      <c r="S1040" s="18">
        <f t="shared" si="184"/>
        <v>-1</v>
      </c>
    </row>
    <row r="1041" spans="1:19" x14ac:dyDescent="0.25">
      <c r="A1041" s="17">
        <v>72219</v>
      </c>
      <c r="B1041" s="18">
        <v>10.005000000000001</v>
      </c>
      <c r="C1041" s="18">
        <v>10.005000000000001</v>
      </c>
      <c r="D1041" s="18">
        <v>10.005000000000001</v>
      </c>
      <c r="E1041" s="18">
        <v>0</v>
      </c>
      <c r="F1041" s="19">
        <f t="shared" si="175"/>
        <v>0</v>
      </c>
      <c r="G1041" s="18">
        <v>0</v>
      </c>
      <c r="H1041" s="17">
        <v>1</v>
      </c>
      <c r="I1041" s="19">
        <f t="shared" si="176"/>
        <v>1</v>
      </c>
      <c r="J1041" s="19" t="str">
        <f t="shared" si="185"/>
        <v>&gt; 75%</v>
      </c>
      <c r="K1041" s="19">
        <f t="shared" si="177"/>
        <v>1</v>
      </c>
      <c r="L1041" s="19">
        <f t="shared" si="178"/>
        <v>1</v>
      </c>
      <c r="M1041" s="18">
        <f t="shared" si="179"/>
        <v>10.005000000000001</v>
      </c>
      <c r="N1041" s="18">
        <f t="shared" si="180"/>
        <v>10.005000000000001</v>
      </c>
      <c r="O1041" s="18">
        <f t="shared" si="181"/>
        <v>10.005000000000001</v>
      </c>
      <c r="P1041" s="19">
        <v>0.5</v>
      </c>
      <c r="Q1041" s="18">
        <f t="shared" si="182"/>
        <v>5.0025000000000004</v>
      </c>
      <c r="R1041" s="18">
        <f t="shared" si="183"/>
        <v>2</v>
      </c>
      <c r="S1041" s="18">
        <f t="shared" si="184"/>
        <v>-1</v>
      </c>
    </row>
    <row r="1042" spans="1:19" x14ac:dyDescent="0.25">
      <c r="A1042" s="17">
        <v>72214</v>
      </c>
      <c r="B1042" s="18">
        <v>10</v>
      </c>
      <c r="C1042" s="18">
        <v>6.0533999999999999</v>
      </c>
      <c r="D1042" s="18">
        <v>5.0030000000000001</v>
      </c>
      <c r="E1042" s="18">
        <v>2.2091243287782589</v>
      </c>
      <c r="F1042" s="19">
        <f t="shared" si="175"/>
        <v>0.36493942722738609</v>
      </c>
      <c r="G1042" s="18">
        <v>3.9466000000000001</v>
      </c>
      <c r="H1042" s="17">
        <v>5</v>
      </c>
      <c r="I1042" s="19">
        <f t="shared" si="176"/>
        <v>0.60533999999999999</v>
      </c>
      <c r="J1042" s="19" t="str">
        <f t="shared" si="185"/>
        <v>50% - 75%</v>
      </c>
      <c r="K1042" s="19">
        <f t="shared" si="177"/>
        <v>0.50029999999999997</v>
      </c>
      <c r="L1042" s="19">
        <f t="shared" si="178"/>
        <v>0.50029999999999997</v>
      </c>
      <c r="M1042" s="18">
        <f t="shared" si="179"/>
        <v>30.266999999999999</v>
      </c>
      <c r="N1042" s="18">
        <f t="shared" si="180"/>
        <v>25.015000000000001</v>
      </c>
      <c r="O1042" s="18">
        <f t="shared" si="181"/>
        <v>25.015000000000001</v>
      </c>
      <c r="P1042" s="19">
        <v>0.5</v>
      </c>
      <c r="Q1042" s="18">
        <f t="shared" si="182"/>
        <v>5</v>
      </c>
      <c r="R1042" s="18">
        <f t="shared" si="183"/>
        <v>5.0030000000000001</v>
      </c>
      <c r="S1042" s="18">
        <f t="shared" si="184"/>
        <v>-3.0000000000001137E-3</v>
      </c>
    </row>
    <row r="1043" spans="1:19" x14ac:dyDescent="0.25">
      <c r="A1043" s="17">
        <v>2257</v>
      </c>
      <c r="B1043" s="18">
        <v>18.100000000000001</v>
      </c>
      <c r="C1043" s="18">
        <v>8.9509000000000007</v>
      </c>
      <c r="D1043" s="18">
        <v>6.4815000000000005</v>
      </c>
      <c r="E1043" s="18">
        <v>6.1504120087826468</v>
      </c>
      <c r="F1043" s="19">
        <f t="shared" si="175"/>
        <v>0.68712777584183116</v>
      </c>
      <c r="G1043" s="18">
        <v>9.1491000000000007</v>
      </c>
      <c r="H1043" s="17">
        <v>10</v>
      </c>
      <c r="I1043" s="19">
        <f t="shared" si="176"/>
        <v>0.49452486187845301</v>
      </c>
      <c r="J1043" s="19" t="str">
        <f t="shared" si="185"/>
        <v>25% - 50%</v>
      </c>
      <c r="K1043" s="19">
        <f t="shared" si="177"/>
        <v>0.35809392265193368</v>
      </c>
      <c r="L1043" s="19">
        <f t="shared" si="178"/>
        <v>0.35809392265193368</v>
      </c>
      <c r="M1043" s="18">
        <f t="shared" si="179"/>
        <v>89.509000000000015</v>
      </c>
      <c r="N1043" s="18">
        <f t="shared" si="180"/>
        <v>64.814999999999998</v>
      </c>
      <c r="O1043" s="18">
        <f t="shared" si="181"/>
        <v>64.814999999999998</v>
      </c>
      <c r="P1043" s="19">
        <v>0.5</v>
      </c>
      <c r="Q1043" s="18">
        <f t="shared" si="182"/>
        <v>9.0500000000000007</v>
      </c>
      <c r="R1043" s="18">
        <f t="shared" si="183"/>
        <v>7.161878453038673</v>
      </c>
      <c r="S1043" s="18">
        <f t="shared" si="184"/>
        <v>2.838121546961327</v>
      </c>
    </row>
    <row r="1044" spans="1:19" x14ac:dyDescent="0.25">
      <c r="A1044" s="17">
        <v>7226</v>
      </c>
      <c r="B1044" s="18">
        <v>110.005</v>
      </c>
      <c r="C1044" s="18">
        <v>73.334500000000006</v>
      </c>
      <c r="D1044" s="18">
        <v>55.001000000000005</v>
      </c>
      <c r="E1044" s="18">
        <v>28.402910722318598</v>
      </c>
      <c r="F1044" s="19">
        <f t="shared" si="175"/>
        <v>0.38730625725025186</v>
      </c>
      <c r="G1044" s="18">
        <v>36.670499999999997</v>
      </c>
      <c r="H1044" s="17">
        <v>6</v>
      </c>
      <c r="I1044" s="19">
        <f t="shared" si="176"/>
        <v>0.66664697059224587</v>
      </c>
      <c r="J1044" s="19" t="str">
        <f t="shared" si="185"/>
        <v>50% - 75%</v>
      </c>
      <c r="K1044" s="19">
        <f t="shared" si="177"/>
        <v>0.49998636425617021</v>
      </c>
      <c r="L1044" s="19">
        <f t="shared" si="178"/>
        <v>0.49998636425617021</v>
      </c>
      <c r="M1044" s="18">
        <f t="shared" si="179"/>
        <v>440.00700000000006</v>
      </c>
      <c r="N1044" s="18">
        <f t="shared" si="180"/>
        <v>330.00600000000003</v>
      </c>
      <c r="O1044" s="18">
        <f t="shared" si="181"/>
        <v>330.00600000000003</v>
      </c>
      <c r="P1044" s="19">
        <v>0.5</v>
      </c>
      <c r="Q1044" s="18">
        <f t="shared" si="182"/>
        <v>55.002499999999998</v>
      </c>
      <c r="R1044" s="18">
        <f t="shared" si="183"/>
        <v>5.9998363710740428</v>
      </c>
      <c r="S1044" s="18">
        <f t="shared" si="184"/>
        <v>1.6362892595722656E-4</v>
      </c>
    </row>
    <row r="1045" spans="1:19" x14ac:dyDescent="0.25">
      <c r="A1045" s="17">
        <v>29436</v>
      </c>
      <c r="B1045" s="18">
        <v>10</v>
      </c>
      <c r="C1045" s="18">
        <v>8.5</v>
      </c>
      <c r="D1045" s="18">
        <v>8.5</v>
      </c>
      <c r="E1045" s="18">
        <v>2.1213203435596424</v>
      </c>
      <c r="F1045" s="19">
        <f t="shared" si="175"/>
        <v>0.24956709924231088</v>
      </c>
      <c r="G1045" s="18">
        <v>1.5</v>
      </c>
      <c r="H1045" s="17">
        <v>2</v>
      </c>
      <c r="I1045" s="19">
        <f t="shared" si="176"/>
        <v>0.85</v>
      </c>
      <c r="J1045" s="19" t="str">
        <f t="shared" si="185"/>
        <v>&gt; 75%</v>
      </c>
      <c r="K1045" s="19">
        <f t="shared" si="177"/>
        <v>0.85</v>
      </c>
      <c r="L1045" s="19">
        <f t="shared" si="178"/>
        <v>0.85</v>
      </c>
      <c r="M1045" s="18">
        <f t="shared" si="179"/>
        <v>17</v>
      </c>
      <c r="N1045" s="18">
        <f t="shared" si="180"/>
        <v>17</v>
      </c>
      <c r="O1045" s="18">
        <f t="shared" si="181"/>
        <v>17</v>
      </c>
      <c r="P1045" s="19">
        <v>0.5</v>
      </c>
      <c r="Q1045" s="18">
        <f t="shared" si="182"/>
        <v>5</v>
      </c>
      <c r="R1045" s="18">
        <f t="shared" si="183"/>
        <v>3.4</v>
      </c>
      <c r="S1045" s="18">
        <f t="shared" si="184"/>
        <v>-1.4</v>
      </c>
    </row>
    <row r="1046" spans="1:19" x14ac:dyDescent="0.25">
      <c r="A1046" s="17">
        <v>39642</v>
      </c>
      <c r="B1046" s="18">
        <v>75.2</v>
      </c>
      <c r="C1046" s="18">
        <v>37.65</v>
      </c>
      <c r="D1046" s="18">
        <v>37.65</v>
      </c>
      <c r="E1046" s="18">
        <v>53.103719267109732</v>
      </c>
      <c r="F1046" s="19">
        <f t="shared" si="175"/>
        <v>1.4104573510520513</v>
      </c>
      <c r="G1046" s="18">
        <v>37.550000000000004</v>
      </c>
      <c r="H1046" s="17">
        <v>2</v>
      </c>
      <c r="I1046" s="19">
        <f t="shared" si="176"/>
        <v>0.50066489361702127</v>
      </c>
      <c r="J1046" s="19" t="str">
        <f t="shared" si="185"/>
        <v>50% - 75%</v>
      </c>
      <c r="K1046" s="19">
        <f t="shared" si="177"/>
        <v>0.50066489361702127</v>
      </c>
      <c r="L1046" s="19">
        <f t="shared" si="178"/>
        <v>0.50066489361702127</v>
      </c>
      <c r="M1046" s="18">
        <f t="shared" si="179"/>
        <v>75.3</v>
      </c>
      <c r="N1046" s="18">
        <f t="shared" si="180"/>
        <v>75.3</v>
      </c>
      <c r="O1046" s="18">
        <f t="shared" si="181"/>
        <v>75.3</v>
      </c>
      <c r="P1046" s="19">
        <v>0.5</v>
      </c>
      <c r="Q1046" s="18">
        <f t="shared" si="182"/>
        <v>37.6</v>
      </c>
      <c r="R1046" s="18">
        <f t="shared" si="183"/>
        <v>2.0026595744680851</v>
      </c>
      <c r="S1046" s="18">
        <f t="shared" si="184"/>
        <v>-2.6595744680850686E-3</v>
      </c>
    </row>
    <row r="1047" spans="1:19" x14ac:dyDescent="0.25">
      <c r="A1047" s="17">
        <v>3972</v>
      </c>
      <c r="B1047" s="18">
        <v>39.1</v>
      </c>
      <c r="C1047" s="18">
        <v>31.8</v>
      </c>
      <c r="D1047" s="18">
        <v>31.8</v>
      </c>
      <c r="E1047" s="18">
        <v>10.323759005323613</v>
      </c>
      <c r="F1047" s="19">
        <f t="shared" si="175"/>
        <v>0.32464650960137148</v>
      </c>
      <c r="G1047" s="18">
        <v>7.3000000000000007</v>
      </c>
      <c r="H1047" s="17">
        <v>2</v>
      </c>
      <c r="I1047" s="19">
        <f t="shared" si="176"/>
        <v>0.8132992327365729</v>
      </c>
      <c r="J1047" s="19" t="str">
        <f t="shared" si="185"/>
        <v>&gt; 75%</v>
      </c>
      <c r="K1047" s="19">
        <f t="shared" si="177"/>
        <v>0.8132992327365729</v>
      </c>
      <c r="L1047" s="19">
        <f t="shared" si="178"/>
        <v>0.8132992327365729</v>
      </c>
      <c r="M1047" s="18">
        <f t="shared" si="179"/>
        <v>63.6</v>
      </c>
      <c r="N1047" s="18">
        <f t="shared" si="180"/>
        <v>63.6</v>
      </c>
      <c r="O1047" s="18">
        <f t="shared" si="181"/>
        <v>63.6</v>
      </c>
      <c r="P1047" s="19">
        <v>0.5</v>
      </c>
      <c r="Q1047" s="18">
        <f t="shared" si="182"/>
        <v>19.55</v>
      </c>
      <c r="R1047" s="18">
        <f t="shared" si="183"/>
        <v>3.2531969309462916</v>
      </c>
      <c r="S1047" s="18">
        <f t="shared" si="184"/>
        <v>-1.2531969309462916</v>
      </c>
    </row>
    <row r="1048" spans="1:19" x14ac:dyDescent="0.25">
      <c r="A1048" s="17">
        <v>42120</v>
      </c>
      <c r="B1048" s="18">
        <v>66.3</v>
      </c>
      <c r="C1048" s="18">
        <v>37.144999999999996</v>
      </c>
      <c r="D1048" s="18">
        <v>37.144999999999996</v>
      </c>
      <c r="E1048" s="18">
        <v>41.231396410987593</v>
      </c>
      <c r="F1048" s="19">
        <f t="shared" si="175"/>
        <v>1.1100120180640085</v>
      </c>
      <c r="G1048" s="18">
        <v>29.154999999999998</v>
      </c>
      <c r="H1048" s="17">
        <v>2</v>
      </c>
      <c r="I1048" s="19">
        <f t="shared" si="176"/>
        <v>0.56025641025641026</v>
      </c>
      <c r="J1048" s="19" t="str">
        <f t="shared" si="185"/>
        <v>50% - 75%</v>
      </c>
      <c r="K1048" s="19">
        <f t="shared" si="177"/>
        <v>0.56025641025641026</v>
      </c>
      <c r="L1048" s="19">
        <f t="shared" si="178"/>
        <v>0.56025641025641026</v>
      </c>
      <c r="M1048" s="18">
        <f t="shared" si="179"/>
        <v>74.289999999999992</v>
      </c>
      <c r="N1048" s="18">
        <f t="shared" si="180"/>
        <v>74.289999999999992</v>
      </c>
      <c r="O1048" s="18">
        <f t="shared" si="181"/>
        <v>74.289999999999992</v>
      </c>
      <c r="P1048" s="19">
        <v>0.5</v>
      </c>
      <c r="Q1048" s="18">
        <f t="shared" si="182"/>
        <v>33.15</v>
      </c>
      <c r="R1048" s="18">
        <f t="shared" si="183"/>
        <v>2.2410256410256411</v>
      </c>
      <c r="S1048" s="18">
        <f t="shared" si="184"/>
        <v>-0.24102564102564106</v>
      </c>
    </row>
    <row r="1049" spans="1:19" x14ac:dyDescent="0.25">
      <c r="A1049" s="17">
        <v>4405</v>
      </c>
      <c r="B1049" s="18">
        <v>1.0029999999999999</v>
      </c>
      <c r="C1049" s="18">
        <v>1.0015000000000001</v>
      </c>
      <c r="D1049" s="18">
        <v>1.0015000000000001</v>
      </c>
      <c r="E1049" s="18">
        <v>2.1213203435595661E-3</v>
      </c>
      <c r="F1049" s="19">
        <f t="shared" si="175"/>
        <v>2.1181431288662665E-3</v>
      </c>
      <c r="G1049" s="18">
        <v>1.4999999999999458E-3</v>
      </c>
      <c r="H1049" s="17">
        <v>2</v>
      </c>
      <c r="I1049" s="19">
        <f t="shared" si="176"/>
        <v>0.99850448654037904</v>
      </c>
      <c r="J1049" s="19" t="str">
        <f t="shared" si="185"/>
        <v>&gt; 75%</v>
      </c>
      <c r="K1049" s="19">
        <f t="shared" si="177"/>
        <v>0.99850448654037904</v>
      </c>
      <c r="L1049" s="19">
        <f t="shared" si="178"/>
        <v>0.99850448654037904</v>
      </c>
      <c r="M1049" s="18">
        <f t="shared" si="179"/>
        <v>2.0030000000000001</v>
      </c>
      <c r="N1049" s="18">
        <f t="shared" si="180"/>
        <v>2.0030000000000001</v>
      </c>
      <c r="O1049" s="18">
        <f t="shared" si="181"/>
        <v>2.0030000000000001</v>
      </c>
      <c r="P1049" s="19">
        <v>0.5</v>
      </c>
      <c r="Q1049" s="18">
        <f t="shared" si="182"/>
        <v>0.50149999999999995</v>
      </c>
      <c r="R1049" s="18">
        <f t="shared" si="183"/>
        <v>3.9940179461615162</v>
      </c>
      <c r="S1049" s="18">
        <f t="shared" si="184"/>
        <v>-1.9940179461615162</v>
      </c>
    </row>
    <row r="1050" spans="1:19" x14ac:dyDescent="0.25">
      <c r="A1050" s="17">
        <v>67068</v>
      </c>
      <c r="B1050" s="18">
        <v>6.9</v>
      </c>
      <c r="C1050" s="18">
        <v>6.1</v>
      </c>
      <c r="D1050" s="18">
        <v>6.1</v>
      </c>
      <c r="E1050" s="18">
        <v>1.1313708498984829</v>
      </c>
      <c r="F1050" s="19">
        <f t="shared" si="175"/>
        <v>0.18547063113089884</v>
      </c>
      <c r="G1050" s="18">
        <v>0.80000000000000027</v>
      </c>
      <c r="H1050" s="17">
        <v>2</v>
      </c>
      <c r="I1050" s="19">
        <f t="shared" si="176"/>
        <v>0.88405797101449268</v>
      </c>
      <c r="J1050" s="19" t="str">
        <f t="shared" si="185"/>
        <v>&gt; 75%</v>
      </c>
      <c r="K1050" s="19">
        <f t="shared" si="177"/>
        <v>0.88405797101449268</v>
      </c>
      <c r="L1050" s="19">
        <f t="shared" si="178"/>
        <v>0.88405797101449268</v>
      </c>
      <c r="M1050" s="18">
        <f t="shared" si="179"/>
        <v>12.2</v>
      </c>
      <c r="N1050" s="18">
        <f t="shared" si="180"/>
        <v>12.2</v>
      </c>
      <c r="O1050" s="18">
        <f t="shared" si="181"/>
        <v>12.2</v>
      </c>
      <c r="P1050" s="19">
        <v>0.5</v>
      </c>
      <c r="Q1050" s="18">
        <f t="shared" si="182"/>
        <v>3.45</v>
      </c>
      <c r="R1050" s="18">
        <f t="shared" si="183"/>
        <v>3.5362318840579707</v>
      </c>
      <c r="S1050" s="18">
        <f t="shared" si="184"/>
        <v>-1.5362318840579707</v>
      </c>
    </row>
    <row r="1051" spans="1:19" x14ac:dyDescent="0.25">
      <c r="A1051" s="17">
        <v>72212</v>
      </c>
      <c r="B1051" s="18">
        <v>5</v>
      </c>
      <c r="C1051" s="18">
        <v>5</v>
      </c>
      <c r="D1051" s="18">
        <v>5</v>
      </c>
      <c r="E1051" s="18">
        <v>0</v>
      </c>
      <c r="F1051" s="19">
        <f t="shared" si="175"/>
        <v>0</v>
      </c>
      <c r="G1051" s="18">
        <v>0</v>
      </c>
      <c r="H1051" s="17">
        <v>2</v>
      </c>
      <c r="I1051" s="19">
        <f t="shared" si="176"/>
        <v>1</v>
      </c>
      <c r="J1051" s="19" t="str">
        <f t="shared" si="185"/>
        <v>&gt; 75%</v>
      </c>
      <c r="K1051" s="19">
        <f t="shared" si="177"/>
        <v>1</v>
      </c>
      <c r="L1051" s="19">
        <f t="shared" si="178"/>
        <v>1</v>
      </c>
      <c r="M1051" s="18">
        <f t="shared" si="179"/>
        <v>10</v>
      </c>
      <c r="N1051" s="18">
        <f t="shared" si="180"/>
        <v>10</v>
      </c>
      <c r="O1051" s="18">
        <f t="shared" si="181"/>
        <v>10</v>
      </c>
      <c r="P1051" s="19">
        <v>0.5</v>
      </c>
      <c r="Q1051" s="18">
        <f t="shared" si="182"/>
        <v>2.5</v>
      </c>
      <c r="R1051" s="18">
        <f t="shared" si="183"/>
        <v>4</v>
      </c>
      <c r="S1051" s="18">
        <f t="shared" si="184"/>
        <v>-2</v>
      </c>
    </row>
    <row r="1052" spans="1:19" x14ac:dyDescent="0.25">
      <c r="A1052" s="17">
        <v>72216</v>
      </c>
      <c r="B1052" s="18">
        <v>5.0010000000000003</v>
      </c>
      <c r="C1052" s="18">
        <v>5.0005000000000006</v>
      </c>
      <c r="D1052" s="18">
        <v>5.0005000000000006</v>
      </c>
      <c r="E1052" s="18">
        <v>7.0710678118678376E-4</v>
      </c>
      <c r="F1052" s="19">
        <f t="shared" si="175"/>
        <v>1.4140721551580515E-4</v>
      </c>
      <c r="G1052" s="18">
        <v>5.0000000000016698E-4</v>
      </c>
      <c r="H1052" s="17">
        <v>2</v>
      </c>
      <c r="I1052" s="19">
        <f t="shared" si="176"/>
        <v>0.99990001999600087</v>
      </c>
      <c r="J1052" s="19" t="str">
        <f t="shared" si="185"/>
        <v>&gt; 75%</v>
      </c>
      <c r="K1052" s="19">
        <f t="shared" si="177"/>
        <v>0.99990001999600087</v>
      </c>
      <c r="L1052" s="19">
        <f t="shared" si="178"/>
        <v>0.99990001999600087</v>
      </c>
      <c r="M1052" s="18">
        <f t="shared" si="179"/>
        <v>10.001000000000001</v>
      </c>
      <c r="N1052" s="18">
        <f t="shared" si="180"/>
        <v>10.001000000000001</v>
      </c>
      <c r="O1052" s="18">
        <f t="shared" si="181"/>
        <v>10.001000000000001</v>
      </c>
      <c r="P1052" s="19">
        <v>0.5</v>
      </c>
      <c r="Q1052" s="18">
        <f t="shared" si="182"/>
        <v>2.5005000000000002</v>
      </c>
      <c r="R1052" s="18">
        <f t="shared" si="183"/>
        <v>3.9996000799840035</v>
      </c>
      <c r="S1052" s="18">
        <f t="shared" si="184"/>
        <v>-1.9996000799840035</v>
      </c>
    </row>
    <row r="1053" spans="1:19" x14ac:dyDescent="0.25">
      <c r="A1053" s="17">
        <v>294195</v>
      </c>
      <c r="B1053" s="18">
        <v>109.3</v>
      </c>
      <c r="C1053" s="18">
        <v>94.05</v>
      </c>
      <c r="D1053" s="18">
        <v>94.05</v>
      </c>
      <c r="E1053" s="18">
        <v>21.5667568261897</v>
      </c>
      <c r="F1053" s="19">
        <f t="shared" si="175"/>
        <v>0.22931160899723232</v>
      </c>
      <c r="G1053" s="18">
        <v>15.25</v>
      </c>
      <c r="H1053" s="17">
        <v>2</v>
      </c>
      <c r="I1053" s="19">
        <f t="shared" si="176"/>
        <v>0.86047575480329364</v>
      </c>
      <c r="J1053" s="19" t="str">
        <f t="shared" si="185"/>
        <v>&gt; 75%</v>
      </c>
      <c r="K1053" s="19">
        <f t="shared" si="177"/>
        <v>0.86047575480329364</v>
      </c>
      <c r="L1053" s="19">
        <f t="shared" si="178"/>
        <v>0.86047575480329364</v>
      </c>
      <c r="M1053" s="18">
        <f t="shared" si="179"/>
        <v>188.1</v>
      </c>
      <c r="N1053" s="18">
        <f t="shared" si="180"/>
        <v>188.1</v>
      </c>
      <c r="O1053" s="18">
        <f t="shared" si="181"/>
        <v>188.1</v>
      </c>
      <c r="P1053" s="19">
        <v>0.5</v>
      </c>
      <c r="Q1053" s="18">
        <f t="shared" si="182"/>
        <v>54.65</v>
      </c>
      <c r="R1053" s="18">
        <f t="shared" si="183"/>
        <v>3.4419030192131745</v>
      </c>
      <c r="S1053" s="18">
        <f t="shared" si="184"/>
        <v>-1.4419030192131745</v>
      </c>
    </row>
    <row r="1054" spans="1:19" x14ac:dyDescent="0.25">
      <c r="A1054" s="17">
        <v>39414</v>
      </c>
      <c r="B1054" s="18">
        <v>59</v>
      </c>
      <c r="C1054" s="18">
        <v>39.35</v>
      </c>
      <c r="D1054" s="18">
        <v>39.35</v>
      </c>
      <c r="E1054" s="18">
        <v>27.789296500631316</v>
      </c>
      <c r="F1054" s="19">
        <f t="shared" si="175"/>
        <v>0.70620829734768276</v>
      </c>
      <c r="G1054" s="18">
        <v>19.649999999999999</v>
      </c>
      <c r="H1054" s="17">
        <v>2</v>
      </c>
      <c r="I1054" s="19">
        <f t="shared" si="176"/>
        <v>0.66694915254237286</v>
      </c>
      <c r="J1054" s="19" t="str">
        <f t="shared" si="185"/>
        <v>50% - 75%</v>
      </c>
      <c r="K1054" s="19">
        <f t="shared" si="177"/>
        <v>0.66694915254237286</v>
      </c>
      <c r="L1054" s="19">
        <f t="shared" si="178"/>
        <v>0.66694915254237286</v>
      </c>
      <c r="M1054" s="18">
        <f t="shared" si="179"/>
        <v>78.7</v>
      </c>
      <c r="N1054" s="18">
        <f t="shared" si="180"/>
        <v>78.7</v>
      </c>
      <c r="O1054" s="18">
        <f t="shared" si="181"/>
        <v>78.7</v>
      </c>
      <c r="P1054" s="19">
        <v>0.5</v>
      </c>
      <c r="Q1054" s="18">
        <f t="shared" si="182"/>
        <v>29.5</v>
      </c>
      <c r="R1054" s="18">
        <f t="shared" si="183"/>
        <v>2.6677966101694914</v>
      </c>
      <c r="S1054" s="18">
        <f t="shared" si="184"/>
        <v>-0.66779661016949143</v>
      </c>
    </row>
    <row r="1055" spans="1:19" x14ac:dyDescent="0.25">
      <c r="A1055" s="17">
        <v>42118</v>
      </c>
      <c r="B1055" s="18">
        <v>43.78</v>
      </c>
      <c r="C1055" s="18">
        <v>29.07</v>
      </c>
      <c r="D1055" s="18">
        <v>29.07</v>
      </c>
      <c r="E1055" s="18">
        <v>20.803081502508235</v>
      </c>
      <c r="F1055" s="19">
        <f t="shared" si="175"/>
        <v>0.71562027872405343</v>
      </c>
      <c r="G1055" s="18">
        <v>14.71</v>
      </c>
      <c r="H1055" s="17">
        <v>2</v>
      </c>
      <c r="I1055" s="19">
        <f t="shared" si="176"/>
        <v>0.66400182731841018</v>
      </c>
      <c r="J1055" s="19" t="str">
        <f t="shared" si="185"/>
        <v>50% - 75%</v>
      </c>
      <c r="K1055" s="19">
        <f t="shared" si="177"/>
        <v>0.66400182731841018</v>
      </c>
      <c r="L1055" s="19">
        <f t="shared" si="178"/>
        <v>0.66400182731841018</v>
      </c>
      <c r="M1055" s="18">
        <f t="shared" si="179"/>
        <v>58.14</v>
      </c>
      <c r="N1055" s="18">
        <f t="shared" si="180"/>
        <v>58.14</v>
      </c>
      <c r="O1055" s="18">
        <f t="shared" si="181"/>
        <v>58.14</v>
      </c>
      <c r="P1055" s="19">
        <v>0.5</v>
      </c>
      <c r="Q1055" s="18">
        <f t="shared" si="182"/>
        <v>21.89</v>
      </c>
      <c r="R1055" s="18">
        <f t="shared" si="183"/>
        <v>2.6560073092736407</v>
      </c>
      <c r="S1055" s="18">
        <f t="shared" si="184"/>
        <v>-0.6560073092736407</v>
      </c>
    </row>
    <row r="1056" spans="1:19" x14ac:dyDescent="0.25">
      <c r="A1056" s="17">
        <v>6715</v>
      </c>
      <c r="B1056" s="18">
        <v>370.4</v>
      </c>
      <c r="C1056" s="18">
        <v>257.79999999999995</v>
      </c>
      <c r="D1056" s="18">
        <v>257.79999999999995</v>
      </c>
      <c r="E1056" s="18">
        <v>159.24044712321057</v>
      </c>
      <c r="F1056" s="19">
        <f t="shared" si="175"/>
        <v>0.61768986471377274</v>
      </c>
      <c r="G1056" s="18">
        <v>112.6</v>
      </c>
      <c r="H1056" s="17">
        <v>2</v>
      </c>
      <c r="I1056" s="19">
        <f t="shared" si="176"/>
        <v>0.69600431965442755</v>
      </c>
      <c r="J1056" s="19" t="str">
        <f t="shared" si="185"/>
        <v>50% - 75%</v>
      </c>
      <c r="K1056" s="19">
        <f t="shared" si="177"/>
        <v>0.69600431965442755</v>
      </c>
      <c r="L1056" s="19">
        <f t="shared" si="178"/>
        <v>0.69600431965442755</v>
      </c>
      <c r="M1056" s="18">
        <f t="shared" si="179"/>
        <v>515.59999999999991</v>
      </c>
      <c r="N1056" s="18">
        <f t="shared" si="180"/>
        <v>515.59999999999991</v>
      </c>
      <c r="O1056" s="18">
        <f t="shared" si="181"/>
        <v>515.59999999999991</v>
      </c>
      <c r="P1056" s="19">
        <v>0.5</v>
      </c>
      <c r="Q1056" s="18">
        <f t="shared" si="182"/>
        <v>185.2</v>
      </c>
      <c r="R1056" s="18">
        <f t="shared" si="183"/>
        <v>2.7840172786177102</v>
      </c>
      <c r="S1056" s="18">
        <f t="shared" si="184"/>
        <v>-0.7840172786177102</v>
      </c>
    </row>
    <row r="1057" spans="1:19" x14ac:dyDescent="0.25">
      <c r="A1057" s="17">
        <v>294202</v>
      </c>
      <c r="B1057" s="18">
        <v>90.5</v>
      </c>
      <c r="C1057" s="18">
        <v>46.75</v>
      </c>
      <c r="D1057" s="18">
        <v>46.75</v>
      </c>
      <c r="E1057" s="18">
        <v>61.871843353822911</v>
      </c>
      <c r="F1057" s="19">
        <f t="shared" si="175"/>
        <v>1.3234618899213457</v>
      </c>
      <c r="G1057" s="18">
        <v>43.75</v>
      </c>
      <c r="H1057" s="17">
        <v>2</v>
      </c>
      <c r="I1057" s="19">
        <f t="shared" si="176"/>
        <v>0.51657458563535907</v>
      </c>
      <c r="J1057" s="19" t="str">
        <f t="shared" si="185"/>
        <v>50% - 75%</v>
      </c>
      <c r="K1057" s="19">
        <f t="shared" si="177"/>
        <v>0.51657458563535907</v>
      </c>
      <c r="L1057" s="19">
        <f t="shared" si="178"/>
        <v>0.51657458563535907</v>
      </c>
      <c r="M1057" s="18">
        <f t="shared" si="179"/>
        <v>93.5</v>
      </c>
      <c r="N1057" s="18">
        <f t="shared" si="180"/>
        <v>93.5</v>
      </c>
      <c r="O1057" s="18">
        <f t="shared" si="181"/>
        <v>93.5</v>
      </c>
      <c r="P1057" s="19">
        <v>0.5</v>
      </c>
      <c r="Q1057" s="18">
        <f t="shared" si="182"/>
        <v>45.25</v>
      </c>
      <c r="R1057" s="18">
        <f t="shared" si="183"/>
        <v>2.0662983425414363</v>
      </c>
      <c r="S1057" s="18">
        <f t="shared" si="184"/>
        <v>-6.6298342541436295E-2</v>
      </c>
    </row>
    <row r="1058" spans="1:19" x14ac:dyDescent="0.25">
      <c r="A1058" s="17">
        <v>7223</v>
      </c>
      <c r="B1058" s="18">
        <v>108</v>
      </c>
      <c r="C1058" s="18">
        <v>72.667000000000002</v>
      </c>
      <c r="D1058" s="18">
        <v>55.000999999999998</v>
      </c>
      <c r="E1058" s="18">
        <v>30.599275596000631</v>
      </c>
      <c r="F1058" s="19">
        <f t="shared" si="175"/>
        <v>0.42108901696782075</v>
      </c>
      <c r="G1058" s="18">
        <v>35.332999999999998</v>
      </c>
      <c r="H1058" s="17">
        <v>3</v>
      </c>
      <c r="I1058" s="19">
        <f t="shared" si="176"/>
        <v>0.6728425925925926</v>
      </c>
      <c r="J1058" s="19" t="str">
        <f t="shared" si="185"/>
        <v>50% - 75%</v>
      </c>
      <c r="K1058" s="19">
        <f t="shared" si="177"/>
        <v>0.50926851851851851</v>
      </c>
      <c r="L1058" s="19">
        <f t="shared" si="178"/>
        <v>0.50926851851851851</v>
      </c>
      <c r="M1058" s="18">
        <f t="shared" si="179"/>
        <v>218.001</v>
      </c>
      <c r="N1058" s="18">
        <f t="shared" si="180"/>
        <v>165.00299999999999</v>
      </c>
      <c r="O1058" s="18">
        <f t="shared" si="181"/>
        <v>165.00299999999999</v>
      </c>
      <c r="P1058" s="19">
        <v>0.5</v>
      </c>
      <c r="Q1058" s="18">
        <f t="shared" si="182"/>
        <v>54</v>
      </c>
      <c r="R1058" s="18">
        <f t="shared" si="183"/>
        <v>3.0556111111111108</v>
      </c>
      <c r="S1058" s="18">
        <f t="shared" si="184"/>
        <v>-5.5611111111110834E-2</v>
      </c>
    </row>
    <row r="1059" spans="1:19" x14ac:dyDescent="0.25">
      <c r="A1059" s="17">
        <v>7225</v>
      </c>
      <c r="B1059" s="18">
        <v>30</v>
      </c>
      <c r="C1059" s="18">
        <v>7.5134358974358975</v>
      </c>
      <c r="D1059" s="18">
        <v>5.0010000000000012</v>
      </c>
      <c r="E1059" s="18">
        <v>5.237386922758092</v>
      </c>
      <c r="F1059" s="19">
        <f t="shared" si="175"/>
        <v>0.69706948914616407</v>
      </c>
      <c r="G1059" s="18">
        <v>22.486564102564103</v>
      </c>
      <c r="H1059" s="17">
        <v>39</v>
      </c>
      <c r="I1059" s="19">
        <f t="shared" si="176"/>
        <v>0.25044786324786322</v>
      </c>
      <c r="J1059" s="19" t="str">
        <f t="shared" si="185"/>
        <v>25% - 50%</v>
      </c>
      <c r="K1059" s="19">
        <f t="shared" si="177"/>
        <v>0.16670000000000004</v>
      </c>
      <c r="L1059" s="19">
        <f t="shared" si="178"/>
        <v>0.16670000000000004</v>
      </c>
      <c r="M1059" s="18">
        <f t="shared" si="179"/>
        <v>293.024</v>
      </c>
      <c r="N1059" s="18">
        <f t="shared" si="180"/>
        <v>195.03900000000004</v>
      </c>
      <c r="O1059" s="18">
        <f t="shared" si="181"/>
        <v>195.03900000000004</v>
      </c>
      <c r="P1059" s="19">
        <v>0.5</v>
      </c>
      <c r="Q1059" s="18">
        <f t="shared" si="182"/>
        <v>15</v>
      </c>
      <c r="R1059" s="18">
        <f t="shared" si="183"/>
        <v>13.002600000000003</v>
      </c>
      <c r="S1059" s="18">
        <f t="shared" si="184"/>
        <v>25.997399999999999</v>
      </c>
    </row>
    <row r="1060" spans="1:19" x14ac:dyDescent="0.25">
      <c r="A1060" s="17">
        <v>120245</v>
      </c>
      <c r="B1060" s="18">
        <v>124.393</v>
      </c>
      <c r="C1060" s="18">
        <v>30.361739837398368</v>
      </c>
      <c r="D1060" s="18">
        <v>19.944000000000003</v>
      </c>
      <c r="E1060" s="18">
        <v>24.840308529022085</v>
      </c>
      <c r="F1060" s="19">
        <f t="shared" si="175"/>
        <v>0.81814509517747713</v>
      </c>
      <c r="G1060" s="18">
        <v>94.031260162601612</v>
      </c>
      <c r="H1060" s="17">
        <v>123</v>
      </c>
      <c r="I1060" s="19">
        <f t="shared" si="176"/>
        <v>0.2440791671347935</v>
      </c>
      <c r="J1060" s="19" t="str">
        <f t="shared" si="185"/>
        <v>&lt; 25%</v>
      </c>
      <c r="K1060" s="19">
        <f t="shared" si="177"/>
        <v>0.16033056522473133</v>
      </c>
      <c r="L1060" s="19">
        <f t="shared" si="178"/>
        <v>0.16033056522473133</v>
      </c>
      <c r="M1060" s="18">
        <f t="shared" si="179"/>
        <v>3734.4939999999992</v>
      </c>
      <c r="N1060" s="18">
        <f t="shared" si="180"/>
        <v>2453.1120000000005</v>
      </c>
      <c r="O1060" s="18">
        <f t="shared" si="181"/>
        <v>2453.1120000000005</v>
      </c>
      <c r="P1060" s="19">
        <v>0.5</v>
      </c>
      <c r="Q1060" s="18">
        <f t="shared" si="182"/>
        <v>62.1965</v>
      </c>
      <c r="R1060" s="18">
        <f t="shared" si="183"/>
        <v>39.441319045283905</v>
      </c>
      <c r="S1060" s="18">
        <f t="shared" si="184"/>
        <v>83.558680954716095</v>
      </c>
    </row>
    <row r="1061" spans="1:19" x14ac:dyDescent="0.25">
      <c r="A1061" s="17">
        <v>6723</v>
      </c>
      <c r="B1061" s="18">
        <v>11.4</v>
      </c>
      <c r="C1061" s="18">
        <v>5.2799565217391304</v>
      </c>
      <c r="D1061" s="18">
        <v>3.26</v>
      </c>
      <c r="E1061" s="18">
        <v>4.1713590599605084</v>
      </c>
      <c r="F1061" s="19">
        <f t="shared" si="175"/>
        <v>0.79003663056424789</v>
      </c>
      <c r="G1061" s="18">
        <v>6.120043478260869</v>
      </c>
      <c r="H1061" s="17">
        <v>23</v>
      </c>
      <c r="I1061" s="19">
        <f t="shared" si="176"/>
        <v>0.46315408085430965</v>
      </c>
      <c r="J1061" s="19" t="str">
        <f t="shared" si="185"/>
        <v>25% - 50%</v>
      </c>
      <c r="K1061" s="19">
        <f t="shared" si="177"/>
        <v>0.2859649122807017</v>
      </c>
      <c r="L1061" s="19">
        <f t="shared" si="178"/>
        <v>0.2859649122807017</v>
      </c>
      <c r="M1061" s="18">
        <f t="shared" si="179"/>
        <v>121.43899999999999</v>
      </c>
      <c r="N1061" s="18">
        <f t="shared" si="180"/>
        <v>74.97999999999999</v>
      </c>
      <c r="O1061" s="18">
        <f t="shared" si="181"/>
        <v>74.97999999999999</v>
      </c>
      <c r="P1061" s="19">
        <v>0.5</v>
      </c>
      <c r="Q1061" s="18">
        <f t="shared" si="182"/>
        <v>5.7</v>
      </c>
      <c r="R1061" s="18">
        <f t="shared" si="183"/>
        <v>13.154385964912278</v>
      </c>
      <c r="S1061" s="18">
        <f t="shared" si="184"/>
        <v>9.8456140350877224</v>
      </c>
    </row>
    <row r="1062" spans="1:19" x14ac:dyDescent="0.25">
      <c r="A1062" s="17">
        <v>120232</v>
      </c>
      <c r="B1062" s="18">
        <v>124.794</v>
      </c>
      <c r="C1062" s="18">
        <v>35.615198581560279</v>
      </c>
      <c r="D1062" s="18">
        <v>23.423999999999992</v>
      </c>
      <c r="E1062" s="18">
        <v>31.005838908921621</v>
      </c>
      <c r="F1062" s="19">
        <f t="shared" si="175"/>
        <v>0.87057885800964907</v>
      </c>
      <c r="G1062" s="18">
        <v>89.178801418439704</v>
      </c>
      <c r="H1062" s="17">
        <v>141</v>
      </c>
      <c r="I1062" s="19">
        <f t="shared" si="176"/>
        <v>0.28539191452762375</v>
      </c>
      <c r="J1062" s="19" t="str">
        <f t="shared" si="185"/>
        <v>25% - 50%</v>
      </c>
      <c r="K1062" s="19">
        <f t="shared" si="177"/>
        <v>0.18770133179479778</v>
      </c>
      <c r="L1062" s="19">
        <f t="shared" si="178"/>
        <v>0.18770133179479778</v>
      </c>
      <c r="M1062" s="18">
        <f t="shared" si="179"/>
        <v>5021.7429999999995</v>
      </c>
      <c r="N1062" s="18">
        <f t="shared" si="180"/>
        <v>3302.7839999999987</v>
      </c>
      <c r="O1062" s="18">
        <f t="shared" si="181"/>
        <v>3302.7839999999987</v>
      </c>
      <c r="P1062" s="19">
        <v>0.5</v>
      </c>
      <c r="Q1062" s="18">
        <f t="shared" si="182"/>
        <v>62.396999999999998</v>
      </c>
      <c r="R1062" s="18">
        <f t="shared" si="183"/>
        <v>52.93177556613297</v>
      </c>
      <c r="S1062" s="18">
        <f t="shared" si="184"/>
        <v>88.06822443386703</v>
      </c>
    </row>
    <row r="1063" spans="1:19" x14ac:dyDescent="0.25">
      <c r="A1063" s="17">
        <v>42122</v>
      </c>
      <c r="B1063" s="18">
        <v>6.2</v>
      </c>
      <c r="C1063" s="18">
        <v>2.024</v>
      </c>
      <c r="D1063" s="18">
        <v>0.79999999999999982</v>
      </c>
      <c r="E1063" s="18">
        <v>2.5541887165986781</v>
      </c>
      <c r="F1063" s="19">
        <f t="shared" si="175"/>
        <v>1.2619509469361057</v>
      </c>
      <c r="G1063" s="18">
        <v>4.1760000000000002</v>
      </c>
      <c r="H1063" s="17">
        <v>5</v>
      </c>
      <c r="I1063" s="19">
        <f t="shared" si="176"/>
        <v>0.32645161290322577</v>
      </c>
      <c r="J1063" s="19" t="str">
        <f t="shared" si="185"/>
        <v>25% - 50%</v>
      </c>
      <c r="K1063" s="19">
        <f t="shared" si="177"/>
        <v>0.1290322580645161</v>
      </c>
      <c r="L1063" s="19">
        <f t="shared" si="178"/>
        <v>0.1290322580645161</v>
      </c>
      <c r="M1063" s="18">
        <f t="shared" si="179"/>
        <v>10.120000000000001</v>
      </c>
      <c r="N1063" s="18">
        <f t="shared" si="180"/>
        <v>3.9999999999999991</v>
      </c>
      <c r="O1063" s="18">
        <f t="shared" si="181"/>
        <v>10.120000000000001</v>
      </c>
      <c r="P1063" s="19">
        <v>0.5</v>
      </c>
      <c r="Q1063" s="18">
        <f t="shared" si="182"/>
        <v>3.1</v>
      </c>
      <c r="R1063" s="18">
        <f t="shared" si="183"/>
        <v>3.2645161290322582</v>
      </c>
      <c r="S1063" s="18">
        <f t="shared" si="184"/>
        <v>1.7354838709677418</v>
      </c>
    </row>
    <row r="1064" spans="1:19" x14ac:dyDescent="0.25">
      <c r="A1064" s="17">
        <v>42125</v>
      </c>
      <c r="B1064" s="18">
        <v>64.356999999999999</v>
      </c>
      <c r="C1064" s="18">
        <v>24.442333333333334</v>
      </c>
      <c r="D1064" s="18">
        <v>7.2000000000000028</v>
      </c>
      <c r="E1064" s="18">
        <v>34.673573313596236</v>
      </c>
      <c r="F1064" s="19">
        <f t="shared" si="175"/>
        <v>1.4185868771501453</v>
      </c>
      <c r="G1064" s="18">
        <v>39.914666666666669</v>
      </c>
      <c r="H1064" s="17">
        <v>3</v>
      </c>
      <c r="I1064" s="19">
        <f t="shared" si="176"/>
        <v>0.37979292591844455</v>
      </c>
      <c r="J1064" s="19" t="str">
        <f t="shared" si="185"/>
        <v>25% - 50%</v>
      </c>
      <c r="K1064" s="19">
        <f t="shared" si="177"/>
        <v>0.11187594201097011</v>
      </c>
      <c r="L1064" s="19">
        <f t="shared" si="178"/>
        <v>0.11187594201097011</v>
      </c>
      <c r="M1064" s="18">
        <f t="shared" si="179"/>
        <v>73.326999999999998</v>
      </c>
      <c r="N1064" s="18">
        <f t="shared" si="180"/>
        <v>21.600000000000009</v>
      </c>
      <c r="O1064" s="18">
        <f t="shared" si="181"/>
        <v>73.326999999999998</v>
      </c>
      <c r="P1064" s="19">
        <v>0.5</v>
      </c>
      <c r="Q1064" s="18">
        <f t="shared" si="182"/>
        <v>32.1785</v>
      </c>
      <c r="R1064" s="18">
        <f t="shared" si="183"/>
        <v>2.2787575555106669</v>
      </c>
      <c r="S1064" s="18">
        <f t="shared" si="184"/>
        <v>0.72124244448933306</v>
      </c>
    </row>
    <row r="1065" spans="1:19" x14ac:dyDescent="0.25">
      <c r="A1065" s="17">
        <v>7224</v>
      </c>
      <c r="B1065" s="18">
        <v>30</v>
      </c>
      <c r="C1065" s="18">
        <v>8.9320434782608693</v>
      </c>
      <c r="D1065" s="18">
        <v>5.0039999999999978</v>
      </c>
      <c r="E1065" s="18">
        <v>5.8622712204110803</v>
      </c>
      <c r="F1065" s="19">
        <f t="shared" si="175"/>
        <v>0.65631915414192599</v>
      </c>
      <c r="G1065" s="18">
        <v>21.067956521739127</v>
      </c>
      <c r="H1065" s="17">
        <v>23</v>
      </c>
      <c r="I1065" s="19">
        <f t="shared" si="176"/>
        <v>0.29773478260869563</v>
      </c>
      <c r="J1065" s="19" t="str">
        <f t="shared" si="185"/>
        <v>25% - 50%</v>
      </c>
      <c r="K1065" s="19">
        <f t="shared" si="177"/>
        <v>0.16679999999999992</v>
      </c>
      <c r="L1065" s="19">
        <f t="shared" si="178"/>
        <v>0.16679999999999992</v>
      </c>
      <c r="M1065" s="18">
        <f t="shared" si="179"/>
        <v>205.43699999999998</v>
      </c>
      <c r="N1065" s="18">
        <f t="shared" si="180"/>
        <v>115.09199999999996</v>
      </c>
      <c r="O1065" s="18">
        <f t="shared" si="181"/>
        <v>115.09199999999996</v>
      </c>
      <c r="P1065" s="19">
        <v>0.5</v>
      </c>
      <c r="Q1065" s="18">
        <f t="shared" si="182"/>
        <v>15</v>
      </c>
      <c r="R1065" s="18">
        <f t="shared" si="183"/>
        <v>7.672799999999997</v>
      </c>
      <c r="S1065" s="18">
        <f t="shared" si="184"/>
        <v>15.327200000000003</v>
      </c>
    </row>
    <row r="1066" spans="1:19" x14ac:dyDescent="0.25">
      <c r="A1066" s="17">
        <v>42126</v>
      </c>
      <c r="B1066" s="18">
        <v>7.54</v>
      </c>
      <c r="C1066" s="18">
        <v>1.9926000000000006</v>
      </c>
      <c r="D1066" s="18">
        <v>0.65000000000000036</v>
      </c>
      <c r="E1066" s="18">
        <v>3.1069331824163831</v>
      </c>
      <c r="F1066" s="19">
        <f t="shared" si="175"/>
        <v>1.5592357635332641</v>
      </c>
      <c r="G1066" s="18">
        <v>5.5474000000000006</v>
      </c>
      <c r="H1066" s="17">
        <v>5</v>
      </c>
      <c r="I1066" s="19">
        <f t="shared" si="176"/>
        <v>0.26427055702917779</v>
      </c>
      <c r="J1066" s="19" t="str">
        <f t="shared" si="185"/>
        <v>25% - 50%</v>
      </c>
      <c r="K1066" s="19">
        <f t="shared" si="177"/>
        <v>8.6206896551724185E-2</v>
      </c>
      <c r="L1066" s="19">
        <f t="shared" si="178"/>
        <v>8.6206896551724185E-2</v>
      </c>
      <c r="M1066" s="18">
        <f t="shared" si="179"/>
        <v>9.9630000000000027</v>
      </c>
      <c r="N1066" s="18">
        <f t="shared" si="180"/>
        <v>3.2500000000000018</v>
      </c>
      <c r="O1066" s="18">
        <f t="shared" si="181"/>
        <v>9.9630000000000027</v>
      </c>
      <c r="P1066" s="19">
        <v>0.5</v>
      </c>
      <c r="Q1066" s="18">
        <f t="shared" si="182"/>
        <v>3.77</v>
      </c>
      <c r="R1066" s="18">
        <f t="shared" si="183"/>
        <v>2.6427055702917781</v>
      </c>
      <c r="S1066" s="18">
        <f t="shared" si="184"/>
        <v>2.3572944297082219</v>
      </c>
    </row>
    <row r="1067" spans="1:19" x14ac:dyDescent="0.25">
      <c r="A1067" s="17">
        <v>45014</v>
      </c>
      <c r="B1067" s="18">
        <v>207.91</v>
      </c>
      <c r="C1067" s="18">
        <v>37.657583333333335</v>
      </c>
      <c r="D1067" s="18">
        <v>7.1000000000000085</v>
      </c>
      <c r="E1067" s="18">
        <v>60.398236421360885</v>
      </c>
      <c r="F1067" s="19">
        <f t="shared" si="175"/>
        <v>1.6038797786553187</v>
      </c>
      <c r="G1067" s="18">
        <v>170.25241666666665</v>
      </c>
      <c r="H1067" s="17">
        <v>12</v>
      </c>
      <c r="I1067" s="19">
        <f t="shared" si="176"/>
        <v>0.18112444487197987</v>
      </c>
      <c r="J1067" s="19" t="str">
        <f t="shared" si="185"/>
        <v>&lt; 25%</v>
      </c>
      <c r="K1067" s="19">
        <f t="shared" si="177"/>
        <v>3.4149391563657393E-2</v>
      </c>
      <c r="L1067" s="19">
        <f t="shared" si="178"/>
        <v>3.4149391563657393E-2</v>
      </c>
      <c r="M1067" s="18">
        <f t="shared" si="179"/>
        <v>451.89100000000002</v>
      </c>
      <c r="N1067" s="18">
        <f t="shared" si="180"/>
        <v>85.200000000000102</v>
      </c>
      <c r="O1067" s="18">
        <f t="shared" si="181"/>
        <v>451.89100000000002</v>
      </c>
      <c r="P1067" s="19">
        <v>0.5</v>
      </c>
      <c r="Q1067" s="18">
        <f t="shared" si="182"/>
        <v>103.955</v>
      </c>
      <c r="R1067" s="18">
        <f t="shared" si="183"/>
        <v>4.3469866769275169</v>
      </c>
      <c r="S1067" s="18">
        <f t="shared" si="184"/>
        <v>7.6530133230724831</v>
      </c>
    </row>
  </sheetData>
  <autoFilter ref="A1:S1067" xr:uid="{64F43B82-3CB5-4BC3-9A0B-AB571AE51680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15F2-0CA4-4B96-BD31-42035BB232A3}">
  <dimension ref="A1:M1067"/>
  <sheetViews>
    <sheetView tabSelected="1" workbookViewId="0">
      <selection activeCell="A2" sqref="A2"/>
    </sheetView>
  </sheetViews>
  <sheetFormatPr defaultRowHeight="15" x14ac:dyDescent="0.25"/>
  <cols>
    <col min="1" max="2" width="16.42578125" customWidth="1"/>
    <col min="3" max="3" width="15.7109375" customWidth="1"/>
    <col min="4" max="4" width="16" customWidth="1"/>
    <col min="5" max="5" width="15.7109375" customWidth="1"/>
    <col min="6" max="6" width="17.85546875" customWidth="1"/>
    <col min="7" max="7" width="18" customWidth="1"/>
    <col min="8" max="8" width="14.28515625" customWidth="1"/>
    <col min="9" max="9" width="15.42578125" customWidth="1"/>
    <col min="10" max="10" width="13.28515625" customWidth="1"/>
    <col min="11" max="11" width="16.7109375" customWidth="1"/>
    <col min="12" max="12" width="15.140625" customWidth="1"/>
    <col min="13" max="13" width="18.42578125" customWidth="1"/>
  </cols>
  <sheetData>
    <row r="1" spans="1:13" ht="51" x14ac:dyDescent="0.25">
      <c r="A1" s="21" t="s">
        <v>30</v>
      </c>
      <c r="B1" s="21" t="s">
        <v>31</v>
      </c>
      <c r="C1" s="21" t="s">
        <v>32</v>
      </c>
      <c r="D1" s="21" t="s">
        <v>33</v>
      </c>
      <c r="E1" s="21" t="s">
        <v>34</v>
      </c>
      <c r="F1" s="21" t="s">
        <v>35</v>
      </c>
      <c r="G1" s="21" t="s">
        <v>36</v>
      </c>
      <c r="H1" s="21" t="s">
        <v>37</v>
      </c>
      <c r="I1" s="21" t="s">
        <v>38</v>
      </c>
      <c r="J1" s="21" t="s">
        <v>39</v>
      </c>
      <c r="K1" s="21" t="s">
        <v>40</v>
      </c>
      <c r="L1" s="21" t="s">
        <v>41</v>
      </c>
      <c r="M1" s="21" t="s">
        <v>42</v>
      </c>
    </row>
    <row r="2" spans="1:13" x14ac:dyDescent="0.25">
      <c r="A2" s="22">
        <v>120226</v>
      </c>
      <c r="B2" s="22">
        <v>44499.156000000017</v>
      </c>
      <c r="C2" s="22">
        <v>41.82251503759408</v>
      </c>
      <c r="D2" s="22">
        <v>29.502559143038507</v>
      </c>
      <c r="E2" s="22">
        <v>1064</v>
      </c>
      <c r="F2" s="22">
        <f>E2</f>
        <v>1064</v>
      </c>
      <c r="G2" s="23">
        <f>ABC[[#This Row],[Frecuencia Acumulada]]/SUM($F$78:$F$1143)</f>
        <v>8.7275678538871267E-6</v>
      </c>
      <c r="H2" s="22">
        <f>B2</f>
        <v>44499.156000000017</v>
      </c>
      <c r="I2" s="24">
        <f>H2/SUM(ABC[Carga Total])</f>
        <v>7.536252620350333E-3</v>
      </c>
      <c r="J2" s="23" t="str">
        <f>IF(ABC[[#This Row],[Acum (%)]] &lt;= 0.8, "A", IF( AND(ABC[[#This Row],[Acum (%)]] &gt; 0.8, ABC[[#This Row],[Acum (%)]] &lt;= 0.95 ), "B",  IF( ABC[[#This Row],[Acum (%)]] &gt; 0.95, "C", "OTHER")))</f>
        <v>A</v>
      </c>
      <c r="K2" s="24">
        <f>ABC[[#This Row],[Carga STDEV]]/ABC[[#This Row],[Carga Promedio]]</f>
        <v>0.70542288326081737</v>
      </c>
      <c r="L2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2" s="26" t="str">
        <f>ABC[[#This Row],[ABC]]&amp;ABC[[#This Row],[XYZ]]</f>
        <v>AZ</v>
      </c>
    </row>
    <row r="3" spans="1:13" x14ac:dyDescent="0.25">
      <c r="A3" s="22">
        <v>120265</v>
      </c>
      <c r="B3" s="22">
        <v>44302.944999999985</v>
      </c>
      <c r="C3" s="22">
        <v>40.607648945921163</v>
      </c>
      <c r="D3" s="22">
        <v>29.140776695563293</v>
      </c>
      <c r="E3" s="22">
        <v>1091</v>
      </c>
      <c r="F3" s="22">
        <f t="shared" ref="F3:F66" si="0">F2+E3</f>
        <v>2155</v>
      </c>
      <c r="G3" s="23">
        <f>ABC[[#This Row],[Frecuencia Acumulada]]/SUM($F$78:$F$1143)</f>
        <v>1.7676605944668006E-5</v>
      </c>
      <c r="H3" s="22">
        <f>H2+B3</f>
        <v>88802.100999999995</v>
      </c>
      <c r="I3" s="24">
        <f>H3/SUM(ABC[Carga Total])</f>
        <v>1.5039275494435549E-2</v>
      </c>
      <c r="J3" s="23" t="str">
        <f>IF(ABC[[#This Row],[Acum (%)]] &lt;= 0.8, "A", IF( AND(ABC[[#This Row],[Acum (%)]] &gt; 0.8, ABC[[#This Row],[Acum (%)]] &lt;= 0.95 ), "B",  IF( ABC[[#This Row],[Acum (%)]] &gt; 0.95, "C", "OTHER")))</f>
        <v>A</v>
      </c>
      <c r="K3" s="24">
        <f>ABC[[#This Row],[Carga STDEV]]/ABC[[#This Row],[Carga Promedio]]</f>
        <v>0.71761792302655181</v>
      </c>
      <c r="L3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3" s="26" t="str">
        <f>ABC[[#This Row],[ABC]]&amp;ABC[[#This Row],[XYZ]]</f>
        <v>AZ</v>
      </c>
    </row>
    <row r="4" spans="1:13" x14ac:dyDescent="0.25">
      <c r="A4" s="22">
        <v>120261</v>
      </c>
      <c r="B4" s="22">
        <v>44249.802999999971</v>
      </c>
      <c r="C4" s="22">
        <v>42.384868773946366</v>
      </c>
      <c r="D4" s="22">
        <v>29.940918268969178</v>
      </c>
      <c r="E4" s="22">
        <v>1044</v>
      </c>
      <c r="F4" s="22">
        <f t="shared" si="0"/>
        <v>3199</v>
      </c>
      <c r="G4" s="23">
        <f>ABC[[#This Row],[Frecuencia Acumulada]]/SUM($F$78:$F$1143)</f>
        <v>2.624012177122643E-5</v>
      </c>
      <c r="H4" s="22">
        <f t="shared" ref="H4:H67" si="1">H3+B4</f>
        <v>133051.90399999998</v>
      </c>
      <c r="I4" s="24">
        <f>H4/SUM(ABC[Carga Total])</f>
        <v>2.2533298388009885E-2</v>
      </c>
      <c r="J4" s="23" t="str">
        <f>IF(ABC[[#This Row],[Acum (%)]] &lt;= 0.8, "A", IF( AND(ABC[[#This Row],[Acum (%)]] &gt; 0.8, ABC[[#This Row],[Acum (%)]] &lt;= 0.95 ), "B",  IF( ABC[[#This Row],[Acum (%)]] &gt; 0.95, "C", "OTHER")))</f>
        <v>A</v>
      </c>
      <c r="K4" s="24">
        <f>ABC[[#This Row],[Carga STDEV]]/ABC[[#This Row],[Carga Promedio]]</f>
        <v>0.70640582677404951</v>
      </c>
      <c r="L4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4" s="26" t="str">
        <f>ABC[[#This Row],[ABC]]&amp;ABC[[#This Row],[XYZ]]</f>
        <v>AZ</v>
      </c>
    </row>
    <row r="5" spans="1:13" x14ac:dyDescent="0.25">
      <c r="A5" s="22">
        <v>35217</v>
      </c>
      <c r="B5" s="22">
        <v>43843.3</v>
      </c>
      <c r="C5" s="22">
        <v>72.588245033112571</v>
      </c>
      <c r="D5" s="22">
        <v>21.606031747182477</v>
      </c>
      <c r="E5" s="22">
        <v>604</v>
      </c>
      <c r="F5" s="22">
        <f t="shared" si="0"/>
        <v>3803</v>
      </c>
      <c r="G5" s="23">
        <f>ABC[[#This Row],[Frecuencia Acumulada]]/SUM($F$78:$F$1143)</f>
        <v>3.119449299655333E-5</v>
      </c>
      <c r="H5" s="22">
        <f t="shared" si="1"/>
        <v>176895.20399999997</v>
      </c>
      <c r="I5" s="24">
        <f>H5/SUM(ABC[Carga Total])</f>
        <v>2.9958477070270859E-2</v>
      </c>
      <c r="J5" s="23" t="str">
        <f>IF(ABC[[#This Row],[Acum (%)]] &lt;= 0.8, "A", IF( AND(ABC[[#This Row],[Acum (%)]] &gt; 0.8, ABC[[#This Row],[Acum (%)]] &lt;= 0.95 ), "B",  IF( ABC[[#This Row],[Acum (%)]] &gt; 0.95, "C", "OTHER")))</f>
        <v>A</v>
      </c>
      <c r="K5" s="24">
        <f>ABC[[#This Row],[Carga STDEV]]/ABC[[#This Row],[Carga Promedio]]</f>
        <v>0.29765193713288501</v>
      </c>
      <c r="L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" s="26" t="str">
        <f>ABC[[#This Row],[ABC]]&amp;ABC[[#This Row],[XYZ]]</f>
        <v>AX</v>
      </c>
    </row>
    <row r="6" spans="1:13" x14ac:dyDescent="0.25">
      <c r="A6" s="22">
        <v>120254</v>
      </c>
      <c r="B6" s="22">
        <v>43396.143000000018</v>
      </c>
      <c r="C6" s="22">
        <v>43.658091549295804</v>
      </c>
      <c r="D6" s="22">
        <v>30.454106393626269</v>
      </c>
      <c r="E6" s="22">
        <v>994</v>
      </c>
      <c r="F6" s="22">
        <f t="shared" si="0"/>
        <v>4797</v>
      </c>
      <c r="G6" s="23">
        <f>ABC[[#This Row],[Frecuencia Acumulada]]/SUM($F$78:$F$1143)</f>
        <v>3.9347878754789992E-5</v>
      </c>
      <c r="H6" s="22">
        <f t="shared" si="1"/>
        <v>220291.34699999998</v>
      </c>
      <c r="I6" s="24">
        <f>H6/SUM(ABC[Carga Total])</f>
        <v>3.7307926493465482E-2</v>
      </c>
      <c r="J6" s="23" t="str">
        <f>IF(ABC[[#This Row],[Acum (%)]] &lt;= 0.8, "A", IF( AND(ABC[[#This Row],[Acum (%)]] &gt; 0.8, ABC[[#This Row],[Acum (%)]] &lt;= 0.95 ), "B",  IF( ABC[[#This Row],[Acum (%)]] &gt; 0.95, "C", "OTHER")))</f>
        <v>A</v>
      </c>
      <c r="K6" s="24">
        <f>ABC[[#This Row],[Carga STDEV]]/ABC[[#This Row],[Carga Promedio]]</f>
        <v>0.69755926823414904</v>
      </c>
      <c r="L6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6" s="26" t="str">
        <f>ABC[[#This Row],[ABC]]&amp;ABC[[#This Row],[XYZ]]</f>
        <v>AZ</v>
      </c>
    </row>
    <row r="7" spans="1:13" x14ac:dyDescent="0.25">
      <c r="A7" s="22">
        <v>120229</v>
      </c>
      <c r="B7" s="22">
        <v>43029.340000000011</v>
      </c>
      <c r="C7" s="22">
        <v>40.517269303201601</v>
      </c>
      <c r="D7" s="22">
        <v>30.424208841070456</v>
      </c>
      <c r="E7" s="22">
        <v>1062</v>
      </c>
      <c r="F7" s="22">
        <f t="shared" si="0"/>
        <v>5859</v>
      </c>
      <c r="G7" s="23">
        <f>ABC[[#This Row],[Frecuencia Acumulada]]/SUM($F$78:$F$1143)</f>
        <v>4.8059041405944247E-5</v>
      </c>
      <c r="H7" s="22">
        <f t="shared" si="1"/>
        <v>263320.68699999998</v>
      </c>
      <c r="I7" s="24">
        <f>H7/SUM(ABC[Carga Total])</f>
        <v>4.4595255186327551E-2</v>
      </c>
      <c r="J7" s="23" t="str">
        <f>IF(ABC[[#This Row],[Acum (%)]] &lt;= 0.8, "A", IF( AND(ABC[[#This Row],[Acum (%)]] &gt; 0.8, ABC[[#This Row],[Acum (%)]] &lt;= 0.95 ), "B",  IF( ABC[[#This Row],[Acum (%)]] &gt; 0.95, "C", "OTHER")))</f>
        <v>A</v>
      </c>
      <c r="K7" s="24">
        <f>ABC[[#This Row],[Carga STDEV]]/ABC[[#This Row],[Carga Promedio]]</f>
        <v>0.7508948496355452</v>
      </c>
      <c r="L7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7" s="26" t="str">
        <f>ABC[[#This Row],[ABC]]&amp;ABC[[#This Row],[XYZ]]</f>
        <v>AZ</v>
      </c>
    </row>
    <row r="8" spans="1:13" x14ac:dyDescent="0.25">
      <c r="A8" s="22">
        <v>120260</v>
      </c>
      <c r="B8" s="22">
        <v>42937.053000000007</v>
      </c>
      <c r="C8" s="22">
        <v>41.848979532163796</v>
      </c>
      <c r="D8" s="22">
        <v>29.256147629041379</v>
      </c>
      <c r="E8" s="22">
        <v>1026</v>
      </c>
      <c r="F8" s="22">
        <f t="shared" si="0"/>
        <v>6885</v>
      </c>
      <c r="G8" s="23">
        <f>ABC[[#This Row],[Frecuencia Acumulada]]/SUM($F$78:$F$1143)</f>
        <v>5.6474910407906833E-5</v>
      </c>
      <c r="H8" s="22">
        <f t="shared" si="1"/>
        <v>306257.74</v>
      </c>
      <c r="I8" s="24">
        <f>H8/SUM(ABC[Carga Total])</f>
        <v>5.1866954410945902E-2</v>
      </c>
      <c r="J8" s="23" t="str">
        <f>IF(ABC[[#This Row],[Acum (%)]] &lt;= 0.8, "A", IF( AND(ABC[[#This Row],[Acum (%)]] &gt; 0.8, ABC[[#This Row],[Acum (%)]] &lt;= 0.95 ), "B",  IF( ABC[[#This Row],[Acum (%)]] &gt; 0.95, "C", "OTHER")))</f>
        <v>A</v>
      </c>
      <c r="K8" s="24">
        <f>ABC[[#This Row],[Carga STDEV]]/ABC[[#This Row],[Carga Promedio]]</f>
        <v>0.69908867446949419</v>
      </c>
      <c r="L8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8" s="26" t="str">
        <f>ABC[[#This Row],[ABC]]&amp;ABC[[#This Row],[XYZ]]</f>
        <v>AZ</v>
      </c>
    </row>
    <row r="9" spans="1:13" x14ac:dyDescent="0.25">
      <c r="A9" s="22">
        <v>120250</v>
      </c>
      <c r="B9" s="22">
        <v>42905.599999999991</v>
      </c>
      <c r="C9" s="22">
        <v>40.901429933269654</v>
      </c>
      <c r="D9" s="22">
        <v>30.590853007714564</v>
      </c>
      <c r="E9" s="22">
        <v>1049</v>
      </c>
      <c r="F9" s="22">
        <f t="shared" si="0"/>
        <v>7934</v>
      </c>
      <c r="G9" s="23">
        <f>ABC[[#This Row],[Frecuencia Acumulada]]/SUM($F$78:$F$1143)</f>
        <v>6.5079439241297432E-5</v>
      </c>
      <c r="H9" s="22">
        <f t="shared" si="1"/>
        <v>349163.33999999997</v>
      </c>
      <c r="I9" s="24">
        <f>H9/SUM(ABC[Carga Total])</f>
        <v>5.9133326843441095E-2</v>
      </c>
      <c r="J9" s="23" t="str">
        <f>IF(ABC[[#This Row],[Acum (%)]] &lt;= 0.8, "A", IF( AND(ABC[[#This Row],[Acum (%)]] &gt; 0.8, ABC[[#This Row],[Acum (%)]] &lt;= 0.95 ), "B",  IF( ABC[[#This Row],[Acum (%)]] &gt; 0.95, "C", "OTHER")))</f>
        <v>A</v>
      </c>
      <c r="K9" s="24">
        <f>ABC[[#This Row],[Carga STDEV]]/ABC[[#This Row],[Carga Promedio]]</f>
        <v>0.74791646789912458</v>
      </c>
      <c r="L9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9" s="26" t="str">
        <f>ABC[[#This Row],[ABC]]&amp;ABC[[#This Row],[XYZ]]</f>
        <v>AZ</v>
      </c>
    </row>
    <row r="10" spans="1:13" x14ac:dyDescent="0.25">
      <c r="A10" s="22">
        <v>120191</v>
      </c>
      <c r="B10" s="22">
        <v>42812.844000000041</v>
      </c>
      <c r="C10" s="22">
        <v>41.727918128654963</v>
      </c>
      <c r="D10" s="22">
        <v>30.05703416203405</v>
      </c>
      <c r="E10" s="22">
        <v>1026</v>
      </c>
      <c r="F10" s="22">
        <f t="shared" si="0"/>
        <v>8960</v>
      </c>
      <c r="G10" s="23">
        <f>ABC[[#This Row],[Frecuencia Acumulada]]/SUM($F$78:$F$1143)</f>
        <v>7.3495308243260018E-5</v>
      </c>
      <c r="H10" s="22">
        <f t="shared" si="1"/>
        <v>391976.18400000001</v>
      </c>
      <c r="I10" s="24">
        <f>H10/SUM(ABC[Carga Total])</f>
        <v>6.6383990379164121E-2</v>
      </c>
      <c r="J10" s="23" t="str">
        <f>IF(ABC[[#This Row],[Acum (%)]] &lt;= 0.8, "A", IF( AND(ABC[[#This Row],[Acum (%)]] &gt; 0.8, ABC[[#This Row],[Acum (%)]] &lt;= 0.95 ), "B",  IF( ABC[[#This Row],[Acum (%)]] &gt; 0.95, "C", "OTHER")))</f>
        <v>A</v>
      </c>
      <c r="K10" s="24">
        <f>ABC[[#This Row],[Carga STDEV]]/ABC[[#This Row],[Carga Promedio]]</f>
        <v>0.72030993900444784</v>
      </c>
      <c r="L10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10" s="26" t="str">
        <f>ABC[[#This Row],[ABC]]&amp;ABC[[#This Row],[XYZ]]</f>
        <v>AZ</v>
      </c>
    </row>
    <row r="11" spans="1:13" x14ac:dyDescent="0.25">
      <c r="A11" s="22">
        <v>120228</v>
      </c>
      <c r="B11" s="22">
        <v>42742.282999999952</v>
      </c>
      <c r="C11" s="22">
        <v>42.52963482587073</v>
      </c>
      <c r="D11" s="22">
        <v>31.037872999669407</v>
      </c>
      <c r="E11" s="22">
        <v>1005</v>
      </c>
      <c r="F11" s="22">
        <f t="shared" si="0"/>
        <v>9965</v>
      </c>
      <c r="G11" s="23">
        <f>ABC[[#This Row],[Frecuencia Acumulada]]/SUM($F$78:$F$1143)</f>
        <v>8.173892261652747E-5</v>
      </c>
      <c r="H11" s="22">
        <f t="shared" si="1"/>
        <v>434718.46699999995</v>
      </c>
      <c r="I11" s="24">
        <f>H11/SUM(ABC[Carga Total])</f>
        <v>7.3622703901247658E-2</v>
      </c>
      <c r="J11" s="23" t="str">
        <f>IF(ABC[[#This Row],[Acum (%)]] &lt;= 0.8, "A", IF( AND(ABC[[#This Row],[Acum (%)]] &gt; 0.8, ABC[[#This Row],[Acum (%)]] &lt;= 0.95 ), "B",  IF( ABC[[#This Row],[Acum (%)]] &gt; 0.95, "C", "OTHER")))</f>
        <v>A</v>
      </c>
      <c r="K11" s="24">
        <f>ABC[[#This Row],[Carga STDEV]]/ABC[[#This Row],[Carga Promedio]]</f>
        <v>0.72979401602548211</v>
      </c>
      <c r="L11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11" s="26" t="str">
        <f>ABC[[#This Row],[ABC]]&amp;ABC[[#This Row],[XYZ]]</f>
        <v>AZ</v>
      </c>
    </row>
    <row r="12" spans="1:13" x14ac:dyDescent="0.25">
      <c r="A12" s="22">
        <v>120263</v>
      </c>
      <c r="B12" s="22">
        <v>42717.021000000044</v>
      </c>
      <c r="C12" s="22">
        <v>40.995221689059633</v>
      </c>
      <c r="D12" s="22">
        <v>29.455193685474015</v>
      </c>
      <c r="E12" s="22">
        <v>1042</v>
      </c>
      <c r="F12" s="22">
        <f t="shared" si="0"/>
        <v>11007</v>
      </c>
      <c r="G12" s="23">
        <f>ABC[[#This Row],[Frecuencia Acumulada]]/SUM($F$78:$F$1143)</f>
        <v>9.0286033240353025E-5</v>
      </c>
      <c r="H12" s="22">
        <f t="shared" si="1"/>
        <v>477435.48800000001</v>
      </c>
      <c r="I12" s="24">
        <f>H12/SUM(ABC[Carga Total])</f>
        <v>8.0857139121655222E-2</v>
      </c>
      <c r="J12" s="23" t="str">
        <f>IF(ABC[[#This Row],[Acum (%)]] &lt;= 0.8, "A", IF( AND(ABC[[#This Row],[Acum (%)]] &gt; 0.8, ABC[[#This Row],[Acum (%)]] &lt;= 0.95 ), "B",  IF( ABC[[#This Row],[Acum (%)]] &gt; 0.95, "C", "OTHER")))</f>
        <v>A</v>
      </c>
      <c r="K12" s="24">
        <f>ABC[[#This Row],[Carga STDEV]]/ABC[[#This Row],[Carga Promedio]]</f>
        <v>0.71850309552868452</v>
      </c>
      <c r="L12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12" s="26" t="str">
        <f>ABC[[#This Row],[ABC]]&amp;ABC[[#This Row],[XYZ]]</f>
        <v>AZ</v>
      </c>
    </row>
    <row r="13" spans="1:13" x14ac:dyDescent="0.25">
      <c r="A13" s="22">
        <v>120256</v>
      </c>
      <c r="B13" s="22">
        <v>42447.060000000005</v>
      </c>
      <c r="C13" s="22">
        <v>40.234180094786723</v>
      </c>
      <c r="D13" s="22">
        <v>27.763948432207588</v>
      </c>
      <c r="E13" s="22">
        <v>1055</v>
      </c>
      <c r="F13" s="22">
        <f t="shared" si="0"/>
        <v>12062</v>
      </c>
      <c r="G13" s="23">
        <f>ABC[[#This Row],[Frecuencia Acumulada]]/SUM($F$78:$F$1143)</f>
        <v>9.8939777681942222E-5</v>
      </c>
      <c r="H13" s="22">
        <f t="shared" si="1"/>
        <v>519882.54800000001</v>
      </c>
      <c r="I13" s="24">
        <f>H13/SUM(ABC[Carga Total])</f>
        <v>8.8045854502036086E-2</v>
      </c>
      <c r="J13" s="23" t="str">
        <f>IF(ABC[[#This Row],[Acum (%)]] &lt;= 0.8, "A", IF( AND(ABC[[#This Row],[Acum (%)]] &gt; 0.8, ABC[[#This Row],[Acum (%)]] &lt;= 0.95 ), "B",  IF( ABC[[#This Row],[Acum (%)]] &gt; 0.95, "C", "OTHER")))</f>
        <v>A</v>
      </c>
      <c r="K13" s="24">
        <f>ABC[[#This Row],[Carga STDEV]]/ABC[[#This Row],[Carga Promedio]]</f>
        <v>0.69005876015863077</v>
      </c>
      <c r="L13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13" s="26" t="str">
        <f>ABC[[#This Row],[ABC]]&amp;ABC[[#This Row],[XYZ]]</f>
        <v>AZ</v>
      </c>
    </row>
    <row r="14" spans="1:13" x14ac:dyDescent="0.25">
      <c r="A14" s="22">
        <v>120257</v>
      </c>
      <c r="B14" s="22">
        <v>42369.828000000089</v>
      </c>
      <c r="C14" s="22">
        <v>40.122943181818179</v>
      </c>
      <c r="D14" s="22">
        <v>29.305467433085784</v>
      </c>
      <c r="E14" s="22">
        <v>1056</v>
      </c>
      <c r="F14" s="22">
        <f t="shared" si="0"/>
        <v>13118</v>
      </c>
      <c r="G14" s="23">
        <f>ABC[[#This Row],[Frecuencia Acumulada]]/SUM($F$78:$F$1143)</f>
        <v>1.0760172472489788E-4</v>
      </c>
      <c r="H14" s="22">
        <f t="shared" si="1"/>
        <v>562252.37600000005</v>
      </c>
      <c r="I14" s="24">
        <f>H14/SUM(ABC[Carga Total])</f>
        <v>9.522149008687264E-2</v>
      </c>
      <c r="J14" s="23" t="str">
        <f>IF(ABC[[#This Row],[Acum (%)]] &lt;= 0.8, "A", IF( AND(ABC[[#This Row],[Acum (%)]] &gt; 0.8, ABC[[#This Row],[Acum (%)]] &lt;= 0.95 ), "B",  IF( ABC[[#This Row],[Acum (%)]] &gt; 0.95, "C", "OTHER")))</f>
        <v>A</v>
      </c>
      <c r="K14" s="24">
        <f>ABC[[#This Row],[Carga STDEV]]/ABC[[#This Row],[Carga Promedio]]</f>
        <v>0.73039176862692456</v>
      </c>
      <c r="L14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14" s="26" t="str">
        <f>ABC[[#This Row],[ABC]]&amp;ABC[[#This Row],[XYZ]]</f>
        <v>AZ</v>
      </c>
    </row>
    <row r="15" spans="1:13" x14ac:dyDescent="0.25">
      <c r="A15" s="22">
        <v>120255</v>
      </c>
      <c r="B15" s="22">
        <v>42304.392999999902</v>
      </c>
      <c r="C15" s="22">
        <v>38.954321362799156</v>
      </c>
      <c r="D15" s="22">
        <v>28.753208367706055</v>
      </c>
      <c r="E15" s="22">
        <v>1086</v>
      </c>
      <c r="F15" s="22">
        <f t="shared" si="0"/>
        <v>14204</v>
      </c>
      <c r="G15" s="23">
        <f>ABC[[#This Row],[Frecuencia Acumulada]]/SUM($F$78:$F$1143)</f>
        <v>1.1650974980884658E-4</v>
      </c>
      <c r="H15" s="22">
        <f t="shared" si="1"/>
        <v>604556.76899999997</v>
      </c>
      <c r="I15" s="24">
        <f>H15/SUM(ABC[Carga Total])</f>
        <v>0.1023860437830951</v>
      </c>
      <c r="J15" s="23" t="str">
        <f>IF(ABC[[#This Row],[Acum (%)]] &lt;= 0.8, "A", IF( AND(ABC[[#This Row],[Acum (%)]] &gt; 0.8, ABC[[#This Row],[Acum (%)]] &lt;= 0.95 ), "B",  IF( ABC[[#This Row],[Acum (%)]] &gt; 0.95, "C", "OTHER")))</f>
        <v>A</v>
      </c>
      <c r="K15" s="24">
        <f>ABC[[#This Row],[Carga STDEV]]/ABC[[#This Row],[Carga Promedio]]</f>
        <v>0.73812628129019275</v>
      </c>
      <c r="L15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15" s="26" t="str">
        <f>ABC[[#This Row],[ABC]]&amp;ABC[[#This Row],[XYZ]]</f>
        <v>AZ</v>
      </c>
    </row>
    <row r="16" spans="1:13" x14ac:dyDescent="0.25">
      <c r="A16" s="22">
        <v>120266</v>
      </c>
      <c r="B16" s="22">
        <v>42219.579000000005</v>
      </c>
      <c r="C16" s="22">
        <v>40.634820981713176</v>
      </c>
      <c r="D16" s="22">
        <v>28.49301862557903</v>
      </c>
      <c r="E16" s="22">
        <v>1039</v>
      </c>
      <c r="F16" s="22">
        <f t="shared" si="0"/>
        <v>15243</v>
      </c>
      <c r="G16" s="23">
        <f>ABC[[#This Row],[Frecuencia Acumulada]]/SUM($F$78:$F$1143)</f>
        <v>1.2503225262857281E-4</v>
      </c>
      <c r="H16" s="22">
        <f t="shared" si="1"/>
        <v>646776.348</v>
      </c>
      <c r="I16" s="24">
        <f>H16/SUM(ABC[Carga Total])</f>
        <v>0.10953623361745596</v>
      </c>
      <c r="J16" s="23" t="str">
        <f>IF(ABC[[#This Row],[Acum (%)]] &lt;= 0.8, "A", IF( AND(ABC[[#This Row],[Acum (%)]] &gt; 0.8, ABC[[#This Row],[Acum (%)]] &lt;= 0.95 ), "B",  IF( ABC[[#This Row],[Acum (%)]] &gt; 0.95, "C", "OTHER")))</f>
        <v>A</v>
      </c>
      <c r="K16" s="24">
        <f>ABC[[#This Row],[Carga STDEV]]/ABC[[#This Row],[Carga Promedio]]</f>
        <v>0.70119709985683698</v>
      </c>
      <c r="L16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16" s="26" t="str">
        <f>ABC[[#This Row],[ABC]]&amp;ABC[[#This Row],[XYZ]]</f>
        <v>AZ</v>
      </c>
    </row>
    <row r="17" spans="1:13" x14ac:dyDescent="0.25">
      <c r="A17" s="22">
        <v>120258</v>
      </c>
      <c r="B17" s="22">
        <v>42110.785000000033</v>
      </c>
      <c r="C17" s="22">
        <v>39.652339924670429</v>
      </c>
      <c r="D17" s="22">
        <v>28.359787088653302</v>
      </c>
      <c r="E17" s="22">
        <v>1062</v>
      </c>
      <c r="F17" s="22">
        <f t="shared" si="0"/>
        <v>16305</v>
      </c>
      <c r="G17" s="23">
        <f>ABC[[#This Row],[Frecuencia Acumulada]]/SUM($F$78:$F$1143)</f>
        <v>1.3374341527972708E-4</v>
      </c>
      <c r="H17" s="22">
        <f t="shared" si="1"/>
        <v>688887.13300000003</v>
      </c>
      <c r="I17" s="24">
        <f>H17/SUM(ABC[Carga Total])</f>
        <v>0.11666799840421414</v>
      </c>
      <c r="J17" s="23" t="str">
        <f>IF(ABC[[#This Row],[Acum (%)]] &lt;= 0.8, "A", IF( AND(ABC[[#This Row],[Acum (%)]] &gt; 0.8, ABC[[#This Row],[Acum (%)]] &lt;= 0.95 ), "B",  IF( ABC[[#This Row],[Acum (%)]] &gt; 0.95, "C", "OTHER")))</f>
        <v>A</v>
      </c>
      <c r="K17" s="24">
        <f>ABC[[#This Row],[Carga STDEV]]/ABC[[#This Row],[Carga Promedio]]</f>
        <v>0.71521093439957983</v>
      </c>
      <c r="L17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17" s="26" t="str">
        <f>ABC[[#This Row],[ABC]]&amp;ABC[[#This Row],[XYZ]]</f>
        <v>AZ</v>
      </c>
    </row>
    <row r="18" spans="1:13" x14ac:dyDescent="0.25">
      <c r="A18" s="22">
        <v>120264</v>
      </c>
      <c r="B18" s="22">
        <v>42044.58199999998</v>
      </c>
      <c r="C18" s="22">
        <v>40.349886756238007</v>
      </c>
      <c r="D18" s="22">
        <v>28.262714555722518</v>
      </c>
      <c r="E18" s="22">
        <v>1042</v>
      </c>
      <c r="F18" s="22">
        <f t="shared" si="0"/>
        <v>17347</v>
      </c>
      <c r="G18" s="23">
        <f>ABC[[#This Row],[Frecuencia Acumulada]]/SUM($F$78:$F$1143)</f>
        <v>1.4229052590355263E-4</v>
      </c>
      <c r="H18" s="22">
        <f t="shared" si="1"/>
        <v>730931.71499999997</v>
      </c>
      <c r="I18" s="24">
        <f>H18/SUM(ABC[Carga Total])</f>
        <v>0.12378855123602592</v>
      </c>
      <c r="J18" s="23" t="str">
        <f>IF(ABC[[#This Row],[Acum (%)]] &lt;= 0.8, "A", IF( AND(ABC[[#This Row],[Acum (%)]] &gt; 0.8, ABC[[#This Row],[Acum (%)]] &lt;= 0.95 ), "B",  IF( ABC[[#This Row],[Acum (%)]] &gt; 0.95, "C", "OTHER")))</f>
        <v>A</v>
      </c>
      <c r="K18" s="24">
        <f>ABC[[#This Row],[Carga STDEV]]/ABC[[#This Row],[Carga Promedio]]</f>
        <v>0.70044098826010115</v>
      </c>
      <c r="L18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18" s="26" t="str">
        <f>ABC[[#This Row],[ABC]]&amp;ABC[[#This Row],[XYZ]]</f>
        <v>AZ</v>
      </c>
    </row>
    <row r="19" spans="1:13" x14ac:dyDescent="0.25">
      <c r="A19" s="22">
        <v>120251</v>
      </c>
      <c r="B19" s="22">
        <v>41825.98200000004</v>
      </c>
      <c r="C19" s="22">
        <v>39.948406876790749</v>
      </c>
      <c r="D19" s="22">
        <v>28.825608236385616</v>
      </c>
      <c r="E19" s="22">
        <v>1047</v>
      </c>
      <c r="F19" s="22">
        <f t="shared" si="0"/>
        <v>18394</v>
      </c>
      <c r="G19" s="23">
        <f>ABC[[#This Row],[Frecuencia Acumulada]]/SUM($F$78:$F$1143)</f>
        <v>1.5087864953421037E-4</v>
      </c>
      <c r="H19" s="22">
        <f t="shared" si="1"/>
        <v>772757.69700000004</v>
      </c>
      <c r="I19" s="24">
        <f>H19/SUM(ABC[Carga Total])</f>
        <v>0.1308720825831424</v>
      </c>
      <c r="J19" s="23" t="str">
        <f>IF(ABC[[#This Row],[Acum (%)]] &lt;= 0.8, "A", IF( AND(ABC[[#This Row],[Acum (%)]] &gt; 0.8, ABC[[#This Row],[Acum (%)]] &lt;= 0.95 ), "B",  IF( ABC[[#This Row],[Acum (%)]] &gt; 0.95, "C", "OTHER")))</f>
        <v>A</v>
      </c>
      <c r="K19" s="24">
        <f>ABC[[#This Row],[Carga STDEV]]/ABC[[#This Row],[Carga Promedio]]</f>
        <v>0.72157090832908122</v>
      </c>
      <c r="L19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19" s="26" t="str">
        <f>ABC[[#This Row],[ABC]]&amp;ABC[[#This Row],[XYZ]]</f>
        <v>AZ</v>
      </c>
    </row>
    <row r="20" spans="1:13" x14ac:dyDescent="0.25">
      <c r="A20" s="22">
        <v>120259</v>
      </c>
      <c r="B20" s="22">
        <v>41696.976999999984</v>
      </c>
      <c r="C20" s="22">
        <v>39.29969557021677</v>
      </c>
      <c r="D20" s="22">
        <v>29.879230989457998</v>
      </c>
      <c r="E20" s="22">
        <v>1061</v>
      </c>
      <c r="F20" s="22">
        <f t="shared" si="0"/>
        <v>19455</v>
      </c>
      <c r="G20" s="23">
        <f>ABC[[#This Row],[Frecuencia Acumulada]]/SUM($F$78:$F$1143)</f>
        <v>1.5958160958399819E-4</v>
      </c>
      <c r="H20" s="22">
        <f t="shared" si="1"/>
        <v>814454.674</v>
      </c>
      <c r="I20" s="24">
        <f>H20/SUM(ABC[Carga Total])</f>
        <v>0.13793376600421531</v>
      </c>
      <c r="J20" s="23" t="str">
        <f>IF(ABC[[#This Row],[Acum (%)]] &lt;= 0.8, "A", IF( AND(ABC[[#This Row],[Acum (%)]] &gt; 0.8, ABC[[#This Row],[Acum (%)]] &lt;= 0.95 ), "B",  IF( ABC[[#This Row],[Acum (%)]] &gt; 0.95, "C", "OTHER")))</f>
        <v>A</v>
      </c>
      <c r="K20" s="24">
        <f>ABC[[#This Row],[Carga STDEV]]/ABC[[#This Row],[Carga Promedio]]</f>
        <v>0.76029166526424541</v>
      </c>
      <c r="L20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20" s="26" t="str">
        <f>ABC[[#This Row],[ABC]]&amp;ABC[[#This Row],[XYZ]]</f>
        <v>AZ</v>
      </c>
    </row>
    <row r="21" spans="1:13" x14ac:dyDescent="0.25">
      <c r="A21" s="22">
        <v>35221</v>
      </c>
      <c r="B21" s="22">
        <v>41634.19999999999</v>
      </c>
      <c r="C21" s="22">
        <v>61.047214076246341</v>
      </c>
      <c r="D21" s="22">
        <v>18.5789002781618</v>
      </c>
      <c r="E21" s="22">
        <v>682</v>
      </c>
      <c r="F21" s="22">
        <f t="shared" si="0"/>
        <v>20137</v>
      </c>
      <c r="G21" s="23">
        <f>ABC[[#This Row],[Frecuencia Acumulada]]/SUM($F$78:$F$1143)</f>
        <v>1.6517578371590705E-4</v>
      </c>
      <c r="H21" s="22">
        <f t="shared" si="1"/>
        <v>856088.87399999995</v>
      </c>
      <c r="I21" s="24">
        <f>H21/SUM(ABC[Carga Total])</f>
        <v>0.14498481768812116</v>
      </c>
      <c r="J21" s="23" t="str">
        <f>IF(ABC[[#This Row],[Acum (%)]] &lt;= 0.8, "A", IF( AND(ABC[[#This Row],[Acum (%)]] &gt; 0.8, ABC[[#This Row],[Acum (%)]] &lt;= 0.95 ), "B",  IF( ABC[[#This Row],[Acum (%)]] &gt; 0.95, "C", "OTHER")))</f>
        <v>A</v>
      </c>
      <c r="K21" s="24">
        <f>ABC[[#This Row],[Carga STDEV]]/ABC[[#This Row],[Carga Promedio]]</f>
        <v>0.30433657881516507</v>
      </c>
      <c r="L21" s="25" t="s">
        <v>43</v>
      </c>
      <c r="M21" s="26" t="str">
        <f>ABC[[#This Row],[ABC]]&amp;ABC[[#This Row],[XYZ]]</f>
        <v>AY</v>
      </c>
    </row>
    <row r="22" spans="1:13" x14ac:dyDescent="0.25">
      <c r="A22" s="22">
        <v>120253</v>
      </c>
      <c r="B22" s="22">
        <v>41624.050000000025</v>
      </c>
      <c r="C22" s="22">
        <v>41.458217131474093</v>
      </c>
      <c r="D22" s="22">
        <v>29.472338349261403</v>
      </c>
      <c r="E22" s="22">
        <v>1004</v>
      </c>
      <c r="F22" s="22">
        <f t="shared" si="0"/>
        <v>21141</v>
      </c>
      <c r="G22" s="23">
        <f>ABC[[#This Row],[Frecuencia Acumulada]]/SUM($F$78:$F$1143)</f>
        <v>1.7341119548780804E-4</v>
      </c>
      <c r="H22" s="22">
        <f t="shared" si="1"/>
        <v>897712.924</v>
      </c>
      <c r="I22" s="24">
        <f>H22/SUM(ABC[Carga Total])</f>
        <v>0.15203415039641102</v>
      </c>
      <c r="J22" s="23" t="str">
        <f>IF(ABC[[#This Row],[Acum (%)]] &lt;= 0.8, "A", IF( AND(ABC[[#This Row],[Acum (%)]] &gt; 0.8, ABC[[#This Row],[Acum (%)]] &lt;= 0.95 ), "B",  IF( ABC[[#This Row],[Acum (%)]] &gt; 0.95, "C", "OTHER")))</f>
        <v>A</v>
      </c>
      <c r="K22" s="24">
        <f>ABC[[#This Row],[Carga STDEV]]/ABC[[#This Row],[Carga Promedio]]</f>
        <v>0.71089256578008275</v>
      </c>
      <c r="L22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22" s="26" t="str">
        <f>ABC[[#This Row],[ABC]]&amp;ABC[[#This Row],[XYZ]]</f>
        <v>AZ</v>
      </c>
    </row>
    <row r="23" spans="1:13" x14ac:dyDescent="0.25">
      <c r="A23" s="22">
        <v>120249</v>
      </c>
      <c r="B23" s="22">
        <v>41522.672000000035</v>
      </c>
      <c r="C23" s="22">
        <v>41.193126984126977</v>
      </c>
      <c r="D23" s="22">
        <v>29.671651055297112</v>
      </c>
      <c r="E23" s="22">
        <v>1008</v>
      </c>
      <c r="F23" s="22">
        <f t="shared" si="0"/>
        <v>22149</v>
      </c>
      <c r="G23" s="23">
        <f>ABC[[#This Row],[Frecuencia Acumulada]]/SUM($F$78:$F$1143)</f>
        <v>1.8167941766517479E-4</v>
      </c>
      <c r="H23" s="22">
        <f t="shared" si="1"/>
        <v>939235.59600000002</v>
      </c>
      <c r="I23" s="24">
        <f>H23/SUM(ABC[Carga Total])</f>
        <v>0.15906631401011975</v>
      </c>
      <c r="J23" s="23" t="str">
        <f>IF(ABC[[#This Row],[Acum (%)]] &lt;= 0.8, "A", IF( AND(ABC[[#This Row],[Acum (%)]] &gt; 0.8, ABC[[#This Row],[Acum (%)]] &lt;= 0.95 ), "B",  IF( ABC[[#This Row],[Acum (%)]] &gt; 0.95, "C", "OTHER")))</f>
        <v>A</v>
      </c>
      <c r="K23" s="24">
        <f>ABC[[#This Row],[Carga STDEV]]/ABC[[#This Row],[Carga Promedio]]</f>
        <v>0.72030586720766654</v>
      </c>
      <c r="L23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23" s="26" t="str">
        <f>ABC[[#This Row],[ABC]]&amp;ABC[[#This Row],[XYZ]]</f>
        <v>AZ</v>
      </c>
    </row>
    <row r="24" spans="1:13" x14ac:dyDescent="0.25">
      <c r="A24" s="22">
        <v>120243</v>
      </c>
      <c r="B24" s="22">
        <v>41313.477999999945</v>
      </c>
      <c r="C24" s="22">
        <v>38.755607879924987</v>
      </c>
      <c r="D24" s="22">
        <v>28.545378607214101</v>
      </c>
      <c r="E24" s="22">
        <v>1066</v>
      </c>
      <c r="F24" s="22">
        <f t="shared" si="0"/>
        <v>23215</v>
      </c>
      <c r="G24" s="23">
        <f>ABC[[#This Row],[Frecuencia Acumulada]]/SUM($F$78:$F$1143)</f>
        <v>1.9042339072179479E-4</v>
      </c>
      <c r="H24" s="22">
        <f t="shared" si="1"/>
        <v>980549.07400000002</v>
      </c>
      <c r="I24" s="24">
        <f>H24/SUM(ABC[Carga Total])</f>
        <v>0.16606304911298969</v>
      </c>
      <c r="J24" s="23" t="str">
        <f>IF(ABC[[#This Row],[Acum (%)]] &lt;= 0.8, "A", IF( AND(ABC[[#This Row],[Acum (%)]] &gt; 0.8, ABC[[#This Row],[Acum (%)]] &lt;= 0.95 ), "B",  IF( ABC[[#This Row],[Acum (%)]] &gt; 0.95, "C", "OTHER")))</f>
        <v>A</v>
      </c>
      <c r="K24" s="24">
        <f>ABC[[#This Row],[Carga STDEV]]/ABC[[#This Row],[Carga Promedio]]</f>
        <v>0.73654833890504701</v>
      </c>
      <c r="L24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24" s="26" t="str">
        <f>ABC[[#This Row],[ABC]]&amp;ABC[[#This Row],[XYZ]]</f>
        <v>AZ</v>
      </c>
    </row>
    <row r="25" spans="1:13" x14ac:dyDescent="0.25">
      <c r="A25" s="22">
        <v>120205</v>
      </c>
      <c r="B25" s="22">
        <v>41191.77900000001</v>
      </c>
      <c r="C25" s="22">
        <v>40.344543584720768</v>
      </c>
      <c r="D25" s="22">
        <v>29.792274766161484</v>
      </c>
      <c r="E25" s="22">
        <v>1021</v>
      </c>
      <c r="F25" s="22">
        <f t="shared" si="0"/>
        <v>24236</v>
      </c>
      <c r="G25" s="23">
        <f>ABC[[#This Row],[Frecuencia Acumulada]]/SUM($F$78:$F$1143)</f>
        <v>1.9879824671692521E-4</v>
      </c>
      <c r="H25" s="22">
        <f t="shared" si="1"/>
        <v>1021740.853</v>
      </c>
      <c r="I25" s="24">
        <f>H25/SUM(ABC[Carga Total])</f>
        <v>0.17303917361354518</v>
      </c>
      <c r="J25" s="23" t="str">
        <f>IF(ABC[[#This Row],[Acum (%)]] &lt;= 0.8, "A", IF( AND(ABC[[#This Row],[Acum (%)]] &gt; 0.8, ABC[[#This Row],[Acum (%)]] &lt;= 0.95 ), "B",  IF( ABC[[#This Row],[Acum (%)]] &gt; 0.95, "C", "OTHER")))</f>
        <v>A</v>
      </c>
      <c r="K25" s="24">
        <f>ABC[[#This Row],[Carga STDEV]]/ABC[[#This Row],[Carga Promedio]]</f>
        <v>0.73844619666101208</v>
      </c>
      <c r="L25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25" s="26" t="str">
        <f>ABC[[#This Row],[ABC]]&amp;ABC[[#This Row],[XYZ]]</f>
        <v>AZ</v>
      </c>
    </row>
    <row r="26" spans="1:13" x14ac:dyDescent="0.25">
      <c r="A26" s="22">
        <v>120206</v>
      </c>
      <c r="B26" s="22">
        <v>40641.710999999959</v>
      </c>
      <c r="C26" s="22">
        <v>39.766840508806268</v>
      </c>
      <c r="D26" s="22">
        <v>28.865690623038258</v>
      </c>
      <c r="E26" s="22">
        <v>1022</v>
      </c>
      <c r="F26" s="22">
        <f t="shared" si="0"/>
        <v>25258</v>
      </c>
      <c r="G26" s="23">
        <f>ABC[[#This Row],[Frecuencia Acumulada]]/SUM($F$78:$F$1143)</f>
        <v>2.0718130531342205E-4</v>
      </c>
      <c r="H26" s="22">
        <f t="shared" si="1"/>
        <v>1062382.564</v>
      </c>
      <c r="I26" s="24">
        <f>H26/SUM(ABC[Carga Total])</f>
        <v>0.17992214013586014</v>
      </c>
      <c r="J26" s="23" t="str">
        <f>IF(ABC[[#This Row],[Acum (%)]] &lt;= 0.8, "A", IF( AND(ABC[[#This Row],[Acum (%)]] &gt; 0.8, ABC[[#This Row],[Acum (%)]] &lt;= 0.95 ), "B",  IF( ABC[[#This Row],[Acum (%)]] &gt; 0.95, "C", "OTHER")))</f>
        <v>A</v>
      </c>
      <c r="K26" s="24">
        <f>ABC[[#This Row],[Carga STDEV]]/ABC[[#This Row],[Carga Promedio]]</f>
        <v>0.72587337222945891</v>
      </c>
      <c r="L26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26" s="26" t="str">
        <f>ABC[[#This Row],[ABC]]&amp;ABC[[#This Row],[XYZ]]</f>
        <v>AZ</v>
      </c>
    </row>
    <row r="27" spans="1:13" x14ac:dyDescent="0.25">
      <c r="A27" s="22">
        <v>120252</v>
      </c>
      <c r="B27" s="22">
        <v>40631.466000000088</v>
      </c>
      <c r="C27" s="22">
        <v>40.794644578313466</v>
      </c>
      <c r="D27" s="22">
        <v>29.999027137260502</v>
      </c>
      <c r="E27" s="22">
        <v>996</v>
      </c>
      <c r="F27" s="22">
        <f t="shared" si="0"/>
        <v>26254</v>
      </c>
      <c r="G27" s="23">
        <f>ABC[[#This Row],[Frecuencia Acumulada]]/SUM($F$78:$F$1143)</f>
        <v>2.1535109627439158E-4</v>
      </c>
      <c r="H27" s="22">
        <f t="shared" si="1"/>
        <v>1103014.03</v>
      </c>
      <c r="I27" s="24">
        <f>H27/SUM(ABC[Carga Total])</f>
        <v>0.18680337159362478</v>
      </c>
      <c r="J27" s="23" t="str">
        <f>IF(ABC[[#This Row],[Acum (%)]] &lt;= 0.8, "A", IF( AND(ABC[[#This Row],[Acum (%)]] &gt; 0.8, ABC[[#This Row],[Acum (%)]] &lt;= 0.95 ), "B",  IF( ABC[[#This Row],[Acum (%)]] &gt; 0.95, "C", "OTHER")))</f>
        <v>A</v>
      </c>
      <c r="K27" s="24">
        <f>ABC[[#This Row],[Carga STDEV]]/ABC[[#This Row],[Carga Promedio]]</f>
        <v>0.73536679746458822</v>
      </c>
      <c r="L27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27" s="26" t="str">
        <f>ABC[[#This Row],[ABC]]&amp;ABC[[#This Row],[XYZ]]</f>
        <v>AZ</v>
      </c>
    </row>
    <row r="28" spans="1:13" x14ac:dyDescent="0.25">
      <c r="A28" s="22">
        <v>120262</v>
      </c>
      <c r="B28" s="22">
        <v>40593.275000000001</v>
      </c>
      <c r="C28" s="22">
        <v>40.391318407960213</v>
      </c>
      <c r="D28" s="22">
        <v>28.648621306009975</v>
      </c>
      <c r="E28" s="22">
        <v>1005</v>
      </c>
      <c r="F28" s="22">
        <f t="shared" si="0"/>
        <v>27259</v>
      </c>
      <c r="G28" s="23">
        <f>ABC[[#This Row],[Frecuencia Acumulada]]/SUM($F$78:$F$1143)</f>
        <v>2.2359471064765902E-4</v>
      </c>
      <c r="H28" s="22">
        <f t="shared" si="1"/>
        <v>1143607.3049999999</v>
      </c>
      <c r="I28" s="24">
        <f>H28/SUM(ABC[Carga Total])</f>
        <v>0.19367813513042872</v>
      </c>
      <c r="J28" s="23" t="str">
        <f>IF(ABC[[#This Row],[Acum (%)]] &lt;= 0.8, "A", IF( AND(ABC[[#This Row],[Acum (%)]] &gt; 0.8, ABC[[#This Row],[Acum (%)]] &lt;= 0.95 ), "B",  IF( ABC[[#This Row],[Acum (%)]] &gt; 0.95, "C", "OTHER")))</f>
        <v>A</v>
      </c>
      <c r="K28" s="24">
        <f>ABC[[#This Row],[Carga STDEV]]/ABC[[#This Row],[Carga Promedio]]</f>
        <v>0.70927670685698596</v>
      </c>
      <c r="L28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28" s="26" t="str">
        <f>ABC[[#This Row],[ABC]]&amp;ABC[[#This Row],[XYZ]]</f>
        <v>AZ</v>
      </c>
    </row>
    <row r="29" spans="1:13" x14ac:dyDescent="0.25">
      <c r="A29" s="22">
        <v>120200</v>
      </c>
      <c r="B29" s="22">
        <v>40535.852999999966</v>
      </c>
      <c r="C29" s="22">
        <v>40.535853000000138</v>
      </c>
      <c r="D29" s="22">
        <v>30.692042494396979</v>
      </c>
      <c r="E29" s="22">
        <v>1000</v>
      </c>
      <c r="F29" s="22">
        <f t="shared" si="0"/>
        <v>28259</v>
      </c>
      <c r="G29" s="23">
        <f>ABC[[#This Row],[Frecuencia Acumulada]]/SUM($F$78:$F$1143)</f>
        <v>2.3179731201409431E-4</v>
      </c>
      <c r="H29" s="22">
        <f t="shared" si="1"/>
        <v>1184143.1579999998</v>
      </c>
      <c r="I29" s="24">
        <f>H29/SUM(ABC[Carga Total])</f>
        <v>0.20054317383789061</v>
      </c>
      <c r="J29" s="23" t="str">
        <f>IF(ABC[[#This Row],[Acum (%)]] &lt;= 0.8, "A", IF( AND(ABC[[#This Row],[Acum (%)]] &gt; 0.8, ABC[[#This Row],[Acum (%)]] &lt;= 0.95 ), "B",  IF( ABC[[#This Row],[Acum (%)]] &gt; 0.95, "C", "OTHER")))</f>
        <v>A</v>
      </c>
      <c r="K29" s="24">
        <f>ABC[[#This Row],[Carga STDEV]]/ABC[[#This Row],[Carga Promedio]]</f>
        <v>0.75715792867111675</v>
      </c>
      <c r="L29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29" s="26" t="str">
        <f>ABC[[#This Row],[ABC]]&amp;ABC[[#This Row],[XYZ]]</f>
        <v>AZ</v>
      </c>
    </row>
    <row r="30" spans="1:13" x14ac:dyDescent="0.25">
      <c r="A30" s="22">
        <v>35222</v>
      </c>
      <c r="B30" s="22">
        <v>40285.30000000001</v>
      </c>
      <c r="C30" s="22">
        <v>65.081260096930521</v>
      </c>
      <c r="D30" s="22">
        <v>19.851833147488797</v>
      </c>
      <c r="E30" s="22">
        <v>619</v>
      </c>
      <c r="F30" s="22">
        <f t="shared" si="0"/>
        <v>28878</v>
      </c>
      <c r="G30" s="23">
        <f>ABC[[#This Row],[Frecuencia Acumulada]]/SUM($F$78:$F$1143)</f>
        <v>2.3687472225991774E-4</v>
      </c>
      <c r="H30" s="22">
        <f t="shared" si="1"/>
        <v>1224428.4579999999</v>
      </c>
      <c r="I30" s="24">
        <f>H30/SUM(ABC[Carga Total])</f>
        <v>0.20736577958993227</v>
      </c>
      <c r="J30" s="23" t="str">
        <f>IF(ABC[[#This Row],[Acum (%)]] &lt;= 0.8, "A", IF( AND(ABC[[#This Row],[Acum (%)]] &gt; 0.8, ABC[[#This Row],[Acum (%)]] &lt;= 0.95 ), "B",  IF( ABC[[#This Row],[Acum (%)]] &gt; 0.95, "C", "OTHER")))</f>
        <v>A</v>
      </c>
      <c r="K30" s="24">
        <f>ABC[[#This Row],[Carga STDEV]]/ABC[[#This Row],[Carga Promedio]]</f>
        <v>0.3050314809197292</v>
      </c>
      <c r="L30" s="25" t="s">
        <v>43</v>
      </c>
      <c r="M30" s="26" t="str">
        <f>ABC[[#This Row],[ABC]]&amp;ABC[[#This Row],[XYZ]]</f>
        <v>AY</v>
      </c>
    </row>
    <row r="31" spans="1:13" x14ac:dyDescent="0.25">
      <c r="A31" s="22">
        <v>35216</v>
      </c>
      <c r="B31" s="22">
        <v>40146.199999999997</v>
      </c>
      <c r="C31" s="22">
        <v>69.098450946643709</v>
      </c>
      <c r="D31" s="22">
        <v>19.934474064218154</v>
      </c>
      <c r="E31" s="22">
        <v>581</v>
      </c>
      <c r="F31" s="22">
        <f t="shared" si="0"/>
        <v>29459</v>
      </c>
      <c r="G31" s="23">
        <f>ABC[[#This Row],[Frecuencia Acumulada]]/SUM($F$78:$F$1143)</f>
        <v>2.4164043365381663E-4</v>
      </c>
      <c r="H31" s="22">
        <f t="shared" si="1"/>
        <v>1264574.6579999998</v>
      </c>
      <c r="I31" s="24">
        <f>H31/SUM(ABC[Carga Total])</f>
        <v>0.2141648277549606</v>
      </c>
      <c r="J31" s="23" t="str">
        <f>IF(ABC[[#This Row],[Acum (%)]] &lt;= 0.8, "A", IF( AND(ABC[[#This Row],[Acum (%)]] &gt; 0.8, ABC[[#This Row],[Acum (%)]] &lt;= 0.95 ), "B",  IF( ABC[[#This Row],[Acum (%)]] &gt; 0.95, "C", "OTHER")))</f>
        <v>A</v>
      </c>
      <c r="K31" s="24">
        <f>ABC[[#This Row],[Carga STDEV]]/ABC[[#This Row],[Carga Promedio]]</f>
        <v>0.28849379097674871</v>
      </c>
      <c r="L3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31" s="26" t="str">
        <f>ABC[[#This Row],[ABC]]&amp;ABC[[#This Row],[XYZ]]</f>
        <v>AX</v>
      </c>
    </row>
    <row r="32" spans="1:13" x14ac:dyDescent="0.25">
      <c r="A32" s="22">
        <v>35215</v>
      </c>
      <c r="B32" s="22">
        <v>40123.100000000035</v>
      </c>
      <c r="C32" s="22">
        <v>72.555334538878839</v>
      </c>
      <c r="D32" s="22">
        <v>20.581570955023064</v>
      </c>
      <c r="E32" s="22">
        <v>553</v>
      </c>
      <c r="F32" s="22">
        <f t="shared" si="0"/>
        <v>30012</v>
      </c>
      <c r="G32" s="23">
        <f>ABC[[#This Row],[Frecuencia Acumulada]]/SUM($F$78:$F$1143)</f>
        <v>2.4617647220945532E-4</v>
      </c>
      <c r="H32" s="22">
        <f t="shared" si="1"/>
        <v>1304697.7579999999</v>
      </c>
      <c r="I32" s="24">
        <f>H32/SUM(ABC[Carga Total])</f>
        <v>0.22095996376858698</v>
      </c>
      <c r="J32" s="23" t="str">
        <f>IF(ABC[[#This Row],[Acum (%)]] &lt;= 0.8, "A", IF( AND(ABC[[#This Row],[Acum (%)]] &gt; 0.8, ABC[[#This Row],[Acum (%)]] &lt;= 0.95 ), "B",  IF( ABC[[#This Row],[Acum (%)]] &gt; 0.95, "C", "OTHER")))</f>
        <v>A</v>
      </c>
      <c r="K32" s="24">
        <f>ABC[[#This Row],[Carga STDEV]]/ABC[[#This Row],[Carga Promedio]]</f>
        <v>0.28366723254503651</v>
      </c>
      <c r="L3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32" s="26" t="str">
        <f>ABC[[#This Row],[ABC]]&amp;ABC[[#This Row],[XYZ]]</f>
        <v>AX</v>
      </c>
    </row>
    <row r="33" spans="1:13" x14ac:dyDescent="0.25">
      <c r="A33" s="22">
        <v>120242</v>
      </c>
      <c r="B33" s="22">
        <v>39629.679000000033</v>
      </c>
      <c r="C33" s="22">
        <v>40.813263645726039</v>
      </c>
      <c r="D33" s="22">
        <v>29.289839860049202</v>
      </c>
      <c r="E33" s="22">
        <v>971</v>
      </c>
      <c r="F33" s="22">
        <f t="shared" si="0"/>
        <v>30983</v>
      </c>
      <c r="G33" s="23">
        <f>ABC[[#This Row],[Frecuencia Acumulada]]/SUM($F$78:$F$1143)</f>
        <v>2.5414119813626395E-4</v>
      </c>
      <c r="H33" s="22">
        <f t="shared" si="1"/>
        <v>1344327.4369999999</v>
      </c>
      <c r="I33" s="24">
        <f>H33/SUM(ABC[Carga Total])</f>
        <v>0.2276715353814821</v>
      </c>
      <c r="J33" s="23" t="str">
        <f>IF(ABC[[#This Row],[Acum (%)]] &lt;= 0.8, "A", IF( AND(ABC[[#This Row],[Acum (%)]] &gt; 0.8, ABC[[#This Row],[Acum (%)]] &lt;= 0.95 ), "B",  IF( ABC[[#This Row],[Acum (%)]] &gt; 0.95, "C", "OTHER")))</f>
        <v>A</v>
      </c>
      <c r="K33" s="24">
        <f>ABC[[#This Row],[Carga STDEV]]/ABC[[#This Row],[Carga Promedio]]</f>
        <v>0.71765492988494273</v>
      </c>
      <c r="L33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33" s="26" t="str">
        <f>ABC[[#This Row],[ABC]]&amp;ABC[[#This Row],[XYZ]]</f>
        <v>AZ</v>
      </c>
    </row>
    <row r="34" spans="1:13" x14ac:dyDescent="0.25">
      <c r="A34" s="22">
        <v>120244</v>
      </c>
      <c r="B34" s="22">
        <v>39515.341000000015</v>
      </c>
      <c r="C34" s="22">
        <v>40.03580648429584</v>
      </c>
      <c r="D34" s="22">
        <v>31.156295906682917</v>
      </c>
      <c r="E34" s="22">
        <v>987</v>
      </c>
      <c r="F34" s="22">
        <f t="shared" si="0"/>
        <v>31970</v>
      </c>
      <c r="G34" s="23">
        <f>ABC[[#This Row],[Frecuencia Acumulada]]/SUM($F$78:$F$1143)</f>
        <v>2.6223716568493557E-4</v>
      </c>
      <c r="H34" s="22">
        <f t="shared" si="1"/>
        <v>1383842.7779999999</v>
      </c>
      <c r="I34" s="24">
        <f>H34/SUM(ABC[Carga Total])</f>
        <v>0.23436374303043814</v>
      </c>
      <c r="J34" s="23" t="str">
        <f>IF(ABC[[#This Row],[Acum (%)]] &lt;= 0.8, "A", IF( AND(ABC[[#This Row],[Acum (%)]] &gt; 0.8, ABC[[#This Row],[Acum (%)]] &lt;= 0.95 ), "B",  IF( ABC[[#This Row],[Acum (%)]] &gt; 0.95, "C", "OTHER")))</f>
        <v>A</v>
      </c>
      <c r="K34" s="24">
        <f>ABC[[#This Row],[Carga STDEV]]/ABC[[#This Row],[Carga Promedio]]</f>
        <v>0.77821077287163087</v>
      </c>
      <c r="L34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34" s="26" t="str">
        <f>ABC[[#This Row],[ABC]]&amp;ABC[[#This Row],[XYZ]]</f>
        <v>AZ</v>
      </c>
    </row>
    <row r="35" spans="1:13" x14ac:dyDescent="0.25">
      <c r="A35" s="22">
        <v>120199</v>
      </c>
      <c r="B35" s="22">
        <v>39496.044999999925</v>
      </c>
      <c r="C35" s="22">
        <v>43.497846916299444</v>
      </c>
      <c r="D35" s="22">
        <v>31.935477334422622</v>
      </c>
      <c r="E35" s="22">
        <v>908</v>
      </c>
      <c r="F35" s="22">
        <f t="shared" si="0"/>
        <v>32878</v>
      </c>
      <c r="G35" s="23">
        <f>ABC[[#This Row],[Frecuencia Acumulada]]/SUM($F$78:$F$1143)</f>
        <v>2.696851277256588E-4</v>
      </c>
      <c r="H35" s="22">
        <f t="shared" si="1"/>
        <v>1423338.8229999999</v>
      </c>
      <c r="I35" s="24">
        <f>H35/SUM(ABC[Carga Total])</f>
        <v>0.24105268276279448</v>
      </c>
      <c r="J35" s="23" t="str">
        <f>IF(ABC[[#This Row],[Acum (%)]] &lt;= 0.8, "A", IF( AND(ABC[[#This Row],[Acum (%)]] &gt; 0.8, ABC[[#This Row],[Acum (%)]] &lt;= 0.95 ), "B",  IF( ABC[[#This Row],[Acum (%)]] &gt; 0.95, "C", "OTHER")))</f>
        <v>A</v>
      </c>
      <c r="K35" s="24">
        <f>ABC[[#This Row],[Carga STDEV]]/ABC[[#This Row],[Carga Promedio]]</f>
        <v>0.73418524360238646</v>
      </c>
      <c r="L35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35" s="26" t="str">
        <f>ABC[[#This Row],[ABC]]&amp;ABC[[#This Row],[XYZ]]</f>
        <v>AZ</v>
      </c>
    </row>
    <row r="36" spans="1:13" x14ac:dyDescent="0.25">
      <c r="A36" s="22">
        <v>120227</v>
      </c>
      <c r="B36" s="22">
        <v>39378.156999999977</v>
      </c>
      <c r="C36" s="22">
        <v>43.559908185840705</v>
      </c>
      <c r="D36" s="22">
        <v>30.671028402307051</v>
      </c>
      <c r="E36" s="22">
        <v>904</v>
      </c>
      <c r="F36" s="22">
        <f t="shared" si="0"/>
        <v>33782</v>
      </c>
      <c r="G36" s="23">
        <f>ABC[[#This Row],[Frecuencia Acumulada]]/SUM($F$78:$F$1143)</f>
        <v>2.771002793609163E-4</v>
      </c>
      <c r="H36" s="22">
        <f t="shared" si="1"/>
        <v>1462716.9799999997</v>
      </c>
      <c r="I36" s="24">
        <f>H36/SUM(ABC[Carga Total])</f>
        <v>0.24772165731313914</v>
      </c>
      <c r="J36" s="23" t="str">
        <f>IF(ABC[[#This Row],[Acum (%)]] &lt;= 0.8, "A", IF( AND(ABC[[#This Row],[Acum (%)]] &gt; 0.8, ABC[[#This Row],[Acum (%)]] &lt;= 0.95 ), "B",  IF( ABC[[#This Row],[Acum (%)]] &gt; 0.95, "C", "OTHER")))</f>
        <v>A</v>
      </c>
      <c r="K36" s="24">
        <f>ABC[[#This Row],[Carga STDEV]]/ABC[[#This Row],[Carga Promedio]]</f>
        <v>0.70411141069109906</v>
      </c>
      <c r="L36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36" s="26" t="str">
        <f>ABC[[#This Row],[ABC]]&amp;ABC[[#This Row],[XYZ]]</f>
        <v>AZ</v>
      </c>
    </row>
    <row r="37" spans="1:13" x14ac:dyDescent="0.25">
      <c r="A37" s="22">
        <v>35219</v>
      </c>
      <c r="B37" s="22">
        <v>39373.000000000022</v>
      </c>
      <c r="C37" s="22">
        <v>79.541414141414137</v>
      </c>
      <c r="D37" s="22">
        <v>22.320011582086959</v>
      </c>
      <c r="E37" s="22">
        <v>495</v>
      </c>
      <c r="F37" s="22">
        <f t="shared" si="0"/>
        <v>34277</v>
      </c>
      <c r="G37" s="23">
        <f>ABC[[#This Row],[Frecuencia Acumulada]]/SUM($F$78:$F$1143)</f>
        <v>2.8116056703730174E-4</v>
      </c>
      <c r="H37" s="22">
        <f t="shared" si="1"/>
        <v>1502089.9799999997</v>
      </c>
      <c r="I37" s="24">
        <f>H37/SUM(ABC[Carga Total])</f>
        <v>0.25438975848838508</v>
      </c>
      <c r="J37" s="23" t="str">
        <f>IF(ABC[[#This Row],[Acum (%)]] &lt;= 0.8, "A", IF( AND(ABC[[#This Row],[Acum (%)]] &gt; 0.8, ABC[[#This Row],[Acum (%)]] &lt;= 0.95 ), "B",  IF( ABC[[#This Row],[Acum (%)]] &gt; 0.95, "C", "OTHER")))</f>
        <v>A</v>
      </c>
      <c r="K37" s="24">
        <f>ABC[[#This Row],[Carga STDEV]]/ABC[[#This Row],[Carga Promedio]]</f>
        <v>0.28060868445719261</v>
      </c>
      <c r="L3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37" s="26" t="str">
        <f>ABC[[#This Row],[ABC]]&amp;ABC[[#This Row],[XYZ]]</f>
        <v>AX</v>
      </c>
    </row>
    <row r="38" spans="1:13" x14ac:dyDescent="0.25">
      <c r="A38" s="22">
        <v>35220</v>
      </c>
      <c r="B38" s="22">
        <v>38238.899999999958</v>
      </c>
      <c r="C38" s="22">
        <v>76.021669980119285</v>
      </c>
      <c r="D38" s="22">
        <v>19.719070480930537</v>
      </c>
      <c r="E38" s="22">
        <v>503</v>
      </c>
      <c r="F38" s="22">
        <f t="shared" si="0"/>
        <v>34780</v>
      </c>
      <c r="G38" s="23">
        <f>ABC[[#This Row],[Frecuencia Acumulada]]/SUM($F$78:$F$1143)</f>
        <v>2.852864755246187E-4</v>
      </c>
      <c r="H38" s="22">
        <f t="shared" si="1"/>
        <v>1540328.8799999997</v>
      </c>
      <c r="I38" s="24">
        <f>H38/SUM(ABC[Carga Total])</f>
        <v>0.26086579165908869</v>
      </c>
      <c r="J38" s="23" t="str">
        <f>IF(ABC[[#This Row],[Acum (%)]] &lt;= 0.8, "A", IF( AND(ABC[[#This Row],[Acum (%)]] &gt; 0.8, ABC[[#This Row],[Acum (%)]] &lt;= 0.95 ), "B",  IF( ABC[[#This Row],[Acum (%)]] &gt; 0.95, "C", "OTHER")))</f>
        <v>A</v>
      </c>
      <c r="K38" s="24">
        <f>ABC[[#This Row],[Carga STDEV]]/ABC[[#This Row],[Carga Promedio]]</f>
        <v>0.25938749419852714</v>
      </c>
      <c r="L38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38" s="26" t="str">
        <f>ABC[[#This Row],[ABC]]&amp;ABC[[#This Row],[XYZ]]</f>
        <v>AX</v>
      </c>
    </row>
    <row r="39" spans="1:13" x14ac:dyDescent="0.25">
      <c r="A39" s="22">
        <v>120233</v>
      </c>
      <c r="B39" s="22">
        <v>38010.582000000017</v>
      </c>
      <c r="C39" s="22">
        <v>41.048144708423393</v>
      </c>
      <c r="D39" s="22">
        <v>29.156908819669074</v>
      </c>
      <c r="E39" s="22">
        <v>926</v>
      </c>
      <c r="F39" s="22">
        <f t="shared" si="0"/>
        <v>35706</v>
      </c>
      <c r="G39" s="23">
        <f>ABC[[#This Row],[Frecuencia Acumulada]]/SUM($F$78:$F$1143)</f>
        <v>2.9288208438993775E-4</v>
      </c>
      <c r="H39" s="22">
        <f t="shared" si="1"/>
        <v>1578339.4619999996</v>
      </c>
      <c r="I39" s="24">
        <f>H39/SUM(ABC[Carga Total])</f>
        <v>0.2673031575317929</v>
      </c>
      <c r="J39" s="23" t="str">
        <f>IF(ABC[[#This Row],[Acum (%)]] &lt;= 0.8, "A", IF( AND(ABC[[#This Row],[Acum (%)]] &gt; 0.8, ABC[[#This Row],[Acum (%)]] &lt;= 0.95 ), "B",  IF( ABC[[#This Row],[Acum (%)]] &gt; 0.95, "C", "OTHER")))</f>
        <v>A</v>
      </c>
      <c r="K39" s="24">
        <f>ABC[[#This Row],[Carga STDEV]]/ABC[[#This Row],[Carga Promedio]]</f>
        <v>0.71031002806043642</v>
      </c>
      <c r="L39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39" s="26" t="str">
        <f>ABC[[#This Row],[ABC]]&amp;ABC[[#This Row],[XYZ]]</f>
        <v>AZ</v>
      </c>
    </row>
    <row r="40" spans="1:13" x14ac:dyDescent="0.25">
      <c r="A40" s="22">
        <v>120203</v>
      </c>
      <c r="B40" s="22">
        <v>37564.456999999988</v>
      </c>
      <c r="C40" s="22">
        <v>33.780986510791365</v>
      </c>
      <c r="D40" s="22">
        <v>27.289949826858845</v>
      </c>
      <c r="E40" s="22">
        <v>1112</v>
      </c>
      <c r="F40" s="22">
        <f t="shared" si="0"/>
        <v>36818</v>
      </c>
      <c r="G40" s="23">
        <f>ABC[[#This Row],[Frecuencia Acumulada]]/SUM($F$78:$F$1143)</f>
        <v>3.0200337710941375E-4</v>
      </c>
      <c r="H40" s="22">
        <f t="shared" si="1"/>
        <v>1615903.9189999995</v>
      </c>
      <c r="I40" s="24">
        <f>H40/SUM(ABC[Carga Total])</f>
        <v>0.27366496892206482</v>
      </c>
      <c r="J40" s="23" t="str">
        <f>IF(ABC[[#This Row],[Acum (%)]] &lt;= 0.8, "A", IF( AND(ABC[[#This Row],[Acum (%)]] &gt; 0.8, ABC[[#This Row],[Acum (%)]] &lt;= 0.95 ), "B",  IF( ABC[[#This Row],[Acum (%)]] &gt; 0.95, "C", "OTHER")))</f>
        <v>A</v>
      </c>
      <c r="K40" s="24">
        <f>ABC[[#This Row],[Carga STDEV]]/ABC[[#This Row],[Carga Promedio]]</f>
        <v>0.80784940422450502</v>
      </c>
      <c r="L40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40" s="26" t="str">
        <f>ABC[[#This Row],[ABC]]&amp;ABC[[#This Row],[XYZ]]</f>
        <v>AZ</v>
      </c>
    </row>
    <row r="41" spans="1:13" x14ac:dyDescent="0.25">
      <c r="A41" s="22">
        <v>120204</v>
      </c>
      <c r="B41" s="22">
        <v>37132.933999999987</v>
      </c>
      <c r="C41" s="22">
        <v>38.720473409801869</v>
      </c>
      <c r="D41" s="22">
        <v>27.620820011196081</v>
      </c>
      <c r="E41" s="22">
        <v>959</v>
      </c>
      <c r="F41" s="22">
        <f t="shared" si="0"/>
        <v>37777</v>
      </c>
      <c r="G41" s="23">
        <f>ABC[[#This Row],[Frecuencia Acumulada]]/SUM($F$78:$F$1143)</f>
        <v>3.0986967181982519E-4</v>
      </c>
      <c r="H41" s="22">
        <f t="shared" si="1"/>
        <v>1653036.8529999994</v>
      </c>
      <c r="I41" s="24">
        <f>H41/SUM(ABC[Carga Total])</f>
        <v>0.27995369878379062</v>
      </c>
      <c r="J41" s="23" t="str">
        <f>IF(ABC[[#This Row],[Acum (%)]] &lt;= 0.8, "A", IF( AND(ABC[[#This Row],[Acum (%)]] &gt; 0.8, ABC[[#This Row],[Acum (%)]] &lt;= 0.95 ), "B",  IF( ABC[[#This Row],[Acum (%)]] &gt; 0.95, "C", "OTHER")))</f>
        <v>A</v>
      </c>
      <c r="K41" s="24">
        <f>ABC[[#This Row],[Carga STDEV]]/ABC[[#This Row],[Carga Promedio]]</f>
        <v>0.71333890262312816</v>
      </c>
      <c r="L41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41" s="26" t="str">
        <f>ABC[[#This Row],[ABC]]&amp;ABC[[#This Row],[XYZ]]</f>
        <v>AZ</v>
      </c>
    </row>
    <row r="42" spans="1:13" x14ac:dyDescent="0.25">
      <c r="A42" s="22">
        <v>120230</v>
      </c>
      <c r="B42" s="22">
        <v>36811.285999999993</v>
      </c>
      <c r="C42" s="22">
        <v>39.925472885032562</v>
      </c>
      <c r="D42" s="22">
        <v>28.83230802513506</v>
      </c>
      <c r="E42" s="22">
        <v>922</v>
      </c>
      <c r="F42" s="22">
        <f t="shared" si="0"/>
        <v>38699</v>
      </c>
      <c r="G42" s="23">
        <f>ABC[[#This Row],[Frecuencia Acumulada]]/SUM($F$78:$F$1143)</f>
        <v>3.1743247027967851E-4</v>
      </c>
      <c r="H42" s="22">
        <f t="shared" si="1"/>
        <v>1689848.1389999995</v>
      </c>
      <c r="I42" s="24">
        <f>H42/SUM(ABC[Carga Total])</f>
        <v>0.28618795523971002</v>
      </c>
      <c r="J42" s="23" t="str">
        <f>IF(ABC[[#This Row],[Acum (%)]] &lt;= 0.8, "A", IF( AND(ABC[[#This Row],[Acum (%)]] &gt; 0.8, ABC[[#This Row],[Acum (%)]] &lt;= 0.95 ), "B",  IF( ABC[[#This Row],[Acum (%)]] &gt; 0.95, "C", "OTHER")))</f>
        <v>A</v>
      </c>
      <c r="K42" s="24">
        <f>ABC[[#This Row],[Carga STDEV]]/ABC[[#This Row],[Carga Promedio]]</f>
        <v>0.72215320049330822</v>
      </c>
      <c r="L42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42" s="26" t="str">
        <f>ABC[[#This Row],[ABC]]&amp;ABC[[#This Row],[XYZ]]</f>
        <v>AZ</v>
      </c>
    </row>
    <row r="43" spans="1:13" x14ac:dyDescent="0.25">
      <c r="A43" s="22">
        <v>35223</v>
      </c>
      <c r="B43" s="22">
        <v>35872.299999999981</v>
      </c>
      <c r="C43" s="22">
        <v>63.829715302491081</v>
      </c>
      <c r="D43" s="22">
        <v>18.970901526591639</v>
      </c>
      <c r="E43" s="22">
        <v>562</v>
      </c>
      <c r="F43" s="22">
        <f t="shared" si="0"/>
        <v>39261</v>
      </c>
      <c r="G43" s="23">
        <f>ABC[[#This Row],[Frecuencia Acumulada]]/SUM($F$78:$F$1143)</f>
        <v>3.2204233224761514E-4</v>
      </c>
      <c r="H43" s="22">
        <f t="shared" si="1"/>
        <v>1725720.4389999995</v>
      </c>
      <c r="I43" s="24">
        <f>H43/SUM(ABC[Carga Total])</f>
        <v>0.29226318765249992</v>
      </c>
      <c r="J43" s="23" t="str">
        <f>IF(ABC[[#This Row],[Acum (%)]] &lt;= 0.8, "A", IF( AND(ABC[[#This Row],[Acum (%)]] &gt; 0.8, ABC[[#This Row],[Acum (%)]] &lt;= 0.95 ), "B",  IF( ABC[[#This Row],[Acum (%)]] &gt; 0.95, "C", "OTHER")))</f>
        <v>A</v>
      </c>
      <c r="K43" s="24">
        <f>ABC[[#This Row],[Carga STDEV]]/ABC[[#This Row],[Carga Promedio]]</f>
        <v>0.29721112551870121</v>
      </c>
      <c r="L4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43" s="26" t="str">
        <f>ABC[[#This Row],[ABC]]&amp;ABC[[#This Row],[XYZ]]</f>
        <v>AX</v>
      </c>
    </row>
    <row r="44" spans="1:13" x14ac:dyDescent="0.25">
      <c r="A44" s="22">
        <v>35225</v>
      </c>
      <c r="B44" s="22">
        <v>35575.199999999997</v>
      </c>
      <c r="C44" s="22">
        <v>62.303327495621716</v>
      </c>
      <c r="D44" s="22">
        <v>19.639648569307244</v>
      </c>
      <c r="E44" s="22">
        <v>571</v>
      </c>
      <c r="F44" s="22">
        <f t="shared" si="0"/>
        <v>39832</v>
      </c>
      <c r="G44" s="23">
        <f>ABC[[#This Row],[Frecuencia Acumulada]]/SUM($F$78:$F$1143)</f>
        <v>3.267260176278497E-4</v>
      </c>
      <c r="H44" s="22">
        <f t="shared" si="1"/>
        <v>1761295.6389999995</v>
      </c>
      <c r="I44" s="24">
        <f>H44/SUM(ABC[Carga Total])</f>
        <v>0.29828810404011608</v>
      </c>
      <c r="J44" s="23" t="str">
        <f>IF(ABC[[#This Row],[Acum (%)]] &lt;= 0.8, "A", IF( AND(ABC[[#This Row],[Acum (%)]] &gt; 0.8, ABC[[#This Row],[Acum (%)]] &lt;= 0.95 ), "B",  IF( ABC[[#This Row],[Acum (%)]] &gt; 0.95, "C", "OTHER")))</f>
        <v>A</v>
      </c>
      <c r="K44" s="24">
        <f>ABC[[#This Row],[Carga STDEV]]/ABC[[#This Row],[Carga Promedio]]</f>
        <v>0.31522631870163587</v>
      </c>
      <c r="L44" s="25" t="s">
        <v>43</v>
      </c>
      <c r="M44" s="26" t="str">
        <f>ABC[[#This Row],[ABC]]&amp;ABC[[#This Row],[XYZ]]</f>
        <v>AY</v>
      </c>
    </row>
    <row r="45" spans="1:13" x14ac:dyDescent="0.25">
      <c r="A45" s="22">
        <v>35224</v>
      </c>
      <c r="B45" s="22">
        <v>35037.600000000013</v>
      </c>
      <c r="C45" s="22">
        <v>67.380000000000024</v>
      </c>
      <c r="D45" s="22">
        <v>18.507292318942966</v>
      </c>
      <c r="E45" s="22">
        <v>520</v>
      </c>
      <c r="F45" s="22">
        <f t="shared" si="0"/>
        <v>40352</v>
      </c>
      <c r="G45" s="23">
        <f>ABC[[#This Row],[Frecuencia Acumulada]]/SUM($F$78:$F$1143)</f>
        <v>3.3099137033839601E-4</v>
      </c>
      <c r="H45" s="22">
        <f t="shared" si="1"/>
        <v>1796333.2389999996</v>
      </c>
      <c r="I45" s="24">
        <f>H45/SUM(ABC[Carga Total])</f>
        <v>0.30422197399510548</v>
      </c>
      <c r="J45" s="23" t="str">
        <f>IF(ABC[[#This Row],[Acum (%)]] &lt;= 0.8, "A", IF( AND(ABC[[#This Row],[Acum (%)]] &gt; 0.8, ABC[[#This Row],[Acum (%)]] &lt;= 0.95 ), "B",  IF( ABC[[#This Row],[Acum (%)]] &gt; 0.95, "C", "OTHER")))</f>
        <v>A</v>
      </c>
      <c r="K45" s="24">
        <f>ABC[[#This Row],[Carga STDEV]]/ABC[[#This Row],[Carga Promedio]]</f>
        <v>0.27467041138235321</v>
      </c>
      <c r="L4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45" s="26" t="str">
        <f>ABC[[#This Row],[ABC]]&amp;ABC[[#This Row],[XYZ]]</f>
        <v>AX</v>
      </c>
    </row>
    <row r="46" spans="1:13" x14ac:dyDescent="0.25">
      <c r="A46" s="22">
        <v>120198</v>
      </c>
      <c r="B46" s="22">
        <v>34789.303000000014</v>
      </c>
      <c r="C46" s="22">
        <v>41.025121462264138</v>
      </c>
      <c r="D46" s="22">
        <v>31.32901442943621</v>
      </c>
      <c r="E46" s="22">
        <v>848</v>
      </c>
      <c r="F46" s="22">
        <f t="shared" si="0"/>
        <v>41200</v>
      </c>
      <c r="G46" s="23">
        <f>ABC[[#This Row],[Frecuencia Acumulada]]/SUM($F$78:$F$1143)</f>
        <v>3.3794717629713315E-4</v>
      </c>
      <c r="H46" s="22">
        <f t="shared" si="1"/>
        <v>1831122.5419999997</v>
      </c>
      <c r="I46" s="24">
        <f>H46/SUM(ABC[Carga Total])</f>
        <v>0.31011379306452586</v>
      </c>
      <c r="J46" s="23" t="str">
        <f>IF(ABC[[#This Row],[Acum (%)]] &lt;= 0.8, "A", IF( AND(ABC[[#This Row],[Acum (%)]] &gt; 0.8, ABC[[#This Row],[Acum (%)]] &lt;= 0.95 ), "B",  IF( ABC[[#This Row],[Acum (%)]] &gt; 0.95, "C", "OTHER")))</f>
        <v>A</v>
      </c>
      <c r="K46" s="24">
        <f>ABC[[#This Row],[Carga STDEV]]/ABC[[#This Row],[Carga Promedio]]</f>
        <v>0.76365439790966538</v>
      </c>
      <c r="L46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46" s="26" t="str">
        <f>ABC[[#This Row],[ABC]]&amp;ABC[[#This Row],[XYZ]]</f>
        <v>AZ</v>
      </c>
    </row>
    <row r="47" spans="1:13" x14ac:dyDescent="0.25">
      <c r="A47" s="22">
        <v>120201</v>
      </c>
      <c r="B47" s="22">
        <v>34143.097999999984</v>
      </c>
      <c r="C47" s="22">
        <v>40.79223178016727</v>
      </c>
      <c r="D47" s="22">
        <v>29.331726722488902</v>
      </c>
      <c r="E47" s="22">
        <v>837</v>
      </c>
      <c r="F47" s="22">
        <f t="shared" si="0"/>
        <v>42037</v>
      </c>
      <c r="G47" s="23">
        <f>ABC[[#This Row],[Frecuencia Acumulada]]/SUM($F$78:$F$1143)</f>
        <v>3.4481275364083946E-4</v>
      </c>
      <c r="H47" s="22">
        <f t="shared" si="1"/>
        <v>1865265.6399999997</v>
      </c>
      <c r="I47" s="24">
        <f>H47/SUM(ABC[Carga Total])</f>
        <v>0.3158961726622283</v>
      </c>
      <c r="J47" s="23" t="str">
        <f>IF(ABC[[#This Row],[Acum (%)]] &lt;= 0.8, "A", IF( AND(ABC[[#This Row],[Acum (%)]] &gt; 0.8, ABC[[#This Row],[Acum (%)]] &lt;= 0.95 ), "B",  IF( ABC[[#This Row],[Acum (%)]] &gt; 0.95, "C", "OTHER")))</f>
        <v>A</v>
      </c>
      <c r="K47" s="24">
        <f>ABC[[#This Row],[Carga STDEV]]/ABC[[#This Row],[Carga Promedio]]</f>
        <v>0.71905177634212358</v>
      </c>
      <c r="L47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47" s="26" t="str">
        <f>ABC[[#This Row],[ABC]]&amp;ABC[[#This Row],[XYZ]]</f>
        <v>AZ</v>
      </c>
    </row>
    <row r="48" spans="1:13" x14ac:dyDescent="0.25">
      <c r="A48" s="22">
        <v>120202</v>
      </c>
      <c r="B48" s="22">
        <v>33706.748000000036</v>
      </c>
      <c r="C48" s="22">
        <v>37.368900221729326</v>
      </c>
      <c r="D48" s="22">
        <v>28.85533353425221</v>
      </c>
      <c r="E48" s="22">
        <v>902</v>
      </c>
      <c r="F48" s="22">
        <f t="shared" si="0"/>
        <v>42939</v>
      </c>
      <c r="G48" s="23">
        <f>ABC[[#This Row],[Frecuencia Acumulada]]/SUM($F$78:$F$1143)</f>
        <v>3.5221150007336407E-4</v>
      </c>
      <c r="H48" s="22">
        <f t="shared" si="1"/>
        <v>1898972.3879999998</v>
      </c>
      <c r="I48" s="24">
        <f>H48/SUM(ABC[Carga Total])</f>
        <v>0.32160465324416315</v>
      </c>
      <c r="J48" s="23" t="str">
        <f>IF(ABC[[#This Row],[Acum (%)]] &lt;= 0.8, "A", IF( AND(ABC[[#This Row],[Acum (%)]] &gt; 0.8, ABC[[#This Row],[Acum (%)]] &lt;= 0.95 ), "B",  IF( ABC[[#This Row],[Acum (%)]] &gt; 0.95, "C", "OTHER")))</f>
        <v>A</v>
      </c>
      <c r="K48" s="24">
        <f>ABC[[#This Row],[Carga STDEV]]/ABC[[#This Row],[Carga Promedio]]</f>
        <v>0.77217508042886862</v>
      </c>
      <c r="L48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48" s="26" t="str">
        <f>ABC[[#This Row],[ABC]]&amp;ABC[[#This Row],[XYZ]]</f>
        <v>AZ</v>
      </c>
    </row>
    <row r="49" spans="1:13" x14ac:dyDescent="0.25">
      <c r="A49" s="22">
        <v>120189</v>
      </c>
      <c r="B49" s="22">
        <v>32686.99799999997</v>
      </c>
      <c r="C49" s="22">
        <v>40.961150375939845</v>
      </c>
      <c r="D49" s="22">
        <v>31.684158732791264</v>
      </c>
      <c r="E49" s="22">
        <v>798</v>
      </c>
      <c r="F49" s="22">
        <f t="shared" si="0"/>
        <v>43737</v>
      </c>
      <c r="G49" s="23">
        <f>ABC[[#This Row],[Frecuencia Acumulada]]/SUM($F$78:$F$1143)</f>
        <v>3.5875717596377943E-4</v>
      </c>
      <c r="H49" s="22">
        <f t="shared" si="1"/>
        <v>1931659.3859999997</v>
      </c>
      <c r="I49" s="24">
        <f>H49/SUM(ABC[Carga Total])</f>
        <v>0.32714043181778113</v>
      </c>
      <c r="J49" s="23" t="str">
        <f>IF(ABC[[#This Row],[Acum (%)]] &lt;= 0.8, "A", IF( AND(ABC[[#This Row],[Acum (%)]] &gt; 0.8, ABC[[#This Row],[Acum (%)]] &lt;= 0.95 ), "B",  IF( ABC[[#This Row],[Acum (%)]] &gt; 0.95, "C", "OTHER")))</f>
        <v>A</v>
      </c>
      <c r="K49" s="24">
        <f>ABC[[#This Row],[Carga STDEV]]/ABC[[#This Row],[Carga Promedio]]</f>
        <v>0.77351730705791433</v>
      </c>
      <c r="L49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49" s="26" t="str">
        <f>ABC[[#This Row],[ABC]]&amp;ABC[[#This Row],[XYZ]]</f>
        <v>AZ</v>
      </c>
    </row>
    <row r="50" spans="1:13" x14ac:dyDescent="0.25">
      <c r="A50" s="22">
        <v>35214</v>
      </c>
      <c r="B50" s="22">
        <v>32621.500000000018</v>
      </c>
      <c r="C50" s="22">
        <v>70.609307359307351</v>
      </c>
      <c r="D50" s="22">
        <v>21.97498331041864</v>
      </c>
      <c r="E50" s="22">
        <v>462</v>
      </c>
      <c r="F50" s="22">
        <f t="shared" si="0"/>
        <v>44199</v>
      </c>
      <c r="G50" s="23">
        <f>ABC[[#This Row],[Frecuencia Acumulada]]/SUM($F$78:$F$1143)</f>
        <v>3.6254677779507248E-4</v>
      </c>
      <c r="H50" s="22">
        <f t="shared" si="1"/>
        <v>1964280.8859999997</v>
      </c>
      <c r="I50" s="24">
        <f>H50/SUM(ABC[Carga Total])</f>
        <v>0.33266511783328129</v>
      </c>
      <c r="J50" s="23" t="str">
        <f>IF(ABC[[#This Row],[Acum (%)]] &lt;= 0.8, "A", IF( AND(ABC[[#This Row],[Acum (%)]] &gt; 0.8, ABC[[#This Row],[Acum (%)]] &lt;= 0.95 ), "B",  IF( ABC[[#This Row],[Acum (%)]] &gt; 0.95, "C", "OTHER")))</f>
        <v>A</v>
      </c>
      <c r="K50" s="24">
        <f>ABC[[#This Row],[Carga STDEV]]/ABC[[#This Row],[Carga Promedio]]</f>
        <v>0.31121935807407425</v>
      </c>
      <c r="L5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0" s="26" t="str">
        <f>ABC[[#This Row],[ABC]]&amp;ABC[[#This Row],[XYZ]]</f>
        <v>AY</v>
      </c>
    </row>
    <row r="51" spans="1:13" x14ac:dyDescent="0.25">
      <c r="A51" s="22">
        <v>35218</v>
      </c>
      <c r="B51" s="22">
        <v>32324.399999999972</v>
      </c>
      <c r="C51" s="22">
        <v>72.802702702702703</v>
      </c>
      <c r="D51" s="22">
        <v>21.035126848385485</v>
      </c>
      <c r="E51" s="22">
        <v>444</v>
      </c>
      <c r="F51" s="22">
        <f t="shared" si="0"/>
        <v>44643</v>
      </c>
      <c r="G51" s="23">
        <f>ABC[[#This Row],[Frecuencia Acumulada]]/SUM($F$78:$F$1143)</f>
        <v>3.6618873280176977E-4</v>
      </c>
      <c r="H51" s="22">
        <f t="shared" si="1"/>
        <v>1996605.2859999996</v>
      </c>
      <c r="I51" s="24">
        <f>H51/SUM(ABC[Carga Total])</f>
        <v>0.33813948782360764</v>
      </c>
      <c r="J51" s="23" t="str">
        <f>IF(ABC[[#This Row],[Acum (%)]] &lt;= 0.8, "A", IF( AND(ABC[[#This Row],[Acum (%)]] &gt; 0.8, ABC[[#This Row],[Acum (%)]] &lt;= 0.95 ), "B",  IF( ABC[[#This Row],[Acum (%)]] &gt; 0.95, "C", "OTHER")))</f>
        <v>A</v>
      </c>
      <c r="K51" s="24">
        <f>ABC[[#This Row],[Carga STDEV]]/ABC[[#This Row],[Carga Promedio]]</f>
        <v>0.28893332345482531</v>
      </c>
      <c r="L5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1" s="26" t="str">
        <f>ABC[[#This Row],[ABC]]&amp;ABC[[#This Row],[XYZ]]</f>
        <v>AX</v>
      </c>
    </row>
    <row r="52" spans="1:13" x14ac:dyDescent="0.25">
      <c r="A52" s="22">
        <v>120195</v>
      </c>
      <c r="B52" s="22">
        <v>26543.502000000011</v>
      </c>
      <c r="C52" s="22">
        <v>40.962194444444343</v>
      </c>
      <c r="D52" s="22">
        <v>31.172448934899503</v>
      </c>
      <c r="E52" s="22">
        <v>648</v>
      </c>
      <c r="F52" s="22">
        <f t="shared" si="0"/>
        <v>45291</v>
      </c>
      <c r="G52" s="23">
        <f>ABC[[#This Row],[Frecuencia Acumulada]]/SUM($F$78:$F$1143)</f>
        <v>3.7150401848721982E-4</v>
      </c>
      <c r="H52" s="22">
        <f t="shared" si="1"/>
        <v>2023148.7879999997</v>
      </c>
      <c r="I52" s="24">
        <f>H52/SUM(ABC[Carga Total])</f>
        <v>0.34263482109466509</v>
      </c>
      <c r="J52" s="23" t="str">
        <f>IF(ABC[[#This Row],[Acum (%)]] &lt;= 0.8, "A", IF( AND(ABC[[#This Row],[Acum (%)]] &gt; 0.8, ABC[[#This Row],[Acum (%)]] &lt;= 0.95 ), "B",  IF( ABC[[#This Row],[Acum (%)]] &gt; 0.95, "C", "OTHER")))</f>
        <v>A</v>
      </c>
      <c r="K52" s="24">
        <f>ABC[[#This Row],[Carga STDEV]]/ABC[[#This Row],[Carga Promedio]]</f>
        <v>0.7610053454821043</v>
      </c>
      <c r="L52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52" s="26" t="str">
        <f>ABC[[#This Row],[ABC]]&amp;ABC[[#This Row],[XYZ]]</f>
        <v>AZ</v>
      </c>
    </row>
    <row r="53" spans="1:13" x14ac:dyDescent="0.25">
      <c r="A53" s="22">
        <v>120196</v>
      </c>
      <c r="B53" s="22">
        <v>26032.90199999998</v>
      </c>
      <c r="C53" s="22">
        <v>36.308092050209204</v>
      </c>
      <c r="D53" s="22">
        <v>29.714050031438738</v>
      </c>
      <c r="E53" s="22">
        <v>717</v>
      </c>
      <c r="F53" s="22">
        <f t="shared" si="0"/>
        <v>46008</v>
      </c>
      <c r="G53" s="23">
        <f>ABC[[#This Row],[Frecuencia Acumulada]]/SUM($F$78:$F$1143)</f>
        <v>3.7738528366695391E-4</v>
      </c>
      <c r="H53" s="22">
        <f t="shared" si="1"/>
        <v>2049181.6899999997</v>
      </c>
      <c r="I53" s="24">
        <f>H53/SUM(ABC[Carga Total])</f>
        <v>0.3470436805775915</v>
      </c>
      <c r="J53" s="23" t="str">
        <f>IF(ABC[[#This Row],[Acum (%)]] &lt;= 0.8, "A", IF( AND(ABC[[#This Row],[Acum (%)]] &gt; 0.8, ABC[[#This Row],[Acum (%)]] &lt;= 0.95 ), "B",  IF( ABC[[#This Row],[Acum (%)]] &gt; 0.95, "C", "OTHER")))</f>
        <v>A</v>
      </c>
      <c r="K53" s="24">
        <f>ABC[[#This Row],[Carga STDEV]]/ABC[[#This Row],[Carga Promedio]]</f>
        <v>0.8183864354631526</v>
      </c>
      <c r="L53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53" s="26" t="str">
        <f>ABC[[#This Row],[ABC]]&amp;ABC[[#This Row],[XYZ]]</f>
        <v>AZ</v>
      </c>
    </row>
    <row r="54" spans="1:13" x14ac:dyDescent="0.25">
      <c r="A54" s="22">
        <v>30716</v>
      </c>
      <c r="B54" s="22">
        <v>25966.500000000007</v>
      </c>
      <c r="C54" s="22">
        <v>120.2152777777778</v>
      </c>
      <c r="D54" s="22">
        <v>27.710446320319665</v>
      </c>
      <c r="E54" s="22">
        <v>216</v>
      </c>
      <c r="F54" s="22">
        <f t="shared" si="0"/>
        <v>46224</v>
      </c>
      <c r="G54" s="23">
        <f>ABC[[#This Row],[Frecuencia Acumulada]]/SUM($F$78:$F$1143)</f>
        <v>3.7915704556210392E-4</v>
      </c>
      <c r="H54" s="22">
        <f t="shared" si="1"/>
        <v>2075148.1899999997</v>
      </c>
      <c r="I54" s="24">
        <f>H54/SUM(ABC[Carga Total])</f>
        <v>0.35144129440348804</v>
      </c>
      <c r="J54" s="23" t="str">
        <f>IF(ABC[[#This Row],[Acum (%)]] &lt;= 0.8, "A", IF( AND(ABC[[#This Row],[Acum (%)]] &gt; 0.8, ABC[[#This Row],[Acum (%)]] &lt;= 0.95 ), "B",  IF( ABC[[#This Row],[Acum (%)]] &gt; 0.95, "C", "OTHER")))</f>
        <v>A</v>
      </c>
      <c r="K54" s="24">
        <f>ABC[[#This Row],[Carga STDEV]]/ABC[[#This Row],[Carga Promedio]]</f>
        <v>0.23050686096274225</v>
      </c>
      <c r="L5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4" s="26" t="str">
        <f>ABC[[#This Row],[ABC]]&amp;ABC[[#This Row],[XYZ]]</f>
        <v>AX</v>
      </c>
    </row>
    <row r="55" spans="1:13" x14ac:dyDescent="0.25">
      <c r="A55" s="22">
        <v>39814</v>
      </c>
      <c r="B55" s="22">
        <v>21094.302</v>
      </c>
      <c r="C55" s="22">
        <v>208.8544752475247</v>
      </c>
      <c r="D55" s="22">
        <v>67.369394763585944</v>
      </c>
      <c r="E55" s="22">
        <v>101</v>
      </c>
      <c r="F55" s="22">
        <f t="shared" si="0"/>
        <v>46325</v>
      </c>
      <c r="G55" s="23">
        <f>ABC[[#This Row],[Frecuencia Acumulada]]/SUM($F$78:$F$1143)</f>
        <v>3.7998550830011392E-4</v>
      </c>
      <c r="H55" s="22">
        <f t="shared" si="1"/>
        <v>2096242.4919999996</v>
      </c>
      <c r="I55" s="24">
        <f>H55/SUM(ABC[Carga Total])</f>
        <v>0.35501376640097854</v>
      </c>
      <c r="J55" s="23" t="str">
        <f>IF(ABC[[#This Row],[Acum (%)]] &lt;= 0.8, "A", IF( AND(ABC[[#This Row],[Acum (%)]] &gt; 0.8, ABC[[#This Row],[Acum (%)]] &lt;= 0.95 ), "B",  IF( ABC[[#This Row],[Acum (%)]] &gt; 0.95, "C", "OTHER")))</f>
        <v>A</v>
      </c>
      <c r="K55" s="24">
        <f>ABC[[#This Row],[Carga STDEV]]/ABC[[#This Row],[Carga Promedio]]</f>
        <v>0.32256620158003718</v>
      </c>
      <c r="L5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5" s="26" t="str">
        <f>ABC[[#This Row],[ABC]]&amp;ABC[[#This Row],[XYZ]]</f>
        <v>AY</v>
      </c>
    </row>
    <row r="56" spans="1:13" x14ac:dyDescent="0.25">
      <c r="A56" s="22">
        <v>35213</v>
      </c>
      <c r="B56" s="22">
        <v>20582.2</v>
      </c>
      <c r="C56" s="22">
        <v>67.482622950819675</v>
      </c>
      <c r="D56" s="22">
        <v>20.587369810859194</v>
      </c>
      <c r="E56" s="22">
        <v>305</v>
      </c>
      <c r="F56" s="22">
        <f t="shared" si="0"/>
        <v>46630</v>
      </c>
      <c r="G56" s="23">
        <f>ABC[[#This Row],[Frecuencia Acumulada]]/SUM($F$78:$F$1143)</f>
        <v>3.8248730171687667E-4</v>
      </c>
      <c r="H56" s="22">
        <f t="shared" si="1"/>
        <v>2116824.6919999998</v>
      </c>
      <c r="I56" s="24">
        <f>H56/SUM(ABC[Carga Total])</f>
        <v>0.35849951023581839</v>
      </c>
      <c r="J56" s="23" t="str">
        <f>IF(ABC[[#This Row],[Acum (%)]] &lt;= 0.8, "A", IF( AND(ABC[[#This Row],[Acum (%)]] &gt; 0.8, ABC[[#This Row],[Acum (%)]] &lt;= 0.95 ), "B",  IF( ABC[[#This Row],[Acum (%)]] &gt; 0.95, "C", "OTHER")))</f>
        <v>A</v>
      </c>
      <c r="K56" s="24">
        <f>ABC[[#This Row],[Carga STDEV]]/ABC[[#This Row],[Carga Promedio]]</f>
        <v>0.30507660951268833</v>
      </c>
      <c r="L5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6" s="26" t="str">
        <f>ABC[[#This Row],[ABC]]&amp;ABC[[#This Row],[XYZ]]</f>
        <v>AY</v>
      </c>
    </row>
    <row r="57" spans="1:13" x14ac:dyDescent="0.25">
      <c r="A57" s="22">
        <v>2631</v>
      </c>
      <c r="B57" s="22">
        <v>20252.399999999998</v>
      </c>
      <c r="C57" s="22">
        <v>421.92499999999995</v>
      </c>
      <c r="D57" s="22">
        <v>149.50980399078082</v>
      </c>
      <c r="E57" s="22">
        <v>48</v>
      </c>
      <c r="F57" s="22">
        <f t="shared" si="0"/>
        <v>46678</v>
      </c>
      <c r="G57" s="23">
        <f>ABC[[#This Row],[Frecuencia Acumulada]]/SUM($F$78:$F$1143)</f>
        <v>3.8288102658246557E-4</v>
      </c>
      <c r="H57" s="22">
        <f t="shared" si="1"/>
        <v>2137077.0919999997</v>
      </c>
      <c r="I57" s="24">
        <f>H57/SUM(ABC[Carga Total])</f>
        <v>0.36192940006492846</v>
      </c>
      <c r="J57" s="23" t="str">
        <f>IF(ABC[[#This Row],[Acum (%)]] &lt;= 0.8, "A", IF( AND(ABC[[#This Row],[Acum (%)]] &gt; 0.8, ABC[[#This Row],[Acum (%)]] &lt;= 0.95 ), "B",  IF( ABC[[#This Row],[Acum (%)]] &gt; 0.95, "C", "OTHER")))</f>
        <v>A</v>
      </c>
      <c r="K57" s="24">
        <f>ABC[[#This Row],[Carga STDEV]]/ABC[[#This Row],[Carga Promedio]]</f>
        <v>0.35435161223151235</v>
      </c>
      <c r="L5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7" s="26" t="str">
        <f>ABC[[#This Row],[ABC]]&amp;ABC[[#This Row],[XYZ]]</f>
        <v>AY</v>
      </c>
    </row>
    <row r="58" spans="1:13" x14ac:dyDescent="0.25">
      <c r="A58" s="22">
        <v>120268</v>
      </c>
      <c r="B58" s="22">
        <v>19312.073</v>
      </c>
      <c r="C58" s="22">
        <v>34.985639492753656</v>
      </c>
      <c r="D58" s="22">
        <v>24.910739404360864</v>
      </c>
      <c r="E58" s="22">
        <v>552</v>
      </c>
      <c r="F58" s="22">
        <f t="shared" si="0"/>
        <v>47230</v>
      </c>
      <c r="G58" s="23">
        <f>ABC[[#This Row],[Frecuencia Acumulada]]/SUM($F$78:$F$1143)</f>
        <v>3.8740886253673784E-4</v>
      </c>
      <c r="H58" s="22">
        <f t="shared" si="1"/>
        <v>2156389.1649999996</v>
      </c>
      <c r="I58" s="24">
        <f>H58/SUM(ABC[Carga Total])</f>
        <v>0.36520003874289902</v>
      </c>
      <c r="J58" s="23" t="str">
        <f>IF(ABC[[#This Row],[Acum (%)]] &lt;= 0.8, "A", IF( AND(ABC[[#This Row],[Acum (%)]] &gt; 0.8, ABC[[#This Row],[Acum (%)]] &lt;= 0.95 ), "B",  IF( ABC[[#This Row],[Acum (%)]] &gt; 0.95, "C", "OTHER")))</f>
        <v>A</v>
      </c>
      <c r="K58" s="24">
        <f>ABC[[#This Row],[Carga STDEV]]/ABC[[#This Row],[Carga Promedio]]</f>
        <v>0.71202755660706052</v>
      </c>
      <c r="L58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58" s="26" t="str">
        <f>ABC[[#This Row],[ABC]]&amp;ABC[[#This Row],[XYZ]]</f>
        <v>AZ</v>
      </c>
    </row>
    <row r="59" spans="1:13" x14ac:dyDescent="0.25">
      <c r="A59" s="22">
        <v>29462</v>
      </c>
      <c r="B59" s="22">
        <v>19239.900000000009</v>
      </c>
      <c r="C59" s="22">
        <v>102.88716577540107</v>
      </c>
      <c r="D59" s="22">
        <v>37.656782593011272</v>
      </c>
      <c r="E59" s="22">
        <v>187</v>
      </c>
      <c r="F59" s="22">
        <f t="shared" si="0"/>
        <v>47417</v>
      </c>
      <c r="G59" s="23">
        <f>ABC[[#This Row],[Frecuencia Acumulada]]/SUM($F$78:$F$1143)</f>
        <v>3.889427489922612E-4</v>
      </c>
      <c r="H59" s="22">
        <f t="shared" si="1"/>
        <v>2175629.0649999995</v>
      </c>
      <c r="I59" s="24">
        <f>H59/SUM(ABC[Carga Total])</f>
        <v>0.36845845440341801</v>
      </c>
      <c r="J59" s="23" t="str">
        <f>IF(ABC[[#This Row],[Acum (%)]] &lt;= 0.8, "A", IF( AND(ABC[[#This Row],[Acum (%)]] &gt; 0.8, ABC[[#This Row],[Acum (%)]] &lt;= 0.95 ), "B",  IF( ABC[[#This Row],[Acum (%)]] &gt; 0.95, "C", "OTHER")))</f>
        <v>A</v>
      </c>
      <c r="K59" s="24">
        <f>ABC[[#This Row],[Carga STDEV]]/ABC[[#This Row],[Carga Promedio]]</f>
        <v>0.36600077676563325</v>
      </c>
      <c r="L5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9" s="26" t="str">
        <f>ABC[[#This Row],[ABC]]&amp;ABC[[#This Row],[XYZ]]</f>
        <v>AY</v>
      </c>
    </row>
    <row r="60" spans="1:13" x14ac:dyDescent="0.25">
      <c r="A60" s="22">
        <v>30723</v>
      </c>
      <c r="B60" s="22">
        <v>17606.400000000001</v>
      </c>
      <c r="C60" s="22">
        <v>212.12530120481927</v>
      </c>
      <c r="D60" s="22">
        <v>49.321216538349937</v>
      </c>
      <c r="E60" s="22">
        <v>83</v>
      </c>
      <c r="F60" s="22">
        <f t="shared" si="0"/>
        <v>47500</v>
      </c>
      <c r="G60" s="23">
        <f>ABC[[#This Row],[Frecuencia Acumulada]]/SUM($F$78:$F$1143)</f>
        <v>3.8962356490567532E-4</v>
      </c>
      <c r="H60" s="22">
        <f t="shared" si="1"/>
        <v>2193235.4649999994</v>
      </c>
      <c r="I60" s="24">
        <f>H60/SUM(ABC[Carga Total])</f>
        <v>0.37144022507194335</v>
      </c>
      <c r="J60" s="23" t="str">
        <f>IF(ABC[[#This Row],[Acum (%)]] &lt;= 0.8, "A", IF( AND(ABC[[#This Row],[Acum (%)]] &gt; 0.8, ABC[[#This Row],[Acum (%)]] &lt;= 0.95 ), "B",  IF( ABC[[#This Row],[Acum (%)]] &gt; 0.95, "C", "OTHER")))</f>
        <v>A</v>
      </c>
      <c r="K60" s="24">
        <f>ABC[[#This Row],[Carga STDEV]]/ABC[[#This Row],[Carga Promedio]]</f>
        <v>0.23250982442083815</v>
      </c>
      <c r="L6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0" s="26" t="str">
        <f>ABC[[#This Row],[ABC]]&amp;ABC[[#This Row],[XYZ]]</f>
        <v>AX</v>
      </c>
    </row>
    <row r="61" spans="1:13" x14ac:dyDescent="0.25">
      <c r="A61" s="22">
        <v>3135</v>
      </c>
      <c r="B61" s="22">
        <v>17409.170000000002</v>
      </c>
      <c r="C61" s="22">
        <v>27.810175718849841</v>
      </c>
      <c r="D61" s="22">
        <v>10.047693313844405</v>
      </c>
      <c r="E61" s="22">
        <v>626</v>
      </c>
      <c r="F61" s="22">
        <f t="shared" si="0"/>
        <v>48126</v>
      </c>
      <c r="G61" s="23">
        <f>ABC[[#This Row],[Frecuencia Acumulada]]/SUM($F$78:$F$1143)</f>
        <v>3.9475839336106382E-4</v>
      </c>
      <c r="H61" s="22">
        <f t="shared" si="1"/>
        <v>2210644.6349999993</v>
      </c>
      <c r="I61" s="24">
        <f>H61/SUM(ABC[Carga Total])</f>
        <v>0.37438859341921321</v>
      </c>
      <c r="J61" s="23" t="str">
        <f>IF(ABC[[#This Row],[Acum (%)]] &lt;= 0.8, "A", IF( AND(ABC[[#This Row],[Acum (%)]] &gt; 0.8, ABC[[#This Row],[Acum (%)]] &lt;= 0.95 ), "B",  IF( ABC[[#This Row],[Acum (%)]] &gt; 0.95, "C", "OTHER")))</f>
        <v>A</v>
      </c>
      <c r="K61" s="24">
        <f>ABC[[#This Row],[Carga STDEV]]/ABC[[#This Row],[Carga Promedio]]</f>
        <v>0.36129557092420822</v>
      </c>
      <c r="L6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1" s="26" t="str">
        <f>ABC[[#This Row],[ABC]]&amp;ABC[[#This Row],[XYZ]]</f>
        <v>AY</v>
      </c>
    </row>
    <row r="62" spans="1:13" x14ac:dyDescent="0.25">
      <c r="A62" s="22">
        <v>24534</v>
      </c>
      <c r="B62" s="22">
        <v>16743.599999999999</v>
      </c>
      <c r="C62" s="22">
        <v>54.186407766990285</v>
      </c>
      <c r="D62" s="22">
        <v>19.367559142000843</v>
      </c>
      <c r="E62" s="22">
        <v>309</v>
      </c>
      <c r="F62" s="22">
        <f t="shared" si="0"/>
        <v>48435</v>
      </c>
      <c r="G62" s="23">
        <f>ABC[[#This Row],[Frecuencia Acumulada]]/SUM($F$78:$F$1143)</f>
        <v>3.9729299718329231E-4</v>
      </c>
      <c r="H62" s="22">
        <f t="shared" si="1"/>
        <v>2227388.2349999994</v>
      </c>
      <c r="I62" s="24">
        <f>H62/SUM(ABC[Carga Total])</f>
        <v>0.37722424269251853</v>
      </c>
      <c r="J62" s="23" t="str">
        <f>IF(ABC[[#This Row],[Acum (%)]] &lt;= 0.8, "A", IF( AND(ABC[[#This Row],[Acum (%)]] &gt; 0.8, ABC[[#This Row],[Acum (%)]] &lt;= 0.95 ), "B",  IF( ABC[[#This Row],[Acum (%)]] &gt; 0.95, "C", "OTHER")))</f>
        <v>A</v>
      </c>
      <c r="K62" s="24">
        <f>ABC[[#This Row],[Carga STDEV]]/ABC[[#This Row],[Carga Promedio]]</f>
        <v>0.35742467419660412</v>
      </c>
      <c r="L6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2" s="26" t="str">
        <f>ABC[[#This Row],[ABC]]&amp;ABC[[#This Row],[XYZ]]</f>
        <v>AY</v>
      </c>
    </row>
    <row r="63" spans="1:13" x14ac:dyDescent="0.25">
      <c r="A63" s="22">
        <v>24540</v>
      </c>
      <c r="B63" s="22">
        <v>16723.599999999988</v>
      </c>
      <c r="C63" s="22">
        <v>47.918624641833816</v>
      </c>
      <c r="D63" s="22">
        <v>15.741824090274957</v>
      </c>
      <c r="E63" s="22">
        <v>349</v>
      </c>
      <c r="F63" s="22">
        <f t="shared" si="0"/>
        <v>48784</v>
      </c>
      <c r="G63" s="23">
        <f>ABC[[#This Row],[Frecuencia Acumulada]]/SUM($F$78:$F$1143)</f>
        <v>4.0015570506017823E-4</v>
      </c>
      <c r="H63" s="22">
        <f t="shared" si="1"/>
        <v>2244111.8349999995</v>
      </c>
      <c r="I63" s="24">
        <f>H63/SUM(ABC[Carga Total])</f>
        <v>0.38005650482175285</v>
      </c>
      <c r="J63" s="23" t="str">
        <f>IF(ABC[[#This Row],[Acum (%)]] &lt;= 0.8, "A", IF( AND(ABC[[#This Row],[Acum (%)]] &gt; 0.8, ABC[[#This Row],[Acum (%)]] &lt;= 0.95 ), "B",  IF( ABC[[#This Row],[Acum (%)]] &gt; 0.95, "C", "OTHER")))</f>
        <v>A</v>
      </c>
      <c r="K63" s="24">
        <f>ABC[[#This Row],[Carga STDEV]]/ABC[[#This Row],[Carga Promedio]]</f>
        <v>0.3285116008219498</v>
      </c>
      <c r="L6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3" s="26" t="str">
        <f>ABC[[#This Row],[ABC]]&amp;ABC[[#This Row],[XYZ]]</f>
        <v>AY</v>
      </c>
    </row>
    <row r="64" spans="1:13" x14ac:dyDescent="0.25">
      <c r="A64" s="22">
        <v>120267</v>
      </c>
      <c r="B64" s="22">
        <v>16506.944000000018</v>
      </c>
      <c r="C64" s="22">
        <v>38.122272517321015</v>
      </c>
      <c r="D64" s="22">
        <v>27.330687031867587</v>
      </c>
      <c r="E64" s="22">
        <v>433</v>
      </c>
      <c r="F64" s="22">
        <f t="shared" si="0"/>
        <v>49217</v>
      </c>
      <c r="G64" s="23">
        <f>ABC[[#This Row],[Frecuencia Acumulada]]/SUM($F$78:$F$1143)</f>
        <v>4.0370743145184469E-4</v>
      </c>
      <c r="H64" s="22">
        <f t="shared" si="1"/>
        <v>2260618.7789999996</v>
      </c>
      <c r="I64" s="24">
        <f>H64/SUM(ABC[Carga Total])</f>
        <v>0.38285207469669558</v>
      </c>
      <c r="J64" s="23" t="str">
        <f>IF(ABC[[#This Row],[Acum (%)]] &lt;= 0.8, "A", IF( AND(ABC[[#This Row],[Acum (%)]] &gt; 0.8, ABC[[#This Row],[Acum (%)]] &lt;= 0.95 ), "B",  IF( ABC[[#This Row],[Acum (%)]] &gt; 0.95, "C", "OTHER")))</f>
        <v>A</v>
      </c>
      <c r="K64" s="24">
        <f>ABC[[#This Row],[Carga STDEV]]/ABC[[#This Row],[Carga Promedio]]</f>
        <v>0.71692176848716915</v>
      </c>
      <c r="L64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64" s="26" t="str">
        <f>ABC[[#This Row],[ABC]]&amp;ABC[[#This Row],[XYZ]]</f>
        <v>AZ</v>
      </c>
    </row>
    <row r="65" spans="1:13" x14ac:dyDescent="0.25">
      <c r="A65" s="22">
        <v>3136</v>
      </c>
      <c r="B65" s="22">
        <v>16412.09</v>
      </c>
      <c r="C65" s="22">
        <v>26.556779935275085</v>
      </c>
      <c r="D65" s="22">
        <v>10.037069840137816</v>
      </c>
      <c r="E65" s="22">
        <v>618</v>
      </c>
      <c r="F65" s="22">
        <f t="shared" si="0"/>
        <v>49835</v>
      </c>
      <c r="G65" s="23">
        <f>ABC[[#This Row],[Frecuencia Acumulada]]/SUM($F$78:$F$1143)</f>
        <v>4.0877663909630167E-4</v>
      </c>
      <c r="H65" s="22">
        <f t="shared" si="1"/>
        <v>2277030.8689999995</v>
      </c>
      <c r="I65" s="24">
        <f>H65/SUM(ABC[Carga Total])</f>
        <v>0.38563158036345307</v>
      </c>
      <c r="J65" s="23" t="str">
        <f>IF(ABC[[#This Row],[Acum (%)]] &lt;= 0.8, "A", IF( AND(ABC[[#This Row],[Acum (%)]] &gt; 0.8, ABC[[#This Row],[Acum (%)]] &lt;= 0.95 ), "B",  IF( ABC[[#This Row],[Acum (%)]] &gt; 0.95, "C", "OTHER")))</f>
        <v>A</v>
      </c>
      <c r="K65" s="24">
        <f>ABC[[#This Row],[Carga STDEV]]/ABC[[#This Row],[Carga Promedio]]</f>
        <v>0.37794754727796215</v>
      </c>
      <c r="L6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5" s="26" t="str">
        <f>ABC[[#This Row],[ABC]]&amp;ABC[[#This Row],[XYZ]]</f>
        <v>AY</v>
      </c>
    </row>
    <row r="66" spans="1:13" x14ac:dyDescent="0.25">
      <c r="A66" s="22">
        <v>35227</v>
      </c>
      <c r="B66" s="22">
        <v>16403.999999999996</v>
      </c>
      <c r="C66" s="22">
        <v>71.94736842105263</v>
      </c>
      <c r="D66" s="22">
        <v>19.907553789707556</v>
      </c>
      <c r="E66" s="22">
        <v>228</v>
      </c>
      <c r="F66" s="22">
        <f t="shared" si="0"/>
        <v>50063</v>
      </c>
      <c r="G66" s="23">
        <f>ABC[[#This Row],[Frecuencia Acumulada]]/SUM($F$78:$F$1143)</f>
        <v>4.1064683220784894E-4</v>
      </c>
      <c r="H66" s="22">
        <f t="shared" si="1"/>
        <v>2293434.8689999995</v>
      </c>
      <c r="I66" s="24">
        <f>H66/SUM(ABC[Carga Total])</f>
        <v>0.38840971593043389</v>
      </c>
      <c r="J66" s="23" t="str">
        <f>IF(ABC[[#This Row],[Acum (%)]] &lt;= 0.8, "A", IF( AND(ABC[[#This Row],[Acum (%)]] &gt; 0.8, ABC[[#This Row],[Acum (%)]] &lt;= 0.95 ), "B",  IF( ABC[[#This Row],[Acum (%)]] &gt; 0.95, "C", "OTHER")))</f>
        <v>A</v>
      </c>
      <c r="K66" s="24">
        <f>ABC[[#This Row],[Carga STDEV]]/ABC[[#This Row],[Carga Promedio]]</f>
        <v>0.27669606584085121</v>
      </c>
      <c r="L6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6" s="26" t="str">
        <f>ABC[[#This Row],[ABC]]&amp;ABC[[#This Row],[XYZ]]</f>
        <v>AX</v>
      </c>
    </row>
    <row r="67" spans="1:13" x14ac:dyDescent="0.25">
      <c r="A67" s="22">
        <v>35226</v>
      </c>
      <c r="B67" s="22">
        <v>16162.500000000004</v>
      </c>
      <c r="C67" s="22">
        <v>69.070512820512818</v>
      </c>
      <c r="D67" s="22">
        <v>20.279132230638762</v>
      </c>
      <c r="E67" s="22">
        <v>234</v>
      </c>
      <c r="F67" s="22">
        <f t="shared" ref="F67:F130" si="2">F66+E67</f>
        <v>50297</v>
      </c>
      <c r="G67" s="23">
        <f>ABC[[#This Row],[Frecuencia Acumulada]]/SUM($F$78:$F$1143)</f>
        <v>4.1256624092759478E-4</v>
      </c>
      <c r="H67" s="22">
        <f t="shared" si="1"/>
        <v>2309597.3689999995</v>
      </c>
      <c r="I67" s="24">
        <f>H67/SUM(ABC[Carga Total])</f>
        <v>0.3911469517327581</v>
      </c>
      <c r="J67" s="23" t="str">
        <f>IF(ABC[[#This Row],[Acum (%)]] &lt;= 0.8, "A", IF( AND(ABC[[#This Row],[Acum (%)]] &gt; 0.8, ABC[[#This Row],[Acum (%)]] &lt;= 0.95 ), "B",  IF( ABC[[#This Row],[Acum (%)]] &gt; 0.95, "C", "OTHER")))</f>
        <v>A</v>
      </c>
      <c r="K67" s="24">
        <f>ABC[[#This Row],[Carga STDEV]]/ABC[[#This Row],[Carga Promedio]]</f>
        <v>0.29360042951087212</v>
      </c>
      <c r="L6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7" s="26" t="str">
        <f>ABC[[#This Row],[ABC]]&amp;ABC[[#This Row],[XYZ]]</f>
        <v>AX</v>
      </c>
    </row>
    <row r="68" spans="1:13" x14ac:dyDescent="0.25">
      <c r="A68" s="22">
        <v>2677</v>
      </c>
      <c r="B68" s="22">
        <v>16156.299999999996</v>
      </c>
      <c r="C68" s="22">
        <v>81.187437185929639</v>
      </c>
      <c r="D68" s="22">
        <v>29.429049981145344</v>
      </c>
      <c r="E68" s="22">
        <v>199</v>
      </c>
      <c r="F68" s="22">
        <f t="shared" si="2"/>
        <v>50496</v>
      </c>
      <c r="G68" s="23">
        <f>ABC[[#This Row],[Frecuencia Acumulada]]/SUM($F$78:$F$1143)</f>
        <v>4.1419855859951539E-4</v>
      </c>
      <c r="H68" s="22">
        <f t="shared" ref="H68:H131" si="3">H67+B68</f>
        <v>2325753.6689999993</v>
      </c>
      <c r="I68" s="24">
        <f>H68/SUM(ABC[Carga Total])</f>
        <v>0.39388313752042037</v>
      </c>
      <c r="J68" s="23" t="str">
        <f>IF(ABC[[#This Row],[Acum (%)]] &lt;= 0.8, "A", IF( AND(ABC[[#This Row],[Acum (%)]] &gt; 0.8, ABC[[#This Row],[Acum (%)]] &lt;= 0.95 ), "B",  IF( ABC[[#This Row],[Acum (%)]] &gt; 0.95, "C", "OTHER")))</f>
        <v>A</v>
      </c>
      <c r="K68" s="24">
        <f>ABC[[#This Row],[Carga STDEV]]/ABC[[#This Row],[Carga Promedio]]</f>
        <v>0.3624828052368379</v>
      </c>
      <c r="L6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8" s="26" t="str">
        <f>ABC[[#This Row],[ABC]]&amp;ABC[[#This Row],[XYZ]]</f>
        <v>AY</v>
      </c>
    </row>
    <row r="69" spans="1:13" x14ac:dyDescent="0.25">
      <c r="A69" s="22">
        <v>3132</v>
      </c>
      <c r="B69" s="22">
        <v>16023.700999999988</v>
      </c>
      <c r="C69" s="22">
        <v>25.556141945773525</v>
      </c>
      <c r="D69" s="22">
        <v>8.5707557560939716</v>
      </c>
      <c r="E69" s="22">
        <v>627</v>
      </c>
      <c r="F69" s="22">
        <f t="shared" si="2"/>
        <v>51123</v>
      </c>
      <c r="G69" s="24">
        <f>ABC[[#This Row],[Frecuencia Acumulada]]/SUM($F$78:$F$1143)</f>
        <v>4.1934158965627031E-4</v>
      </c>
      <c r="H69" s="22">
        <f t="shared" si="3"/>
        <v>2341777.3699999992</v>
      </c>
      <c r="I69" s="24">
        <f>H69/SUM(ABC[Carga Total])</f>
        <v>0.39659686671224947</v>
      </c>
      <c r="J69" s="23" t="str">
        <f>IF(ABC[[#This Row],[Acum (%)]] &lt;= 0.8, "A", IF( AND(ABC[[#This Row],[Acum (%)]] &gt; 0.8, ABC[[#This Row],[Acum (%)]] &lt;= 0.95 ), "B",  IF( ABC[[#This Row],[Acum (%)]] &gt; 0.95, "C", "OTHER")))</f>
        <v>A</v>
      </c>
      <c r="K69" s="24">
        <f>ABC[[#This Row],[Carga STDEV]]/ABC[[#This Row],[Carga Promedio]]</f>
        <v>0.3353697038574871</v>
      </c>
      <c r="L6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9" s="26" t="str">
        <f>ABC[[#This Row],[ABC]]&amp;ABC[[#This Row],[XYZ]]</f>
        <v>AY</v>
      </c>
    </row>
    <row r="70" spans="1:13" x14ac:dyDescent="0.25">
      <c r="A70" s="22">
        <v>24535</v>
      </c>
      <c r="B70" s="22">
        <v>15656.599999999993</v>
      </c>
      <c r="C70" s="22">
        <v>53.618493150684927</v>
      </c>
      <c r="D70" s="22">
        <v>20.330406538581762</v>
      </c>
      <c r="E70" s="22">
        <v>292</v>
      </c>
      <c r="F70" s="22">
        <f t="shared" si="2"/>
        <v>51415</v>
      </c>
      <c r="G70" s="24">
        <f>ABC[[#This Row],[Frecuencia Acumulada]]/SUM($F$78:$F$1143)</f>
        <v>4.217367492552694E-4</v>
      </c>
      <c r="H70" s="22">
        <f t="shared" si="3"/>
        <v>2357433.9699999993</v>
      </c>
      <c r="I70" s="24">
        <f>H70/SUM(ABC[Carga Total])</f>
        <v>0.39924842470529948</v>
      </c>
      <c r="J70" s="23" t="str">
        <f>IF(ABC[[#This Row],[Acum (%)]] &lt;= 0.8, "A", IF( AND(ABC[[#This Row],[Acum (%)]] &gt; 0.8, ABC[[#This Row],[Acum (%)]] &lt;= 0.95 ), "B",  IF( ABC[[#This Row],[Acum (%)]] &gt; 0.95, "C", "OTHER")))</f>
        <v>A</v>
      </c>
      <c r="K70" s="24">
        <f>ABC[[#This Row],[Carga STDEV]]/ABC[[#This Row],[Carga Promedio]]</f>
        <v>0.37916780841727293</v>
      </c>
      <c r="L7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0" s="26" t="str">
        <f>ABC[[#This Row],[ABC]]&amp;ABC[[#This Row],[XYZ]]</f>
        <v>AY</v>
      </c>
    </row>
    <row r="71" spans="1:13" x14ac:dyDescent="0.25">
      <c r="A71" s="22">
        <v>30714</v>
      </c>
      <c r="B71" s="22">
        <v>14695.900000000009</v>
      </c>
      <c r="C71" s="22">
        <v>195.94533333333334</v>
      </c>
      <c r="D71" s="22">
        <v>63.836000377092439</v>
      </c>
      <c r="E71" s="22">
        <v>75</v>
      </c>
      <c r="F71" s="22">
        <f t="shared" si="2"/>
        <v>51490</v>
      </c>
      <c r="G71" s="24">
        <f>ABC[[#This Row],[Frecuencia Acumulada]]/SUM($F$78:$F$1143)</f>
        <v>4.2235194435775205E-4</v>
      </c>
      <c r="H71" s="22">
        <f t="shared" si="3"/>
        <v>2372129.8699999992</v>
      </c>
      <c r="I71" s="24">
        <f>H71/SUM(ABC[Carga Total])</f>
        <v>0.40173728123290203</v>
      </c>
      <c r="J71" s="23" t="str">
        <f>IF(ABC[[#This Row],[Acum (%)]] &lt;= 0.8, "A", IF( AND(ABC[[#This Row],[Acum (%)]] &gt; 0.8, ABC[[#This Row],[Acum (%)]] &lt;= 0.95 ), "B",  IF( ABC[[#This Row],[Acum (%)]] &gt; 0.95, "C", "OTHER")))</f>
        <v>A</v>
      </c>
      <c r="K71" s="24">
        <f>ABC[[#This Row],[Carga STDEV]]/ABC[[#This Row],[Carga Promedio]]</f>
        <v>0.32578474460781121</v>
      </c>
      <c r="L7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1" s="26" t="str">
        <f>ABC[[#This Row],[ABC]]&amp;ABC[[#This Row],[XYZ]]</f>
        <v>AY</v>
      </c>
    </row>
    <row r="72" spans="1:13" x14ac:dyDescent="0.25">
      <c r="A72" s="22">
        <v>3134</v>
      </c>
      <c r="B72" s="22">
        <v>14387.224000000011</v>
      </c>
      <c r="C72" s="22">
        <v>25.021259130434785</v>
      </c>
      <c r="D72" s="22">
        <v>9.5638355462690487</v>
      </c>
      <c r="E72" s="22">
        <v>575</v>
      </c>
      <c r="F72" s="22">
        <f t="shared" si="2"/>
        <v>52065</v>
      </c>
      <c r="G72" s="24">
        <f>ABC[[#This Row],[Frecuencia Acumulada]]/SUM($F$78:$F$1143)</f>
        <v>4.2706844014345235E-4</v>
      </c>
      <c r="H72" s="22">
        <f t="shared" si="3"/>
        <v>2386517.0939999991</v>
      </c>
      <c r="I72" s="24">
        <f>H72/SUM(ABC[Carga Total])</f>
        <v>0.40417386125634264</v>
      </c>
      <c r="J72" s="23" t="str">
        <f>IF(ABC[[#This Row],[Acum (%)]] &lt;= 0.8, "A", IF( AND(ABC[[#This Row],[Acum (%)]] &gt; 0.8, ABC[[#This Row],[Acum (%)]] &lt;= 0.95 ), "B",  IF( ABC[[#This Row],[Acum (%)]] &gt; 0.95, "C", "OTHER")))</f>
        <v>A</v>
      </c>
      <c r="K72" s="24">
        <f>ABC[[#This Row],[Carga STDEV]]/ABC[[#This Row],[Carga Promedio]]</f>
        <v>0.38222838812440135</v>
      </c>
      <c r="L7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2" s="26" t="str">
        <f>ABC[[#This Row],[ABC]]&amp;ABC[[#This Row],[XYZ]]</f>
        <v>AY</v>
      </c>
    </row>
    <row r="73" spans="1:13" x14ac:dyDescent="0.25">
      <c r="A73" s="22">
        <v>31210</v>
      </c>
      <c r="B73" s="22">
        <v>14366.79699999999</v>
      </c>
      <c r="C73" s="22">
        <v>23.097744372990348</v>
      </c>
      <c r="D73" s="22">
        <v>7.966568677702238</v>
      </c>
      <c r="E73" s="22">
        <v>622</v>
      </c>
      <c r="F73" s="22">
        <f t="shared" si="2"/>
        <v>52687</v>
      </c>
      <c r="G73" s="24">
        <f>ABC[[#This Row],[Frecuencia Acumulada]]/SUM($F$78:$F$1143)</f>
        <v>4.3217045819337506E-4</v>
      </c>
      <c r="H73" s="22">
        <f t="shared" si="3"/>
        <v>2400883.8909999989</v>
      </c>
      <c r="I73" s="24">
        <f>H73/SUM(ABC[Carga Total])</f>
        <v>0.4066069818201864</v>
      </c>
      <c r="J73" s="23" t="str">
        <f>IF(ABC[[#This Row],[Acum (%)]] &lt;= 0.8, "A", IF( AND(ABC[[#This Row],[Acum (%)]] &gt; 0.8, ABC[[#This Row],[Acum (%)]] &lt;= 0.95 ), "B",  IF( ABC[[#This Row],[Acum (%)]] &gt; 0.95, "C", "OTHER")))</f>
        <v>A</v>
      </c>
      <c r="K73" s="24">
        <f>ABC[[#This Row],[Carga STDEV]]/ABC[[#This Row],[Carga Promedio]]</f>
        <v>0.34490678176428563</v>
      </c>
      <c r="L7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3" s="26" t="str">
        <f>ABC[[#This Row],[ABC]]&amp;ABC[[#This Row],[XYZ]]</f>
        <v>AY</v>
      </c>
    </row>
    <row r="74" spans="1:13" x14ac:dyDescent="0.25">
      <c r="A74" s="22">
        <v>24528</v>
      </c>
      <c r="B74" s="22">
        <v>14334.161</v>
      </c>
      <c r="C74" s="22">
        <v>61.257098290598293</v>
      </c>
      <c r="D74" s="22">
        <v>21.388217652803334</v>
      </c>
      <c r="E74" s="22">
        <v>234</v>
      </c>
      <c r="F74" s="22">
        <f t="shared" si="2"/>
        <v>52921</v>
      </c>
      <c r="G74" s="24">
        <f>ABC[[#This Row],[Frecuencia Acumulada]]/SUM($F$78:$F$1143)</f>
        <v>4.3408986691312096E-4</v>
      </c>
      <c r="H74" s="22">
        <f t="shared" si="3"/>
        <v>2415218.0519999987</v>
      </c>
      <c r="I74" s="24">
        <f>H74/SUM(ABC[Carga Total])</f>
        <v>0.40903457524233516</v>
      </c>
      <c r="J74" s="23" t="str">
        <f>IF(ABC[[#This Row],[Acum (%)]] &lt;= 0.8, "A", IF( AND(ABC[[#This Row],[Acum (%)]] &gt; 0.8, ABC[[#This Row],[Acum (%)]] &lt;= 0.95 ), "B",  IF( ABC[[#This Row],[Acum (%)]] &gt; 0.95, "C", "OTHER")))</f>
        <v>A</v>
      </c>
      <c r="K74" s="24">
        <f>ABC[[#This Row],[Carga STDEV]]/ABC[[#This Row],[Carga Promedio]]</f>
        <v>0.34915492652524133</v>
      </c>
      <c r="L7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4" s="26" t="str">
        <f>ABC[[#This Row],[ABC]]&amp;ABC[[#This Row],[XYZ]]</f>
        <v>AY</v>
      </c>
    </row>
    <row r="75" spans="1:13" x14ac:dyDescent="0.25">
      <c r="A75" s="22">
        <v>24538</v>
      </c>
      <c r="B75" s="22">
        <v>14238.604000000007</v>
      </c>
      <c r="C75" s="22">
        <v>53.528586466165414</v>
      </c>
      <c r="D75" s="22">
        <v>20.944623000206931</v>
      </c>
      <c r="E75" s="22">
        <v>266</v>
      </c>
      <c r="F75" s="22">
        <f t="shared" si="2"/>
        <v>53187</v>
      </c>
      <c r="G75" s="24">
        <f>ABC[[#This Row],[Frecuencia Acumulada]]/SUM($F$78:$F$1143)</f>
        <v>4.3627175887659271E-4</v>
      </c>
      <c r="H75" s="22">
        <f t="shared" si="3"/>
        <v>2429456.6559999986</v>
      </c>
      <c r="I75" s="24">
        <f>H75/SUM(ABC[Carga Total])</f>
        <v>0.41144598539818461</v>
      </c>
      <c r="J75" s="23" t="str">
        <f>IF(ABC[[#This Row],[Acum (%)]] &lt;= 0.8, "A", IF( AND(ABC[[#This Row],[Acum (%)]] &gt; 0.8, ABC[[#This Row],[Acum (%)]] &lt;= 0.95 ), "B",  IF( ABC[[#This Row],[Acum (%)]] &gt; 0.95, "C", "OTHER")))</f>
        <v>A</v>
      </c>
      <c r="K75" s="24">
        <f>ABC[[#This Row],[Carga STDEV]]/ABC[[#This Row],[Carga Promedio]]</f>
        <v>0.39127920953873313</v>
      </c>
      <c r="L7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5" s="26" t="str">
        <f>ABC[[#This Row],[ABC]]&amp;ABC[[#This Row],[XYZ]]</f>
        <v>AY</v>
      </c>
    </row>
    <row r="76" spans="1:13" x14ac:dyDescent="0.25">
      <c r="A76" s="22">
        <v>34317</v>
      </c>
      <c r="B76" s="22">
        <v>14117.431999999999</v>
      </c>
      <c r="C76" s="22">
        <v>50.239971530249107</v>
      </c>
      <c r="D76" s="22">
        <v>14.074231716125267</v>
      </c>
      <c r="E76" s="22">
        <v>281</v>
      </c>
      <c r="F76" s="22">
        <f t="shared" si="2"/>
        <v>53468</v>
      </c>
      <c r="G76" s="24">
        <f>ABC[[#This Row],[Frecuencia Acumulada]]/SUM($F$78:$F$1143)</f>
        <v>4.3857668986056102E-4</v>
      </c>
      <c r="H76" s="22">
        <f t="shared" si="3"/>
        <v>2443574.0879999986</v>
      </c>
      <c r="I76" s="24">
        <f>H76/SUM(ABC[Carga Total])</f>
        <v>0.41383687420296594</v>
      </c>
      <c r="J76" s="23" t="str">
        <f>IF(ABC[[#This Row],[Acum (%)]] &lt;= 0.8, "A", IF( AND(ABC[[#This Row],[Acum (%)]] &gt; 0.8, ABC[[#This Row],[Acum (%)]] &lt;= 0.95 ), "B",  IF( ABC[[#This Row],[Acum (%)]] &gt; 0.95, "C", "OTHER")))</f>
        <v>A</v>
      </c>
      <c r="K76" s="24">
        <f>ABC[[#This Row],[Carga STDEV]]/ABC[[#This Row],[Carga Promedio]]</f>
        <v>0.28014012125089038</v>
      </c>
      <c r="L7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6" s="26" t="str">
        <f>ABC[[#This Row],[ABC]]&amp;ABC[[#This Row],[XYZ]]</f>
        <v>AX</v>
      </c>
    </row>
    <row r="77" spans="1:13" x14ac:dyDescent="0.25">
      <c r="A77" s="22">
        <v>34319</v>
      </c>
      <c r="B77" s="22">
        <v>13787.585000000003</v>
      </c>
      <c r="C77" s="22">
        <v>52.028622641509436</v>
      </c>
      <c r="D77" s="22">
        <v>12.616350100447482</v>
      </c>
      <c r="E77" s="22">
        <v>265</v>
      </c>
      <c r="F77" s="22">
        <f t="shared" si="2"/>
        <v>53733</v>
      </c>
      <c r="G77" s="24">
        <f>ABC[[#This Row],[Frecuencia Acumulada]]/SUM($F$78:$F$1143)</f>
        <v>4.4075037922266635E-4</v>
      </c>
      <c r="H77" s="22">
        <f t="shared" si="3"/>
        <v>2457361.6729999986</v>
      </c>
      <c r="I77" s="24">
        <f>H77/SUM(ABC[Carga Total])</f>
        <v>0.41617190104222895</v>
      </c>
      <c r="J77" s="23" t="str">
        <f>IF(ABC[[#This Row],[Acum (%)]] &lt;= 0.8, "A", IF( AND(ABC[[#This Row],[Acum (%)]] &gt; 0.8, ABC[[#This Row],[Acum (%)]] &lt;= 0.95 ), "B",  IF( ABC[[#This Row],[Acum (%)]] &gt; 0.95, "C", "OTHER")))</f>
        <v>A</v>
      </c>
      <c r="K77" s="24">
        <f>ABC[[#This Row],[Carga STDEV]]/ABC[[#This Row],[Carga Promedio]]</f>
        <v>0.24248864297979542</v>
      </c>
      <c r="L7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7" s="26" t="str">
        <f>ABC[[#This Row],[ABC]]&amp;ABC[[#This Row],[XYZ]]</f>
        <v>AX</v>
      </c>
    </row>
    <row r="78" spans="1:13" x14ac:dyDescent="0.25">
      <c r="A78" s="22">
        <v>31214</v>
      </c>
      <c r="B78" s="22">
        <v>13542.100000000008</v>
      </c>
      <c r="C78" s="22">
        <v>21.84209677419355</v>
      </c>
      <c r="D78" s="22">
        <v>6.9016224912422759</v>
      </c>
      <c r="E78" s="22">
        <v>620</v>
      </c>
      <c r="F78" s="22">
        <f t="shared" si="2"/>
        <v>54353</v>
      </c>
      <c r="G78" s="24">
        <f>ABC[[#This Row],[Frecuencia Acumulada]]/SUM($F$78:$F$1143)</f>
        <v>4.4583599206985623E-4</v>
      </c>
      <c r="H78" s="22">
        <f t="shared" si="3"/>
        <v>2470903.7729999986</v>
      </c>
      <c r="I78" s="24">
        <f>H78/SUM(ABC[Carga Total])</f>
        <v>0.41846535322837936</v>
      </c>
      <c r="J78" s="23" t="str">
        <f>IF(ABC[[#This Row],[Acum (%)]] &lt;= 0.8, "A", IF( AND(ABC[[#This Row],[Acum (%)]] &gt; 0.8, ABC[[#This Row],[Acum (%)]] &lt;= 0.95 ), "B",  IF( ABC[[#This Row],[Acum (%)]] &gt; 0.95, "C", "OTHER")))</f>
        <v>A</v>
      </c>
      <c r="K78" s="24">
        <f>ABC[[#This Row],[Carga STDEV]]/ABC[[#This Row],[Carga Promedio]]</f>
        <v>0.31597801999469882</v>
      </c>
      <c r="L7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8" s="26" t="str">
        <f>ABC[[#This Row],[ABC]]&amp;ABC[[#This Row],[XYZ]]</f>
        <v>AY</v>
      </c>
    </row>
    <row r="79" spans="1:13" x14ac:dyDescent="0.25">
      <c r="A79" s="22">
        <v>120139</v>
      </c>
      <c r="B79" s="22">
        <v>13520.652000000013</v>
      </c>
      <c r="C79" s="22">
        <v>22.020605863192163</v>
      </c>
      <c r="D79" s="22">
        <v>7.327907782191649</v>
      </c>
      <c r="E79" s="22">
        <v>614</v>
      </c>
      <c r="F79" s="22">
        <f t="shared" si="2"/>
        <v>54967</v>
      </c>
      <c r="G79" s="24">
        <f>ABC[[#This Row],[Frecuencia Acumulada]]/SUM($F$78:$F$1143)</f>
        <v>4.5087238930884748E-4</v>
      </c>
      <c r="H79" s="22">
        <f t="shared" si="3"/>
        <v>2484424.4249999989</v>
      </c>
      <c r="I79" s="24">
        <f>H79/SUM(ABC[Carga Total])</f>
        <v>0.42075517304122806</v>
      </c>
      <c r="J79" s="23" t="str">
        <f>IF(ABC[[#This Row],[Acum (%)]] &lt;= 0.8, "A", IF( AND(ABC[[#This Row],[Acum (%)]] &gt; 0.8, ABC[[#This Row],[Acum (%)]] &lt;= 0.95 ), "B",  IF( ABC[[#This Row],[Acum (%)]] &gt; 0.95, "C", "OTHER")))</f>
        <v>A</v>
      </c>
      <c r="K79" s="24">
        <f>ABC[[#This Row],[Carga STDEV]]/ABC[[#This Row],[Carga Promedio]]</f>
        <v>0.3327750302474819</v>
      </c>
      <c r="L7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9" s="26" t="str">
        <f>ABC[[#This Row],[ABC]]&amp;ABC[[#This Row],[XYZ]]</f>
        <v>AY</v>
      </c>
    </row>
    <row r="80" spans="1:13" x14ac:dyDescent="0.25">
      <c r="A80" s="22">
        <v>24539</v>
      </c>
      <c r="B80" s="22">
        <v>13214.010999999997</v>
      </c>
      <c r="C80" s="22">
        <v>52.023665354330689</v>
      </c>
      <c r="D80" s="22">
        <v>20.987997287039356</v>
      </c>
      <c r="E80" s="22">
        <v>254</v>
      </c>
      <c r="F80" s="22">
        <f t="shared" si="2"/>
        <v>55221</v>
      </c>
      <c r="G80" s="24">
        <f>ABC[[#This Row],[Frecuencia Acumulada]]/SUM($F$78:$F$1143)</f>
        <v>4.5295585005592203E-4</v>
      </c>
      <c r="H80" s="22">
        <f t="shared" si="3"/>
        <v>2497638.4359999988</v>
      </c>
      <c r="I80" s="24">
        <f>H80/SUM(ABC[Carga Total])</f>
        <v>0.42299306099182399</v>
      </c>
      <c r="J80" s="23" t="str">
        <f>IF(ABC[[#This Row],[Acum (%)]] &lt;= 0.8, "A", IF( AND(ABC[[#This Row],[Acum (%)]] &gt; 0.8, ABC[[#This Row],[Acum (%)]] &lt;= 0.95 ), "B",  IF( ABC[[#This Row],[Acum (%)]] &gt; 0.95, "C", "OTHER")))</f>
        <v>A</v>
      </c>
      <c r="K80" s="24">
        <f>ABC[[#This Row],[Carga STDEV]]/ABC[[#This Row],[Carga Promedio]]</f>
        <v>0.40343172946564054</v>
      </c>
      <c r="L8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0" s="26" t="str">
        <f>ABC[[#This Row],[ABC]]&amp;ABC[[#This Row],[XYZ]]</f>
        <v>AY</v>
      </c>
    </row>
    <row r="81" spans="1:13" x14ac:dyDescent="0.25">
      <c r="A81" s="22">
        <v>6711</v>
      </c>
      <c r="B81" s="22">
        <v>13026.2</v>
      </c>
      <c r="C81" s="22">
        <v>566.35652173913036</v>
      </c>
      <c r="D81" s="22">
        <v>437.49317171407677</v>
      </c>
      <c r="E81" s="22">
        <v>23</v>
      </c>
      <c r="F81" s="22">
        <f t="shared" si="2"/>
        <v>55244</v>
      </c>
      <c r="G81" s="24">
        <f>ABC[[#This Row],[Frecuencia Acumulada]]/SUM($F$78:$F$1143)</f>
        <v>4.5314450988735006E-4</v>
      </c>
      <c r="H81" s="22">
        <f t="shared" si="3"/>
        <v>2510664.635999999</v>
      </c>
      <c r="I81" s="24">
        <f>H81/SUM(ABC[Carga Total])</f>
        <v>0.42519914179666463</v>
      </c>
      <c r="J81" s="23" t="str">
        <f>IF(ABC[[#This Row],[Acum (%)]] &lt;= 0.8, "A", IF( AND(ABC[[#This Row],[Acum (%)]] &gt; 0.8, ABC[[#This Row],[Acum (%)]] &lt;= 0.95 ), "B",  IF( ABC[[#This Row],[Acum (%)]] &gt; 0.95, "C", "OTHER")))</f>
        <v>A</v>
      </c>
      <c r="K81" s="24">
        <f>ABC[[#This Row],[Carga STDEV]]/ABC[[#This Row],[Carga Promedio]]</f>
        <v>0.77246955746294133</v>
      </c>
      <c r="L81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81" s="26" t="str">
        <f>ABC[[#This Row],[ABC]]&amp;ABC[[#This Row],[XYZ]]</f>
        <v>AZ</v>
      </c>
    </row>
    <row r="82" spans="1:13" x14ac:dyDescent="0.25">
      <c r="A82" s="22">
        <v>31211</v>
      </c>
      <c r="B82" s="22">
        <v>12940.514000000006</v>
      </c>
      <c r="C82" s="22">
        <v>20.80468488745981</v>
      </c>
      <c r="D82" s="22">
        <v>7.3612394531775429</v>
      </c>
      <c r="E82" s="22">
        <v>622</v>
      </c>
      <c r="F82" s="22">
        <f t="shared" si="2"/>
        <v>55866</v>
      </c>
      <c r="G82" s="24">
        <f>ABC[[#This Row],[Frecuencia Acumulada]]/SUM($F$78:$F$1143)</f>
        <v>4.5824652793727283E-4</v>
      </c>
      <c r="H82" s="22">
        <f t="shared" si="3"/>
        <v>2523605.149999999</v>
      </c>
      <c r="I82" s="24">
        <f>H82/SUM(ABC[Carga Total])</f>
        <v>0.42739071106016213</v>
      </c>
      <c r="J82" s="23" t="str">
        <f>IF(ABC[[#This Row],[Acum (%)]] &lt;= 0.8, "A", IF( AND(ABC[[#This Row],[Acum (%)]] &gt; 0.8, ABC[[#This Row],[Acum (%)]] &lt;= 0.95 ), "B",  IF( ABC[[#This Row],[Acum (%)]] &gt; 0.95, "C", "OTHER")))</f>
        <v>A</v>
      </c>
      <c r="K82" s="24">
        <f>ABC[[#This Row],[Carga STDEV]]/ABC[[#This Row],[Carga Promedio]]</f>
        <v>0.35382604894028408</v>
      </c>
      <c r="L8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2" s="26" t="str">
        <f>ABC[[#This Row],[ABC]]&amp;ABC[[#This Row],[XYZ]]</f>
        <v>AY</v>
      </c>
    </row>
    <row r="83" spans="1:13" x14ac:dyDescent="0.25">
      <c r="A83" s="22">
        <v>2669</v>
      </c>
      <c r="B83" s="22">
        <v>12816.400000000005</v>
      </c>
      <c r="C83" s="22">
        <v>158.22716049382711</v>
      </c>
      <c r="D83" s="22">
        <v>61.56080330117873</v>
      </c>
      <c r="E83" s="22">
        <v>81</v>
      </c>
      <c r="F83" s="22">
        <f t="shared" si="2"/>
        <v>55947</v>
      </c>
      <c r="G83" s="24">
        <f>ABC[[#This Row],[Frecuencia Acumulada]]/SUM($F$78:$F$1143)</f>
        <v>4.5891093864795405E-4</v>
      </c>
      <c r="H83" s="22">
        <f t="shared" si="3"/>
        <v>2536421.5499999989</v>
      </c>
      <c r="I83" s="24">
        <f>H83/SUM(ABC[Carga Total])</f>
        <v>0.4295612607236986</v>
      </c>
      <c r="J83" s="23" t="str">
        <f>IF(ABC[[#This Row],[Acum (%)]] &lt;= 0.8, "A", IF( AND(ABC[[#This Row],[Acum (%)]] &gt; 0.8, ABC[[#This Row],[Acum (%)]] &lt;= 0.95 ), "B",  IF( ABC[[#This Row],[Acum (%)]] &gt; 0.95, "C", "OTHER")))</f>
        <v>A</v>
      </c>
      <c r="K83" s="24">
        <f>ABC[[#This Row],[Carga STDEV]]/ABC[[#This Row],[Carga Promedio]]</f>
        <v>0.3890659676192596</v>
      </c>
      <c r="L8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3" s="26" t="str">
        <f>ABC[[#This Row],[ABC]]&amp;ABC[[#This Row],[XYZ]]</f>
        <v>AY</v>
      </c>
    </row>
    <row r="84" spans="1:13" x14ac:dyDescent="0.25">
      <c r="A84" s="22">
        <v>34315</v>
      </c>
      <c r="B84" s="22">
        <v>12757.043000000014</v>
      </c>
      <c r="C84" s="22">
        <v>56.697968888888894</v>
      </c>
      <c r="D84" s="22">
        <v>12.170631865416526</v>
      </c>
      <c r="E84" s="22">
        <v>225</v>
      </c>
      <c r="F84" s="22">
        <f t="shared" si="2"/>
        <v>56172</v>
      </c>
      <c r="G84" s="24">
        <f>ABC[[#This Row],[Frecuencia Acumulada]]/SUM($F$78:$F$1143)</f>
        <v>4.6075652395540201E-4</v>
      </c>
      <c r="H84" s="22">
        <f t="shared" si="3"/>
        <v>2549178.5929999989</v>
      </c>
      <c r="I84" s="24">
        <f>H84/SUM(ABC[Carga Total])</f>
        <v>0.43172175785170419</v>
      </c>
      <c r="J84" s="23" t="str">
        <f>IF(ABC[[#This Row],[Acum (%)]] &lt;= 0.8, "A", IF( AND(ABC[[#This Row],[Acum (%)]] &gt; 0.8, ABC[[#This Row],[Acum (%)]] &lt;= 0.95 ), "B",  IF( ABC[[#This Row],[Acum (%)]] &gt; 0.95, "C", "OTHER")))</f>
        <v>A</v>
      </c>
      <c r="K84" s="24">
        <f>ABC[[#This Row],[Carga STDEV]]/ABC[[#This Row],[Carga Promedio]]</f>
        <v>0.21465728144984053</v>
      </c>
      <c r="L8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4" s="26" t="str">
        <f>ABC[[#This Row],[ABC]]&amp;ABC[[#This Row],[XYZ]]</f>
        <v>AX</v>
      </c>
    </row>
    <row r="85" spans="1:13" x14ac:dyDescent="0.25">
      <c r="A85" s="22">
        <v>294171</v>
      </c>
      <c r="B85" s="22">
        <v>12719.400000000003</v>
      </c>
      <c r="C85" s="22">
        <v>100.15275590551174</v>
      </c>
      <c r="D85" s="22">
        <v>36.416010840278901</v>
      </c>
      <c r="E85" s="22">
        <v>127</v>
      </c>
      <c r="F85" s="22">
        <f t="shared" si="2"/>
        <v>56299</v>
      </c>
      <c r="G85" s="24">
        <f>ABC[[#This Row],[Frecuencia Acumulada]]/SUM($F$78:$F$1143)</f>
        <v>4.6179825432893928E-4</v>
      </c>
      <c r="H85" s="22">
        <f t="shared" si="3"/>
        <v>2561897.9929999989</v>
      </c>
      <c r="I85" s="24">
        <f>H85/SUM(ABC[Carga Total])</f>
        <v>0.43387587986649662</v>
      </c>
      <c r="J85" s="23" t="str">
        <f>IF(ABC[[#This Row],[Acum (%)]] &lt;= 0.8, "A", IF( AND(ABC[[#This Row],[Acum (%)]] &gt; 0.8, ABC[[#This Row],[Acum (%)]] &lt;= 0.95 ), "B",  IF( ABC[[#This Row],[Acum (%)]] &gt; 0.95, "C", "OTHER")))</f>
        <v>A</v>
      </c>
      <c r="K85" s="24">
        <f>ABC[[#This Row],[Carga STDEV]]/ABC[[#This Row],[Carga Promedio]]</f>
        <v>0.36360468078018016</v>
      </c>
      <c r="L8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5" s="26" t="str">
        <f>ABC[[#This Row],[ABC]]&amp;ABC[[#This Row],[XYZ]]</f>
        <v>AY</v>
      </c>
    </row>
    <row r="86" spans="1:13" x14ac:dyDescent="0.25">
      <c r="A86" s="22">
        <v>294197</v>
      </c>
      <c r="B86" s="22">
        <v>12451.200000000003</v>
      </c>
      <c r="C86" s="22">
        <v>98.040944881889757</v>
      </c>
      <c r="D86" s="22">
        <v>34.157409557393855</v>
      </c>
      <c r="E86" s="22">
        <v>127</v>
      </c>
      <c r="F86" s="22">
        <f t="shared" si="2"/>
        <v>56426</v>
      </c>
      <c r="G86" s="24">
        <f>ABC[[#This Row],[Frecuencia Acumulada]]/SUM($F$78:$F$1143)</f>
        <v>4.6283998470247656E-4</v>
      </c>
      <c r="H86" s="22">
        <f t="shared" si="3"/>
        <v>2574349.192999999</v>
      </c>
      <c r="I86" s="24">
        <f>H86/SUM(ABC[Carga Total])</f>
        <v>0.43598458027929787</v>
      </c>
      <c r="J86" s="23" t="str">
        <f>IF(ABC[[#This Row],[Acum (%)]] &lt;= 0.8, "A", IF( AND(ABC[[#This Row],[Acum (%)]] &gt; 0.8, ABC[[#This Row],[Acum (%)]] &lt;= 0.95 ), "B",  IF( ABC[[#This Row],[Acum (%)]] &gt; 0.95, "C", "OTHER")))</f>
        <v>A</v>
      </c>
      <c r="K86" s="24">
        <f>ABC[[#This Row],[Carga STDEV]]/ABC[[#This Row],[Carga Promedio]]</f>
        <v>0.34839943248755301</v>
      </c>
      <c r="L8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6" s="26" t="str">
        <f>ABC[[#This Row],[ABC]]&amp;ABC[[#This Row],[XYZ]]</f>
        <v>AY</v>
      </c>
    </row>
    <row r="87" spans="1:13" x14ac:dyDescent="0.25">
      <c r="A87" s="22">
        <v>29439</v>
      </c>
      <c r="B87" s="22">
        <v>12265.800000000001</v>
      </c>
      <c r="C87" s="22">
        <v>56.265137614678899</v>
      </c>
      <c r="D87" s="22">
        <v>16.204123479007141</v>
      </c>
      <c r="E87" s="22">
        <v>218</v>
      </c>
      <c r="F87" s="22">
        <f t="shared" si="2"/>
        <v>56644</v>
      </c>
      <c r="G87" s="24">
        <f>ABC[[#This Row],[Frecuencia Acumulada]]/SUM($F$78:$F$1143)</f>
        <v>4.6462815180035947E-4</v>
      </c>
      <c r="H87" s="22">
        <f t="shared" si="3"/>
        <v>2586614.9929999989</v>
      </c>
      <c r="I87" s="24">
        <f>H87/SUM(ABC[Carga Total])</f>
        <v>0.43806188186656148</v>
      </c>
      <c r="J87" s="23" t="str">
        <f>IF(ABC[[#This Row],[Acum (%)]] &lt;= 0.8, "A", IF( AND(ABC[[#This Row],[Acum (%)]] &gt; 0.8, ABC[[#This Row],[Acum (%)]] &lt;= 0.95 ), "B",  IF( ABC[[#This Row],[Acum (%)]] &gt; 0.95, "C", "OTHER")))</f>
        <v>A</v>
      </c>
      <c r="K87" s="24">
        <f>ABC[[#This Row],[Carga STDEV]]/ABC[[#This Row],[Carga Promedio]]</f>
        <v>0.28799580283581638</v>
      </c>
      <c r="L8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7" s="26" t="str">
        <f>ABC[[#This Row],[ABC]]&amp;ABC[[#This Row],[XYZ]]</f>
        <v>AX</v>
      </c>
    </row>
    <row r="88" spans="1:13" x14ac:dyDescent="0.25">
      <c r="A88" s="22">
        <v>294183</v>
      </c>
      <c r="B88" s="22">
        <v>12096.299999999997</v>
      </c>
      <c r="C88" s="22">
        <v>99.969421487603313</v>
      </c>
      <c r="D88" s="22">
        <v>33.474935506473123</v>
      </c>
      <c r="E88" s="22">
        <v>121</v>
      </c>
      <c r="F88" s="22">
        <f t="shared" si="2"/>
        <v>56765</v>
      </c>
      <c r="G88" s="24">
        <f>ABC[[#This Row],[Frecuencia Acumulada]]/SUM($F$78:$F$1143)</f>
        <v>4.6562066656569812E-4</v>
      </c>
      <c r="H88" s="22">
        <f t="shared" si="3"/>
        <v>2598711.2929999987</v>
      </c>
      <c r="I88" s="24">
        <f>H88/SUM(ABC[Carga Total])</f>
        <v>0.44011047740782394</v>
      </c>
      <c r="J88" s="23" t="str">
        <f>IF(ABC[[#This Row],[Acum (%)]] &lt;= 0.8, "A", IF( AND(ABC[[#This Row],[Acum (%)]] &gt; 0.8, ABC[[#This Row],[Acum (%)]] &lt;= 0.95 ), "B",  IF( ABC[[#This Row],[Acum (%)]] &gt; 0.95, "C", "OTHER")))</f>
        <v>A</v>
      </c>
      <c r="K88" s="24">
        <f>ABC[[#This Row],[Carga STDEV]]/ABC[[#This Row],[Carga Promedio]]</f>
        <v>0.33485174774792686</v>
      </c>
      <c r="L8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8" s="26" t="str">
        <f>ABC[[#This Row],[ABC]]&amp;ABC[[#This Row],[XYZ]]</f>
        <v>AY</v>
      </c>
    </row>
    <row r="89" spans="1:13" x14ac:dyDescent="0.25">
      <c r="A89" s="22">
        <v>2673</v>
      </c>
      <c r="B89" s="22">
        <v>11952.999999999995</v>
      </c>
      <c r="C89" s="22">
        <v>78.12418300653593</v>
      </c>
      <c r="D89" s="22">
        <v>28.225322305147312</v>
      </c>
      <c r="E89" s="22">
        <v>153</v>
      </c>
      <c r="F89" s="22">
        <f t="shared" si="2"/>
        <v>56918</v>
      </c>
      <c r="G89" s="24">
        <f>ABC[[#This Row],[Frecuencia Acumulada]]/SUM($F$78:$F$1143)</f>
        <v>4.6687566457476268E-4</v>
      </c>
      <c r="H89" s="22">
        <f t="shared" si="3"/>
        <v>2610664.2929999987</v>
      </c>
      <c r="I89" s="24">
        <f>H89/SUM(ABC[Carga Total])</f>
        <v>0.44213480406181821</v>
      </c>
      <c r="J89" s="23" t="str">
        <f>IF(ABC[[#This Row],[Acum (%)]] &lt;= 0.8, "A", IF( AND(ABC[[#This Row],[Acum (%)]] &gt; 0.8, ABC[[#This Row],[Acum (%)]] &lt;= 0.95 ), "B",  IF( ABC[[#This Row],[Acum (%)]] &gt; 0.95, "C", "OTHER")))</f>
        <v>A</v>
      </c>
      <c r="K89" s="24">
        <f>ABC[[#This Row],[Carga STDEV]]/ABC[[#This Row],[Carga Promedio]]</f>
        <v>0.36128790368004182</v>
      </c>
      <c r="L8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9" s="26" t="str">
        <f>ABC[[#This Row],[ABC]]&amp;ABC[[#This Row],[XYZ]]</f>
        <v>AY</v>
      </c>
    </row>
    <row r="90" spans="1:13" x14ac:dyDescent="0.25">
      <c r="A90" s="22">
        <v>2671</v>
      </c>
      <c r="B90" s="22">
        <v>11646.700000000003</v>
      </c>
      <c r="C90" s="22">
        <v>97.871428571428567</v>
      </c>
      <c r="D90" s="22">
        <v>27.431767872666445</v>
      </c>
      <c r="E90" s="22">
        <v>119</v>
      </c>
      <c r="F90" s="22">
        <f t="shared" si="2"/>
        <v>57037</v>
      </c>
      <c r="G90" s="24">
        <f>ABC[[#This Row],[Frecuencia Acumulada]]/SUM($F$78:$F$1143)</f>
        <v>4.678517741373685E-4</v>
      </c>
      <c r="H90" s="22">
        <f t="shared" si="3"/>
        <v>2622310.9929999989</v>
      </c>
      <c r="I90" s="24">
        <f>H90/SUM(ABC[Carga Total])</f>
        <v>0.44410725660436606</v>
      </c>
      <c r="J90" s="23" t="str">
        <f>IF(ABC[[#This Row],[Acum (%)]] &lt;= 0.8, "A", IF( AND(ABC[[#This Row],[Acum (%)]] &gt; 0.8, ABC[[#This Row],[Acum (%)]] &lt;= 0.95 ), "B",  IF( ABC[[#This Row],[Acum (%)]] &gt; 0.95, "C", "OTHER")))</f>
        <v>A</v>
      </c>
      <c r="K90" s="24">
        <f>ABC[[#This Row],[Carga STDEV]]/ABC[[#This Row],[Carga Promedio]]</f>
        <v>0.28028371786405654</v>
      </c>
      <c r="L9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0" s="26" t="str">
        <f>ABC[[#This Row],[ABC]]&amp;ABC[[#This Row],[XYZ]]</f>
        <v>AX</v>
      </c>
    </row>
    <row r="91" spans="1:13" x14ac:dyDescent="0.25">
      <c r="A91" s="22">
        <v>2678</v>
      </c>
      <c r="B91" s="22">
        <v>11491.800000000003</v>
      </c>
      <c r="C91" s="22">
        <v>87.059090909090912</v>
      </c>
      <c r="D91" s="22">
        <v>29.107434465304177</v>
      </c>
      <c r="E91" s="22">
        <v>132</v>
      </c>
      <c r="F91" s="22">
        <f t="shared" si="2"/>
        <v>57169</v>
      </c>
      <c r="G91" s="24">
        <f>ABC[[#This Row],[Frecuencia Acumulada]]/SUM($F$78:$F$1143)</f>
        <v>4.6893451751773798E-4</v>
      </c>
      <c r="H91" s="22">
        <f t="shared" si="3"/>
        <v>2633802.7929999987</v>
      </c>
      <c r="I91" s="24">
        <f>H91/SUM(ABC[Carga Total])</f>
        <v>0.4460534757160845</v>
      </c>
      <c r="J91" s="23" t="str">
        <f>IF(ABC[[#This Row],[Acum (%)]] &lt;= 0.8, "A", IF( AND(ABC[[#This Row],[Acum (%)]] &gt; 0.8, ABC[[#This Row],[Acum (%)]] &lt;= 0.95 ), "B",  IF( ABC[[#This Row],[Acum (%)]] &gt; 0.95, "C", "OTHER")))</f>
        <v>A</v>
      </c>
      <c r="K91" s="24">
        <f>ABC[[#This Row],[Carga STDEV]]/ABC[[#This Row],[Carga Promedio]]</f>
        <v>0.334341125795798</v>
      </c>
      <c r="L9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1" s="26" t="str">
        <f>ABC[[#This Row],[ABC]]&amp;ABC[[#This Row],[XYZ]]</f>
        <v>AY</v>
      </c>
    </row>
    <row r="92" spans="1:13" x14ac:dyDescent="0.25">
      <c r="A92" s="22">
        <v>24522</v>
      </c>
      <c r="B92" s="22">
        <v>11489.595999999992</v>
      </c>
      <c r="C92" s="22">
        <v>31.137116531165319</v>
      </c>
      <c r="D92" s="22">
        <v>13.623805020192828</v>
      </c>
      <c r="E92" s="22">
        <v>369</v>
      </c>
      <c r="F92" s="22">
        <f t="shared" si="2"/>
        <v>57538</v>
      </c>
      <c r="G92" s="24">
        <f>ABC[[#This Row],[Frecuencia Acumulada]]/SUM($F$78:$F$1143)</f>
        <v>4.7196127742195256E-4</v>
      </c>
      <c r="H92" s="22">
        <f t="shared" si="3"/>
        <v>2645292.3889999986</v>
      </c>
      <c r="I92" s="24">
        <f>H92/SUM(ABC[Carga Total])</f>
        <v>0.44799932156452638</v>
      </c>
      <c r="J92" s="23" t="str">
        <f>IF(ABC[[#This Row],[Acum (%)]] &lt;= 0.8, "A", IF( AND(ABC[[#This Row],[Acum (%)]] &gt; 0.8, ABC[[#This Row],[Acum (%)]] &lt;= 0.95 ), "B",  IF( ABC[[#This Row],[Acum (%)]] &gt; 0.95, "C", "OTHER")))</f>
        <v>A</v>
      </c>
      <c r="K92" s="24">
        <f>ABC[[#This Row],[Carga STDEV]]/ABC[[#This Row],[Carga Promedio]]</f>
        <v>0.43754228194369515</v>
      </c>
      <c r="L9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2" s="26" t="str">
        <f>ABC[[#This Row],[ABC]]&amp;ABC[[#This Row],[XYZ]]</f>
        <v>AY</v>
      </c>
    </row>
    <row r="93" spans="1:13" x14ac:dyDescent="0.25">
      <c r="A93" s="22">
        <v>24524</v>
      </c>
      <c r="B93" s="22">
        <v>11350.113000000001</v>
      </c>
      <c r="C93" s="22">
        <v>27.088575178997615</v>
      </c>
      <c r="D93" s="22">
        <v>11.561965247262421</v>
      </c>
      <c r="E93" s="22">
        <v>419</v>
      </c>
      <c r="F93" s="22">
        <f t="shared" si="2"/>
        <v>57957</v>
      </c>
      <c r="G93" s="24">
        <f>ABC[[#This Row],[Frecuencia Acumulada]]/SUM($F$78:$F$1143)</f>
        <v>4.7539816739448898E-4</v>
      </c>
      <c r="H93" s="22">
        <f t="shared" si="3"/>
        <v>2656642.5019999985</v>
      </c>
      <c r="I93" s="24">
        <f>H93/SUM(ABC[Carga Total])</f>
        <v>0.44992154496214593</v>
      </c>
      <c r="J93" s="23" t="str">
        <f>IF(ABC[[#This Row],[Acum (%)]] &lt;= 0.8, "A", IF( AND(ABC[[#This Row],[Acum (%)]] &gt; 0.8, ABC[[#This Row],[Acum (%)]] &lt;= 0.95 ), "B",  IF( ABC[[#This Row],[Acum (%)]] &gt; 0.95, "C", "OTHER")))</f>
        <v>A</v>
      </c>
      <c r="K93" s="24">
        <f>ABC[[#This Row],[Carga STDEV]]/ABC[[#This Row],[Carga Promedio]]</f>
        <v>0.42682072315958036</v>
      </c>
      <c r="L9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3" s="26" t="str">
        <f>ABC[[#This Row],[ABC]]&amp;ABC[[#This Row],[XYZ]]</f>
        <v>AY</v>
      </c>
    </row>
    <row r="94" spans="1:13" x14ac:dyDescent="0.25">
      <c r="A94" s="22">
        <v>235113</v>
      </c>
      <c r="B94" s="22">
        <v>11138.665000000001</v>
      </c>
      <c r="C94" s="22">
        <v>33.052418397626134</v>
      </c>
      <c r="D94" s="22">
        <v>8.0754494202677929</v>
      </c>
      <c r="E94" s="22">
        <v>337</v>
      </c>
      <c r="F94" s="22">
        <f t="shared" si="2"/>
        <v>58294</v>
      </c>
      <c r="G94" s="24">
        <f>ABC[[#This Row],[Frecuencia Acumulada]]/SUM($F$78:$F$1143)</f>
        <v>4.7816244405497765E-4</v>
      </c>
      <c r="H94" s="22">
        <f t="shared" si="3"/>
        <v>2667781.1669999985</v>
      </c>
      <c r="I94" s="24">
        <f>H94/SUM(ABC[Carga Total])</f>
        <v>0.4518079581177899</v>
      </c>
      <c r="J94" s="23" t="str">
        <f>IF(ABC[[#This Row],[Acum (%)]] &lt;= 0.8, "A", IF( AND(ABC[[#This Row],[Acum (%)]] &gt; 0.8, ABC[[#This Row],[Acum (%)]] &lt;= 0.95 ), "B",  IF( ABC[[#This Row],[Acum (%)]] &gt; 0.95, "C", "OTHER")))</f>
        <v>A</v>
      </c>
      <c r="K94" s="24">
        <f>ABC[[#This Row],[Carga STDEV]]/ABC[[#This Row],[Carga Promedio]]</f>
        <v>0.24432249777062551</v>
      </c>
      <c r="L9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4" s="26" t="str">
        <f>ABC[[#This Row],[ABC]]&amp;ABC[[#This Row],[XYZ]]</f>
        <v>AX</v>
      </c>
    </row>
    <row r="95" spans="1:13" x14ac:dyDescent="0.25">
      <c r="A95" s="22">
        <v>294146</v>
      </c>
      <c r="B95" s="22">
        <v>11005.700000000003</v>
      </c>
      <c r="C95" s="22">
        <v>88.755645161290317</v>
      </c>
      <c r="D95" s="22">
        <v>27.39290247645269</v>
      </c>
      <c r="E95" s="22">
        <v>124</v>
      </c>
      <c r="F95" s="22">
        <f t="shared" si="2"/>
        <v>58418</v>
      </c>
      <c r="G95" s="24">
        <f>ABC[[#This Row],[Frecuencia Acumulada]]/SUM($F$78:$F$1143)</f>
        <v>4.7917956662441562E-4</v>
      </c>
      <c r="H95" s="22">
        <f t="shared" si="3"/>
        <v>2678786.8669999987</v>
      </c>
      <c r="I95" s="24">
        <f>H95/SUM(ABC[Carga Total])</f>
        <v>0.45367185269286436</v>
      </c>
      <c r="J95" s="23" t="str">
        <f>IF(ABC[[#This Row],[Acum (%)]] &lt;= 0.8, "A", IF( AND(ABC[[#This Row],[Acum (%)]] &gt; 0.8, ABC[[#This Row],[Acum (%)]] &lt;= 0.95 ), "B",  IF( ABC[[#This Row],[Acum (%)]] &gt; 0.95, "C", "OTHER")))</f>
        <v>A</v>
      </c>
      <c r="K95" s="24">
        <f>ABC[[#This Row],[Carga STDEV]]/ABC[[#This Row],[Carga Promedio]]</f>
        <v>0.30863279092471479</v>
      </c>
      <c r="L9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5" s="26" t="str">
        <f>ABC[[#This Row],[ABC]]&amp;ABC[[#This Row],[XYZ]]</f>
        <v>AY</v>
      </c>
    </row>
    <row r="96" spans="1:13" x14ac:dyDescent="0.25">
      <c r="A96" s="22">
        <v>235128</v>
      </c>
      <c r="B96" s="22">
        <v>10973.999999999998</v>
      </c>
      <c r="C96" s="22">
        <v>45.725000000000016</v>
      </c>
      <c r="D96" s="22">
        <v>21.30196231163599</v>
      </c>
      <c r="E96" s="22">
        <v>240</v>
      </c>
      <c r="F96" s="22">
        <f t="shared" si="2"/>
        <v>58658</v>
      </c>
      <c r="G96" s="24">
        <f>ABC[[#This Row],[Frecuencia Acumulada]]/SUM($F$78:$F$1143)</f>
        <v>4.8114819095236008E-4</v>
      </c>
      <c r="H96" s="22">
        <f t="shared" si="3"/>
        <v>2689760.8669999987</v>
      </c>
      <c r="I96" s="24">
        <f>H96/SUM(ABC[Carga Total])</f>
        <v>0.45553037864458634</v>
      </c>
      <c r="J96" s="23" t="str">
        <f>IF(ABC[[#This Row],[Acum (%)]] &lt;= 0.8, "A", IF( AND(ABC[[#This Row],[Acum (%)]] &gt; 0.8, ABC[[#This Row],[Acum (%)]] &lt;= 0.95 ), "B",  IF( ABC[[#This Row],[Acum (%)]] &gt; 0.95, "C", "OTHER")))</f>
        <v>A</v>
      </c>
      <c r="K96" s="24">
        <f>ABC[[#This Row],[Carga STDEV]]/ABC[[#This Row],[Carga Promedio]]</f>
        <v>0.46587123699586619</v>
      </c>
      <c r="L9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6" s="26" t="str">
        <f>ABC[[#This Row],[ABC]]&amp;ABC[[#This Row],[XYZ]]</f>
        <v>AY</v>
      </c>
    </row>
    <row r="97" spans="1:13" x14ac:dyDescent="0.25">
      <c r="A97" s="22">
        <v>294149</v>
      </c>
      <c r="B97" s="22">
        <v>10968.5</v>
      </c>
      <c r="C97" s="22">
        <v>89.174796747967477</v>
      </c>
      <c r="D97" s="22">
        <v>29.983237375639142</v>
      </c>
      <c r="E97" s="22">
        <v>123</v>
      </c>
      <c r="F97" s="22">
        <f t="shared" si="2"/>
        <v>58781</v>
      </c>
      <c r="G97" s="24">
        <f>ABC[[#This Row],[Frecuencia Acumulada]]/SUM($F$78:$F$1143)</f>
        <v>4.8215711092043162E-4</v>
      </c>
      <c r="H97" s="22">
        <f t="shared" si="3"/>
        <v>2700729.3669999987</v>
      </c>
      <c r="I97" s="24">
        <f>H97/SUM(ABC[Carga Total])</f>
        <v>0.45738797313168877</v>
      </c>
      <c r="J97" s="23" t="str">
        <f>IF(ABC[[#This Row],[Acum (%)]] &lt;= 0.8, "A", IF( AND(ABC[[#This Row],[Acum (%)]] &gt; 0.8, ABC[[#This Row],[Acum (%)]] &lt;= 0.95 ), "B",  IF( ABC[[#This Row],[Acum (%)]] &gt; 0.95, "C", "OTHER")))</f>
        <v>A</v>
      </c>
      <c r="K97" s="24">
        <f>ABC[[#This Row],[Carga STDEV]]/ABC[[#This Row],[Carga Promedio]]</f>
        <v>0.33622994914560922</v>
      </c>
      <c r="L9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7" s="26" t="str">
        <f>ABC[[#This Row],[ABC]]&amp;ABC[[#This Row],[XYZ]]</f>
        <v>AY</v>
      </c>
    </row>
    <row r="98" spans="1:13" x14ac:dyDescent="0.25">
      <c r="A98" s="22">
        <v>235102</v>
      </c>
      <c r="B98" s="22">
        <v>10965.192000000003</v>
      </c>
      <c r="C98" s="22">
        <v>32.829916167664678</v>
      </c>
      <c r="D98" s="22">
        <v>8.6398265507928969</v>
      </c>
      <c r="E98" s="22">
        <v>334</v>
      </c>
      <c r="F98" s="22">
        <f t="shared" si="2"/>
        <v>59115</v>
      </c>
      <c r="G98" s="24">
        <f>ABC[[#This Row],[Frecuencia Acumulada]]/SUM($F$78:$F$1143)</f>
        <v>4.8489677977682098E-4</v>
      </c>
      <c r="H98" s="22">
        <f t="shared" si="3"/>
        <v>2711694.5589999985</v>
      </c>
      <c r="I98" s="24">
        <f>H98/SUM(ABC[Carga Total])</f>
        <v>0.45924500738516189</v>
      </c>
      <c r="J98" s="23" t="str">
        <f>IF(ABC[[#This Row],[Acum (%)]] &lt;= 0.8, "A", IF( AND(ABC[[#This Row],[Acum (%)]] &gt; 0.8, ABC[[#This Row],[Acum (%)]] &lt;= 0.95 ), "B",  IF( ABC[[#This Row],[Acum (%)]] &gt; 0.95, "C", "OTHER")))</f>
        <v>A</v>
      </c>
      <c r="K98" s="24">
        <f>ABC[[#This Row],[Carga STDEV]]/ABC[[#This Row],[Carga Promedio]]</f>
        <v>0.26316931504389773</v>
      </c>
      <c r="L98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8" s="26" t="str">
        <f>ABC[[#This Row],[ABC]]&amp;ABC[[#This Row],[XYZ]]</f>
        <v>AX</v>
      </c>
    </row>
    <row r="99" spans="1:13" x14ac:dyDescent="0.25">
      <c r="A99" s="22">
        <v>294150</v>
      </c>
      <c r="B99" s="22">
        <v>10963.399999999998</v>
      </c>
      <c r="C99" s="22">
        <v>95.333913043478262</v>
      </c>
      <c r="D99" s="22">
        <v>43.359486480897218</v>
      </c>
      <c r="E99" s="22">
        <v>115</v>
      </c>
      <c r="F99" s="22">
        <f t="shared" si="2"/>
        <v>59230</v>
      </c>
      <c r="G99" s="24">
        <f>ABC[[#This Row],[Frecuencia Acumulada]]/SUM($F$78:$F$1143)</f>
        <v>4.8584007893396106E-4</v>
      </c>
      <c r="H99" s="22">
        <f t="shared" si="3"/>
        <v>2722657.9589999984</v>
      </c>
      <c r="I99" s="24">
        <f>H99/SUM(ABC[Carga Total])</f>
        <v>0.46110173815052624</v>
      </c>
      <c r="J99" s="23" t="str">
        <f>IF(ABC[[#This Row],[Acum (%)]] &lt;= 0.8, "A", IF( AND(ABC[[#This Row],[Acum (%)]] &gt; 0.8, ABC[[#This Row],[Acum (%)]] &lt;= 0.95 ), "B",  IF( ABC[[#This Row],[Acum (%)]] &gt; 0.95, "C", "OTHER")))</f>
        <v>A</v>
      </c>
      <c r="K99" s="24">
        <f>ABC[[#This Row],[Carga STDEV]]/ABC[[#This Row],[Carga Promedio]]</f>
        <v>0.45481702257540363</v>
      </c>
      <c r="L9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9" s="26" t="str">
        <f>ABC[[#This Row],[ABC]]&amp;ABC[[#This Row],[XYZ]]</f>
        <v>AY</v>
      </c>
    </row>
    <row r="100" spans="1:13" x14ac:dyDescent="0.25">
      <c r="A100" s="22">
        <v>24542</v>
      </c>
      <c r="B100" s="22">
        <v>10961.455000000002</v>
      </c>
      <c r="C100" s="22">
        <v>53.732622549019609</v>
      </c>
      <c r="D100" s="22">
        <v>19.828854047004839</v>
      </c>
      <c r="E100" s="22">
        <v>204</v>
      </c>
      <c r="F100" s="22">
        <f t="shared" si="2"/>
        <v>59434</v>
      </c>
      <c r="G100" s="24">
        <f>ABC[[#This Row],[Frecuencia Acumulada]]/SUM($F$78:$F$1143)</f>
        <v>4.8751340961271383E-4</v>
      </c>
      <c r="H100" s="22">
        <f t="shared" si="3"/>
        <v>2733619.4139999985</v>
      </c>
      <c r="I100" s="24">
        <f>H100/SUM(ABC[Carga Total])</f>
        <v>0.46295813951612974</v>
      </c>
      <c r="J100" s="23" t="str">
        <f>IF(ABC[[#This Row],[Acum (%)]] &lt;= 0.8, "A", IF( AND(ABC[[#This Row],[Acum (%)]] &gt; 0.8, ABC[[#This Row],[Acum (%)]] &lt;= 0.95 ), "B",  IF( ABC[[#This Row],[Acum (%)]] &gt; 0.95, "C", "OTHER")))</f>
        <v>A</v>
      </c>
      <c r="K100" s="24">
        <f>ABC[[#This Row],[Carga STDEV]]/ABC[[#This Row],[Carga Promedio]]</f>
        <v>0.36902821984754641</v>
      </c>
      <c r="L10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00" s="26" t="str">
        <f>ABC[[#This Row],[ABC]]&amp;ABC[[#This Row],[XYZ]]</f>
        <v>AY</v>
      </c>
    </row>
    <row r="101" spans="1:13" x14ac:dyDescent="0.25">
      <c r="A101" s="22">
        <v>34321</v>
      </c>
      <c r="B101" s="22">
        <v>10938.699999999999</v>
      </c>
      <c r="C101" s="22">
        <v>50.642129629629629</v>
      </c>
      <c r="D101" s="22">
        <v>13.914440653486476</v>
      </c>
      <c r="E101" s="22">
        <v>216</v>
      </c>
      <c r="F101" s="22">
        <f t="shared" si="2"/>
        <v>59650</v>
      </c>
      <c r="G101" s="24">
        <f>ABC[[#This Row],[Frecuencia Acumulada]]/SUM($F$78:$F$1143)</f>
        <v>4.892851715078639E-4</v>
      </c>
      <c r="H101" s="22">
        <f t="shared" si="3"/>
        <v>2744558.1139999987</v>
      </c>
      <c r="I101" s="24">
        <f>H101/SUM(ABC[Carga Total])</f>
        <v>0.46481068715856655</v>
      </c>
      <c r="J101" s="23" t="str">
        <f>IF(ABC[[#This Row],[Acum (%)]] &lt;= 0.8, "A", IF( AND(ABC[[#This Row],[Acum (%)]] &gt; 0.8, ABC[[#This Row],[Acum (%)]] &lt;= 0.95 ), "B",  IF( ABC[[#This Row],[Acum (%)]] &gt; 0.95, "C", "OTHER")))</f>
        <v>A</v>
      </c>
      <c r="K101" s="24">
        <f>ABC[[#This Row],[Carga STDEV]]/ABC[[#This Row],[Carga Promedio]]</f>
        <v>0.27476018001710251</v>
      </c>
      <c r="L10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1" s="26" t="str">
        <f>ABC[[#This Row],[ABC]]&amp;ABC[[#This Row],[XYZ]]</f>
        <v>AX</v>
      </c>
    </row>
    <row r="102" spans="1:13" x14ac:dyDescent="0.25">
      <c r="A102" s="22">
        <v>24532</v>
      </c>
      <c r="B102" s="22">
        <v>10724.808999999997</v>
      </c>
      <c r="C102" s="22">
        <v>34.047012698412701</v>
      </c>
      <c r="D102" s="22">
        <v>9.4937199943461827</v>
      </c>
      <c r="E102" s="22">
        <v>315</v>
      </c>
      <c r="F102" s="22">
        <f t="shared" si="2"/>
        <v>59965</v>
      </c>
      <c r="G102" s="24">
        <f>ABC[[#This Row],[Frecuencia Acumulada]]/SUM($F$78:$F$1143)</f>
        <v>4.9186899093829096E-4</v>
      </c>
      <c r="H102" s="22">
        <f t="shared" si="3"/>
        <v>2755282.9229999986</v>
      </c>
      <c r="I102" s="24">
        <f>H102/SUM(ABC[Carga Total])</f>
        <v>0.46662701081937946</v>
      </c>
      <c r="J102" s="23" t="str">
        <f>IF(ABC[[#This Row],[Acum (%)]] &lt;= 0.8, "A", IF( AND(ABC[[#This Row],[Acum (%)]] &gt; 0.8, ABC[[#This Row],[Acum (%)]] &lt;= 0.95 ), "B",  IF( ABC[[#This Row],[Acum (%)]] &gt; 0.95, "C", "OTHER")))</f>
        <v>A</v>
      </c>
      <c r="K102" s="24">
        <f>ABC[[#This Row],[Carga STDEV]]/ABC[[#This Row],[Carga Promedio]]</f>
        <v>0.27884149715104928</v>
      </c>
      <c r="L10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2" s="26" t="str">
        <f>ABC[[#This Row],[ABC]]&amp;ABC[[#This Row],[XYZ]]</f>
        <v>AX</v>
      </c>
    </row>
    <row r="103" spans="1:13" x14ac:dyDescent="0.25">
      <c r="A103" s="22">
        <v>24529</v>
      </c>
      <c r="B103" s="22">
        <v>10648.099999999991</v>
      </c>
      <c r="C103" s="22">
        <v>51.192788461538463</v>
      </c>
      <c r="D103" s="22">
        <v>20.146384480741371</v>
      </c>
      <c r="E103" s="22">
        <v>208</v>
      </c>
      <c r="F103" s="22">
        <f t="shared" si="2"/>
        <v>60173</v>
      </c>
      <c r="G103" s="24">
        <f>ABC[[#This Row],[Frecuencia Acumulada]]/SUM($F$78:$F$1143)</f>
        <v>4.9357513202250946E-4</v>
      </c>
      <c r="H103" s="22">
        <f t="shared" si="3"/>
        <v>2765931.0229999986</v>
      </c>
      <c r="I103" s="24">
        <f>H103/SUM(ABC[Carga Total])</f>
        <v>0.46843034325846555</v>
      </c>
      <c r="J103" s="23" t="str">
        <f>IF(ABC[[#This Row],[Acum (%)]] &lt;= 0.8, "A", IF( AND(ABC[[#This Row],[Acum (%)]] &gt; 0.8, ABC[[#This Row],[Acum (%)]] &lt;= 0.95 ), "B",  IF( ABC[[#This Row],[Acum (%)]] &gt; 0.95, "C", "OTHER")))</f>
        <v>A</v>
      </c>
      <c r="K103" s="24">
        <f>ABC[[#This Row],[Carga STDEV]]/ABC[[#This Row],[Carga Promedio]]</f>
        <v>0.39353950207024774</v>
      </c>
      <c r="L10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03" s="26" t="str">
        <f>ABC[[#This Row],[ABC]]&amp;ABC[[#This Row],[XYZ]]</f>
        <v>AY</v>
      </c>
    </row>
    <row r="104" spans="1:13" x14ac:dyDescent="0.25">
      <c r="A104" s="22">
        <v>294162</v>
      </c>
      <c r="B104" s="22">
        <v>10637.699999999999</v>
      </c>
      <c r="C104" s="22">
        <v>106.37699999999998</v>
      </c>
      <c r="D104" s="22">
        <v>50.480847163087809</v>
      </c>
      <c r="E104" s="22">
        <v>100</v>
      </c>
      <c r="F104" s="22">
        <f t="shared" si="2"/>
        <v>60273</v>
      </c>
      <c r="G104" s="24">
        <f>ABC[[#This Row],[Frecuencia Acumulada]]/SUM($F$78:$F$1143)</f>
        <v>4.9439539215915304E-4</v>
      </c>
      <c r="H104" s="22">
        <f t="shared" si="3"/>
        <v>2776568.7229999988</v>
      </c>
      <c r="I104" s="24">
        <f>H104/SUM(ABC[Carga Total])</f>
        <v>0.47023191438263479</v>
      </c>
      <c r="J104" s="23" t="str">
        <f>IF(ABC[[#This Row],[Acum (%)]] &lt;= 0.8, "A", IF( AND(ABC[[#This Row],[Acum (%)]] &gt; 0.8, ABC[[#This Row],[Acum (%)]] &lt;= 0.95 ), "B",  IF( ABC[[#This Row],[Acum (%)]] &gt; 0.95, "C", "OTHER")))</f>
        <v>A</v>
      </c>
      <c r="K104" s="24">
        <f>ABC[[#This Row],[Carga STDEV]]/ABC[[#This Row],[Carga Promedio]]</f>
        <v>0.47454663285379189</v>
      </c>
      <c r="L10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04" s="26" t="str">
        <f>ABC[[#This Row],[ABC]]&amp;ABC[[#This Row],[XYZ]]</f>
        <v>AY</v>
      </c>
    </row>
    <row r="105" spans="1:13" x14ac:dyDescent="0.25">
      <c r="A105" s="22">
        <v>34316</v>
      </c>
      <c r="B105" s="22">
        <v>10603.788999999995</v>
      </c>
      <c r="C105" s="22">
        <v>53.5544898989899</v>
      </c>
      <c r="D105" s="22">
        <v>12.514346088296584</v>
      </c>
      <c r="E105" s="22">
        <v>198</v>
      </c>
      <c r="F105" s="22">
        <f t="shared" si="2"/>
        <v>60471</v>
      </c>
      <c r="G105" s="24">
        <f>ABC[[#This Row],[Frecuencia Acumulada]]/SUM($F$78:$F$1143)</f>
        <v>4.9601950722970723E-4</v>
      </c>
      <c r="H105" s="22">
        <f t="shared" si="3"/>
        <v>2787172.5119999987</v>
      </c>
      <c r="I105" s="24">
        <f>H105/SUM(ABC[Carga Total])</f>
        <v>0.47202774243467455</v>
      </c>
      <c r="J105" s="23" t="str">
        <f>IF(ABC[[#This Row],[Acum (%)]] &lt;= 0.8, "A", IF( AND(ABC[[#This Row],[Acum (%)]] &gt; 0.8, ABC[[#This Row],[Acum (%)]] &lt;= 0.95 ), "B",  IF( ABC[[#This Row],[Acum (%)]] &gt; 0.95, "C", "OTHER")))</f>
        <v>A</v>
      </c>
      <c r="K105" s="24">
        <f>ABC[[#This Row],[Carga STDEV]]/ABC[[#This Row],[Carga Promedio]]</f>
        <v>0.23367501234537236</v>
      </c>
      <c r="L10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5" s="26" t="str">
        <f>ABC[[#This Row],[ABC]]&amp;ABC[[#This Row],[XYZ]]</f>
        <v>AX</v>
      </c>
    </row>
    <row r="106" spans="1:13" x14ac:dyDescent="0.25">
      <c r="A106" s="22">
        <v>29414</v>
      </c>
      <c r="B106" s="22">
        <v>10586.600000000002</v>
      </c>
      <c r="C106" s="22">
        <v>109.14020618556704</v>
      </c>
      <c r="D106" s="22">
        <v>41.636509069049538</v>
      </c>
      <c r="E106" s="22">
        <v>97</v>
      </c>
      <c r="F106" s="22">
        <f t="shared" si="2"/>
        <v>60568</v>
      </c>
      <c r="G106" s="24">
        <f>ABC[[#This Row],[Frecuencia Acumulada]]/SUM($F$78:$F$1143)</f>
        <v>4.9681515956225149E-4</v>
      </c>
      <c r="H106" s="22">
        <f t="shared" si="3"/>
        <v>2797759.1119999988</v>
      </c>
      <c r="I106" s="24">
        <f>H106/SUM(ABC[Carga Total])</f>
        <v>0.47382065940574247</v>
      </c>
      <c r="J106" s="23" t="str">
        <f>IF(ABC[[#This Row],[Acum (%)]] &lt;= 0.8, "A", IF( AND(ABC[[#This Row],[Acum (%)]] &gt; 0.8, ABC[[#This Row],[Acum (%)]] &lt;= 0.95 ), "B",  IF( ABC[[#This Row],[Acum (%)]] &gt; 0.95, "C", "OTHER")))</f>
        <v>A</v>
      </c>
      <c r="K106" s="24">
        <f>ABC[[#This Row],[Carga STDEV]]/ABC[[#This Row],[Carga Promedio]]</f>
        <v>0.38149560573723423</v>
      </c>
      <c r="L10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06" s="26" t="str">
        <f>ABC[[#This Row],[ABC]]&amp;ABC[[#This Row],[XYZ]]</f>
        <v>AY</v>
      </c>
    </row>
    <row r="107" spans="1:13" x14ac:dyDescent="0.25">
      <c r="A107" s="22">
        <v>235100</v>
      </c>
      <c r="B107" s="22">
        <v>10572.500000000005</v>
      </c>
      <c r="C107" s="22">
        <v>32.135258358662611</v>
      </c>
      <c r="D107" s="22">
        <v>9.3345168207872184</v>
      </c>
      <c r="E107" s="22">
        <v>329</v>
      </c>
      <c r="F107" s="22">
        <f t="shared" si="2"/>
        <v>60897</v>
      </c>
      <c r="G107" s="24">
        <f>ABC[[#This Row],[Frecuencia Acumulada]]/SUM($F$78:$F$1143)</f>
        <v>4.9951381541180864E-4</v>
      </c>
      <c r="H107" s="22">
        <f t="shared" si="3"/>
        <v>2808331.6119999988</v>
      </c>
      <c r="I107" s="24">
        <f>H107/SUM(ABC[Carga Total])</f>
        <v>0.47561118844024047</v>
      </c>
      <c r="J107" s="23" t="str">
        <f>IF(ABC[[#This Row],[Acum (%)]] &lt;= 0.8, "A", IF( AND(ABC[[#This Row],[Acum (%)]] &gt; 0.8, ABC[[#This Row],[Acum (%)]] &lt;= 0.95 ), "B",  IF( ABC[[#This Row],[Acum (%)]] &gt; 0.95, "C", "OTHER")))</f>
        <v>A</v>
      </c>
      <c r="K107" s="24">
        <f>ABC[[#This Row],[Carga STDEV]]/ABC[[#This Row],[Carga Promedio]]</f>
        <v>0.29047586039621615</v>
      </c>
      <c r="L10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7" s="26" t="str">
        <f>ABC[[#This Row],[ABC]]&amp;ABC[[#This Row],[XYZ]]</f>
        <v>AX</v>
      </c>
    </row>
    <row r="108" spans="1:13" x14ac:dyDescent="0.25">
      <c r="A108" s="22">
        <v>294151</v>
      </c>
      <c r="B108" s="22">
        <v>10554</v>
      </c>
      <c r="C108" s="22">
        <v>95.945454545454538</v>
      </c>
      <c r="D108" s="22">
        <v>45.185181943007429</v>
      </c>
      <c r="E108" s="22">
        <v>110</v>
      </c>
      <c r="F108" s="22">
        <f t="shared" si="2"/>
        <v>61007</v>
      </c>
      <c r="G108" s="24">
        <f>ABC[[#This Row],[Frecuencia Acumulada]]/SUM($F$78:$F$1143)</f>
        <v>5.0041610156211652E-4</v>
      </c>
      <c r="H108" s="22">
        <f t="shared" si="3"/>
        <v>2818885.6119999988</v>
      </c>
      <c r="I108" s="24">
        <f>H108/SUM(ABC[Carga Total])</f>
        <v>0.47739858436647281</v>
      </c>
      <c r="J108" s="23" t="str">
        <f>IF(ABC[[#This Row],[Acum (%)]] &lt;= 0.8, "A", IF( AND(ABC[[#This Row],[Acum (%)]] &gt; 0.8, ABC[[#This Row],[Acum (%)]] &lt;= 0.95 ), "B",  IF( ABC[[#This Row],[Acum (%)]] &gt; 0.95, "C", "OTHER")))</f>
        <v>A</v>
      </c>
      <c r="K108" s="24">
        <f>ABC[[#This Row],[Carga STDEV]]/ABC[[#This Row],[Carga Promedio]]</f>
        <v>0.47094656184677064</v>
      </c>
      <c r="L10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08" s="26" t="str">
        <f>ABC[[#This Row],[ABC]]&amp;ABC[[#This Row],[XYZ]]</f>
        <v>AY</v>
      </c>
    </row>
    <row r="109" spans="1:13" x14ac:dyDescent="0.25">
      <c r="A109" s="22">
        <v>33411</v>
      </c>
      <c r="B109" s="22">
        <v>10530.221</v>
      </c>
      <c r="C109" s="22">
        <v>27.784224274406334</v>
      </c>
      <c r="D109" s="22">
        <v>10.351404370628988</v>
      </c>
      <c r="E109" s="22">
        <v>379</v>
      </c>
      <c r="F109" s="22">
        <f t="shared" si="2"/>
        <v>61386</v>
      </c>
      <c r="G109" s="24">
        <f>ABC[[#This Row],[Frecuencia Acumulada]]/SUM($F$78:$F$1143)</f>
        <v>5.0352488747999551E-4</v>
      </c>
      <c r="H109" s="22">
        <f t="shared" si="3"/>
        <v>2829415.8329999987</v>
      </c>
      <c r="I109" s="24">
        <f>H109/SUM(ABC[Carga Total])</f>
        <v>0.47918195314776196</v>
      </c>
      <c r="J109" s="23" t="str">
        <f>IF(ABC[[#This Row],[Acum (%)]] &lt;= 0.8, "A", IF( AND(ABC[[#This Row],[Acum (%)]] &gt; 0.8, ABC[[#This Row],[Acum (%)]] &lt;= 0.95 ), "B",  IF( ABC[[#This Row],[Acum (%)]] &gt; 0.95, "C", "OTHER")))</f>
        <v>A</v>
      </c>
      <c r="K109" s="24">
        <f>ABC[[#This Row],[Carga STDEV]]/ABC[[#This Row],[Carga Promedio]]</f>
        <v>0.3725640949480914</v>
      </c>
      <c r="L10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09" s="26" t="str">
        <f>ABC[[#This Row],[ABC]]&amp;ABC[[#This Row],[XYZ]]</f>
        <v>AY</v>
      </c>
    </row>
    <row r="110" spans="1:13" x14ac:dyDescent="0.25">
      <c r="A110" s="22">
        <v>235101</v>
      </c>
      <c r="B110" s="22">
        <v>10529.414000000006</v>
      </c>
      <c r="C110" s="22">
        <v>30.968864705882353</v>
      </c>
      <c r="D110" s="22">
        <v>8.3129938374880048</v>
      </c>
      <c r="E110" s="22">
        <v>340</v>
      </c>
      <c r="F110" s="22">
        <f t="shared" si="2"/>
        <v>61726</v>
      </c>
      <c r="G110" s="24">
        <f>ABC[[#This Row],[Frecuencia Acumulada]]/SUM($F$78:$F$1143)</f>
        <v>5.0631377194458344E-4</v>
      </c>
      <c r="H110" s="22">
        <f t="shared" si="3"/>
        <v>2839945.2469999986</v>
      </c>
      <c r="I110" s="24">
        <f>H110/SUM(ABC[Carga Total])</f>
        <v>0.48096518525778792</v>
      </c>
      <c r="J110" s="23" t="str">
        <f>IF(ABC[[#This Row],[Acum (%)]] &lt;= 0.8, "A", IF( AND(ABC[[#This Row],[Acum (%)]] &gt; 0.8, ABC[[#This Row],[Acum (%)]] &lt;= 0.95 ), "B",  IF( ABC[[#This Row],[Acum (%)]] &gt; 0.95, "C", "OTHER")))</f>
        <v>A</v>
      </c>
      <c r="K110" s="24">
        <f>ABC[[#This Row],[Carga STDEV]]/ABC[[#This Row],[Carga Promedio]]</f>
        <v>0.26843069374477263</v>
      </c>
      <c r="L11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10" s="26" t="str">
        <f>ABC[[#This Row],[ABC]]&amp;ABC[[#This Row],[XYZ]]</f>
        <v>AX</v>
      </c>
    </row>
    <row r="111" spans="1:13" x14ac:dyDescent="0.25">
      <c r="A111" s="22">
        <v>34314</v>
      </c>
      <c r="B111" s="22">
        <v>10511.415999999999</v>
      </c>
      <c r="C111" s="22">
        <v>55.911787234042556</v>
      </c>
      <c r="D111" s="22">
        <v>13.729878838396766</v>
      </c>
      <c r="E111" s="22">
        <v>188</v>
      </c>
      <c r="F111" s="22">
        <f t="shared" si="2"/>
        <v>61914</v>
      </c>
      <c r="G111" s="24">
        <f>ABC[[#This Row],[Frecuencia Acumulada]]/SUM($F$78:$F$1143)</f>
        <v>5.0785586100147333E-4</v>
      </c>
      <c r="H111" s="22">
        <f t="shared" si="3"/>
        <v>2850456.6629999988</v>
      </c>
      <c r="I111" s="24">
        <f>H111/SUM(ABC[Carga Total])</f>
        <v>0.48274536927686446</v>
      </c>
      <c r="J111" s="23" t="str">
        <f>IF(ABC[[#This Row],[Acum (%)]] &lt;= 0.8, "A", IF( AND(ABC[[#This Row],[Acum (%)]] &gt; 0.8, ABC[[#This Row],[Acum (%)]] &lt;= 0.95 ), "B",  IF( ABC[[#This Row],[Acum (%)]] &gt; 0.95, "C", "OTHER")))</f>
        <v>A</v>
      </c>
      <c r="K111" s="24">
        <f>ABC[[#This Row],[Carga STDEV]]/ABC[[#This Row],[Carga Promedio]]</f>
        <v>0.24556322588874724</v>
      </c>
      <c r="L11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11" s="26" t="str">
        <f>ABC[[#This Row],[ABC]]&amp;ABC[[#This Row],[XYZ]]</f>
        <v>AX</v>
      </c>
    </row>
    <row r="112" spans="1:13" x14ac:dyDescent="0.25">
      <c r="A112" s="22">
        <v>24521</v>
      </c>
      <c r="B112" s="22">
        <v>10466.099999999999</v>
      </c>
      <c r="C112" s="22">
        <v>33.331528662420382</v>
      </c>
      <c r="D112" s="22">
        <v>13.653327353267034</v>
      </c>
      <c r="E112" s="22">
        <v>314</v>
      </c>
      <c r="F112" s="22">
        <f t="shared" si="2"/>
        <v>62228</v>
      </c>
      <c r="G112" s="24">
        <f>ABC[[#This Row],[Frecuencia Acumulada]]/SUM($F$78:$F$1143)</f>
        <v>5.1043147783053403E-4</v>
      </c>
      <c r="H112" s="22">
        <f t="shared" si="3"/>
        <v>2860922.7629999989</v>
      </c>
      <c r="I112" s="24">
        <f>H112/SUM(ABC[Carga Total])</f>
        <v>0.48451787870490504</v>
      </c>
      <c r="J112" s="23" t="str">
        <f>IF(ABC[[#This Row],[Acum (%)]] &lt;= 0.8, "A", IF( AND(ABC[[#This Row],[Acum (%)]] &gt; 0.8, ABC[[#This Row],[Acum (%)]] &lt;= 0.95 ), "B",  IF( ABC[[#This Row],[Acum (%)]] &gt; 0.95, "C", "OTHER")))</f>
        <v>A</v>
      </c>
      <c r="K112" s="24">
        <f>ABC[[#This Row],[Carga STDEV]]/ABC[[#This Row],[Carga Promedio]]</f>
        <v>0.40962199758514145</v>
      </c>
      <c r="L11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12" s="26" t="str">
        <f>ABC[[#This Row],[ABC]]&amp;ABC[[#This Row],[XYZ]]</f>
        <v>AY</v>
      </c>
    </row>
    <row r="113" spans="1:13" x14ac:dyDescent="0.25">
      <c r="A113" s="22">
        <v>29492</v>
      </c>
      <c r="B113" s="22">
        <v>10460.300000000005</v>
      </c>
      <c r="C113" s="22">
        <v>143.2917808219178</v>
      </c>
      <c r="D113" s="22">
        <v>46.525849306907567</v>
      </c>
      <c r="E113" s="22">
        <v>73</v>
      </c>
      <c r="F113" s="22">
        <f t="shared" si="2"/>
        <v>62301</v>
      </c>
      <c r="G113" s="24">
        <f>ABC[[#This Row],[Frecuencia Acumulada]]/SUM($F$78:$F$1143)</f>
        <v>5.1103026773028379E-4</v>
      </c>
      <c r="H113" s="22">
        <f t="shared" si="3"/>
        <v>2871383.0629999987</v>
      </c>
      <c r="I113" s="24">
        <f>H113/SUM(ABC[Carga Total])</f>
        <v>0.48628940586116504</v>
      </c>
      <c r="J113" s="23" t="str">
        <f>IF(ABC[[#This Row],[Acum (%)]] &lt;= 0.8, "A", IF( AND(ABC[[#This Row],[Acum (%)]] &gt; 0.8, ABC[[#This Row],[Acum (%)]] &lt;= 0.95 ), "B",  IF( ABC[[#This Row],[Acum (%)]] &gt; 0.95, "C", "OTHER")))</f>
        <v>A</v>
      </c>
      <c r="K113" s="24">
        <f>ABC[[#This Row],[Carga STDEV]]/ABC[[#This Row],[Carga Promedio]]</f>
        <v>0.32469307757944349</v>
      </c>
      <c r="L11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13" s="26" t="str">
        <f>ABC[[#This Row],[ABC]]&amp;ABC[[#This Row],[XYZ]]</f>
        <v>AY</v>
      </c>
    </row>
    <row r="114" spans="1:13" x14ac:dyDescent="0.25">
      <c r="A114" s="22">
        <v>235109</v>
      </c>
      <c r="B114" s="22">
        <v>10417.6</v>
      </c>
      <c r="C114" s="22">
        <v>33.497106109324761</v>
      </c>
      <c r="D114" s="22">
        <v>14.554997744428453</v>
      </c>
      <c r="E114" s="22">
        <v>311</v>
      </c>
      <c r="F114" s="22">
        <f t="shared" si="2"/>
        <v>62612</v>
      </c>
      <c r="G114" s="24">
        <f>ABC[[#This Row],[Frecuencia Acumulada]]/SUM($F$78:$F$1143)</f>
        <v>5.1358127675524517E-4</v>
      </c>
      <c r="H114" s="22">
        <f t="shared" si="3"/>
        <v>2881800.6629999988</v>
      </c>
      <c r="I114" s="24">
        <f>H114/SUM(ABC[Carga Total])</f>
        <v>0.48805370146483357</v>
      </c>
      <c r="J114" s="23" t="str">
        <f>IF(ABC[[#This Row],[Acum (%)]] &lt;= 0.8, "A", IF( AND(ABC[[#This Row],[Acum (%)]] &gt; 0.8, ABC[[#This Row],[Acum (%)]] &lt;= 0.95 ), "B",  IF( ABC[[#This Row],[Acum (%)]] &gt; 0.95, "C", "OTHER")))</f>
        <v>A</v>
      </c>
      <c r="K114" s="24">
        <f>ABC[[#This Row],[Carga STDEV]]/ABC[[#This Row],[Carga Promedio]]</f>
        <v>0.43451508010647832</v>
      </c>
      <c r="L11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14" s="26" t="str">
        <f>ABC[[#This Row],[ABC]]&amp;ABC[[#This Row],[XYZ]]</f>
        <v>AY</v>
      </c>
    </row>
    <row r="115" spans="1:13" x14ac:dyDescent="0.25">
      <c r="A115" s="22">
        <v>294143</v>
      </c>
      <c r="B115" s="22">
        <v>10409.199999999995</v>
      </c>
      <c r="C115" s="22">
        <v>86.743333333333339</v>
      </c>
      <c r="D115" s="22">
        <v>30.799341729660263</v>
      </c>
      <c r="E115" s="22">
        <v>120</v>
      </c>
      <c r="F115" s="22">
        <f t="shared" si="2"/>
        <v>62732</v>
      </c>
      <c r="G115" s="24">
        <f>ABC[[#This Row],[Frecuencia Acumulada]]/SUM($F$78:$F$1143)</f>
        <v>5.1456558891921735E-4</v>
      </c>
      <c r="H115" s="22">
        <f t="shared" si="3"/>
        <v>2892209.862999999</v>
      </c>
      <c r="I115" s="24">
        <f>H115/SUM(ABC[Carga Total])</f>
        <v>0.48981657446799237</v>
      </c>
      <c r="J115" s="23" t="str">
        <f>IF(ABC[[#This Row],[Acum (%)]] &lt;= 0.8, "A", IF( AND(ABC[[#This Row],[Acum (%)]] &gt; 0.8, ABC[[#This Row],[Acum (%)]] &lt;= 0.95 ), "B",  IF( ABC[[#This Row],[Acum (%)]] &gt; 0.95, "C", "OTHER")))</f>
        <v>A</v>
      </c>
      <c r="K115" s="24">
        <f>ABC[[#This Row],[Carga STDEV]]/ABC[[#This Row],[Carga Promedio]]</f>
        <v>0.35506292583092181</v>
      </c>
      <c r="L11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15" s="26" t="str">
        <f>ABC[[#This Row],[ABC]]&amp;ABC[[#This Row],[XYZ]]</f>
        <v>AY</v>
      </c>
    </row>
    <row r="116" spans="1:13" x14ac:dyDescent="0.25">
      <c r="A116" s="22">
        <v>294178</v>
      </c>
      <c r="B116" s="22">
        <v>10399.699999999993</v>
      </c>
      <c r="C116" s="22">
        <v>65.406918238993711</v>
      </c>
      <c r="D116" s="22">
        <v>20.5404605950134</v>
      </c>
      <c r="E116" s="22">
        <v>159</v>
      </c>
      <c r="F116" s="22">
        <f t="shared" si="2"/>
        <v>62891</v>
      </c>
      <c r="G116" s="24">
        <f>ABC[[#This Row],[Frecuencia Acumulada]]/SUM($F$78:$F$1143)</f>
        <v>5.1586980253648059E-4</v>
      </c>
      <c r="H116" s="22">
        <f t="shared" si="3"/>
        <v>2902609.5629999992</v>
      </c>
      <c r="I116" s="24">
        <f>H116/SUM(ABC[Carga Total])</f>
        <v>0.49157783857771747</v>
      </c>
      <c r="J116" s="23" t="str">
        <f>IF(ABC[[#This Row],[Acum (%)]] &lt;= 0.8, "A", IF( AND(ABC[[#This Row],[Acum (%)]] &gt; 0.8, ABC[[#This Row],[Acum (%)]] &lt;= 0.95 ), "B",  IF( ABC[[#This Row],[Acum (%)]] &gt; 0.95, "C", "OTHER")))</f>
        <v>A</v>
      </c>
      <c r="K116" s="24">
        <f>ABC[[#This Row],[Carga STDEV]]/ABC[[#This Row],[Carga Promedio]]</f>
        <v>0.31404110066705104</v>
      </c>
      <c r="L11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16" s="26" t="str">
        <f>ABC[[#This Row],[ABC]]&amp;ABC[[#This Row],[XYZ]]</f>
        <v>AY</v>
      </c>
    </row>
    <row r="117" spans="1:13" x14ac:dyDescent="0.25">
      <c r="A117" s="22">
        <v>294137</v>
      </c>
      <c r="B117" s="22">
        <v>10377.599999999999</v>
      </c>
      <c r="C117" s="22">
        <v>96.986915887850472</v>
      </c>
      <c r="D117" s="22">
        <v>30.87108033055982</v>
      </c>
      <c r="E117" s="22">
        <v>107</v>
      </c>
      <c r="F117" s="22">
        <f t="shared" si="2"/>
        <v>62998</v>
      </c>
      <c r="G117" s="24">
        <f>ABC[[#This Row],[Frecuencia Acumulada]]/SUM($F$78:$F$1143)</f>
        <v>5.1674748088268916E-4</v>
      </c>
      <c r="H117" s="22">
        <f t="shared" si="3"/>
        <v>2912987.1629999992</v>
      </c>
      <c r="I117" s="24">
        <f>H117/SUM(ABC[Carga Total])</f>
        <v>0.49333535989324423</v>
      </c>
      <c r="J117" s="23" t="str">
        <f>IF(ABC[[#This Row],[Acum (%)]] &lt;= 0.8, "A", IF( AND(ABC[[#This Row],[Acum (%)]] &gt; 0.8, ABC[[#This Row],[Acum (%)]] &lt;= 0.95 ), "B",  IF( ABC[[#This Row],[Acum (%)]] &gt; 0.95, "C", "OTHER")))</f>
        <v>A</v>
      </c>
      <c r="K117" s="24">
        <f>ABC[[#This Row],[Carga STDEV]]/ABC[[#This Row],[Carga Promedio]]</f>
        <v>0.31830149508266847</v>
      </c>
      <c r="L11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17" s="26" t="str">
        <f>ABC[[#This Row],[ABC]]&amp;ABC[[#This Row],[XYZ]]</f>
        <v>AY</v>
      </c>
    </row>
    <row r="118" spans="1:13" x14ac:dyDescent="0.25">
      <c r="A118" s="22">
        <v>24523</v>
      </c>
      <c r="B118" s="22">
        <v>10373.535999999996</v>
      </c>
      <c r="C118" s="22">
        <v>27.885849462365591</v>
      </c>
      <c r="D118" s="22">
        <v>11.558755378344804</v>
      </c>
      <c r="E118" s="22">
        <v>372</v>
      </c>
      <c r="F118" s="22">
        <f t="shared" si="2"/>
        <v>63370</v>
      </c>
      <c r="G118" s="24">
        <f>ABC[[#This Row],[Frecuencia Acumulada]]/SUM($F$78:$F$1143)</f>
        <v>5.1979884859100305E-4</v>
      </c>
      <c r="H118" s="22">
        <f t="shared" si="3"/>
        <v>2923360.6989999991</v>
      </c>
      <c r="I118" s="24">
        <f>H118/SUM(ABC[Carga Total])</f>
        <v>0.49509219294109569</v>
      </c>
      <c r="J118" s="23" t="str">
        <f>IF(ABC[[#This Row],[Acum (%)]] &lt;= 0.8, "A", IF( AND(ABC[[#This Row],[Acum (%)]] &gt; 0.8, ABC[[#This Row],[Acum (%)]] &lt;= 0.95 ), "B",  IF( ABC[[#This Row],[Acum (%)]] &gt; 0.95, "C", "OTHER")))</f>
        <v>A</v>
      </c>
      <c r="K118" s="24">
        <f>ABC[[#This Row],[Carga STDEV]]/ABC[[#This Row],[Carga Promedio]]</f>
        <v>0.41450253806843368</v>
      </c>
      <c r="L11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18" s="26" t="str">
        <f>ABC[[#This Row],[ABC]]&amp;ABC[[#This Row],[XYZ]]</f>
        <v>AY</v>
      </c>
    </row>
    <row r="119" spans="1:13" x14ac:dyDescent="0.25">
      <c r="A119" s="22">
        <v>294201</v>
      </c>
      <c r="B119" s="22">
        <v>10327.900000000003</v>
      </c>
      <c r="C119" s="22">
        <v>65.366455696202536</v>
      </c>
      <c r="D119" s="22">
        <v>20.802760751251757</v>
      </c>
      <c r="E119" s="22">
        <v>158</v>
      </c>
      <c r="F119" s="22">
        <f t="shared" si="2"/>
        <v>63528</v>
      </c>
      <c r="G119" s="24">
        <f>ABC[[#This Row],[Frecuencia Acumulada]]/SUM($F$78:$F$1143)</f>
        <v>5.2109485960689982E-4</v>
      </c>
      <c r="H119" s="22">
        <f t="shared" si="3"/>
        <v>2933688.598999999</v>
      </c>
      <c r="I119" s="24">
        <f>H119/SUM(ABC[Carga Total])</f>
        <v>0.49684129720360609</v>
      </c>
      <c r="J119" s="23" t="str">
        <f>IF(ABC[[#This Row],[Acum (%)]] &lt;= 0.8, "A", IF( AND(ABC[[#This Row],[Acum (%)]] &gt; 0.8, ABC[[#This Row],[Acum (%)]] &lt;= 0.95 ), "B",  IF( ABC[[#This Row],[Acum (%)]] &gt; 0.95, "C", "OTHER")))</f>
        <v>A</v>
      </c>
      <c r="K119" s="24">
        <f>ABC[[#This Row],[Carga STDEV]]/ABC[[#This Row],[Carga Promedio]]</f>
        <v>0.31824825944265317</v>
      </c>
      <c r="L11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19" s="26" t="str">
        <f>ABC[[#This Row],[ABC]]&amp;ABC[[#This Row],[XYZ]]</f>
        <v>AY</v>
      </c>
    </row>
    <row r="120" spans="1:13" x14ac:dyDescent="0.25">
      <c r="A120" s="22">
        <v>39820</v>
      </c>
      <c r="B120" s="22">
        <v>10326.100000000002</v>
      </c>
      <c r="C120" s="22">
        <v>141.45342465753421</v>
      </c>
      <c r="D120" s="22">
        <v>60.309684781025076</v>
      </c>
      <c r="E120" s="22">
        <v>73</v>
      </c>
      <c r="F120" s="22">
        <f t="shared" si="2"/>
        <v>63601</v>
      </c>
      <c r="G120" s="24">
        <f>ABC[[#This Row],[Frecuencia Acumulada]]/SUM($F$78:$F$1143)</f>
        <v>5.2169364950664958E-4</v>
      </c>
      <c r="H120" s="22">
        <f t="shared" si="3"/>
        <v>2944014.6989999991</v>
      </c>
      <c r="I120" s="24">
        <f>H120/SUM(ABC[Carga Total])</f>
        <v>0.49859009662315013</v>
      </c>
      <c r="J120" s="23" t="str">
        <f>IF(ABC[[#This Row],[Acum (%)]] &lt;= 0.8, "A", IF( AND(ABC[[#This Row],[Acum (%)]] &gt; 0.8, ABC[[#This Row],[Acum (%)]] &lt;= 0.95 ), "B",  IF( ABC[[#This Row],[Acum (%)]] &gt; 0.95, "C", "OTHER")))</f>
        <v>A</v>
      </c>
      <c r="K120" s="24">
        <f>ABC[[#This Row],[Carga STDEV]]/ABC[[#This Row],[Carga Promedio]]</f>
        <v>0.4263571909060373</v>
      </c>
      <c r="L12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20" s="26" t="str">
        <f>ABC[[#This Row],[ABC]]&amp;ABC[[#This Row],[XYZ]]</f>
        <v>AY</v>
      </c>
    </row>
    <row r="121" spans="1:13" x14ac:dyDescent="0.25">
      <c r="A121" s="22">
        <v>35212</v>
      </c>
      <c r="B121" s="22">
        <v>10305.5</v>
      </c>
      <c r="C121" s="22">
        <v>66.060897435897431</v>
      </c>
      <c r="D121" s="22">
        <v>22.206092083953578</v>
      </c>
      <c r="E121" s="22">
        <v>156</v>
      </c>
      <c r="F121" s="22">
        <f t="shared" si="2"/>
        <v>63757</v>
      </c>
      <c r="G121" s="24">
        <f>ABC[[#This Row],[Frecuencia Acumulada]]/SUM($F$78:$F$1143)</f>
        <v>5.229732553198135E-4</v>
      </c>
      <c r="H121" s="22">
        <f t="shared" si="3"/>
        <v>2954320.1989999991</v>
      </c>
      <c r="I121" s="24">
        <f>H121/SUM(ABC[Carga Total])</f>
        <v>0.50033540728430115</v>
      </c>
      <c r="J121" s="23" t="str">
        <f>IF(ABC[[#This Row],[Acum (%)]] &lt;= 0.8, "A", IF( AND(ABC[[#This Row],[Acum (%)]] &gt; 0.8, ABC[[#This Row],[Acum (%)]] &lt;= 0.95 ), "B",  IF( ABC[[#This Row],[Acum (%)]] &gt; 0.95, "C", "OTHER")))</f>
        <v>A</v>
      </c>
      <c r="K121" s="24">
        <f>ABC[[#This Row],[Carga STDEV]]/ABC[[#This Row],[Carga Promedio]]</f>
        <v>0.33614578284379781</v>
      </c>
      <c r="L12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21" s="26" t="str">
        <f>ABC[[#This Row],[ABC]]&amp;ABC[[#This Row],[XYZ]]</f>
        <v>AY</v>
      </c>
    </row>
    <row r="122" spans="1:13" x14ac:dyDescent="0.25">
      <c r="A122" s="22">
        <v>235127</v>
      </c>
      <c r="B122" s="22">
        <v>10279.882000000001</v>
      </c>
      <c r="C122" s="22">
        <v>30.5948869047619</v>
      </c>
      <c r="D122" s="22">
        <v>7.33170802109401</v>
      </c>
      <c r="E122" s="22">
        <v>336</v>
      </c>
      <c r="F122" s="22">
        <f t="shared" si="2"/>
        <v>64093</v>
      </c>
      <c r="G122" s="24">
        <f>ABC[[#This Row],[Frecuencia Acumulada]]/SUM($F$78:$F$1143)</f>
        <v>5.2572932937893575E-4</v>
      </c>
      <c r="H122" s="22">
        <f t="shared" si="3"/>
        <v>2964600.0809999993</v>
      </c>
      <c r="I122" s="24">
        <f>H122/SUM(ABC[Carga Total])</f>
        <v>0.50207637935261162</v>
      </c>
      <c r="J122" s="23" t="str">
        <f>IF(ABC[[#This Row],[Acum (%)]] &lt;= 0.8, "A", IF( AND(ABC[[#This Row],[Acum (%)]] &gt; 0.8, ABC[[#This Row],[Acum (%)]] &lt;= 0.95 ), "B",  IF( ABC[[#This Row],[Acum (%)]] &gt; 0.95, "C", "OTHER")))</f>
        <v>A</v>
      </c>
      <c r="K122" s="24">
        <f>ABC[[#This Row],[Carga STDEV]]/ABC[[#This Row],[Carga Promedio]]</f>
        <v>0.23963834361985747</v>
      </c>
      <c r="L12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22" s="26" t="str">
        <f>ABC[[#This Row],[ABC]]&amp;ABC[[#This Row],[XYZ]]</f>
        <v>AX</v>
      </c>
    </row>
    <row r="123" spans="1:13" x14ac:dyDescent="0.25">
      <c r="A123" s="22">
        <v>294155</v>
      </c>
      <c r="B123" s="22">
        <v>10264.6</v>
      </c>
      <c r="C123" s="22">
        <v>140.61095890410957</v>
      </c>
      <c r="D123" s="22">
        <v>50.107530376746972</v>
      </c>
      <c r="E123" s="22">
        <v>73</v>
      </c>
      <c r="F123" s="22">
        <f t="shared" si="2"/>
        <v>64166</v>
      </c>
      <c r="G123" s="24">
        <f>ABC[[#This Row],[Frecuencia Acumulada]]/SUM($F$78:$F$1143)</f>
        <v>5.2632811927868551E-4</v>
      </c>
      <c r="H123" s="22">
        <f t="shared" si="3"/>
        <v>2974864.6809999994</v>
      </c>
      <c r="I123" s="24">
        <f>H123/SUM(ABC[Carga Total])</f>
        <v>0.50381476330413755</v>
      </c>
      <c r="J123" s="23" t="str">
        <f>IF(ABC[[#This Row],[Acum (%)]] &lt;= 0.8, "A", IF( AND(ABC[[#This Row],[Acum (%)]] &gt; 0.8, ABC[[#This Row],[Acum (%)]] &lt;= 0.95 ), "B",  IF( ABC[[#This Row],[Acum (%)]] &gt; 0.95, "C", "OTHER")))</f>
        <v>A</v>
      </c>
      <c r="K123" s="24">
        <f>ABC[[#This Row],[Carga STDEV]]/ABC[[#This Row],[Carga Promedio]]</f>
        <v>0.35635579735231082</v>
      </c>
      <c r="L12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23" s="26" t="str">
        <f>ABC[[#This Row],[ABC]]&amp;ABC[[#This Row],[XYZ]]</f>
        <v>AY</v>
      </c>
    </row>
    <row r="124" spans="1:13" x14ac:dyDescent="0.25">
      <c r="A124" s="22">
        <v>120188</v>
      </c>
      <c r="B124" s="22">
        <v>10227.206000000002</v>
      </c>
      <c r="C124" s="22">
        <v>40.7458406374502</v>
      </c>
      <c r="D124" s="22">
        <v>27.395222995524282</v>
      </c>
      <c r="E124" s="22">
        <v>251</v>
      </c>
      <c r="F124" s="22">
        <f t="shared" si="2"/>
        <v>64417</v>
      </c>
      <c r="G124" s="24">
        <f>ABC[[#This Row],[Frecuencia Acumulada]]/SUM($F$78:$F$1143)</f>
        <v>5.2838697222166075E-4</v>
      </c>
      <c r="H124" s="22">
        <f t="shared" si="3"/>
        <v>2985091.8869999992</v>
      </c>
      <c r="I124" s="24">
        <f>H124/SUM(ABC[Carga Total])</f>
        <v>0.50554681431239401</v>
      </c>
      <c r="J124" s="23" t="str">
        <f>IF(ABC[[#This Row],[Acum (%)]] &lt;= 0.8, "A", IF( AND(ABC[[#This Row],[Acum (%)]] &gt; 0.8, ABC[[#This Row],[Acum (%)]] &lt;= 0.95 ), "B",  IF( ABC[[#This Row],[Acum (%)]] &gt; 0.95, "C", "OTHER")))</f>
        <v>A</v>
      </c>
      <c r="K124" s="24">
        <f>ABC[[#This Row],[Carga STDEV]]/ABC[[#This Row],[Carga Promedio]]</f>
        <v>0.67234403725480785</v>
      </c>
      <c r="L124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124" s="26" t="str">
        <f>ABC[[#This Row],[ABC]]&amp;ABC[[#This Row],[XYZ]]</f>
        <v>AZ</v>
      </c>
    </row>
    <row r="125" spans="1:13" x14ac:dyDescent="0.25">
      <c r="A125" s="22">
        <v>294147</v>
      </c>
      <c r="B125" s="22">
        <v>10207.400000000001</v>
      </c>
      <c r="C125" s="22">
        <v>86.503389830508468</v>
      </c>
      <c r="D125" s="22">
        <v>30.577534718097809</v>
      </c>
      <c r="E125" s="22">
        <v>118</v>
      </c>
      <c r="F125" s="22">
        <f t="shared" si="2"/>
        <v>64535</v>
      </c>
      <c r="G125" s="24">
        <f>ABC[[#This Row],[Frecuencia Acumulada]]/SUM($F$78:$F$1143)</f>
        <v>5.293548791829002E-4</v>
      </c>
      <c r="H125" s="22">
        <f t="shared" si="3"/>
        <v>2995299.2869999991</v>
      </c>
      <c r="I125" s="24">
        <f>H125/SUM(ABC[Carga Total])</f>
        <v>0.50727551103187707</v>
      </c>
      <c r="J125" s="23" t="str">
        <f>IF(ABC[[#This Row],[Acum (%)]] &lt;= 0.8, "A", IF( AND(ABC[[#This Row],[Acum (%)]] &gt; 0.8, ABC[[#This Row],[Acum (%)]] &lt;= 0.95 ), "B",  IF( ABC[[#This Row],[Acum (%)]] &gt; 0.95, "C", "OTHER")))</f>
        <v>A</v>
      </c>
      <c r="K125" s="24">
        <f>ABC[[#This Row],[Carga STDEV]]/ABC[[#This Row],[Carga Promedio]]</f>
        <v>0.35348365859430819</v>
      </c>
      <c r="L12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25" s="26" t="str">
        <f>ABC[[#This Row],[ABC]]&amp;ABC[[#This Row],[XYZ]]</f>
        <v>AY</v>
      </c>
    </row>
    <row r="126" spans="1:13" x14ac:dyDescent="0.25">
      <c r="A126" s="22">
        <v>3969</v>
      </c>
      <c r="B126" s="22">
        <v>10202.599999999997</v>
      </c>
      <c r="C126" s="22">
        <v>88.718260869565228</v>
      </c>
      <c r="D126" s="22">
        <v>30.121367314229268</v>
      </c>
      <c r="E126" s="22">
        <v>115</v>
      </c>
      <c r="F126" s="22">
        <f t="shared" si="2"/>
        <v>64650</v>
      </c>
      <c r="G126" s="24">
        <f>ABC[[#This Row],[Frecuencia Acumulada]]/SUM($F$78:$F$1143)</f>
        <v>5.3029817834004023E-4</v>
      </c>
      <c r="H126" s="22">
        <f t="shared" si="3"/>
        <v>3005501.8869999992</v>
      </c>
      <c r="I126" s="24">
        <f>H126/SUM(ABC[Carga Total])</f>
        <v>0.50900339483678303</v>
      </c>
      <c r="J126" s="23" t="str">
        <f>IF(ABC[[#This Row],[Acum (%)]] &lt;= 0.8, "A", IF( AND(ABC[[#This Row],[Acum (%)]] &gt; 0.8, ABC[[#This Row],[Acum (%)]] &lt;= 0.95 ), "B",  IF( ABC[[#This Row],[Acum (%)]] &gt; 0.95, "C", "OTHER")))</f>
        <v>A</v>
      </c>
      <c r="K126" s="24">
        <f>ABC[[#This Row],[Carga STDEV]]/ABC[[#This Row],[Carga Promedio]]</f>
        <v>0.33951710751537506</v>
      </c>
      <c r="L12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26" s="26" t="str">
        <f>ABC[[#This Row],[ABC]]&amp;ABC[[#This Row],[XYZ]]</f>
        <v>AY</v>
      </c>
    </row>
    <row r="127" spans="1:13" x14ac:dyDescent="0.25">
      <c r="A127" s="22">
        <v>235114</v>
      </c>
      <c r="B127" s="22">
        <v>10199.090999999999</v>
      </c>
      <c r="C127" s="22">
        <v>30.445047761194051</v>
      </c>
      <c r="D127" s="22">
        <v>8.6362045100280849</v>
      </c>
      <c r="E127" s="22">
        <v>335</v>
      </c>
      <c r="F127" s="22">
        <f t="shared" si="2"/>
        <v>64985</v>
      </c>
      <c r="G127" s="24">
        <f>ABC[[#This Row],[Frecuencia Acumulada]]/SUM($F$78:$F$1143)</f>
        <v>5.3304604979779601E-4</v>
      </c>
      <c r="H127" s="22">
        <f t="shared" si="3"/>
        <v>3015700.9779999992</v>
      </c>
      <c r="I127" s="24">
        <f>H127/SUM(ABC[Carga Total])</f>
        <v>0.51073068436726188</v>
      </c>
      <c r="J127" s="23" t="str">
        <f>IF(ABC[[#This Row],[Acum (%)]] &lt;= 0.8, "A", IF( AND(ABC[[#This Row],[Acum (%)]] &gt; 0.8, ABC[[#This Row],[Acum (%)]] &lt;= 0.95 ), "B",  IF( ABC[[#This Row],[Acum (%)]] &gt; 0.95, "C", "OTHER")))</f>
        <v>A</v>
      </c>
      <c r="K127" s="24">
        <f>ABC[[#This Row],[Carga STDEV]]/ABC[[#This Row],[Carga Promedio]]</f>
        <v>0.28366532967098795</v>
      </c>
      <c r="L12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27" s="26" t="str">
        <f>ABC[[#This Row],[ABC]]&amp;ABC[[#This Row],[XYZ]]</f>
        <v>AX</v>
      </c>
    </row>
    <row r="128" spans="1:13" x14ac:dyDescent="0.25">
      <c r="A128" s="22">
        <v>26711</v>
      </c>
      <c r="B128" s="22">
        <v>10153.199999999995</v>
      </c>
      <c r="C128" s="22">
        <v>94.011111111111106</v>
      </c>
      <c r="D128" s="22">
        <v>32.971251519942001</v>
      </c>
      <c r="E128" s="22">
        <v>108</v>
      </c>
      <c r="F128" s="22">
        <f t="shared" si="2"/>
        <v>65093</v>
      </c>
      <c r="G128" s="24">
        <f>ABC[[#This Row],[Frecuencia Acumulada]]/SUM($F$78:$F$1143)</f>
        <v>5.3393193074537104E-4</v>
      </c>
      <c r="H128" s="22">
        <f t="shared" si="3"/>
        <v>3025854.1779999994</v>
      </c>
      <c r="I128" s="24">
        <f>H128/SUM(ABC[Carga Total])</f>
        <v>0.51245020192631263</v>
      </c>
      <c r="J128" s="23" t="str">
        <f>IF(ABC[[#This Row],[Acum (%)]] &lt;= 0.8, "A", IF( AND(ABC[[#This Row],[Acum (%)]] &gt; 0.8, ABC[[#This Row],[Acum (%)]] &lt;= 0.95 ), "B",  IF( ABC[[#This Row],[Acum (%)]] &gt; 0.95, "C", "OTHER")))</f>
        <v>A</v>
      </c>
      <c r="K128" s="24">
        <f>ABC[[#This Row],[Carga STDEV]]/ABC[[#This Row],[Carga Promedio]]</f>
        <v>0.35071653903732186</v>
      </c>
      <c r="L12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28" s="26" t="str">
        <f>ABC[[#This Row],[ABC]]&amp;ABC[[#This Row],[XYZ]]</f>
        <v>AY</v>
      </c>
    </row>
    <row r="129" spans="1:13" x14ac:dyDescent="0.25">
      <c r="A129" s="22">
        <v>294125</v>
      </c>
      <c r="B129" s="22">
        <v>10133.499999999993</v>
      </c>
      <c r="C129" s="22">
        <v>87.357758620689623</v>
      </c>
      <c r="D129" s="22">
        <v>24.888230677106833</v>
      </c>
      <c r="E129" s="22">
        <v>116</v>
      </c>
      <c r="F129" s="22">
        <f t="shared" si="2"/>
        <v>65209</v>
      </c>
      <c r="G129" s="24">
        <f>ABC[[#This Row],[Frecuencia Acumulada]]/SUM($F$78:$F$1143)</f>
        <v>5.3488343250387754E-4</v>
      </c>
      <c r="H129" s="22">
        <f t="shared" si="3"/>
        <v>3035987.6779999994</v>
      </c>
      <c r="I129" s="24">
        <f>H129/SUM(ABC[Carga Total])</f>
        <v>0.51416638314845364</v>
      </c>
      <c r="J129" s="23" t="str">
        <f>IF(ABC[[#This Row],[Acum (%)]] &lt;= 0.8, "A", IF( AND(ABC[[#This Row],[Acum (%)]] &gt; 0.8, ABC[[#This Row],[Acum (%)]] &lt;= 0.95 ), "B",  IF( ABC[[#This Row],[Acum (%)]] &gt; 0.95, "C", "OTHER")))</f>
        <v>A</v>
      </c>
      <c r="K129" s="24">
        <f>ABC[[#This Row],[Carga STDEV]]/ABC[[#This Row],[Carga Promedio]]</f>
        <v>0.28490006005273533</v>
      </c>
      <c r="L129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29" s="26" t="str">
        <f>ABC[[#This Row],[ABC]]&amp;ABC[[#This Row],[XYZ]]</f>
        <v>AX</v>
      </c>
    </row>
    <row r="130" spans="1:13" x14ac:dyDescent="0.25">
      <c r="A130" s="22">
        <v>30720</v>
      </c>
      <c r="B130" s="22">
        <v>10116</v>
      </c>
      <c r="C130" s="22">
        <v>187.33333333333331</v>
      </c>
      <c r="D130" s="22">
        <v>69.154704883667677</v>
      </c>
      <c r="E130" s="22">
        <v>54</v>
      </c>
      <c r="F130" s="22">
        <f t="shared" si="2"/>
        <v>65263</v>
      </c>
      <c r="G130" s="24">
        <f>ABC[[#This Row],[Frecuencia Acumulada]]/SUM($F$78:$F$1143)</f>
        <v>5.3532637297766506E-4</v>
      </c>
      <c r="H130" s="22">
        <f t="shared" si="3"/>
        <v>3046103.6779999994</v>
      </c>
      <c r="I130" s="24">
        <f>H130/SUM(ABC[Carga Total])</f>
        <v>0.51587960061953253</v>
      </c>
      <c r="J130" s="23" t="str">
        <f>IF(ABC[[#This Row],[Acum (%)]] &lt;= 0.8, "A", IF( AND(ABC[[#This Row],[Acum (%)]] &gt; 0.8, ABC[[#This Row],[Acum (%)]] &lt;= 0.95 ), "B",  IF( ABC[[#This Row],[Acum (%)]] &gt; 0.95, "C", "OTHER")))</f>
        <v>A</v>
      </c>
      <c r="K130" s="24">
        <f>ABC[[#This Row],[Carga STDEV]]/ABC[[#This Row],[Carga Promedio]]</f>
        <v>0.36915322891637553</v>
      </c>
      <c r="L13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30" s="26" t="str">
        <f>ABC[[#This Row],[ABC]]&amp;ABC[[#This Row],[XYZ]]</f>
        <v>AY</v>
      </c>
    </row>
    <row r="131" spans="1:13" x14ac:dyDescent="0.25">
      <c r="A131" s="22">
        <v>23589</v>
      </c>
      <c r="B131" s="22">
        <v>10094.999999999996</v>
      </c>
      <c r="C131" s="22">
        <v>31.845425867507881</v>
      </c>
      <c r="D131" s="22">
        <v>7.9695952813056801</v>
      </c>
      <c r="E131" s="22">
        <v>317</v>
      </c>
      <c r="F131" s="22">
        <f t="shared" ref="F131:F194" si="4">F130+E131</f>
        <v>65580</v>
      </c>
      <c r="G131" s="24">
        <f>ABC[[#This Row],[Frecuencia Acumulada]]/SUM($F$78:$F$1143)</f>
        <v>5.3792659761082507E-4</v>
      </c>
      <c r="H131" s="22">
        <f t="shared" si="3"/>
        <v>3056198.6779999994</v>
      </c>
      <c r="I131" s="24">
        <f>H131/SUM(ABC[Carga Total])</f>
        <v>0.51758926158933682</v>
      </c>
      <c r="J131" s="23" t="str">
        <f>IF(ABC[[#This Row],[Acum (%)]] &lt;= 0.8, "A", IF( AND(ABC[[#This Row],[Acum (%)]] &gt; 0.8, ABC[[#This Row],[Acum (%)]] &lt;= 0.95 ), "B",  IF( ABC[[#This Row],[Acum (%)]] &gt; 0.95, "C", "OTHER")))</f>
        <v>A</v>
      </c>
      <c r="K131" s="24">
        <f>ABC[[#This Row],[Carga STDEV]]/ABC[[#This Row],[Carga Promedio]]</f>
        <v>0.25025871264724131</v>
      </c>
      <c r="L13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31" s="26" t="str">
        <f>ABC[[#This Row],[ABC]]&amp;ABC[[#This Row],[XYZ]]</f>
        <v>AX</v>
      </c>
    </row>
    <row r="132" spans="1:13" x14ac:dyDescent="0.25">
      <c r="A132" s="22">
        <v>34320</v>
      </c>
      <c r="B132" s="22">
        <v>10066.100000000004</v>
      </c>
      <c r="C132" s="22">
        <v>58.185549132947976</v>
      </c>
      <c r="D132" s="22">
        <v>13.726810015955696</v>
      </c>
      <c r="E132" s="22">
        <v>173</v>
      </c>
      <c r="F132" s="22">
        <f t="shared" si="4"/>
        <v>65753</v>
      </c>
      <c r="G132" s="24">
        <f>ABC[[#This Row],[Frecuencia Acumulada]]/SUM($F$78:$F$1143)</f>
        <v>5.3934564764721829E-4</v>
      </c>
      <c r="H132" s="22">
        <f t="shared" ref="H132:H195" si="5">H131+B132</f>
        <v>3066264.7779999995</v>
      </c>
      <c r="I132" s="24">
        <f>H132/SUM(ABC[Carga Total])</f>
        <v>0.51929402813595882</v>
      </c>
      <c r="J132" s="23" t="str">
        <f>IF(ABC[[#This Row],[Acum (%)]] &lt;= 0.8, "A", IF( AND(ABC[[#This Row],[Acum (%)]] &gt; 0.8, ABC[[#This Row],[Acum (%)]] &lt;= 0.95 ), "B",  IF( ABC[[#This Row],[Acum (%)]] &gt; 0.95, "C", "OTHER")))</f>
        <v>A</v>
      </c>
      <c r="K132" s="24">
        <f>ABC[[#This Row],[Carga STDEV]]/ABC[[#This Row],[Carga Promedio]]</f>
        <v>0.2359144189666639</v>
      </c>
      <c r="L13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32" s="26" t="str">
        <f>ABC[[#This Row],[ABC]]&amp;ABC[[#This Row],[XYZ]]</f>
        <v>AX</v>
      </c>
    </row>
    <row r="133" spans="1:13" x14ac:dyDescent="0.25">
      <c r="A133" s="22">
        <v>294148</v>
      </c>
      <c r="B133" s="22">
        <v>9921.9000000000015</v>
      </c>
      <c r="C133" s="22">
        <v>95.402884615384622</v>
      </c>
      <c r="D133" s="22">
        <v>33.46064332603877</v>
      </c>
      <c r="E133" s="22">
        <v>104</v>
      </c>
      <c r="F133" s="22">
        <f t="shared" si="4"/>
        <v>65857</v>
      </c>
      <c r="G133" s="24">
        <f>ABC[[#This Row],[Frecuencia Acumulada]]/SUM($F$78:$F$1143)</f>
        <v>5.4019871818932754E-4</v>
      </c>
      <c r="H133" s="22">
        <f t="shared" si="5"/>
        <v>3076186.6779999994</v>
      </c>
      <c r="I133" s="24">
        <f>H133/SUM(ABC[Carga Total])</f>
        <v>0.52097437337382924</v>
      </c>
      <c r="J133" s="23" t="str">
        <f>IF(ABC[[#This Row],[Acum (%)]] &lt;= 0.8, "A", IF( AND(ABC[[#This Row],[Acum (%)]] &gt; 0.8, ABC[[#This Row],[Acum (%)]] &lt;= 0.95 ), "B",  IF( ABC[[#This Row],[Acum (%)]] &gt; 0.95, "C", "OTHER")))</f>
        <v>A</v>
      </c>
      <c r="K133" s="24">
        <f>ABC[[#This Row],[Carga STDEV]]/ABC[[#This Row],[Carga Promedio]]</f>
        <v>0.35072989103982422</v>
      </c>
      <c r="L13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33" s="26" t="str">
        <f>ABC[[#This Row],[ABC]]&amp;ABC[[#This Row],[XYZ]]</f>
        <v>AY</v>
      </c>
    </row>
    <row r="134" spans="1:13" x14ac:dyDescent="0.25">
      <c r="A134" s="22">
        <v>29454</v>
      </c>
      <c r="B134" s="22">
        <v>9873.1999999999989</v>
      </c>
      <c r="C134" s="22">
        <v>92.272897196261709</v>
      </c>
      <c r="D134" s="22">
        <v>34.330185216493746</v>
      </c>
      <c r="E134" s="22">
        <v>107</v>
      </c>
      <c r="F134" s="22">
        <f t="shared" si="4"/>
        <v>65964</v>
      </c>
      <c r="G134" s="24">
        <f>ABC[[#This Row],[Frecuencia Acumulada]]/SUM($F$78:$F$1143)</f>
        <v>5.4107639653553621E-4</v>
      </c>
      <c r="H134" s="22">
        <f t="shared" si="5"/>
        <v>3086059.8779999996</v>
      </c>
      <c r="I134" s="24">
        <f>H134/SUM(ABC[Carga Total])</f>
        <v>0.5226464709158869</v>
      </c>
      <c r="J134" s="23" t="str">
        <f>IF(ABC[[#This Row],[Acum (%)]] &lt;= 0.8, "A", IF( AND(ABC[[#This Row],[Acum (%)]] &gt; 0.8, ABC[[#This Row],[Acum (%)]] &lt;= 0.95 ), "B",  IF( ABC[[#This Row],[Acum (%)]] &gt; 0.95, "C", "OTHER")))</f>
        <v>A</v>
      </c>
      <c r="K134" s="24">
        <f>ABC[[#This Row],[Carga STDEV]]/ABC[[#This Row],[Carga Promedio]]</f>
        <v>0.37205058321160611</v>
      </c>
      <c r="L13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34" s="26" t="str">
        <f>ABC[[#This Row],[ABC]]&amp;ABC[[#This Row],[XYZ]]</f>
        <v>AY</v>
      </c>
    </row>
    <row r="135" spans="1:13" x14ac:dyDescent="0.25">
      <c r="A135" s="22">
        <v>34313</v>
      </c>
      <c r="B135" s="22">
        <v>9869.4879999999957</v>
      </c>
      <c r="C135" s="22">
        <v>51.944673684210521</v>
      </c>
      <c r="D135" s="22">
        <v>13.985047599816932</v>
      </c>
      <c r="E135" s="22">
        <v>190</v>
      </c>
      <c r="F135" s="22">
        <f t="shared" si="4"/>
        <v>66154</v>
      </c>
      <c r="G135" s="24">
        <f>ABC[[#This Row],[Frecuencia Acumulada]]/SUM($F$78:$F$1143)</f>
        <v>5.4263489079515884E-4</v>
      </c>
      <c r="H135" s="22">
        <f t="shared" si="5"/>
        <v>3095929.3659999995</v>
      </c>
      <c r="I135" s="24">
        <f>H135/SUM(ABC[Carga Total])</f>
        <v>0.5243179398040051</v>
      </c>
      <c r="J135" s="23" t="str">
        <f>IF(ABC[[#This Row],[Acum (%)]] &lt;= 0.8, "A", IF( AND(ABC[[#This Row],[Acum (%)]] &gt; 0.8, ABC[[#This Row],[Acum (%)]] &lt;= 0.95 ), "B",  IF( ABC[[#This Row],[Acum (%)]] &gt; 0.95, "C", "OTHER")))</f>
        <v>A</v>
      </c>
      <c r="K135" s="24">
        <f>ABC[[#This Row],[Carga STDEV]]/ABC[[#This Row],[Carga Promedio]]</f>
        <v>0.26922967472732295</v>
      </c>
      <c r="L13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35" s="26" t="str">
        <f>ABC[[#This Row],[ABC]]&amp;ABC[[#This Row],[XYZ]]</f>
        <v>AX</v>
      </c>
    </row>
    <row r="136" spans="1:13" x14ac:dyDescent="0.25">
      <c r="A136" s="22">
        <v>235129</v>
      </c>
      <c r="B136" s="22">
        <v>9676.8990000000013</v>
      </c>
      <c r="C136" s="22">
        <v>29.775073846153845</v>
      </c>
      <c r="D136" s="22">
        <v>8.2675908373473082</v>
      </c>
      <c r="E136" s="22">
        <v>325</v>
      </c>
      <c r="F136" s="22">
        <f t="shared" si="4"/>
        <v>66479</v>
      </c>
      <c r="G136" s="24">
        <f>ABC[[#This Row],[Frecuencia Acumulada]]/SUM($F$78:$F$1143)</f>
        <v>5.4530073623925031E-4</v>
      </c>
      <c r="H136" s="22">
        <f t="shared" si="5"/>
        <v>3105606.2649999997</v>
      </c>
      <c r="I136" s="24">
        <f>H136/SUM(ABC[Carga Total])</f>
        <v>0.52595679235764936</v>
      </c>
      <c r="J136" s="23" t="str">
        <f>IF(ABC[[#This Row],[Acum (%)]] &lt;= 0.8, "A", IF( AND(ABC[[#This Row],[Acum (%)]] &gt; 0.8, ABC[[#This Row],[Acum (%)]] &lt;= 0.95 ), "B",  IF( ABC[[#This Row],[Acum (%)]] &gt; 0.95, "C", "OTHER")))</f>
        <v>A</v>
      </c>
      <c r="K136" s="24">
        <f>ABC[[#This Row],[Carga STDEV]]/ABC[[#This Row],[Carga Promedio]]</f>
        <v>0.27766818917277891</v>
      </c>
      <c r="L13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36" s="26" t="str">
        <f>ABC[[#This Row],[ABC]]&amp;ABC[[#This Row],[XYZ]]</f>
        <v>AX</v>
      </c>
    </row>
    <row r="137" spans="1:13" x14ac:dyDescent="0.25">
      <c r="A137" s="22">
        <v>24527</v>
      </c>
      <c r="B137" s="22">
        <v>9675.9459999999999</v>
      </c>
      <c r="C137" s="22">
        <v>55.291119999999992</v>
      </c>
      <c r="D137" s="22">
        <v>16.668021873146138</v>
      </c>
      <c r="E137" s="22">
        <v>175</v>
      </c>
      <c r="F137" s="22">
        <f t="shared" si="4"/>
        <v>66654</v>
      </c>
      <c r="G137" s="24">
        <f>ABC[[#This Row],[Frecuencia Acumulada]]/SUM($F$78:$F$1143)</f>
        <v>5.4673619147837648E-4</v>
      </c>
      <c r="H137" s="22">
        <f t="shared" si="5"/>
        <v>3115282.2109999997</v>
      </c>
      <c r="I137" s="24">
        <f>H137/SUM(ABC[Carga Total])</f>
        <v>0.52759548351387875</v>
      </c>
      <c r="J137" s="23" t="str">
        <f>IF(ABC[[#This Row],[Acum (%)]] &lt;= 0.8, "A", IF( AND(ABC[[#This Row],[Acum (%)]] &gt; 0.8, ABC[[#This Row],[Acum (%)]] &lt;= 0.95 ), "B",  IF( ABC[[#This Row],[Acum (%)]] &gt; 0.95, "C", "OTHER")))</f>
        <v>A</v>
      </c>
      <c r="K137" s="24">
        <f>ABC[[#This Row],[Carga STDEV]]/ABC[[#This Row],[Carga Promedio]]</f>
        <v>0.3014592917116915</v>
      </c>
      <c r="L13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37" s="26" t="str">
        <f>ABC[[#This Row],[ABC]]&amp;ABC[[#This Row],[XYZ]]</f>
        <v>AY</v>
      </c>
    </row>
    <row r="138" spans="1:13" x14ac:dyDescent="0.25">
      <c r="A138" s="22">
        <v>3332</v>
      </c>
      <c r="B138" s="22">
        <v>9671.4840000000077</v>
      </c>
      <c r="C138" s="22">
        <v>35.041608695652172</v>
      </c>
      <c r="D138" s="22">
        <v>10.120895928314777</v>
      </c>
      <c r="E138" s="22">
        <v>276</v>
      </c>
      <c r="F138" s="22">
        <f t="shared" si="4"/>
        <v>66930</v>
      </c>
      <c r="G138" s="24">
        <f>ABC[[#This Row],[Frecuencia Acumulada]]/SUM($F$78:$F$1143)</f>
        <v>5.4900010945551259E-4</v>
      </c>
      <c r="H138" s="22">
        <f t="shared" si="5"/>
        <v>3124953.6949999998</v>
      </c>
      <c r="I138" s="24">
        <f>H138/SUM(ABC[Carga Total])</f>
        <v>0.52923341899826581</v>
      </c>
      <c r="J138" s="23" t="str">
        <f>IF(ABC[[#This Row],[Acum (%)]] &lt;= 0.8, "A", IF( AND(ABC[[#This Row],[Acum (%)]] &gt; 0.8, ABC[[#This Row],[Acum (%)]] &lt;= 0.95 ), "B",  IF( ABC[[#This Row],[Acum (%)]] &gt; 0.95, "C", "OTHER")))</f>
        <v>A</v>
      </c>
      <c r="K138" s="24">
        <f>ABC[[#This Row],[Carga STDEV]]/ABC[[#This Row],[Carga Promedio]]</f>
        <v>0.28882509408224</v>
      </c>
      <c r="L138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38" s="26" t="str">
        <f>ABC[[#This Row],[ABC]]&amp;ABC[[#This Row],[XYZ]]</f>
        <v>AX</v>
      </c>
    </row>
    <row r="139" spans="1:13" x14ac:dyDescent="0.25">
      <c r="A139" s="22">
        <v>235108</v>
      </c>
      <c r="B139" s="22">
        <v>9613.5</v>
      </c>
      <c r="C139" s="22">
        <v>41.437500000000014</v>
      </c>
      <c r="D139" s="22">
        <v>14.39614603158674</v>
      </c>
      <c r="E139" s="22">
        <v>232</v>
      </c>
      <c r="F139" s="22">
        <f t="shared" si="4"/>
        <v>67162</v>
      </c>
      <c r="G139" s="24">
        <f>ABC[[#This Row],[Frecuencia Acumulada]]/SUM($F$78:$F$1143)</f>
        <v>5.5090311297252559E-4</v>
      </c>
      <c r="H139" s="22">
        <f t="shared" si="5"/>
        <v>3134567.1949999998</v>
      </c>
      <c r="I139" s="24">
        <f>H139/SUM(ABC[Carga Total])</f>
        <v>0.53086153447456241</v>
      </c>
      <c r="J139" s="23" t="str">
        <f>IF(ABC[[#This Row],[Acum (%)]] &lt;= 0.8, "A", IF( AND(ABC[[#This Row],[Acum (%)]] &gt; 0.8, ABC[[#This Row],[Acum (%)]] &lt;= 0.95 ), "B",  IF( ABC[[#This Row],[Acum (%)]] &gt; 0.95, "C", "OTHER")))</f>
        <v>A</v>
      </c>
      <c r="K139" s="24">
        <f>ABC[[#This Row],[Carga STDEV]]/ABC[[#This Row],[Carga Promedio]]</f>
        <v>0.34741830543799057</v>
      </c>
      <c r="L13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39" s="26" t="str">
        <f>ABC[[#This Row],[ABC]]&amp;ABC[[#This Row],[XYZ]]</f>
        <v>AY</v>
      </c>
    </row>
    <row r="140" spans="1:13" x14ac:dyDescent="0.25">
      <c r="A140" s="22">
        <v>120224</v>
      </c>
      <c r="B140" s="22">
        <v>9571.1099999999969</v>
      </c>
      <c r="C140" s="22">
        <v>62.967828947368425</v>
      </c>
      <c r="D140" s="22">
        <v>25.450828993583162</v>
      </c>
      <c r="E140" s="22">
        <v>152</v>
      </c>
      <c r="F140" s="22">
        <f t="shared" si="4"/>
        <v>67314</v>
      </c>
      <c r="G140" s="24">
        <f>ABC[[#This Row],[Frecuencia Acumulada]]/SUM($F$78:$F$1143)</f>
        <v>5.5214990838022373E-4</v>
      </c>
      <c r="H140" s="22">
        <f t="shared" si="5"/>
        <v>3144138.3049999997</v>
      </c>
      <c r="I140" s="24">
        <f>H140/SUM(ABC[Carga Total])</f>
        <v>0.53248247089900069</v>
      </c>
      <c r="J140" s="23" t="str">
        <f>IF(ABC[[#This Row],[Acum (%)]] &lt;= 0.8, "A", IF( AND(ABC[[#This Row],[Acum (%)]] &gt; 0.8, ABC[[#This Row],[Acum (%)]] &lt;= 0.95 ), "B",  IF( ABC[[#This Row],[Acum (%)]] &gt; 0.95, "C", "OTHER")))</f>
        <v>A</v>
      </c>
      <c r="K140" s="24">
        <f>ABC[[#This Row],[Carga STDEV]]/ABC[[#This Row],[Carga Promedio]]</f>
        <v>0.4041878117610852</v>
      </c>
      <c r="L14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40" s="26" t="str">
        <f>ABC[[#This Row],[ABC]]&amp;ABC[[#This Row],[XYZ]]</f>
        <v>AY</v>
      </c>
    </row>
    <row r="141" spans="1:13" x14ac:dyDescent="0.25">
      <c r="A141" s="22">
        <v>24525</v>
      </c>
      <c r="B141" s="22">
        <v>9538.117000000002</v>
      </c>
      <c r="C141" s="22">
        <v>28.303017804154301</v>
      </c>
      <c r="D141" s="22">
        <v>13.420764631840223</v>
      </c>
      <c r="E141" s="22">
        <v>337</v>
      </c>
      <c r="F141" s="22">
        <f t="shared" si="4"/>
        <v>67651</v>
      </c>
      <c r="G141" s="24">
        <f>ABC[[#This Row],[Frecuencia Acumulada]]/SUM($F$78:$F$1143)</f>
        <v>5.5491418504071246E-4</v>
      </c>
      <c r="H141" s="22">
        <f t="shared" si="5"/>
        <v>3153676.4219999998</v>
      </c>
      <c r="I141" s="24">
        <f>H141/SUM(ABC[Carga Total])</f>
        <v>0.53409781972122239</v>
      </c>
      <c r="J141" s="23" t="str">
        <f>IF(ABC[[#This Row],[Acum (%)]] &lt;= 0.8, "A", IF( AND(ABC[[#This Row],[Acum (%)]] &gt; 0.8, ABC[[#This Row],[Acum (%)]] &lt;= 0.95 ), "B",  IF( ABC[[#This Row],[Acum (%)]] &gt; 0.95, "C", "OTHER")))</f>
        <v>A</v>
      </c>
      <c r="K141" s="24">
        <f>ABC[[#This Row],[Carga STDEV]]/ABC[[#This Row],[Carga Promedio]]</f>
        <v>0.47418140089182753</v>
      </c>
      <c r="L14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41" s="26" t="str">
        <f>ABC[[#This Row],[ABC]]&amp;ABC[[#This Row],[XYZ]]</f>
        <v>AY</v>
      </c>
    </row>
    <row r="142" spans="1:13" x14ac:dyDescent="0.25">
      <c r="A142" s="22">
        <v>33412</v>
      </c>
      <c r="B142" s="22">
        <v>9520.3509999999987</v>
      </c>
      <c r="C142" s="22">
        <v>24.728184415584415</v>
      </c>
      <c r="D142" s="22">
        <v>9.8229959040511936</v>
      </c>
      <c r="E142" s="22">
        <v>385</v>
      </c>
      <c r="F142" s="22">
        <f t="shared" si="4"/>
        <v>68036</v>
      </c>
      <c r="G142" s="24">
        <f>ABC[[#This Row],[Frecuencia Acumulada]]/SUM($F$78:$F$1143)</f>
        <v>5.5807218656679007E-4</v>
      </c>
      <c r="H142" s="22">
        <f t="shared" si="5"/>
        <v>3163196.7729999996</v>
      </c>
      <c r="I142" s="24">
        <f>H142/SUM(ABC[Carga Total])</f>
        <v>0.53571015974336578</v>
      </c>
      <c r="J142" s="23" t="str">
        <f>IF(ABC[[#This Row],[Acum (%)]] &lt;= 0.8, "A", IF( AND(ABC[[#This Row],[Acum (%)]] &gt; 0.8, ABC[[#This Row],[Acum (%)]] &lt;= 0.95 ), "B",  IF( ABC[[#This Row],[Acum (%)]] &gt; 0.95, "C", "OTHER")))</f>
        <v>A</v>
      </c>
      <c r="K142" s="24">
        <f>ABC[[#This Row],[Carga STDEV]]/ABC[[#This Row],[Carga Promedio]]</f>
        <v>0.39723886472880143</v>
      </c>
      <c r="L14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42" s="26" t="str">
        <f>ABC[[#This Row],[ABC]]&amp;ABC[[#This Row],[XYZ]]</f>
        <v>AY</v>
      </c>
    </row>
    <row r="143" spans="1:13" x14ac:dyDescent="0.25">
      <c r="A143" s="22">
        <v>3981</v>
      </c>
      <c r="B143" s="22">
        <v>9519.0000000000036</v>
      </c>
      <c r="C143" s="22">
        <v>79.325000000000003</v>
      </c>
      <c r="D143" s="22">
        <v>26.446185250158749</v>
      </c>
      <c r="E143" s="22">
        <v>120</v>
      </c>
      <c r="F143" s="22">
        <f t="shared" si="4"/>
        <v>68156</v>
      </c>
      <c r="G143" s="24">
        <f>ABC[[#This Row],[Frecuencia Acumulada]]/SUM($F$78:$F$1143)</f>
        <v>5.5905649873076225E-4</v>
      </c>
      <c r="H143" s="22">
        <f t="shared" si="5"/>
        <v>3172715.7729999996</v>
      </c>
      <c r="I143" s="24">
        <f>H143/SUM(ABC[Carga Total])</f>
        <v>0.53732227096392726</v>
      </c>
      <c r="J143" s="23" t="str">
        <f>IF(ABC[[#This Row],[Acum (%)]] &lt;= 0.8, "A", IF( AND(ABC[[#This Row],[Acum (%)]] &gt; 0.8, ABC[[#This Row],[Acum (%)]] &lt;= 0.95 ), "B",  IF( ABC[[#This Row],[Acum (%)]] &gt; 0.95, "C", "OTHER")))</f>
        <v>A</v>
      </c>
      <c r="K143" s="24">
        <f>ABC[[#This Row],[Carga STDEV]]/ABC[[#This Row],[Carga Promedio]]</f>
        <v>0.33339029625160727</v>
      </c>
      <c r="L14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43" s="26" t="str">
        <f>ABC[[#This Row],[ABC]]&amp;ABC[[#This Row],[XYZ]]</f>
        <v>AY</v>
      </c>
    </row>
    <row r="144" spans="1:13" x14ac:dyDescent="0.25">
      <c r="A144" s="22">
        <v>294128</v>
      </c>
      <c r="B144" s="22">
        <v>9512.0999999999967</v>
      </c>
      <c r="C144" s="22">
        <v>74.898425196850397</v>
      </c>
      <c r="D144" s="22">
        <v>22.55775298478407</v>
      </c>
      <c r="E144" s="22">
        <v>127</v>
      </c>
      <c r="F144" s="22">
        <f t="shared" si="4"/>
        <v>68283</v>
      </c>
      <c r="G144" s="24">
        <f>ABC[[#This Row],[Frecuencia Acumulada]]/SUM($F$78:$F$1143)</f>
        <v>5.6009822910429953E-4</v>
      </c>
      <c r="H144" s="22">
        <f t="shared" si="5"/>
        <v>3182227.8729999997</v>
      </c>
      <c r="I144" s="24">
        <f>H144/SUM(ABC[Carga Total])</f>
        <v>0.5389332136197843</v>
      </c>
      <c r="J144" s="23" t="str">
        <f>IF(ABC[[#This Row],[Acum (%)]] &lt;= 0.8, "A", IF( AND(ABC[[#This Row],[Acum (%)]] &gt; 0.8, ABC[[#This Row],[Acum (%)]] &lt;= 0.95 ), "B",  IF( ABC[[#This Row],[Acum (%)]] &gt; 0.95, "C", "OTHER")))</f>
        <v>A</v>
      </c>
      <c r="K144" s="24">
        <f>ABC[[#This Row],[Carga STDEV]]/ABC[[#This Row],[Carga Promedio]]</f>
        <v>0.30117793432234491</v>
      </c>
      <c r="L14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44" s="26" t="str">
        <f>ABC[[#This Row],[ABC]]&amp;ABC[[#This Row],[XYZ]]</f>
        <v>AY</v>
      </c>
    </row>
    <row r="145" spans="1:13" x14ac:dyDescent="0.25">
      <c r="A145" s="22">
        <v>294173</v>
      </c>
      <c r="B145" s="22">
        <v>9409.7999999999993</v>
      </c>
      <c r="C145" s="22">
        <v>98.018749999999997</v>
      </c>
      <c r="D145" s="22">
        <v>38.085456023609794</v>
      </c>
      <c r="E145" s="22">
        <v>96</v>
      </c>
      <c r="F145" s="22">
        <f t="shared" si="4"/>
        <v>68379</v>
      </c>
      <c r="G145" s="24">
        <f>ABC[[#This Row],[Frecuencia Acumulada]]/SUM($F$78:$F$1143)</f>
        <v>5.6088567883547731E-4</v>
      </c>
      <c r="H145" s="22">
        <f t="shared" si="5"/>
        <v>3191637.6729999995</v>
      </c>
      <c r="I145" s="24">
        <f>H145/SUM(ABC[Carga Total])</f>
        <v>0.54052683103371835</v>
      </c>
      <c r="J145" s="23" t="str">
        <f>IF(ABC[[#This Row],[Acum (%)]] &lt;= 0.8, "A", IF( AND(ABC[[#This Row],[Acum (%)]] &gt; 0.8, ABC[[#This Row],[Acum (%)]] &lt;= 0.95 ), "B",  IF( ABC[[#This Row],[Acum (%)]] &gt; 0.95, "C", "OTHER")))</f>
        <v>A</v>
      </c>
      <c r="K145" s="24">
        <f>ABC[[#This Row],[Carga STDEV]]/ABC[[#This Row],[Carga Promedio]]</f>
        <v>0.38855276182985188</v>
      </c>
      <c r="L14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45" s="26" t="str">
        <f>ABC[[#This Row],[ABC]]&amp;ABC[[#This Row],[XYZ]]</f>
        <v>AY</v>
      </c>
    </row>
    <row r="146" spans="1:13" x14ac:dyDescent="0.25">
      <c r="A146" s="22">
        <v>235105</v>
      </c>
      <c r="B146" s="22">
        <v>9399.7249999999985</v>
      </c>
      <c r="C146" s="22">
        <v>31.863474576271212</v>
      </c>
      <c r="D146" s="22">
        <v>9.0261936975209949</v>
      </c>
      <c r="E146" s="22">
        <v>295</v>
      </c>
      <c r="F146" s="22">
        <f t="shared" si="4"/>
        <v>68674</v>
      </c>
      <c r="G146" s="24">
        <f>ABC[[#This Row],[Frecuencia Acumulada]]/SUM($F$78:$F$1143)</f>
        <v>5.6330544623857577E-4</v>
      </c>
      <c r="H146" s="22">
        <f t="shared" si="5"/>
        <v>3201037.3979999996</v>
      </c>
      <c r="I146" s="24">
        <f>H146/SUM(ABC[Carga Total])</f>
        <v>0.54211874217382683</v>
      </c>
      <c r="J146" s="23" t="str">
        <f>IF(ABC[[#This Row],[Acum (%)]] &lt;= 0.8, "A", IF( AND(ABC[[#This Row],[Acum (%)]] &gt; 0.8, ABC[[#This Row],[Acum (%)]] &lt;= 0.95 ), "B",  IF( ABC[[#This Row],[Acum (%)]] &gt; 0.95, "C", "OTHER")))</f>
        <v>A</v>
      </c>
      <c r="K146" s="24">
        <f>ABC[[#This Row],[Carga STDEV]]/ABC[[#This Row],[Carga Promedio]]</f>
        <v>0.28327713212553468</v>
      </c>
      <c r="L14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46" s="26" t="str">
        <f>ABC[[#This Row],[ABC]]&amp;ABC[[#This Row],[XYZ]]</f>
        <v>AX</v>
      </c>
    </row>
    <row r="147" spans="1:13" x14ac:dyDescent="0.25">
      <c r="A147" s="22">
        <v>3333</v>
      </c>
      <c r="B147" s="22">
        <v>9329.6800000000057</v>
      </c>
      <c r="C147" s="22">
        <v>27.84979104477614</v>
      </c>
      <c r="D147" s="22">
        <v>7.1784673737815741</v>
      </c>
      <c r="E147" s="22">
        <v>335</v>
      </c>
      <c r="F147" s="22">
        <f t="shared" si="4"/>
        <v>69009</v>
      </c>
      <c r="G147" s="24">
        <f>ABC[[#This Row],[Frecuencia Acumulada]]/SUM($F$78:$F$1143)</f>
        <v>5.6605331769633155E-4</v>
      </c>
      <c r="H147" s="22">
        <f t="shared" si="5"/>
        <v>3210367.0779999997</v>
      </c>
      <c r="I147" s="24">
        <f>H147/SUM(ABC[Carga Total])</f>
        <v>0.54369879068861282</v>
      </c>
      <c r="J147" s="23" t="str">
        <f>IF(ABC[[#This Row],[Acum (%)]] &lt;= 0.8, "A", IF( AND(ABC[[#This Row],[Acum (%)]] &gt; 0.8, ABC[[#This Row],[Acum (%)]] &lt;= 0.95 ), "B",  IF( ABC[[#This Row],[Acum (%)]] &gt; 0.95, "C", "OTHER")))</f>
        <v>A</v>
      </c>
      <c r="K147" s="24">
        <f>ABC[[#This Row],[Carga STDEV]]/ABC[[#This Row],[Carga Promedio]]</f>
        <v>0.25775659724843997</v>
      </c>
      <c r="L14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47" s="26" t="str">
        <f>ABC[[#This Row],[ABC]]&amp;ABC[[#This Row],[XYZ]]</f>
        <v>AX</v>
      </c>
    </row>
    <row r="148" spans="1:13" x14ac:dyDescent="0.25">
      <c r="A148" s="22">
        <v>235126</v>
      </c>
      <c r="B148" s="22">
        <v>9311.762999999999</v>
      </c>
      <c r="C148" s="22">
        <v>55.099189349112422</v>
      </c>
      <c r="D148" s="22">
        <v>18.874908280751736</v>
      </c>
      <c r="E148" s="22">
        <v>169</v>
      </c>
      <c r="F148" s="22">
        <f t="shared" si="4"/>
        <v>69178</v>
      </c>
      <c r="G148" s="24">
        <f>ABC[[#This Row],[Frecuencia Acumulada]]/SUM($F$78:$F$1143)</f>
        <v>5.6743955732725909E-4</v>
      </c>
      <c r="H148" s="22">
        <f t="shared" si="5"/>
        <v>3219678.8409999995</v>
      </c>
      <c r="I148" s="24">
        <f>H148/SUM(ABC[Carga Total])</f>
        <v>0.54527580483038285</v>
      </c>
      <c r="J148" s="23" t="str">
        <f>IF(ABC[[#This Row],[Acum (%)]] &lt;= 0.8, "A", IF( AND(ABC[[#This Row],[Acum (%)]] &gt; 0.8, ABC[[#This Row],[Acum (%)]] &lt;= 0.95 ), "B",  IF( ABC[[#This Row],[Acum (%)]] &gt; 0.95, "C", "OTHER")))</f>
        <v>A</v>
      </c>
      <c r="K148" s="24">
        <f>ABC[[#This Row],[Carga STDEV]]/ABC[[#This Row],[Carga Promedio]]</f>
        <v>0.34256235896972931</v>
      </c>
      <c r="L14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48" s="26" t="str">
        <f>ABC[[#This Row],[ABC]]&amp;ABC[[#This Row],[XYZ]]</f>
        <v>AY</v>
      </c>
    </row>
    <row r="149" spans="1:13" x14ac:dyDescent="0.25">
      <c r="A149" s="22">
        <v>34116</v>
      </c>
      <c r="B149" s="22">
        <v>9304.6429999999964</v>
      </c>
      <c r="C149" s="22">
        <v>44.097834123222746</v>
      </c>
      <c r="D149" s="22">
        <v>10.36456443832366</v>
      </c>
      <c r="E149" s="22">
        <v>211</v>
      </c>
      <c r="F149" s="22">
        <f t="shared" si="4"/>
        <v>69389</v>
      </c>
      <c r="G149" s="24">
        <f>ABC[[#This Row],[Frecuencia Acumulada]]/SUM($F$78:$F$1143)</f>
        <v>5.6917030621557701E-4</v>
      </c>
      <c r="H149" s="22">
        <f t="shared" si="5"/>
        <v>3228983.4839999997</v>
      </c>
      <c r="I149" s="24">
        <f>H149/SUM(ABC[Carga Total])</f>
        <v>0.54685161314886366</v>
      </c>
      <c r="J149" s="23" t="str">
        <f>IF(ABC[[#This Row],[Acum (%)]] &lt;= 0.8, "A", IF( AND(ABC[[#This Row],[Acum (%)]] &gt; 0.8, ABC[[#This Row],[Acum (%)]] &lt;= 0.95 ), "B",  IF( ABC[[#This Row],[Acum (%)]] &gt; 0.95, "C", "OTHER")))</f>
        <v>A</v>
      </c>
      <c r="K149" s="24">
        <f>ABC[[#This Row],[Carga STDEV]]/ABC[[#This Row],[Carga Promedio]]</f>
        <v>0.23503568019603679</v>
      </c>
      <c r="L149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49" s="26" t="str">
        <f>ABC[[#This Row],[ABC]]&amp;ABC[[#This Row],[XYZ]]</f>
        <v>AX</v>
      </c>
    </row>
    <row r="150" spans="1:13" x14ac:dyDescent="0.25">
      <c r="A150" s="22">
        <v>24541</v>
      </c>
      <c r="B150" s="22">
        <v>9282.4040000000005</v>
      </c>
      <c r="C150" s="22">
        <v>62.718945945945933</v>
      </c>
      <c r="D150" s="22">
        <v>22.915364849836891</v>
      </c>
      <c r="E150" s="22">
        <v>148</v>
      </c>
      <c r="F150" s="22">
        <f t="shared" si="4"/>
        <v>69537</v>
      </c>
      <c r="G150" s="24">
        <f>ABC[[#This Row],[Frecuencia Acumulada]]/SUM($F$78:$F$1143)</f>
        <v>5.7038429121780937E-4</v>
      </c>
      <c r="H150" s="22">
        <f t="shared" si="5"/>
        <v>3238265.8879999998</v>
      </c>
      <c r="I150" s="24">
        <f>H150/SUM(ABC[Carga Total])</f>
        <v>0.5484236551324948</v>
      </c>
      <c r="J150" s="23" t="str">
        <f>IF(ABC[[#This Row],[Acum (%)]] &lt;= 0.8, "A", IF( AND(ABC[[#This Row],[Acum (%)]] &gt; 0.8, ABC[[#This Row],[Acum (%)]] &lt;= 0.95 ), "B",  IF( ABC[[#This Row],[Acum (%)]] &gt; 0.95, "C", "OTHER")))</f>
        <v>A</v>
      </c>
      <c r="K150" s="24">
        <f>ABC[[#This Row],[Carga STDEV]]/ABC[[#This Row],[Carga Promedio]]</f>
        <v>0.36536591143585873</v>
      </c>
      <c r="L15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50" s="26" t="str">
        <f>ABC[[#This Row],[ABC]]&amp;ABC[[#This Row],[XYZ]]</f>
        <v>AY</v>
      </c>
    </row>
    <row r="151" spans="1:13" x14ac:dyDescent="0.25">
      <c r="A151" s="22">
        <v>24537</v>
      </c>
      <c r="B151" s="22">
        <v>9278.9999999999982</v>
      </c>
      <c r="C151" s="22">
        <v>32.218749999999993</v>
      </c>
      <c r="D151" s="22">
        <v>8.328896583142507</v>
      </c>
      <c r="E151" s="22">
        <v>288</v>
      </c>
      <c r="F151" s="22">
        <f t="shared" si="4"/>
        <v>69825</v>
      </c>
      <c r="G151" s="24">
        <f>ABC[[#This Row],[Frecuencia Acumulada]]/SUM($F$78:$F$1143)</f>
        <v>5.7274664041134273E-4</v>
      </c>
      <c r="H151" s="22">
        <f t="shared" si="5"/>
        <v>3247544.8879999998</v>
      </c>
      <c r="I151" s="24">
        <f>H151/SUM(ABC[Carga Total])</f>
        <v>0.54999512062420497</v>
      </c>
      <c r="J151" s="23" t="str">
        <f>IF(ABC[[#This Row],[Acum (%)]] &lt;= 0.8, "A", IF( AND(ABC[[#This Row],[Acum (%)]] &gt; 0.8, ABC[[#This Row],[Acum (%)]] &lt;= 0.95 ), "B",  IF( ABC[[#This Row],[Acum (%)]] &gt; 0.95, "C", "OTHER")))</f>
        <v>A</v>
      </c>
      <c r="K151" s="24">
        <f>ABC[[#This Row],[Carga STDEV]]/ABC[[#This Row],[Carga Promedio]]</f>
        <v>0.25851085418095082</v>
      </c>
      <c r="L15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51" s="26" t="str">
        <f>ABC[[#This Row],[ABC]]&amp;ABC[[#This Row],[XYZ]]</f>
        <v>AX</v>
      </c>
    </row>
    <row r="152" spans="1:13" x14ac:dyDescent="0.25">
      <c r="A152" s="22">
        <v>3349</v>
      </c>
      <c r="B152" s="22">
        <v>9205.0259999999962</v>
      </c>
      <c r="C152" s="22">
        <v>30.180413114754096</v>
      </c>
      <c r="D152" s="22">
        <v>12.268791714134995</v>
      </c>
      <c r="E152" s="22">
        <v>305</v>
      </c>
      <c r="F152" s="22">
        <f t="shared" si="4"/>
        <v>70130</v>
      </c>
      <c r="G152" s="24">
        <f>ABC[[#This Row],[Frecuencia Acumulada]]/SUM($F$78:$F$1143)</f>
        <v>5.7524843382810548E-4</v>
      </c>
      <c r="H152" s="22">
        <f t="shared" si="5"/>
        <v>3256749.9139999999</v>
      </c>
      <c r="I152" s="24">
        <f>H152/SUM(ABC[Carga Total])</f>
        <v>0.55155405808614011</v>
      </c>
      <c r="J152" s="23" t="str">
        <f>IF(ABC[[#This Row],[Acum (%)]] &lt;= 0.8, "A", IF( AND(ABC[[#This Row],[Acum (%)]] &gt; 0.8, ABC[[#This Row],[Acum (%)]] &lt;= 0.95 ), "B",  IF( ABC[[#This Row],[Acum (%)]] &gt; 0.95, "C", "OTHER")))</f>
        <v>A</v>
      </c>
      <c r="K152" s="24">
        <f>ABC[[#This Row],[Carga STDEV]]/ABC[[#This Row],[Carga Promedio]]</f>
        <v>0.40651503567846237</v>
      </c>
      <c r="L15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52" s="26" t="str">
        <f>ABC[[#This Row],[ABC]]&amp;ABC[[#This Row],[XYZ]]</f>
        <v>AY</v>
      </c>
    </row>
    <row r="153" spans="1:13" x14ac:dyDescent="0.25">
      <c r="A153" s="22">
        <v>24530</v>
      </c>
      <c r="B153" s="22">
        <v>9197.5999999999985</v>
      </c>
      <c r="C153" s="22">
        <v>52.557714285714283</v>
      </c>
      <c r="D153" s="22">
        <v>16.076971301826017</v>
      </c>
      <c r="E153" s="22">
        <v>175</v>
      </c>
      <c r="F153" s="22">
        <f t="shared" si="4"/>
        <v>70305</v>
      </c>
      <c r="G153" s="24">
        <f>ABC[[#This Row],[Frecuencia Acumulada]]/SUM($F$78:$F$1143)</f>
        <v>5.7668388906723165E-4</v>
      </c>
      <c r="H153" s="22">
        <f t="shared" si="5"/>
        <v>3265947.514</v>
      </c>
      <c r="I153" s="24">
        <f>H153/SUM(ABC[Carga Total])</f>
        <v>0.55311173790148171</v>
      </c>
      <c r="J153" s="23" t="str">
        <f>IF(ABC[[#This Row],[Acum (%)]] &lt;= 0.8, "A", IF( AND(ABC[[#This Row],[Acum (%)]] &gt; 0.8, ABC[[#This Row],[Acum (%)]] &lt;= 0.95 ), "B",  IF( ABC[[#This Row],[Acum (%)]] &gt; 0.95, "C", "OTHER")))</f>
        <v>A</v>
      </c>
      <c r="K153" s="24">
        <f>ABC[[#This Row],[Carga STDEV]]/ABC[[#This Row],[Carga Promedio]]</f>
        <v>0.30589175195915819</v>
      </c>
      <c r="L15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53" s="26" t="str">
        <f>ABC[[#This Row],[ABC]]&amp;ABC[[#This Row],[XYZ]]</f>
        <v>AY</v>
      </c>
    </row>
    <row r="154" spans="1:13" x14ac:dyDescent="0.25">
      <c r="A154" s="22">
        <v>2947</v>
      </c>
      <c r="B154" s="22">
        <v>9163.8000000000029</v>
      </c>
      <c r="C154" s="22">
        <v>68.900751879699243</v>
      </c>
      <c r="D154" s="22">
        <v>22.965031046039222</v>
      </c>
      <c r="E154" s="22">
        <v>133</v>
      </c>
      <c r="F154" s="22">
        <f t="shared" si="4"/>
        <v>70438</v>
      </c>
      <c r="G154" s="24">
        <f>ABC[[#This Row],[Frecuencia Acumulada]]/SUM($F$78:$F$1143)</f>
        <v>5.7777483504896756E-4</v>
      </c>
      <c r="H154" s="22">
        <f t="shared" si="5"/>
        <v>3275111.3139999998</v>
      </c>
      <c r="I154" s="24">
        <f>H154/SUM(ABC[Carga Total])</f>
        <v>0.55466369344334332</v>
      </c>
      <c r="J154" s="23" t="str">
        <f>IF(ABC[[#This Row],[Acum (%)]] &lt;= 0.8, "A", IF( AND(ABC[[#This Row],[Acum (%)]] &gt; 0.8, ABC[[#This Row],[Acum (%)]] &lt;= 0.95 ), "B",  IF( ABC[[#This Row],[Acum (%)]] &gt; 0.95, "C", "OTHER")))</f>
        <v>A</v>
      </c>
      <c r="K154" s="24">
        <f>ABC[[#This Row],[Carga STDEV]]/ABC[[#This Row],[Carga Promedio]]</f>
        <v>0.33330595704000704</v>
      </c>
      <c r="L15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54" s="26" t="str">
        <f>ABC[[#This Row],[ABC]]&amp;ABC[[#This Row],[XYZ]]</f>
        <v>AY</v>
      </c>
    </row>
    <row r="155" spans="1:13" x14ac:dyDescent="0.25">
      <c r="A155" s="22">
        <v>120220</v>
      </c>
      <c r="B155" s="22">
        <v>9158.5709999999981</v>
      </c>
      <c r="C155" s="22">
        <v>57.601075471698117</v>
      </c>
      <c r="D155" s="22">
        <v>32.544331209408568</v>
      </c>
      <c r="E155" s="22">
        <v>159</v>
      </c>
      <c r="F155" s="22">
        <f t="shared" si="4"/>
        <v>70597</v>
      </c>
      <c r="G155" s="24">
        <f>ABC[[#This Row],[Frecuencia Acumulada]]/SUM($F$78:$F$1143)</f>
        <v>5.790790486662308E-4</v>
      </c>
      <c r="H155" s="22">
        <f t="shared" si="5"/>
        <v>3284269.8849999998</v>
      </c>
      <c r="I155" s="24">
        <f>H155/SUM(ABC[Carga Total])</f>
        <v>0.55621476341638765</v>
      </c>
      <c r="J155" s="23" t="str">
        <f>IF(ABC[[#This Row],[Acum (%)]] &lt;= 0.8, "A", IF( AND(ABC[[#This Row],[Acum (%)]] &gt; 0.8, ABC[[#This Row],[Acum (%)]] &lt;= 0.95 ), "B",  IF( ABC[[#This Row],[Acum (%)]] &gt; 0.95, "C", "OTHER")))</f>
        <v>A</v>
      </c>
      <c r="K155" s="24">
        <f>ABC[[#This Row],[Carga STDEV]]/ABC[[#This Row],[Carga Promedio]]</f>
        <v>0.5649952009211876</v>
      </c>
      <c r="L15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55" s="26" t="str">
        <f>ABC[[#This Row],[ABC]]&amp;ABC[[#This Row],[XYZ]]</f>
        <v>AY</v>
      </c>
    </row>
    <row r="156" spans="1:13" x14ac:dyDescent="0.25">
      <c r="A156" s="22">
        <v>120269</v>
      </c>
      <c r="B156" s="22">
        <v>9128.9579999999987</v>
      </c>
      <c r="C156" s="22">
        <v>39.348956896551712</v>
      </c>
      <c r="D156" s="22">
        <v>27.5353319428257</v>
      </c>
      <c r="E156" s="22">
        <v>232</v>
      </c>
      <c r="F156" s="22">
        <f t="shared" si="4"/>
        <v>70829</v>
      </c>
      <c r="G156" s="24">
        <f>ABC[[#This Row],[Frecuencia Acumulada]]/SUM($F$78:$F$1143)</f>
        <v>5.809820521832438E-4</v>
      </c>
      <c r="H156" s="22">
        <f t="shared" si="5"/>
        <v>3293398.8429999999</v>
      </c>
      <c r="I156" s="24">
        <f>H156/SUM(ABC[Carga Total])</f>
        <v>0.55776081821456325</v>
      </c>
      <c r="J156" s="23" t="str">
        <f>IF(ABC[[#This Row],[Acum (%)]] &lt;= 0.8, "A", IF( AND(ABC[[#This Row],[Acum (%)]] &gt; 0.8, ABC[[#This Row],[Acum (%)]] &lt;= 0.95 ), "B",  IF( ABC[[#This Row],[Acum (%)]] &gt; 0.95, "C", "OTHER")))</f>
        <v>A</v>
      </c>
      <c r="K156" s="24">
        <f>ABC[[#This Row],[Carga STDEV]]/ABC[[#This Row],[Carga Promedio]]</f>
        <v>0.69977285586543003</v>
      </c>
      <c r="L156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156" s="26" t="str">
        <f>ABC[[#This Row],[ABC]]&amp;ABC[[#This Row],[XYZ]]</f>
        <v>AZ</v>
      </c>
    </row>
    <row r="157" spans="1:13" x14ac:dyDescent="0.25">
      <c r="A157" s="22">
        <v>31213</v>
      </c>
      <c r="B157" s="22">
        <v>9079</v>
      </c>
      <c r="C157" s="22">
        <v>23.643229166666664</v>
      </c>
      <c r="D157" s="22">
        <v>7.8306791711542578</v>
      </c>
      <c r="E157" s="22">
        <v>384</v>
      </c>
      <c r="F157" s="22">
        <f t="shared" si="4"/>
        <v>71213</v>
      </c>
      <c r="G157" s="24">
        <f>ABC[[#This Row],[Frecuencia Acumulada]]/SUM($F$78:$F$1143)</f>
        <v>5.8413185110795494E-4</v>
      </c>
      <c r="H157" s="22">
        <f t="shared" si="5"/>
        <v>3302477.8429999999</v>
      </c>
      <c r="I157" s="24">
        <f>H157/SUM(ABC[Carga Total])</f>
        <v>0.5592984122655642</v>
      </c>
      <c r="J157" s="23" t="str">
        <f>IF(ABC[[#This Row],[Acum (%)]] &lt;= 0.8, "A", IF( AND(ABC[[#This Row],[Acum (%)]] &gt; 0.8, ABC[[#This Row],[Acum (%)]] &lt;= 0.95 ), "B",  IF( ABC[[#This Row],[Acum (%)]] &gt; 0.95, "C", "OTHER")))</f>
        <v>A</v>
      </c>
      <c r="K157" s="24">
        <f>ABC[[#This Row],[Carga STDEV]]/ABC[[#This Row],[Carga Promedio]]</f>
        <v>0.33120176249842881</v>
      </c>
      <c r="L15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57" s="26" t="str">
        <f>ABC[[#This Row],[ABC]]&amp;ABC[[#This Row],[XYZ]]</f>
        <v>AY</v>
      </c>
    </row>
    <row r="158" spans="1:13" x14ac:dyDescent="0.25">
      <c r="A158" s="22">
        <v>294177</v>
      </c>
      <c r="B158" s="22">
        <v>9061.9000000000015</v>
      </c>
      <c r="C158" s="22">
        <v>99.581318681318692</v>
      </c>
      <c r="D158" s="22">
        <v>33.96424234753011</v>
      </c>
      <c r="E158" s="22">
        <v>91</v>
      </c>
      <c r="F158" s="22">
        <f t="shared" si="4"/>
        <v>71304</v>
      </c>
      <c r="G158" s="24">
        <f>ABC[[#This Row],[Frecuencia Acumulada]]/SUM($F$78:$F$1143)</f>
        <v>5.8487828783230047E-4</v>
      </c>
      <c r="H158" s="22">
        <f t="shared" si="5"/>
        <v>3311539.7429999998</v>
      </c>
      <c r="I158" s="24">
        <f>H158/SUM(ABC[Carga Total])</f>
        <v>0.56083311030838445</v>
      </c>
      <c r="J158" s="23" t="str">
        <f>IF(ABC[[#This Row],[Acum (%)]] &lt;= 0.8, "A", IF( AND(ABC[[#This Row],[Acum (%)]] &gt; 0.8, ABC[[#This Row],[Acum (%)]] &lt;= 0.95 ), "B",  IF( ABC[[#This Row],[Acum (%)]] &gt; 0.95, "C", "OTHER")))</f>
        <v>A</v>
      </c>
      <c r="K158" s="24">
        <f>ABC[[#This Row],[Carga STDEV]]/ABC[[#This Row],[Carga Promedio]]</f>
        <v>0.34107042161414713</v>
      </c>
      <c r="L15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58" s="26" t="str">
        <f>ABC[[#This Row],[ABC]]&amp;ABC[[#This Row],[XYZ]]</f>
        <v>AY</v>
      </c>
    </row>
    <row r="159" spans="1:13" x14ac:dyDescent="0.25">
      <c r="A159" s="22">
        <v>3348</v>
      </c>
      <c r="B159" s="22">
        <v>9049.4950000000008</v>
      </c>
      <c r="C159" s="22">
        <v>25.277918994413401</v>
      </c>
      <c r="D159" s="22">
        <v>10.229733767513403</v>
      </c>
      <c r="E159" s="22">
        <v>358</v>
      </c>
      <c r="F159" s="22">
        <f t="shared" si="4"/>
        <v>71662</v>
      </c>
      <c r="G159" s="24">
        <f>ABC[[#This Row],[Frecuencia Acumulada]]/SUM($F$78:$F$1143)</f>
        <v>5.8781481912148438E-4</v>
      </c>
      <c r="H159" s="22">
        <f t="shared" si="5"/>
        <v>3320589.2379999999</v>
      </c>
      <c r="I159" s="24">
        <f>H159/SUM(ABC[Carga Total])</f>
        <v>0.56236570747509462</v>
      </c>
      <c r="J159" s="23" t="str">
        <f>IF(ABC[[#This Row],[Acum (%)]] &lt;= 0.8, "A", IF( AND(ABC[[#This Row],[Acum (%)]] &gt; 0.8, ABC[[#This Row],[Acum (%)]] &lt;= 0.95 ), "B",  IF( ABC[[#This Row],[Acum (%)]] &gt; 0.95, "C", "OTHER")))</f>
        <v>A</v>
      </c>
      <c r="K159" s="24">
        <f>ABC[[#This Row],[Carga STDEV]]/ABC[[#This Row],[Carga Promedio]]</f>
        <v>0.40469050358829961</v>
      </c>
      <c r="L15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59" s="26" t="str">
        <f>ABC[[#This Row],[ABC]]&amp;ABC[[#This Row],[XYZ]]</f>
        <v>AY</v>
      </c>
    </row>
    <row r="160" spans="1:13" x14ac:dyDescent="0.25">
      <c r="A160" s="22">
        <v>24533</v>
      </c>
      <c r="B160" s="22">
        <v>9046.2450000000026</v>
      </c>
      <c r="C160" s="22">
        <v>34.527652671755725</v>
      </c>
      <c r="D160" s="22">
        <v>9.6502301168427973</v>
      </c>
      <c r="E160" s="22">
        <v>262</v>
      </c>
      <c r="F160" s="22">
        <f t="shared" si="4"/>
        <v>71924</v>
      </c>
      <c r="G160" s="24">
        <f>ABC[[#This Row],[Frecuencia Acumulada]]/SUM($F$78:$F$1143)</f>
        <v>5.899639006794904E-4</v>
      </c>
      <c r="H160" s="22">
        <f t="shared" si="5"/>
        <v>3329635.483</v>
      </c>
      <c r="I160" s="24">
        <f>H160/SUM(ABC[Carga Total])</f>
        <v>0.56389775423089339</v>
      </c>
      <c r="J160" s="23" t="str">
        <f>IF(ABC[[#This Row],[Acum (%)]] &lt;= 0.8, "A", IF( AND(ABC[[#This Row],[Acum (%)]] &gt; 0.8, ABC[[#This Row],[Acum (%)]] &lt;= 0.95 ), "B",  IF( ABC[[#This Row],[Acum (%)]] &gt; 0.95, "C", "OTHER")))</f>
        <v>A</v>
      </c>
      <c r="K160" s="24">
        <f>ABC[[#This Row],[Carga STDEV]]/ABC[[#This Row],[Carga Promedio]]</f>
        <v>0.27949279403916355</v>
      </c>
      <c r="L16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60" s="26" t="str">
        <f>ABC[[#This Row],[ABC]]&amp;ABC[[#This Row],[XYZ]]</f>
        <v>AX</v>
      </c>
    </row>
    <row r="161" spans="1:13" x14ac:dyDescent="0.25">
      <c r="A161" s="22">
        <v>120215</v>
      </c>
      <c r="B161" s="22">
        <v>9029.4860000000026</v>
      </c>
      <c r="C161" s="22">
        <v>79.206017543859645</v>
      </c>
      <c r="D161" s="22">
        <v>24.427139464267395</v>
      </c>
      <c r="E161" s="22">
        <v>114</v>
      </c>
      <c r="F161" s="22">
        <f t="shared" si="4"/>
        <v>72038</v>
      </c>
      <c r="G161" s="24">
        <f>ABC[[#This Row],[Frecuencia Acumulada]]/SUM($F$78:$F$1143)</f>
        <v>5.9089899723526395E-4</v>
      </c>
      <c r="H161" s="22">
        <f t="shared" si="5"/>
        <v>3338664.969</v>
      </c>
      <c r="I161" s="24">
        <f>H161/SUM(ABC[Carga Total])</f>
        <v>0.56542696272931792</v>
      </c>
      <c r="J161" s="23" t="str">
        <f>IF(ABC[[#This Row],[Acum (%)]] &lt;= 0.8, "A", IF( AND(ABC[[#This Row],[Acum (%)]] &gt; 0.8, ABC[[#This Row],[Acum (%)]] &lt;= 0.95 ), "B",  IF( ABC[[#This Row],[Acum (%)]] &gt; 0.95, "C", "OTHER")))</f>
        <v>A</v>
      </c>
      <c r="K161" s="24">
        <f>ABC[[#This Row],[Carga STDEV]]/ABC[[#This Row],[Carga Promedio]]</f>
        <v>0.30840004612958954</v>
      </c>
      <c r="L16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61" s="26" t="str">
        <f>ABC[[#This Row],[ABC]]&amp;ABC[[#This Row],[XYZ]]</f>
        <v>AY</v>
      </c>
    </row>
    <row r="162" spans="1:13" x14ac:dyDescent="0.25">
      <c r="A162" s="22">
        <v>120223</v>
      </c>
      <c r="B162" s="22">
        <v>9006.3160000000025</v>
      </c>
      <c r="C162" s="22">
        <v>76.32471186440678</v>
      </c>
      <c r="D162" s="22">
        <v>21.723639394649023</v>
      </c>
      <c r="E162" s="22">
        <v>118</v>
      </c>
      <c r="F162" s="22">
        <f t="shared" si="4"/>
        <v>72156</v>
      </c>
      <c r="G162" s="24">
        <f>ABC[[#This Row],[Frecuencia Acumulada]]/SUM($F$78:$F$1143)</f>
        <v>5.918669041965034E-4</v>
      </c>
      <c r="H162" s="22">
        <f t="shared" si="5"/>
        <v>3347671.2850000001</v>
      </c>
      <c r="I162" s="24">
        <f>H162/SUM(ABC[Carga Total])</f>
        <v>0.56695224722133619</v>
      </c>
      <c r="J162" s="23" t="str">
        <f>IF(ABC[[#This Row],[Acum (%)]] &lt;= 0.8, "A", IF( AND(ABC[[#This Row],[Acum (%)]] &gt; 0.8, ABC[[#This Row],[Acum (%)]] &lt;= 0.95 ), "B",  IF( ABC[[#This Row],[Acum (%)]] &gt; 0.95, "C", "OTHER")))</f>
        <v>A</v>
      </c>
      <c r="K162" s="24">
        <f>ABC[[#This Row],[Carga STDEV]]/ABC[[#This Row],[Carga Promedio]]</f>
        <v>0.28462130893126386</v>
      </c>
      <c r="L16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62" s="26" t="str">
        <f>ABC[[#This Row],[ABC]]&amp;ABC[[#This Row],[XYZ]]</f>
        <v>AX</v>
      </c>
    </row>
    <row r="163" spans="1:13" x14ac:dyDescent="0.25">
      <c r="A163" s="22">
        <v>294135</v>
      </c>
      <c r="B163" s="22">
        <v>8961.5999999999985</v>
      </c>
      <c r="C163" s="22">
        <v>140.02500000000001</v>
      </c>
      <c r="D163" s="22">
        <v>49.50313442056288</v>
      </c>
      <c r="E163" s="22">
        <v>64</v>
      </c>
      <c r="F163" s="22">
        <f t="shared" si="4"/>
        <v>72220</v>
      </c>
      <c r="G163" s="24">
        <f>ABC[[#This Row],[Frecuencia Acumulada]]/SUM($F$78:$F$1143)</f>
        <v>5.9239187068395522E-4</v>
      </c>
      <c r="H163" s="22">
        <f t="shared" si="5"/>
        <v>3356632.8850000002</v>
      </c>
      <c r="I163" s="24">
        <f>H163/SUM(ABC[Carga Total])</f>
        <v>0.56846995873664075</v>
      </c>
      <c r="J163" s="23" t="str">
        <f>IF(ABC[[#This Row],[Acum (%)]] &lt;= 0.8, "A", IF( AND(ABC[[#This Row],[Acum (%)]] &gt; 0.8, ABC[[#This Row],[Acum (%)]] &lt;= 0.95 ), "B",  IF( ABC[[#This Row],[Acum (%)]] &gt; 0.95, "C", "OTHER")))</f>
        <v>A</v>
      </c>
      <c r="K163" s="24">
        <f>ABC[[#This Row],[Carga STDEV]]/ABC[[#This Row],[Carga Promedio]]</f>
        <v>0.35353068680994737</v>
      </c>
      <c r="L16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63" s="26" t="str">
        <f>ABC[[#This Row],[ABC]]&amp;ABC[[#This Row],[XYZ]]</f>
        <v>AY</v>
      </c>
    </row>
    <row r="164" spans="1:13" x14ac:dyDescent="0.25">
      <c r="A164" s="22">
        <v>120141</v>
      </c>
      <c r="B164" s="22">
        <v>8956.8720000000067</v>
      </c>
      <c r="C164" s="22">
        <v>29.463394736842112</v>
      </c>
      <c r="D164" s="22">
        <v>23.312149668087216</v>
      </c>
      <c r="E164" s="22">
        <v>304</v>
      </c>
      <c r="F164" s="22">
        <f t="shared" si="4"/>
        <v>72524</v>
      </c>
      <c r="G164" s="24">
        <f>ABC[[#This Row],[Frecuencia Acumulada]]/SUM($F$78:$F$1143)</f>
        <v>5.948854614993515E-4</v>
      </c>
      <c r="H164" s="22">
        <f t="shared" si="5"/>
        <v>3365589.7570000002</v>
      </c>
      <c r="I164" s="24">
        <f>H164/SUM(ABC[Carga Total])</f>
        <v>0.5699868695310869</v>
      </c>
      <c r="J164" s="23" t="str">
        <f>IF(ABC[[#This Row],[Acum (%)]] &lt;= 0.8, "A", IF( AND(ABC[[#This Row],[Acum (%)]] &gt; 0.8, ABC[[#This Row],[Acum (%)]] &lt;= 0.95 ), "B",  IF( ABC[[#This Row],[Acum (%)]] &gt; 0.95, "C", "OTHER")))</f>
        <v>A</v>
      </c>
      <c r="K164" s="24">
        <f>ABC[[#This Row],[Carga STDEV]]/ABC[[#This Row],[Carga Promedio]]</f>
        <v>0.79122415717211458</v>
      </c>
      <c r="L164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164" s="26" t="str">
        <f>ABC[[#This Row],[ABC]]&amp;ABC[[#This Row],[XYZ]]</f>
        <v>AZ</v>
      </c>
    </row>
    <row r="165" spans="1:13" x14ac:dyDescent="0.25">
      <c r="A165" s="22">
        <v>34119</v>
      </c>
      <c r="B165" s="22">
        <v>8916.6080000000093</v>
      </c>
      <c r="C165" s="22">
        <v>42.460038095238097</v>
      </c>
      <c r="D165" s="22">
        <v>13.484710909202391</v>
      </c>
      <c r="E165" s="22">
        <v>210</v>
      </c>
      <c r="F165" s="22">
        <f t="shared" si="4"/>
        <v>72734</v>
      </c>
      <c r="G165" s="24">
        <f>ABC[[#This Row],[Frecuencia Acumulada]]/SUM($F$78:$F$1143)</f>
        <v>5.9660800778630295E-4</v>
      </c>
      <c r="H165" s="22">
        <f t="shared" si="5"/>
        <v>3374506.3650000002</v>
      </c>
      <c r="I165" s="24">
        <f>H165/SUM(ABC[Carga Total])</f>
        <v>0.57149696132708938</v>
      </c>
      <c r="J165" s="23" t="str">
        <f>IF(ABC[[#This Row],[Acum (%)]] &lt;= 0.8, "A", IF( AND(ABC[[#This Row],[Acum (%)]] &gt; 0.8, ABC[[#This Row],[Acum (%)]] &lt;= 0.95 ), "B",  IF( ABC[[#This Row],[Acum (%)]] &gt; 0.95, "C", "OTHER")))</f>
        <v>A</v>
      </c>
      <c r="K165" s="24">
        <f>ABC[[#This Row],[Carga STDEV]]/ABC[[#This Row],[Carga Promedio]]</f>
        <v>0.31758593524942469</v>
      </c>
      <c r="L16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65" s="26" t="str">
        <f>ABC[[#This Row],[ABC]]&amp;ABC[[#This Row],[XYZ]]</f>
        <v>AY</v>
      </c>
    </row>
    <row r="166" spans="1:13" x14ac:dyDescent="0.25">
      <c r="A166" s="22">
        <v>35114</v>
      </c>
      <c r="B166" s="22">
        <v>8909.0299999999934</v>
      </c>
      <c r="C166" s="22">
        <v>16.969580952380952</v>
      </c>
      <c r="D166" s="22">
        <v>6.3523777413738696</v>
      </c>
      <c r="E166" s="22">
        <v>525</v>
      </c>
      <c r="F166" s="22">
        <f t="shared" si="4"/>
        <v>73259</v>
      </c>
      <c r="G166" s="24">
        <f>ABC[[#This Row],[Frecuencia Acumulada]]/SUM($F$78:$F$1143)</f>
        <v>6.0091437350368146E-4</v>
      </c>
      <c r="H166" s="22">
        <f t="shared" si="5"/>
        <v>3383415.395</v>
      </c>
      <c r="I166" s="24">
        <f>H166/SUM(ABC[Carga Total])</f>
        <v>0.57300576973420336</v>
      </c>
      <c r="J166" s="23" t="str">
        <f>IF(ABC[[#This Row],[Acum (%)]] &lt;= 0.8, "A", IF( AND(ABC[[#This Row],[Acum (%)]] &gt; 0.8, ABC[[#This Row],[Acum (%)]] &lt;= 0.95 ), "B",  IF( ABC[[#This Row],[Acum (%)]] &gt; 0.95, "C", "OTHER")))</f>
        <v>A</v>
      </c>
      <c r="K166" s="24">
        <f>ABC[[#This Row],[Carga STDEV]]/ABC[[#This Row],[Carga Promedio]]</f>
        <v>0.37433910473096194</v>
      </c>
      <c r="L16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66" s="26" t="str">
        <f>ABC[[#This Row],[ABC]]&amp;ABC[[#This Row],[XYZ]]</f>
        <v>AY</v>
      </c>
    </row>
    <row r="167" spans="1:13" x14ac:dyDescent="0.25">
      <c r="A167" s="22">
        <v>294145</v>
      </c>
      <c r="B167" s="22">
        <v>8897.899999999996</v>
      </c>
      <c r="C167" s="22">
        <v>83.157943925233653</v>
      </c>
      <c r="D167" s="22">
        <v>28.554155886213561</v>
      </c>
      <c r="E167" s="22">
        <v>107</v>
      </c>
      <c r="F167" s="22">
        <f t="shared" si="4"/>
        <v>73366</v>
      </c>
      <c r="G167" s="24">
        <f>ABC[[#This Row],[Frecuencia Acumulada]]/SUM($F$78:$F$1143)</f>
        <v>6.0179205184989002E-4</v>
      </c>
      <c r="H167" s="22">
        <f t="shared" si="5"/>
        <v>3392313.2949999999</v>
      </c>
      <c r="I167" s="24">
        <f>H167/SUM(ABC[Carga Total])</f>
        <v>0.57451269319564202</v>
      </c>
      <c r="J167" s="23" t="str">
        <f>IF(ABC[[#This Row],[Acum (%)]] &lt;= 0.8, "A", IF( AND(ABC[[#This Row],[Acum (%)]] &gt; 0.8, ABC[[#This Row],[Acum (%)]] &lt;= 0.95 ), "B",  IF( ABC[[#This Row],[Acum (%)]] &gt; 0.95, "C", "OTHER")))</f>
        <v>A</v>
      </c>
      <c r="K167" s="24">
        <f>ABC[[#This Row],[Carga STDEV]]/ABC[[#This Row],[Carga Promedio]]</f>
        <v>0.34337255755007934</v>
      </c>
      <c r="L16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67" s="26" t="str">
        <f>ABC[[#This Row],[ABC]]&amp;ABC[[#This Row],[XYZ]]</f>
        <v>AY</v>
      </c>
    </row>
    <row r="168" spans="1:13" x14ac:dyDescent="0.25">
      <c r="A168" s="22">
        <v>24520</v>
      </c>
      <c r="B168" s="22">
        <v>8889.466000000004</v>
      </c>
      <c r="C168" s="22">
        <v>28.04247949526814</v>
      </c>
      <c r="D168" s="22">
        <v>12.29480866148478</v>
      </c>
      <c r="E168" s="22">
        <v>317</v>
      </c>
      <c r="F168" s="22">
        <f t="shared" si="4"/>
        <v>73683</v>
      </c>
      <c r="G168" s="24">
        <f>ABC[[#This Row],[Frecuencia Acumulada]]/SUM($F$78:$F$1143)</f>
        <v>6.0439227648305003E-4</v>
      </c>
      <c r="H168" s="22">
        <f t="shared" si="5"/>
        <v>3401202.7609999999</v>
      </c>
      <c r="I168" s="24">
        <f>H168/SUM(ABC[Carga Total])</f>
        <v>0.57601818829842588</v>
      </c>
      <c r="J168" s="23" t="str">
        <f>IF(ABC[[#This Row],[Acum (%)]] &lt;= 0.8, "A", IF( AND(ABC[[#This Row],[Acum (%)]] &gt; 0.8, ABC[[#This Row],[Acum (%)]] &lt;= 0.95 ), "B",  IF( ABC[[#This Row],[Acum (%)]] &gt; 0.95, "C", "OTHER")))</f>
        <v>A</v>
      </c>
      <c r="K168" s="24">
        <f>ABC[[#This Row],[Carga STDEV]]/ABC[[#This Row],[Carga Promedio]]</f>
        <v>0.43843514848818532</v>
      </c>
      <c r="L16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68" s="26" t="str">
        <f>ABC[[#This Row],[ABC]]&amp;ABC[[#This Row],[XYZ]]</f>
        <v>AY</v>
      </c>
    </row>
    <row r="169" spans="1:13" x14ac:dyDescent="0.25">
      <c r="A169" s="22">
        <v>294144</v>
      </c>
      <c r="B169" s="22">
        <v>8844.4</v>
      </c>
      <c r="C169" s="22">
        <v>82.657943925233653</v>
      </c>
      <c r="D169" s="22">
        <v>31.864912498904868</v>
      </c>
      <c r="E169" s="22">
        <v>107</v>
      </c>
      <c r="F169" s="22">
        <f t="shared" si="4"/>
        <v>73790</v>
      </c>
      <c r="G169" s="24">
        <f>ABC[[#This Row],[Frecuencia Acumulada]]/SUM($F$78:$F$1143)</f>
        <v>6.052699548292586E-4</v>
      </c>
      <c r="H169" s="22">
        <f t="shared" si="5"/>
        <v>3410047.1609999998</v>
      </c>
      <c r="I169" s="24">
        <f>H169/SUM(ABC[Carga Total])</f>
        <v>0.57751605114947469</v>
      </c>
      <c r="J169" s="23" t="str">
        <f>IF(ABC[[#This Row],[Acum (%)]] &lt;= 0.8, "A", IF( AND(ABC[[#This Row],[Acum (%)]] &gt; 0.8, ABC[[#This Row],[Acum (%)]] &lt;= 0.95 ), "B",  IF( ABC[[#This Row],[Acum (%)]] &gt; 0.95, "C", "OTHER")))</f>
        <v>A</v>
      </c>
      <c r="K169" s="24">
        <f>ABC[[#This Row],[Carga STDEV]]/ABC[[#This Row],[Carga Promedio]]</f>
        <v>0.38550332836402929</v>
      </c>
      <c r="L16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69" s="26" t="str">
        <f>ABC[[#This Row],[ABC]]&amp;ABC[[#This Row],[XYZ]]</f>
        <v>AY</v>
      </c>
    </row>
    <row r="170" spans="1:13" x14ac:dyDescent="0.25">
      <c r="A170" s="22">
        <v>24519</v>
      </c>
      <c r="B170" s="22">
        <v>8827.9489999999969</v>
      </c>
      <c r="C170" s="22">
        <v>90.08111224489798</v>
      </c>
      <c r="D170" s="22">
        <v>29.266996971847963</v>
      </c>
      <c r="E170" s="22">
        <v>98</v>
      </c>
      <c r="F170" s="22">
        <f t="shared" si="4"/>
        <v>73888</v>
      </c>
      <c r="G170" s="24">
        <f>ABC[[#This Row],[Frecuencia Acumulada]]/SUM($F$78:$F$1143)</f>
        <v>6.0607380976316922E-4</v>
      </c>
      <c r="H170" s="22">
        <f t="shared" si="5"/>
        <v>3418875.11</v>
      </c>
      <c r="I170" s="24">
        <f>H170/SUM(ABC[Carga Total])</f>
        <v>0.57901112790516795</v>
      </c>
      <c r="J170" s="23" t="str">
        <f>IF(ABC[[#This Row],[Acum (%)]] &lt;= 0.8, "A", IF( AND(ABC[[#This Row],[Acum (%)]] &gt; 0.8, ABC[[#This Row],[Acum (%)]] &lt;= 0.95 ), "B",  IF( ABC[[#This Row],[Acum (%)]] &gt; 0.95, "C", "OTHER")))</f>
        <v>A</v>
      </c>
      <c r="K170" s="24">
        <f>ABC[[#This Row],[Carga STDEV]]/ABC[[#This Row],[Carga Promedio]]</f>
        <v>0.3248960436043638</v>
      </c>
      <c r="L17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70" s="26" t="str">
        <f>ABC[[#This Row],[ABC]]&amp;ABC[[#This Row],[XYZ]]</f>
        <v>AY</v>
      </c>
    </row>
    <row r="171" spans="1:13" x14ac:dyDescent="0.25">
      <c r="A171" s="22">
        <v>24536</v>
      </c>
      <c r="B171" s="22">
        <v>8745.9</v>
      </c>
      <c r="C171" s="22">
        <v>31.460071942446046</v>
      </c>
      <c r="D171" s="22">
        <v>9.1231816443664702</v>
      </c>
      <c r="E171" s="22">
        <v>278</v>
      </c>
      <c r="F171" s="22">
        <f t="shared" si="4"/>
        <v>74166</v>
      </c>
      <c r="G171" s="24">
        <f>ABC[[#This Row],[Frecuencia Acumulada]]/SUM($F$78:$F$1143)</f>
        <v>6.0835413294303827E-4</v>
      </c>
      <c r="H171" s="22">
        <f t="shared" si="5"/>
        <v>3427621.01</v>
      </c>
      <c r="I171" s="24">
        <f>H171/SUM(ABC[Carga Total])</f>
        <v>0.58049230907166738</v>
      </c>
      <c r="J171" s="23" t="str">
        <f>IF(ABC[[#This Row],[Acum (%)]] &lt;= 0.8, "A", IF( AND(ABC[[#This Row],[Acum (%)]] &gt; 0.8, ABC[[#This Row],[Acum (%)]] &lt;= 0.95 ), "B",  IF( ABC[[#This Row],[Acum (%)]] &gt; 0.95, "C", "OTHER")))</f>
        <v>A</v>
      </c>
      <c r="K171" s="24">
        <f>ABC[[#This Row],[Carga STDEV]]/ABC[[#This Row],[Carga Promedio]]</f>
        <v>0.28999239610947741</v>
      </c>
      <c r="L17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71" s="26" t="str">
        <f>ABC[[#This Row],[ABC]]&amp;ABC[[#This Row],[XYZ]]</f>
        <v>AX</v>
      </c>
    </row>
    <row r="172" spans="1:13" x14ac:dyDescent="0.25">
      <c r="A172" s="22">
        <v>120183</v>
      </c>
      <c r="B172" s="22">
        <v>8722.4320000000062</v>
      </c>
      <c r="C172" s="22">
        <v>33.547815384615404</v>
      </c>
      <c r="D172" s="22">
        <v>13.679871334706528</v>
      </c>
      <c r="E172" s="22">
        <v>260</v>
      </c>
      <c r="F172" s="22">
        <f t="shared" si="4"/>
        <v>74426</v>
      </c>
      <c r="G172" s="24">
        <f>ABC[[#This Row],[Frecuencia Acumulada]]/SUM($F$78:$F$1143)</f>
        <v>6.1048680929831145E-4</v>
      </c>
      <c r="H172" s="22">
        <f t="shared" si="5"/>
        <v>3436343.4419999998</v>
      </c>
      <c r="I172" s="24">
        <f>H172/SUM(ABC[Carga Total])</f>
        <v>0.58196951576331402</v>
      </c>
      <c r="J172" s="23" t="str">
        <f>IF(ABC[[#This Row],[Acum (%)]] &lt;= 0.8, "A", IF( AND(ABC[[#This Row],[Acum (%)]] &gt; 0.8, ABC[[#This Row],[Acum (%)]] &lt;= 0.95 ), "B",  IF( ABC[[#This Row],[Acum (%)]] &gt; 0.95, "C", "OTHER")))</f>
        <v>A</v>
      </c>
      <c r="K172" s="24">
        <f>ABC[[#This Row],[Carga STDEV]]/ABC[[#This Row],[Carga Promedio]]</f>
        <v>0.40777234457358857</v>
      </c>
      <c r="L17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72" s="26" t="str">
        <f>ABC[[#This Row],[ABC]]&amp;ABC[[#This Row],[XYZ]]</f>
        <v>AY</v>
      </c>
    </row>
    <row r="173" spans="1:13" x14ac:dyDescent="0.25">
      <c r="A173" s="22">
        <v>24531</v>
      </c>
      <c r="B173" s="22">
        <v>8709.7919999999995</v>
      </c>
      <c r="C173" s="22">
        <v>51.537230769230767</v>
      </c>
      <c r="D173" s="22">
        <v>16.365027862866015</v>
      </c>
      <c r="E173" s="22">
        <v>169</v>
      </c>
      <c r="F173" s="22">
        <f t="shared" si="4"/>
        <v>74595</v>
      </c>
      <c r="G173" s="24">
        <f>ABC[[#This Row],[Frecuencia Acumulada]]/SUM($F$78:$F$1143)</f>
        <v>6.11873048929239E-4</v>
      </c>
      <c r="H173" s="22">
        <f t="shared" si="5"/>
        <v>3445053.2339999997</v>
      </c>
      <c r="I173" s="24">
        <f>H173/SUM(ABC[Carga Total])</f>
        <v>0.58344458177990777</v>
      </c>
      <c r="J173" s="23" t="str">
        <f>IF(ABC[[#This Row],[Acum (%)]] &lt;= 0.8, "A", IF( AND(ABC[[#This Row],[Acum (%)]] &gt; 0.8, ABC[[#This Row],[Acum (%)]] &lt;= 0.95 ), "B",  IF( ABC[[#This Row],[Acum (%)]] &gt; 0.95, "C", "OTHER")))</f>
        <v>A</v>
      </c>
      <c r="K173" s="24">
        <f>ABC[[#This Row],[Carga STDEV]]/ABC[[#This Row],[Carga Promedio]]</f>
        <v>0.31753797436544484</v>
      </c>
      <c r="L17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73" s="26" t="str">
        <f>ABC[[#This Row],[ABC]]&amp;ABC[[#This Row],[XYZ]]</f>
        <v>AY</v>
      </c>
    </row>
    <row r="174" spans="1:13" x14ac:dyDescent="0.25">
      <c r="A174" s="22">
        <v>235110</v>
      </c>
      <c r="B174" s="22">
        <v>8617.6</v>
      </c>
      <c r="C174" s="22">
        <v>55.597419354838713</v>
      </c>
      <c r="D174" s="22">
        <v>23.414614007947716</v>
      </c>
      <c r="E174" s="22">
        <v>155</v>
      </c>
      <c r="F174" s="22">
        <f t="shared" si="4"/>
        <v>74750</v>
      </c>
      <c r="G174" s="24">
        <f>ABC[[#This Row],[Frecuencia Acumulada]]/SUM($F$78:$F$1143)</f>
        <v>6.1314445214103645E-4</v>
      </c>
      <c r="H174" s="22">
        <f t="shared" si="5"/>
        <v>3453670.8339999998</v>
      </c>
      <c r="I174" s="24">
        <f>H174/SUM(ABC[Carga Total])</f>
        <v>0.5849040344171923</v>
      </c>
      <c r="J174" s="23" t="str">
        <f>IF(ABC[[#This Row],[Acum (%)]] &lt;= 0.8, "A", IF( AND(ABC[[#This Row],[Acum (%)]] &gt; 0.8, ABC[[#This Row],[Acum (%)]] &lt;= 0.95 ), "B",  IF( ABC[[#This Row],[Acum (%)]] &gt; 0.95, "C", "OTHER")))</f>
        <v>A</v>
      </c>
      <c r="K174" s="24">
        <f>ABC[[#This Row],[Carga STDEV]]/ABC[[#This Row],[Carga Promedio]]</f>
        <v>0.42114569848123556</v>
      </c>
      <c r="L17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74" s="26" t="str">
        <f>ABC[[#This Row],[ABC]]&amp;ABC[[#This Row],[XYZ]]</f>
        <v>AY</v>
      </c>
    </row>
    <row r="175" spans="1:13" x14ac:dyDescent="0.25">
      <c r="A175" s="22">
        <v>23561</v>
      </c>
      <c r="B175" s="22">
        <v>8608.2929999999924</v>
      </c>
      <c r="C175" s="22">
        <v>26.487055384615395</v>
      </c>
      <c r="D175" s="22">
        <v>8.158848372310592</v>
      </c>
      <c r="E175" s="22">
        <v>325</v>
      </c>
      <c r="F175" s="22">
        <f t="shared" si="4"/>
        <v>75075</v>
      </c>
      <c r="G175" s="24">
        <f>ABC[[#This Row],[Frecuencia Acumulada]]/SUM($F$78:$F$1143)</f>
        <v>6.1581029758512793E-4</v>
      </c>
      <c r="H175" s="22">
        <f t="shared" si="5"/>
        <v>3462279.1269999999</v>
      </c>
      <c r="I175" s="24">
        <f>H175/SUM(ABC[Carga Total])</f>
        <v>0.5863619108469833</v>
      </c>
      <c r="J175" s="23" t="str">
        <f>IF(ABC[[#This Row],[Acum (%)]] &lt;= 0.8, "A", IF( AND(ABC[[#This Row],[Acum (%)]] &gt; 0.8, ABC[[#This Row],[Acum (%)]] &lt;= 0.95 ), "B",  IF( ABC[[#This Row],[Acum (%)]] &gt; 0.95, "C", "OTHER")))</f>
        <v>A</v>
      </c>
      <c r="K175" s="24">
        <f>ABC[[#This Row],[Carga STDEV]]/ABC[[#This Row],[Carga Promedio]]</f>
        <v>0.30803153668223671</v>
      </c>
      <c r="L17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75" s="26" t="str">
        <f>ABC[[#This Row],[ABC]]&amp;ABC[[#This Row],[XYZ]]</f>
        <v>AY</v>
      </c>
    </row>
    <row r="176" spans="1:13" x14ac:dyDescent="0.25">
      <c r="A176" s="22">
        <v>31212</v>
      </c>
      <c r="B176" s="22">
        <v>8583.5129999999972</v>
      </c>
      <c r="C176" s="22">
        <v>21.620939546599491</v>
      </c>
      <c r="D176" s="22">
        <v>7.5208919385862538</v>
      </c>
      <c r="E176" s="22">
        <v>397</v>
      </c>
      <c r="F176" s="22">
        <f t="shared" si="4"/>
        <v>75472</v>
      </c>
      <c r="G176" s="24">
        <f>ABC[[#This Row],[Frecuencia Acumulada]]/SUM($F$78:$F$1143)</f>
        <v>6.1906673032760269E-4</v>
      </c>
      <c r="H176" s="22">
        <f t="shared" si="5"/>
        <v>3470862.6399999997</v>
      </c>
      <c r="I176" s="24">
        <f>H176/SUM(ABC[Carga Total])</f>
        <v>0.58781559060527033</v>
      </c>
      <c r="J176" s="23" t="str">
        <f>IF(ABC[[#This Row],[Acum (%)]] &lt;= 0.8, "A", IF( AND(ABC[[#This Row],[Acum (%)]] &gt; 0.8, ABC[[#This Row],[Acum (%)]] &lt;= 0.95 ), "B",  IF( ABC[[#This Row],[Acum (%)]] &gt; 0.95, "C", "OTHER")))</f>
        <v>A</v>
      </c>
      <c r="K176" s="24">
        <f>ABC[[#This Row],[Carga STDEV]]/ABC[[#This Row],[Carga Promedio]]</f>
        <v>0.3478522254954054</v>
      </c>
      <c r="L17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76" s="26" t="str">
        <f>ABC[[#This Row],[ABC]]&amp;ABC[[#This Row],[XYZ]]</f>
        <v>AY</v>
      </c>
    </row>
    <row r="177" spans="1:13" x14ac:dyDescent="0.25">
      <c r="A177" s="22">
        <v>35115</v>
      </c>
      <c r="B177" s="22">
        <v>8447.6539999999986</v>
      </c>
      <c r="C177" s="22">
        <v>16.371422480620161</v>
      </c>
      <c r="D177" s="22">
        <v>6.0010524413379196</v>
      </c>
      <c r="E177" s="22">
        <v>516</v>
      </c>
      <c r="F177" s="22">
        <f t="shared" si="4"/>
        <v>75988</v>
      </c>
      <c r="G177" s="24">
        <f>ABC[[#This Row],[Frecuencia Acumulada]]/SUM($F$78:$F$1143)</f>
        <v>6.2329927263268326E-4</v>
      </c>
      <c r="H177" s="22">
        <f t="shared" si="5"/>
        <v>3479310.2939999998</v>
      </c>
      <c r="I177" s="24">
        <f>H177/SUM(ABC[Carga Total])</f>
        <v>0.5892462616632409</v>
      </c>
      <c r="J177" s="23" t="str">
        <f>IF(ABC[[#This Row],[Acum (%)]] &lt;= 0.8, "A", IF( AND(ABC[[#This Row],[Acum (%)]] &gt; 0.8, ABC[[#This Row],[Acum (%)]] &lt;= 0.95 ), "B",  IF( ABC[[#This Row],[Acum (%)]] &gt; 0.95, "C", "OTHER")))</f>
        <v>A</v>
      </c>
      <c r="K177" s="24">
        <f>ABC[[#This Row],[Carga STDEV]]/ABC[[#This Row],[Carga Promedio]]</f>
        <v>0.36655656821768096</v>
      </c>
      <c r="L17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77" s="26" t="str">
        <f>ABC[[#This Row],[ABC]]&amp;ABC[[#This Row],[XYZ]]</f>
        <v>AY</v>
      </c>
    </row>
    <row r="178" spans="1:13" x14ac:dyDescent="0.25">
      <c r="A178" s="22">
        <v>294176</v>
      </c>
      <c r="B178" s="22">
        <v>8431.5</v>
      </c>
      <c r="C178" s="22">
        <v>85.166666666666671</v>
      </c>
      <c r="D178" s="22">
        <v>29.534124158266799</v>
      </c>
      <c r="E178" s="22">
        <v>99</v>
      </c>
      <c r="F178" s="22">
        <f t="shared" si="4"/>
        <v>76087</v>
      </c>
      <c r="G178" s="24">
        <f>ABC[[#This Row],[Frecuencia Acumulada]]/SUM($F$78:$F$1143)</f>
        <v>6.2411133016796036E-4</v>
      </c>
      <c r="H178" s="22">
        <f t="shared" si="5"/>
        <v>3487741.7939999998</v>
      </c>
      <c r="I178" s="24">
        <f>H178/SUM(ABC[Carga Total])</f>
        <v>0.59067419692494527</v>
      </c>
      <c r="J178" s="23" t="str">
        <f>IF(ABC[[#This Row],[Acum (%)]] &lt;= 0.8, "A", IF( AND(ABC[[#This Row],[Acum (%)]] &gt; 0.8, ABC[[#This Row],[Acum (%)]] &lt;= 0.95 ), "B",  IF( ABC[[#This Row],[Acum (%)]] &gt; 0.95, "C", "OTHER")))</f>
        <v>A</v>
      </c>
      <c r="K178" s="24">
        <f>ABC[[#This Row],[Carga STDEV]]/ABC[[#This Row],[Carga Promedio]]</f>
        <v>0.3467803227976532</v>
      </c>
      <c r="L17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78" s="26" t="str">
        <f>ABC[[#This Row],[ABC]]&amp;ABC[[#This Row],[XYZ]]</f>
        <v>AY</v>
      </c>
    </row>
    <row r="179" spans="1:13" x14ac:dyDescent="0.25">
      <c r="A179" s="22">
        <v>294184</v>
      </c>
      <c r="B179" s="22">
        <v>8423.2000000000025</v>
      </c>
      <c r="C179" s="22">
        <v>93.591111111111118</v>
      </c>
      <c r="D179" s="22">
        <v>26.686661417793811</v>
      </c>
      <c r="E179" s="22">
        <v>90</v>
      </c>
      <c r="F179" s="22">
        <f t="shared" si="4"/>
        <v>76177</v>
      </c>
      <c r="G179" s="24">
        <f>ABC[[#This Row],[Frecuencia Acumulada]]/SUM($F$78:$F$1143)</f>
        <v>6.2484956429093963E-4</v>
      </c>
      <c r="H179" s="22">
        <f t="shared" si="5"/>
        <v>3496164.9939999999</v>
      </c>
      <c r="I179" s="24">
        <f>H179/SUM(ABC[Carga Total])</f>
        <v>0.59210072652186019</v>
      </c>
      <c r="J179" s="23" t="str">
        <f>IF(ABC[[#This Row],[Acum (%)]] &lt;= 0.8, "A", IF( AND(ABC[[#This Row],[Acum (%)]] &gt; 0.8, ABC[[#This Row],[Acum (%)]] &lt;= 0.95 ), "B",  IF( ABC[[#This Row],[Acum (%)]] &gt; 0.95, "C", "OTHER")))</f>
        <v>A</v>
      </c>
      <c r="K179" s="24">
        <f>ABC[[#This Row],[Carga STDEV]]/ABC[[#This Row],[Carga Promedio]]</f>
        <v>0.28514098295201856</v>
      </c>
      <c r="L179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79" s="26" t="str">
        <f>ABC[[#This Row],[ABC]]&amp;ABC[[#This Row],[XYZ]]</f>
        <v>AX</v>
      </c>
    </row>
    <row r="180" spans="1:13" x14ac:dyDescent="0.25">
      <c r="A180" s="22">
        <v>235124</v>
      </c>
      <c r="B180" s="22">
        <v>8415.5459999999948</v>
      </c>
      <c r="C180" s="22">
        <v>44.060450261780105</v>
      </c>
      <c r="D180" s="22">
        <v>15.437476799433227</v>
      </c>
      <c r="E180" s="22">
        <v>191</v>
      </c>
      <c r="F180" s="22">
        <f t="shared" si="4"/>
        <v>76368</v>
      </c>
      <c r="G180" s="24">
        <f>ABC[[#This Row],[Frecuencia Acumulada]]/SUM($F$78:$F$1143)</f>
        <v>6.2641626115192872E-4</v>
      </c>
      <c r="H180" s="22">
        <f t="shared" si="5"/>
        <v>3504580.54</v>
      </c>
      <c r="I180" s="24">
        <f>H180/SUM(ABC[Carga Total])</f>
        <v>0.59352595985873924</v>
      </c>
      <c r="J180" s="23" t="str">
        <f>IF(ABC[[#This Row],[Acum (%)]] &lt;= 0.8, "A", IF( AND(ABC[[#This Row],[Acum (%)]] &gt; 0.8, ABC[[#This Row],[Acum (%)]] &lt;= 0.95 ), "B",  IF( ABC[[#This Row],[Acum (%)]] &gt; 0.95, "C", "OTHER")))</f>
        <v>A</v>
      </c>
      <c r="K180" s="24">
        <f>ABC[[#This Row],[Carga STDEV]]/ABC[[#This Row],[Carga Promedio]]</f>
        <v>0.35037038222971467</v>
      </c>
      <c r="L18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80" s="26" t="str">
        <f>ABC[[#This Row],[ABC]]&amp;ABC[[#This Row],[XYZ]]</f>
        <v>AY</v>
      </c>
    </row>
    <row r="181" spans="1:13" x14ac:dyDescent="0.25">
      <c r="A181" s="22">
        <v>294122</v>
      </c>
      <c r="B181" s="22">
        <v>8410.4</v>
      </c>
      <c r="C181" s="22">
        <v>121.88985507246377</v>
      </c>
      <c r="D181" s="22">
        <v>44.65075305645022</v>
      </c>
      <c r="E181" s="22">
        <v>69</v>
      </c>
      <c r="F181" s="22">
        <f t="shared" si="4"/>
        <v>76437</v>
      </c>
      <c r="G181" s="24">
        <f>ABC[[#This Row],[Frecuencia Acumulada]]/SUM($F$78:$F$1143)</f>
        <v>6.269822406462127E-4</v>
      </c>
      <c r="H181" s="22">
        <f t="shared" si="5"/>
        <v>3512990.94</v>
      </c>
      <c r="I181" s="24">
        <f>H181/SUM(ABC[Carga Total])</f>
        <v>0.59495032168344875</v>
      </c>
      <c r="J181" s="23" t="str">
        <f>IF(ABC[[#This Row],[Acum (%)]] &lt;= 0.8, "A", IF( AND(ABC[[#This Row],[Acum (%)]] &gt; 0.8, ABC[[#This Row],[Acum (%)]] &lt;= 0.95 ), "B",  IF( ABC[[#This Row],[Acum (%)]] &gt; 0.95, "C", "OTHER")))</f>
        <v>A</v>
      </c>
      <c r="K181" s="24">
        <f>ABC[[#This Row],[Carga STDEV]]/ABC[[#This Row],[Carga Promedio]]</f>
        <v>0.36632050329295457</v>
      </c>
      <c r="L18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81" s="26" t="str">
        <f>ABC[[#This Row],[ABC]]&amp;ABC[[#This Row],[XYZ]]</f>
        <v>AY</v>
      </c>
    </row>
    <row r="182" spans="1:13" x14ac:dyDescent="0.25">
      <c r="A182" s="22">
        <v>294141</v>
      </c>
      <c r="B182" s="22">
        <v>8395.5</v>
      </c>
      <c r="C182" s="22">
        <v>89.313829787234042</v>
      </c>
      <c r="D182" s="22">
        <v>32.377453329435099</v>
      </c>
      <c r="E182" s="22">
        <v>94</v>
      </c>
      <c r="F182" s="22">
        <f t="shared" si="4"/>
        <v>76531</v>
      </c>
      <c r="G182" s="24">
        <f>ABC[[#This Row],[Frecuencia Acumulada]]/SUM($F$78:$F$1143)</f>
        <v>6.2775328517465764E-4</v>
      </c>
      <c r="H182" s="22">
        <f t="shared" si="5"/>
        <v>3521386.44</v>
      </c>
      <c r="I182" s="24">
        <f>H182/SUM(ABC[Carga Total])</f>
        <v>0.59637216008582539</v>
      </c>
      <c r="J182" s="23" t="str">
        <f>IF(ABC[[#This Row],[Acum (%)]] &lt;= 0.8, "A", IF( AND(ABC[[#This Row],[Acum (%)]] &gt; 0.8, ABC[[#This Row],[Acum (%)]] &lt;= 0.95 ), "B",  IF( ABC[[#This Row],[Acum (%)]] &gt; 0.95, "C", "OTHER")))</f>
        <v>A</v>
      </c>
      <c r="K182" s="24">
        <f>ABC[[#This Row],[Carga STDEV]]/ABC[[#This Row],[Carga Promedio]]</f>
        <v>0.36251332415781062</v>
      </c>
      <c r="L18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82" s="26" t="str">
        <f>ABC[[#This Row],[ABC]]&amp;ABC[[#This Row],[XYZ]]</f>
        <v>AY</v>
      </c>
    </row>
    <row r="183" spans="1:13" x14ac:dyDescent="0.25">
      <c r="A183" s="22">
        <v>23588</v>
      </c>
      <c r="B183" s="22">
        <v>8340.7009999999955</v>
      </c>
      <c r="C183" s="22">
        <v>31.006323420074342</v>
      </c>
      <c r="D183" s="22">
        <v>8.7253542982553878</v>
      </c>
      <c r="E183" s="22">
        <v>269</v>
      </c>
      <c r="F183" s="22">
        <f t="shared" si="4"/>
        <v>76800</v>
      </c>
      <c r="G183" s="24">
        <f>ABC[[#This Row],[Frecuencia Acumulada]]/SUM($F$78:$F$1143)</f>
        <v>6.2995978494222876E-4</v>
      </c>
      <c r="H183" s="22">
        <f t="shared" si="5"/>
        <v>3529727.1409999998</v>
      </c>
      <c r="I183" s="24">
        <f>H183/SUM(ABC[Carga Total])</f>
        <v>0.59778471788280496</v>
      </c>
      <c r="J183" s="23" t="str">
        <f>IF(ABC[[#This Row],[Acum (%)]] &lt;= 0.8, "A", IF( AND(ABC[[#This Row],[Acum (%)]] &gt; 0.8, ABC[[#This Row],[Acum (%)]] &lt;= 0.95 ), "B",  IF( ABC[[#This Row],[Acum (%)]] &gt; 0.95, "C", "OTHER")))</f>
        <v>A</v>
      </c>
      <c r="K183" s="24">
        <f>ABC[[#This Row],[Carga STDEV]]/ABC[[#This Row],[Carga Promedio]]</f>
        <v>0.28140564039289984</v>
      </c>
      <c r="L18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83" s="26" t="str">
        <f>ABC[[#This Row],[ABC]]&amp;ABC[[#This Row],[XYZ]]</f>
        <v>AX</v>
      </c>
    </row>
    <row r="184" spans="1:13" x14ac:dyDescent="0.25">
      <c r="A184" s="22">
        <v>39813</v>
      </c>
      <c r="B184" s="22">
        <v>8311.9000000000015</v>
      </c>
      <c r="C184" s="22">
        <v>224.64594594594595</v>
      </c>
      <c r="D184" s="22">
        <v>66.339147963721629</v>
      </c>
      <c r="E184" s="22">
        <v>37</v>
      </c>
      <c r="F184" s="22">
        <f t="shared" si="4"/>
        <v>76837</v>
      </c>
      <c r="G184" s="24">
        <f>ABC[[#This Row],[Frecuencia Acumulada]]/SUM($F$78:$F$1143)</f>
        <v>6.3026328119278688E-4</v>
      </c>
      <c r="H184" s="22">
        <f t="shared" si="5"/>
        <v>3538039.0409999997</v>
      </c>
      <c r="I184" s="24">
        <f>H184/SUM(ABC[Carga Total])</f>
        <v>0.59919239802296509</v>
      </c>
      <c r="J184" s="23" t="str">
        <f>IF(ABC[[#This Row],[Acum (%)]] &lt;= 0.8, "A", IF( AND(ABC[[#This Row],[Acum (%)]] &gt; 0.8, ABC[[#This Row],[Acum (%)]] &lt;= 0.95 ), "B",  IF( ABC[[#This Row],[Acum (%)]] &gt; 0.95, "C", "OTHER")))</f>
        <v>A</v>
      </c>
      <c r="K184" s="24">
        <f>ABC[[#This Row],[Carga STDEV]]/ABC[[#This Row],[Carga Promedio]]</f>
        <v>0.29530534229931787</v>
      </c>
      <c r="L18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84" s="26" t="str">
        <f>ABC[[#This Row],[ABC]]&amp;ABC[[#This Row],[XYZ]]</f>
        <v>AX</v>
      </c>
    </row>
    <row r="185" spans="1:13" x14ac:dyDescent="0.25">
      <c r="A185" s="22">
        <v>24526</v>
      </c>
      <c r="B185" s="22">
        <v>8290.1149999999998</v>
      </c>
      <c r="C185" s="22">
        <v>47.644339080459758</v>
      </c>
      <c r="D185" s="22">
        <v>14.775620865449421</v>
      </c>
      <c r="E185" s="22">
        <v>174</v>
      </c>
      <c r="F185" s="22">
        <f t="shared" si="4"/>
        <v>77011</v>
      </c>
      <c r="G185" s="24">
        <f>ABC[[#This Row],[Frecuencia Acumulada]]/SUM($F$78:$F$1143)</f>
        <v>6.3169053383054657E-4</v>
      </c>
      <c r="H185" s="22">
        <f t="shared" si="5"/>
        <v>3546329.156</v>
      </c>
      <c r="I185" s="24">
        <f>H185/SUM(ABC[Carga Total])</f>
        <v>0.60059638871644605</v>
      </c>
      <c r="J185" s="23" t="str">
        <f>IF(ABC[[#This Row],[Acum (%)]] &lt;= 0.8, "A", IF( AND(ABC[[#This Row],[Acum (%)]] &gt; 0.8, ABC[[#This Row],[Acum (%)]] &lt;= 0.95 ), "B",  IF( ABC[[#This Row],[Acum (%)]] &gt; 0.95, "C", "OTHER")))</f>
        <v>A</v>
      </c>
      <c r="K185" s="24">
        <f>ABC[[#This Row],[Carga STDEV]]/ABC[[#This Row],[Carga Promedio]]</f>
        <v>0.31012332526004766</v>
      </c>
      <c r="L18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85" s="26" t="str">
        <f>ABC[[#This Row],[ABC]]&amp;ABC[[#This Row],[XYZ]]</f>
        <v>AY</v>
      </c>
    </row>
    <row r="186" spans="1:13" x14ac:dyDescent="0.25">
      <c r="A186" s="22">
        <v>23560</v>
      </c>
      <c r="B186" s="22">
        <v>8280.5999999999949</v>
      </c>
      <c r="C186" s="22">
        <v>25.876875000000005</v>
      </c>
      <c r="D186" s="22">
        <v>7.8300620100676488</v>
      </c>
      <c r="E186" s="22">
        <v>320</v>
      </c>
      <c r="F186" s="22">
        <f t="shared" si="4"/>
        <v>77331</v>
      </c>
      <c r="G186" s="24">
        <f>ABC[[#This Row],[Frecuencia Acumulada]]/SUM($F$78:$F$1143)</f>
        <v>6.3431536626780589E-4</v>
      </c>
      <c r="H186" s="22">
        <f t="shared" si="5"/>
        <v>3554609.7560000001</v>
      </c>
      <c r="I186" s="24">
        <f>H186/SUM(ABC[Carga Total])</f>
        <v>0.60199876797613527</v>
      </c>
      <c r="J186" s="23" t="str">
        <f>IF(ABC[[#This Row],[Acum (%)]] &lt;= 0.8, "A", IF( AND(ABC[[#This Row],[Acum (%)]] &gt; 0.8, ABC[[#This Row],[Acum (%)]] &lt;= 0.95 ), "B",  IF( ABC[[#This Row],[Acum (%)]] &gt; 0.95, "C", "OTHER")))</f>
        <v>A</v>
      </c>
      <c r="K186" s="24">
        <f>ABC[[#This Row],[Carga STDEV]]/ABC[[#This Row],[Carga Promedio]]</f>
        <v>0.30258916542540965</v>
      </c>
      <c r="L18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86" s="26" t="str">
        <f>ABC[[#This Row],[ABC]]&amp;ABC[[#This Row],[XYZ]]</f>
        <v>AY</v>
      </c>
    </row>
    <row r="187" spans="1:13" x14ac:dyDescent="0.25">
      <c r="A187" s="22">
        <v>23562</v>
      </c>
      <c r="B187" s="22">
        <v>8244.6259999999984</v>
      </c>
      <c r="C187" s="22">
        <v>26.855459283387624</v>
      </c>
      <c r="D187" s="22">
        <v>6.9376446569717487</v>
      </c>
      <c r="E187" s="22">
        <v>307</v>
      </c>
      <c r="F187" s="22">
        <f t="shared" si="4"/>
        <v>77638</v>
      </c>
      <c r="G187" s="24">
        <f>ABC[[#This Row],[Frecuencia Acumulada]]/SUM($F$78:$F$1143)</f>
        <v>6.3683356488730149E-4</v>
      </c>
      <c r="H187" s="22">
        <f t="shared" si="5"/>
        <v>3562854.3820000002</v>
      </c>
      <c r="I187" s="24">
        <f>H187/SUM(ABC[Carga Total])</f>
        <v>0.60339505477978406</v>
      </c>
      <c r="J187" s="23" t="str">
        <f>IF(ABC[[#This Row],[Acum (%)]] &lt;= 0.8, "A", IF( AND(ABC[[#This Row],[Acum (%)]] &gt; 0.8, ABC[[#This Row],[Acum (%)]] &lt;= 0.95 ), "B",  IF( ABC[[#This Row],[Acum (%)]] &gt; 0.95, "C", "OTHER")))</f>
        <v>A</v>
      </c>
      <c r="K187" s="24">
        <f>ABC[[#This Row],[Carga STDEV]]/ABC[[#This Row],[Carga Promedio]]</f>
        <v>0.25833275028974351</v>
      </c>
      <c r="L18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87" s="26" t="str">
        <f>ABC[[#This Row],[ABC]]&amp;ABC[[#This Row],[XYZ]]</f>
        <v>AX</v>
      </c>
    </row>
    <row r="188" spans="1:13" x14ac:dyDescent="0.25">
      <c r="A188" s="22">
        <v>294127</v>
      </c>
      <c r="B188" s="22">
        <v>8234.6000000000022</v>
      </c>
      <c r="C188" s="22">
        <v>72.233333333333334</v>
      </c>
      <c r="D188" s="22">
        <v>26.576973421068637</v>
      </c>
      <c r="E188" s="22">
        <v>114</v>
      </c>
      <c r="F188" s="22">
        <f t="shared" si="4"/>
        <v>77752</v>
      </c>
      <c r="G188" s="24">
        <f>ABC[[#This Row],[Frecuencia Acumulada]]/SUM($F$78:$F$1143)</f>
        <v>6.3776866144307515E-4</v>
      </c>
      <c r="H188" s="22">
        <f t="shared" si="5"/>
        <v>3571088.9820000003</v>
      </c>
      <c r="I188" s="24">
        <f>H188/SUM(ABC[Carga Total])</f>
        <v>0.60478964360811005</v>
      </c>
      <c r="J188" s="23" t="str">
        <f>IF(ABC[[#This Row],[Acum (%)]] &lt;= 0.8, "A", IF( AND(ABC[[#This Row],[Acum (%)]] &gt; 0.8, ABC[[#This Row],[Acum (%)]] &lt;= 0.95 ), "B",  IF( ABC[[#This Row],[Acum (%)]] &gt; 0.95, "C", "OTHER")))</f>
        <v>A</v>
      </c>
      <c r="K188" s="24">
        <f>ABC[[#This Row],[Carga STDEV]]/ABC[[#This Row],[Carga Promedio]]</f>
        <v>0.36793225779052102</v>
      </c>
      <c r="L18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88" s="26" t="str">
        <f>ABC[[#This Row],[ABC]]&amp;ABC[[#This Row],[XYZ]]</f>
        <v>AY</v>
      </c>
    </row>
    <row r="189" spans="1:13" x14ac:dyDescent="0.25">
      <c r="A189" s="22">
        <v>294192</v>
      </c>
      <c r="B189" s="22">
        <v>8234.1999999999971</v>
      </c>
      <c r="C189" s="22">
        <v>91.49111111111111</v>
      </c>
      <c r="D189" s="22">
        <v>37.346996162302887</v>
      </c>
      <c r="E189" s="22">
        <v>90</v>
      </c>
      <c r="F189" s="22">
        <f t="shared" si="4"/>
        <v>77842</v>
      </c>
      <c r="G189" s="24">
        <f>ABC[[#This Row],[Frecuencia Acumulada]]/SUM($F$78:$F$1143)</f>
        <v>6.3850689556605431E-4</v>
      </c>
      <c r="H189" s="22">
        <f t="shared" si="5"/>
        <v>3579323.1820000005</v>
      </c>
      <c r="I189" s="24">
        <f>H189/SUM(ABC[Carga Total])</f>
        <v>0.60618416469355474</v>
      </c>
      <c r="J189" s="23" t="str">
        <f>IF(ABC[[#This Row],[Acum (%)]] &lt;= 0.8, "A", IF( AND(ABC[[#This Row],[Acum (%)]] &gt; 0.8, ABC[[#This Row],[Acum (%)]] &lt;= 0.95 ), "B",  IF( ABC[[#This Row],[Acum (%)]] &gt; 0.95, "C", "OTHER")))</f>
        <v>A</v>
      </c>
      <c r="K189" s="24">
        <f>ABC[[#This Row],[Carga STDEV]]/ABC[[#This Row],[Carga Promedio]]</f>
        <v>0.40820354795939617</v>
      </c>
      <c r="L18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89" s="26" t="str">
        <f>ABC[[#This Row],[ABC]]&amp;ABC[[#This Row],[XYZ]]</f>
        <v>AY</v>
      </c>
    </row>
    <row r="190" spans="1:13" x14ac:dyDescent="0.25">
      <c r="A190" s="22">
        <v>235121</v>
      </c>
      <c r="B190" s="22">
        <v>8209.8999999999978</v>
      </c>
      <c r="C190" s="22">
        <v>31.945136186770437</v>
      </c>
      <c r="D190" s="22">
        <v>12.817620382369615</v>
      </c>
      <c r="E190" s="22">
        <v>257</v>
      </c>
      <c r="F190" s="22">
        <f t="shared" si="4"/>
        <v>78099</v>
      </c>
      <c r="G190" s="24">
        <f>ABC[[#This Row],[Frecuencia Acumulada]]/SUM($F$78:$F$1143)</f>
        <v>6.4061496411722818E-4</v>
      </c>
      <c r="H190" s="22">
        <f t="shared" si="5"/>
        <v>3587533.0820000004</v>
      </c>
      <c r="I190" s="24">
        <f>H190/SUM(ABC[Carga Total])</f>
        <v>0.60757457039895313</v>
      </c>
      <c r="J190" s="23" t="str">
        <f>IF(ABC[[#This Row],[Acum (%)]] &lt;= 0.8, "A", IF( AND(ABC[[#This Row],[Acum (%)]] &gt; 0.8, ABC[[#This Row],[Acum (%)]] &lt;= 0.95 ), "B",  IF( ABC[[#This Row],[Acum (%)]] &gt; 0.95, "C", "OTHER")))</f>
        <v>A</v>
      </c>
      <c r="K190" s="24">
        <f>ABC[[#This Row],[Carga STDEV]]/ABC[[#This Row],[Carga Promedio]]</f>
        <v>0.40123855811507936</v>
      </c>
      <c r="L19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90" s="26" t="str">
        <f>ABC[[#This Row],[ABC]]&amp;ABC[[#This Row],[XYZ]]</f>
        <v>AY</v>
      </c>
    </row>
    <row r="191" spans="1:13" x14ac:dyDescent="0.25">
      <c r="A191" s="22">
        <v>120238</v>
      </c>
      <c r="B191" s="22">
        <v>8177.1300000000074</v>
      </c>
      <c r="C191" s="22">
        <v>54.514199999999988</v>
      </c>
      <c r="D191" s="22">
        <v>19.046363463080954</v>
      </c>
      <c r="E191" s="22">
        <v>150</v>
      </c>
      <c r="F191" s="22">
        <f t="shared" si="4"/>
        <v>78249</v>
      </c>
      <c r="G191" s="24">
        <f>ABC[[#This Row],[Frecuencia Acumulada]]/SUM($F$78:$F$1143)</f>
        <v>6.4184535432219348E-4</v>
      </c>
      <c r="H191" s="22">
        <f t="shared" si="5"/>
        <v>3595710.2120000003</v>
      </c>
      <c r="I191" s="24">
        <f>H191/SUM(ABC[Carga Total])</f>
        <v>0.60895942626879129</v>
      </c>
      <c r="J191" s="23" t="str">
        <f>IF(ABC[[#This Row],[Acum (%)]] &lt;= 0.8, "A", IF( AND(ABC[[#This Row],[Acum (%)]] &gt; 0.8, ABC[[#This Row],[Acum (%)]] &lt;= 0.95 ), "B",  IF( ABC[[#This Row],[Acum (%)]] &gt; 0.95, "C", "OTHER")))</f>
        <v>A</v>
      </c>
      <c r="K191" s="24">
        <f>ABC[[#This Row],[Carga STDEV]]/ABC[[#This Row],[Carga Promedio]]</f>
        <v>0.34938352691740793</v>
      </c>
      <c r="L19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91" s="26" t="str">
        <f>ABC[[#This Row],[ABC]]&amp;ABC[[#This Row],[XYZ]]</f>
        <v>AY</v>
      </c>
    </row>
    <row r="192" spans="1:13" x14ac:dyDescent="0.25">
      <c r="A192" s="22">
        <v>29452</v>
      </c>
      <c r="B192" s="22">
        <v>8167.7</v>
      </c>
      <c r="C192" s="22">
        <v>111.88630136986302</v>
      </c>
      <c r="D192" s="22">
        <v>29.102554847128751</v>
      </c>
      <c r="E192" s="22">
        <v>73</v>
      </c>
      <c r="F192" s="22">
        <f t="shared" si="4"/>
        <v>78322</v>
      </c>
      <c r="G192" s="24">
        <f>ABC[[#This Row],[Frecuencia Acumulada]]/SUM($F$78:$F$1143)</f>
        <v>6.4244414422194324E-4</v>
      </c>
      <c r="H192" s="22">
        <f t="shared" si="5"/>
        <v>3603877.9120000005</v>
      </c>
      <c r="I192" s="24">
        <f>H192/SUM(ABC[Carga Total])</f>
        <v>0.61034268510020007</v>
      </c>
      <c r="J192" s="23" t="str">
        <f>IF(ABC[[#This Row],[Acum (%)]] &lt;= 0.8, "A", IF( AND(ABC[[#This Row],[Acum (%)]] &gt; 0.8, ABC[[#This Row],[Acum (%)]] &lt;= 0.95 ), "B",  IF( ABC[[#This Row],[Acum (%)]] &gt; 0.95, "C", "OTHER")))</f>
        <v>A</v>
      </c>
      <c r="K192" s="24">
        <f>ABC[[#This Row],[Carga STDEV]]/ABC[[#This Row],[Carga Promedio]]</f>
        <v>0.26010829289033616</v>
      </c>
      <c r="L19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92" s="26" t="str">
        <f>ABC[[#This Row],[ABC]]&amp;ABC[[#This Row],[XYZ]]</f>
        <v>AX</v>
      </c>
    </row>
    <row r="193" spans="1:13" x14ac:dyDescent="0.25">
      <c r="A193" s="22">
        <v>24517</v>
      </c>
      <c r="B193" s="22">
        <v>8148.3070000000016</v>
      </c>
      <c r="C193" s="22">
        <v>29.630207272727294</v>
      </c>
      <c r="D193" s="22">
        <v>11.473978807857312</v>
      </c>
      <c r="E193" s="22">
        <v>275</v>
      </c>
      <c r="F193" s="22">
        <f t="shared" si="4"/>
        <v>78597</v>
      </c>
      <c r="G193" s="24">
        <f>ABC[[#This Row],[Frecuencia Acumulada]]/SUM($F$78:$F$1143)</f>
        <v>6.4469985959771299E-4</v>
      </c>
      <c r="H193" s="22">
        <f t="shared" si="5"/>
        <v>3612026.2190000005</v>
      </c>
      <c r="I193" s="24">
        <f>H193/SUM(ABC[Carga Total])</f>
        <v>0.6117226595873605</v>
      </c>
      <c r="J193" s="23" t="str">
        <f>IF(ABC[[#This Row],[Acum (%)]] &lt;= 0.8, "A", IF( AND(ABC[[#This Row],[Acum (%)]] &gt; 0.8, ABC[[#This Row],[Acum (%)]] &lt;= 0.95 ), "B",  IF( ABC[[#This Row],[Acum (%)]] &gt; 0.95, "C", "OTHER")))</f>
        <v>A</v>
      </c>
      <c r="K193" s="24">
        <f>ABC[[#This Row],[Carga STDEV]]/ABC[[#This Row],[Carga Promedio]]</f>
        <v>0.38723923536027283</v>
      </c>
      <c r="L19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93" s="26" t="str">
        <f>ABC[[#This Row],[ABC]]&amp;ABC[[#This Row],[XYZ]]</f>
        <v>AY</v>
      </c>
    </row>
    <row r="194" spans="1:13" x14ac:dyDescent="0.25">
      <c r="A194" s="22">
        <v>294204</v>
      </c>
      <c r="B194" s="22">
        <v>8129.5000000000009</v>
      </c>
      <c r="C194" s="22">
        <v>53.483552631578952</v>
      </c>
      <c r="D194" s="22">
        <v>16.733926533512676</v>
      </c>
      <c r="E194" s="22">
        <v>152</v>
      </c>
      <c r="F194" s="22">
        <f t="shared" si="4"/>
        <v>78749</v>
      </c>
      <c r="G194" s="24">
        <f>ABC[[#This Row],[Frecuencia Acumulada]]/SUM($F$78:$F$1143)</f>
        <v>6.4594665500541113E-4</v>
      </c>
      <c r="H194" s="22">
        <f t="shared" si="5"/>
        <v>3620155.7190000005</v>
      </c>
      <c r="I194" s="24">
        <f>H194/SUM(ABC[Carga Total])</f>
        <v>0.6130994489735937</v>
      </c>
      <c r="J194" s="23" t="str">
        <f>IF(ABC[[#This Row],[Acum (%)]] &lt;= 0.8, "A", IF( AND(ABC[[#This Row],[Acum (%)]] &gt; 0.8, ABC[[#This Row],[Acum (%)]] &lt;= 0.95 ), "B",  IF( ABC[[#This Row],[Acum (%)]] &gt; 0.95, "C", "OTHER")))</f>
        <v>A</v>
      </c>
      <c r="K194" s="24">
        <f>ABC[[#This Row],[Carga STDEV]]/ABC[[#This Row],[Carga Promedio]]</f>
        <v>0.31287986138064167</v>
      </c>
      <c r="L19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94" s="26" t="str">
        <f>ABC[[#This Row],[ABC]]&amp;ABC[[#This Row],[XYZ]]</f>
        <v>AY</v>
      </c>
    </row>
    <row r="195" spans="1:13" x14ac:dyDescent="0.25">
      <c r="A195" s="22">
        <v>294126</v>
      </c>
      <c r="B195" s="22">
        <v>8113.4999999999982</v>
      </c>
      <c r="C195" s="22">
        <v>73.759090909090901</v>
      </c>
      <c r="D195" s="22">
        <v>27.24816396627384</v>
      </c>
      <c r="E195" s="22">
        <v>110</v>
      </c>
      <c r="F195" s="22">
        <f t="shared" ref="F195:F258" si="6">F194+E195</f>
        <v>78859</v>
      </c>
      <c r="G195" s="24">
        <f>ABC[[#This Row],[Frecuencia Acumulada]]/SUM($F$78:$F$1143)</f>
        <v>6.46848941155719E-4</v>
      </c>
      <c r="H195" s="22">
        <f t="shared" si="5"/>
        <v>3628269.2190000005</v>
      </c>
      <c r="I195" s="24">
        <f>H195/SUM(ABC[Carga Total])</f>
        <v>0.61447352864457017</v>
      </c>
      <c r="J195" s="23" t="str">
        <f>IF(ABC[[#This Row],[Acum (%)]] &lt;= 0.8, "A", IF( AND(ABC[[#This Row],[Acum (%)]] &gt; 0.8, ABC[[#This Row],[Acum (%)]] &lt;= 0.95 ), "B",  IF( ABC[[#This Row],[Acum (%)]] &gt; 0.95, "C", "OTHER")))</f>
        <v>A</v>
      </c>
      <c r="K195" s="24">
        <f>ABC[[#This Row],[Carga STDEV]]/ABC[[#This Row],[Carga Promedio]]</f>
        <v>0.36942109278241481</v>
      </c>
      <c r="L19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95" s="26" t="str">
        <f>ABC[[#This Row],[ABC]]&amp;ABC[[#This Row],[XYZ]]</f>
        <v>AY</v>
      </c>
    </row>
    <row r="196" spans="1:13" x14ac:dyDescent="0.25">
      <c r="A196" s="22">
        <v>30715</v>
      </c>
      <c r="B196" s="22">
        <v>8104.3000000000011</v>
      </c>
      <c r="C196" s="22">
        <v>111.01780821917809</v>
      </c>
      <c r="D196" s="22">
        <v>35.064093467319701</v>
      </c>
      <c r="E196" s="22">
        <v>73</v>
      </c>
      <c r="F196" s="22">
        <f t="shared" si="6"/>
        <v>78932</v>
      </c>
      <c r="G196" s="24">
        <f>ABC[[#This Row],[Frecuencia Acumulada]]/SUM($F$78:$F$1143)</f>
        <v>6.4744773105546876E-4</v>
      </c>
      <c r="H196" s="22">
        <f t="shared" ref="H196:H259" si="7">H195+B196</f>
        <v>3636373.5190000003</v>
      </c>
      <c r="I196" s="24">
        <f>H196/SUM(ABC[Carga Total])</f>
        <v>0.61584605022927408</v>
      </c>
      <c r="J196" s="23" t="str">
        <f>IF(ABC[[#This Row],[Acum (%)]] &lt;= 0.8, "A", IF( AND(ABC[[#This Row],[Acum (%)]] &gt; 0.8, ABC[[#This Row],[Acum (%)]] &lt;= 0.95 ), "B",  IF( ABC[[#This Row],[Acum (%)]] &gt; 0.95, "C", "OTHER")))</f>
        <v>A</v>
      </c>
      <c r="K196" s="24">
        <f>ABC[[#This Row],[Carga STDEV]]/ABC[[#This Row],[Carga Promedio]]</f>
        <v>0.31584206200589043</v>
      </c>
      <c r="L19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96" s="26" t="str">
        <f>ABC[[#This Row],[ABC]]&amp;ABC[[#This Row],[XYZ]]</f>
        <v>AY</v>
      </c>
    </row>
    <row r="197" spans="1:13" x14ac:dyDescent="0.25">
      <c r="A197" s="22">
        <v>120140</v>
      </c>
      <c r="B197" s="22">
        <v>8026.726999999998</v>
      </c>
      <c r="C197" s="22">
        <v>20.740896640826868</v>
      </c>
      <c r="D197" s="22">
        <v>5.609914074380435</v>
      </c>
      <c r="E197" s="22">
        <v>387</v>
      </c>
      <c r="F197" s="22">
        <f t="shared" si="6"/>
        <v>79319</v>
      </c>
      <c r="G197" s="24">
        <f>ABC[[#This Row],[Frecuencia Acumulada]]/SUM($F$78:$F$1143)</f>
        <v>6.5062213778427922E-4</v>
      </c>
      <c r="H197" s="22">
        <f t="shared" si="7"/>
        <v>3644400.2460000003</v>
      </c>
      <c r="I197" s="24">
        <f>H197/SUM(ABC[Carga Total])</f>
        <v>0.6172054342676272</v>
      </c>
      <c r="J197" s="23" t="str">
        <f>IF(ABC[[#This Row],[Acum (%)]] &lt;= 0.8, "A", IF( AND(ABC[[#This Row],[Acum (%)]] &gt; 0.8, ABC[[#This Row],[Acum (%)]] &lt;= 0.95 ), "B",  IF( ABC[[#This Row],[Acum (%)]] &gt; 0.95, "C", "OTHER")))</f>
        <v>A</v>
      </c>
      <c r="K197" s="24">
        <f>ABC[[#This Row],[Carga STDEV]]/ABC[[#This Row],[Carga Promedio]]</f>
        <v>0.27047596695206266</v>
      </c>
      <c r="L19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97" s="26" t="str">
        <f>ABC[[#This Row],[ABC]]&amp;ABC[[#This Row],[XYZ]]</f>
        <v>AX</v>
      </c>
    </row>
    <row r="198" spans="1:13" x14ac:dyDescent="0.25">
      <c r="A198" s="22">
        <v>120180</v>
      </c>
      <c r="B198" s="22">
        <v>7986.3440000000001</v>
      </c>
      <c r="C198" s="22">
        <v>40.746653061224499</v>
      </c>
      <c r="D198" s="22">
        <v>14.660920467204065</v>
      </c>
      <c r="E198" s="22">
        <v>196</v>
      </c>
      <c r="F198" s="22">
        <f t="shared" si="6"/>
        <v>79515</v>
      </c>
      <c r="G198" s="24">
        <f>ABC[[#This Row],[Frecuencia Acumulada]]/SUM($F$78:$F$1143)</f>
        <v>6.5222984765210047E-4</v>
      </c>
      <c r="H198" s="22">
        <f t="shared" si="7"/>
        <v>3652386.5900000003</v>
      </c>
      <c r="I198" s="24">
        <f>H198/SUM(ABC[Carga Total])</f>
        <v>0.61855797915402955</v>
      </c>
      <c r="J198" s="23" t="str">
        <f>IF(ABC[[#This Row],[Acum (%)]] &lt;= 0.8, "A", IF( AND(ABC[[#This Row],[Acum (%)]] &gt; 0.8, ABC[[#This Row],[Acum (%)]] &lt;= 0.95 ), "B",  IF( ABC[[#This Row],[Acum (%)]] &gt; 0.95, "C", "OTHER")))</f>
        <v>A</v>
      </c>
      <c r="K198" s="24">
        <f>ABC[[#This Row],[Carga STDEV]]/ABC[[#This Row],[Carga Promedio]]</f>
        <v>0.35980674155433273</v>
      </c>
      <c r="L19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98" s="26" t="str">
        <f>ABC[[#This Row],[ABC]]&amp;ABC[[#This Row],[XYZ]]</f>
        <v>AY</v>
      </c>
    </row>
    <row r="199" spans="1:13" x14ac:dyDescent="0.25">
      <c r="A199" s="22">
        <v>235123</v>
      </c>
      <c r="B199" s="22">
        <v>7977.3999999999987</v>
      </c>
      <c r="C199" s="22">
        <v>29.328676470588235</v>
      </c>
      <c r="D199" s="22">
        <v>11.4945962474222</v>
      </c>
      <c r="E199" s="22">
        <v>272</v>
      </c>
      <c r="F199" s="22">
        <f t="shared" si="6"/>
        <v>79787</v>
      </c>
      <c r="G199" s="24">
        <f>ABC[[#This Row],[Frecuencia Acumulada]]/SUM($F$78:$F$1143)</f>
        <v>6.544609552237709E-4</v>
      </c>
      <c r="H199" s="22">
        <f t="shared" si="7"/>
        <v>3660363.99</v>
      </c>
      <c r="I199" s="24">
        <f>H199/SUM(ABC[Carga Total])</f>
        <v>0.61990900930960335</v>
      </c>
      <c r="J199" s="23" t="str">
        <f>IF(ABC[[#This Row],[Acum (%)]] &lt;= 0.8, "A", IF( AND(ABC[[#This Row],[Acum (%)]] &gt; 0.8, ABC[[#This Row],[Acum (%)]] &lt;= 0.95 ), "B",  IF( ABC[[#This Row],[Acum (%)]] &gt; 0.95, "C", "OTHER")))</f>
        <v>A</v>
      </c>
      <c r="K199" s="24">
        <f>ABC[[#This Row],[Carga STDEV]]/ABC[[#This Row],[Carga Promedio]]</f>
        <v>0.39192345617605212</v>
      </c>
      <c r="L19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99" s="26" t="str">
        <f>ABC[[#This Row],[ABC]]&amp;ABC[[#This Row],[XYZ]]</f>
        <v>AY</v>
      </c>
    </row>
    <row r="200" spans="1:13" x14ac:dyDescent="0.25">
      <c r="A200" s="22">
        <v>120197</v>
      </c>
      <c r="B200" s="22">
        <v>7964.6540000000023</v>
      </c>
      <c r="C200" s="22">
        <v>53.815229729729737</v>
      </c>
      <c r="D200" s="22">
        <v>16.022469074802046</v>
      </c>
      <c r="E200" s="22">
        <v>148</v>
      </c>
      <c r="F200" s="22">
        <f t="shared" si="6"/>
        <v>79935</v>
      </c>
      <c r="G200" s="24">
        <f>ABC[[#This Row],[Frecuencia Acumulada]]/SUM($F$78:$F$1143)</f>
        <v>6.5567494022600336E-4</v>
      </c>
      <c r="H200" s="22">
        <f t="shared" si="7"/>
        <v>3668328.6440000003</v>
      </c>
      <c r="I200" s="24">
        <f>H200/SUM(ABC[Carga Total])</f>
        <v>0.62125788083826072</v>
      </c>
      <c r="J200" s="23" t="str">
        <f>IF(ABC[[#This Row],[Acum (%)]] &lt;= 0.8, "A", IF( AND(ABC[[#This Row],[Acum (%)]] &gt; 0.8, ABC[[#This Row],[Acum (%)]] &lt;= 0.95 ), "B",  IF( ABC[[#This Row],[Acum (%)]] &gt; 0.95, "C", "OTHER")))</f>
        <v>A</v>
      </c>
      <c r="K200" s="24">
        <f>ABC[[#This Row],[Carga STDEV]]/ABC[[#This Row],[Carga Promedio]]</f>
        <v>0.29773112844207705</v>
      </c>
      <c r="L20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200" s="26" t="str">
        <f>ABC[[#This Row],[ABC]]&amp;ABC[[#This Row],[XYZ]]</f>
        <v>AX</v>
      </c>
    </row>
    <row r="201" spans="1:13" x14ac:dyDescent="0.25">
      <c r="A201" s="22">
        <v>120133</v>
      </c>
      <c r="B201" s="22">
        <v>7916.3240000000042</v>
      </c>
      <c r="C201" s="22">
        <v>26.475999999999996</v>
      </c>
      <c r="D201" s="22">
        <v>18.297782609086699</v>
      </c>
      <c r="E201" s="22">
        <v>299</v>
      </c>
      <c r="F201" s="22">
        <f t="shared" si="6"/>
        <v>80234</v>
      </c>
      <c r="G201" s="24">
        <f>ABC[[#This Row],[Frecuencia Acumulada]]/SUM($F$78:$F$1143)</f>
        <v>6.581275180345675E-4</v>
      </c>
      <c r="H201" s="22">
        <f t="shared" si="7"/>
        <v>3676244.9680000003</v>
      </c>
      <c r="I201" s="24">
        <f>H201/SUM(ABC[Carga Total])</f>
        <v>0.62259856733327068</v>
      </c>
      <c r="J201" s="23" t="str">
        <f>IF(ABC[[#This Row],[Acum (%)]] &lt;= 0.8, "A", IF( AND(ABC[[#This Row],[Acum (%)]] &gt; 0.8, ABC[[#This Row],[Acum (%)]] &lt;= 0.95 ), "B",  IF( ABC[[#This Row],[Acum (%)]] &gt; 0.95, "C", "OTHER")))</f>
        <v>A</v>
      </c>
      <c r="K201" s="24">
        <f>ABC[[#This Row],[Carga STDEV]]/ABC[[#This Row],[Carga Promedio]]</f>
        <v>0.69110827198544733</v>
      </c>
      <c r="L201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201" s="26" t="str">
        <f>ABC[[#This Row],[ABC]]&amp;ABC[[#This Row],[XYZ]]</f>
        <v>AZ</v>
      </c>
    </row>
    <row r="202" spans="1:13" x14ac:dyDescent="0.25">
      <c r="A202" s="22">
        <v>23597</v>
      </c>
      <c r="B202" s="22">
        <v>7893.9000000000051</v>
      </c>
      <c r="C202" s="22">
        <v>30.956470588235291</v>
      </c>
      <c r="D202" s="22">
        <v>8.3723360608767674</v>
      </c>
      <c r="E202" s="22">
        <v>255</v>
      </c>
      <c r="F202" s="22">
        <f t="shared" si="6"/>
        <v>80489</v>
      </c>
      <c r="G202" s="24">
        <f>ABC[[#This Row],[Frecuencia Acumulada]]/SUM($F$78:$F$1143)</f>
        <v>6.6021918138300841E-4</v>
      </c>
      <c r="H202" s="22">
        <f t="shared" si="7"/>
        <v>3684138.8680000002</v>
      </c>
      <c r="I202" s="24">
        <f>H202/SUM(ABC[Carga Total])</f>
        <v>0.62393545616234836</v>
      </c>
      <c r="J202" s="23" t="str">
        <f>IF(ABC[[#This Row],[Acum (%)]] &lt;= 0.8, "A", IF( AND(ABC[[#This Row],[Acum (%)]] &gt; 0.8, ABC[[#This Row],[Acum (%)]] &lt;= 0.95 ), "B",  IF( ABC[[#This Row],[Acum (%)]] &gt; 0.95, "C", "OTHER")))</f>
        <v>A</v>
      </c>
      <c r="K202" s="24">
        <f>ABC[[#This Row],[Carga STDEV]]/ABC[[#This Row],[Carga Promedio]]</f>
        <v>0.27045512300935859</v>
      </c>
      <c r="L20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202" s="26" t="str">
        <f>ABC[[#This Row],[ABC]]&amp;ABC[[#This Row],[XYZ]]</f>
        <v>AX</v>
      </c>
    </row>
    <row r="203" spans="1:13" x14ac:dyDescent="0.25">
      <c r="A203" s="22">
        <v>34117</v>
      </c>
      <c r="B203" s="22">
        <v>7847.146999999999</v>
      </c>
      <c r="C203" s="22">
        <v>46.709208333333315</v>
      </c>
      <c r="D203" s="22">
        <v>13.474729638274779</v>
      </c>
      <c r="E203" s="22">
        <v>168</v>
      </c>
      <c r="F203" s="22">
        <f t="shared" si="6"/>
        <v>80657</v>
      </c>
      <c r="G203" s="24">
        <f>ABC[[#This Row],[Frecuencia Acumulada]]/SUM($F$78:$F$1143)</f>
        <v>6.6159721841256959E-4</v>
      </c>
      <c r="H203" s="22">
        <f t="shared" si="7"/>
        <v>3691986.0150000001</v>
      </c>
      <c r="I203" s="24">
        <f>H203/SUM(ABC[Carga Total])</f>
        <v>0.62526442703408858</v>
      </c>
      <c r="J203" s="23" t="str">
        <f>IF(ABC[[#This Row],[Acum (%)]] &lt;= 0.8, "A", IF( AND(ABC[[#This Row],[Acum (%)]] &gt; 0.8, ABC[[#This Row],[Acum (%)]] &lt;= 0.95 ), "B",  IF( ABC[[#This Row],[Acum (%)]] &gt; 0.95, "C", "OTHER")))</f>
        <v>A</v>
      </c>
      <c r="K203" s="24">
        <f>ABC[[#This Row],[Carga STDEV]]/ABC[[#This Row],[Carga Promedio]]</f>
        <v>0.28848122498917933</v>
      </c>
      <c r="L20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203" s="26" t="str">
        <f>ABC[[#This Row],[ABC]]&amp;ABC[[#This Row],[XYZ]]</f>
        <v>AX</v>
      </c>
    </row>
    <row r="204" spans="1:13" x14ac:dyDescent="0.25">
      <c r="A204" s="22">
        <v>26710</v>
      </c>
      <c r="B204" s="22">
        <v>7813.9999999999982</v>
      </c>
      <c r="C204" s="22">
        <v>81.395833333333329</v>
      </c>
      <c r="D204" s="22">
        <v>27.516830894129871</v>
      </c>
      <c r="E204" s="22">
        <v>96</v>
      </c>
      <c r="F204" s="22">
        <f t="shared" si="6"/>
        <v>80753</v>
      </c>
      <c r="G204" s="24">
        <f>ABC[[#This Row],[Frecuencia Acumulada]]/SUM($F$78:$F$1143)</f>
        <v>6.6238466814374738E-4</v>
      </c>
      <c r="H204" s="22">
        <f t="shared" si="7"/>
        <v>3699800.0150000001</v>
      </c>
      <c r="I204" s="24">
        <f>H204/SUM(ABC[Carga Total])</f>
        <v>0.62658778422260275</v>
      </c>
      <c r="J204" s="23" t="str">
        <f>IF(ABC[[#This Row],[Acum (%)]] &lt;= 0.8, "A", IF( AND(ABC[[#This Row],[Acum (%)]] &gt; 0.8, ABC[[#This Row],[Acum (%)]] &lt;= 0.95 ), "B",  IF( ABC[[#This Row],[Acum (%)]] &gt; 0.95, "C", "OTHER")))</f>
        <v>A</v>
      </c>
      <c r="K204" s="24">
        <f>ABC[[#This Row],[Carga STDEV]]/ABC[[#This Row],[Carga Promedio]]</f>
        <v>0.33806191014032094</v>
      </c>
      <c r="L20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04" s="26" t="str">
        <f>ABC[[#This Row],[ABC]]&amp;ABC[[#This Row],[XYZ]]</f>
        <v>AY</v>
      </c>
    </row>
    <row r="205" spans="1:13" x14ac:dyDescent="0.25">
      <c r="A205" s="22">
        <v>29422</v>
      </c>
      <c r="B205" s="22">
        <v>7802.3999999999987</v>
      </c>
      <c r="C205" s="22">
        <v>62.92258064516129</v>
      </c>
      <c r="D205" s="22">
        <v>25.603540274480387</v>
      </c>
      <c r="E205" s="22">
        <v>124</v>
      </c>
      <c r="F205" s="22">
        <f t="shared" si="6"/>
        <v>80877</v>
      </c>
      <c r="G205" s="24">
        <f>ABC[[#This Row],[Frecuencia Acumulada]]/SUM($F$78:$F$1143)</f>
        <v>6.6340179071318534E-4</v>
      </c>
      <c r="H205" s="22">
        <f t="shared" si="7"/>
        <v>3707602.415</v>
      </c>
      <c r="I205" s="24">
        <f>H205/SUM(ABC[Carga Total])</f>
        <v>0.62790917686755587</v>
      </c>
      <c r="J205" s="23" t="str">
        <f>IF(ABC[[#This Row],[Acum (%)]] &lt;= 0.8, "A", IF( AND(ABC[[#This Row],[Acum (%)]] &gt; 0.8, ABC[[#This Row],[Acum (%)]] &lt;= 0.95 ), "B",  IF( ABC[[#This Row],[Acum (%)]] &gt; 0.95, "C", "OTHER")))</f>
        <v>A</v>
      </c>
      <c r="K205" s="24">
        <f>ABC[[#This Row],[Carga STDEV]]/ABC[[#This Row],[Carga Promedio]]</f>
        <v>0.40690543858755873</v>
      </c>
      <c r="L20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05" s="26" t="str">
        <f>ABC[[#This Row],[ABC]]&amp;ABC[[#This Row],[XYZ]]</f>
        <v>AY</v>
      </c>
    </row>
    <row r="206" spans="1:13" x14ac:dyDescent="0.25">
      <c r="A206" s="22">
        <v>23559</v>
      </c>
      <c r="B206" s="22">
        <v>7801.3380000000006</v>
      </c>
      <c r="C206" s="22">
        <v>26.535163265306121</v>
      </c>
      <c r="D206" s="22">
        <v>7.541453297391338</v>
      </c>
      <c r="E206" s="22">
        <v>294</v>
      </c>
      <c r="F206" s="22">
        <f t="shared" si="6"/>
        <v>81171</v>
      </c>
      <c r="G206" s="24">
        <f>ABC[[#This Row],[Frecuencia Acumulada]]/SUM($F$78:$F$1143)</f>
        <v>6.6581335551491733E-4</v>
      </c>
      <c r="H206" s="22">
        <f t="shared" si="7"/>
        <v>3715403.753</v>
      </c>
      <c r="I206" s="24">
        <f>H206/SUM(ABC[Carga Total])</f>
        <v>0.62923038965515887</v>
      </c>
      <c r="J206" s="23" t="str">
        <f>IF(ABC[[#This Row],[Acum (%)]] &lt;= 0.8, "A", IF( AND(ABC[[#This Row],[Acum (%)]] &gt; 0.8, ABC[[#This Row],[Acum (%)]] &lt;= 0.95 ), "B",  IF( ABC[[#This Row],[Acum (%)]] &gt; 0.95, "C", "OTHER")))</f>
        <v>A</v>
      </c>
      <c r="K206" s="24">
        <f>ABC[[#This Row],[Carga STDEV]]/ABC[[#This Row],[Carga Promedio]]</f>
        <v>0.28420602586800542</v>
      </c>
      <c r="L20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206" s="26" t="str">
        <f>ABC[[#This Row],[ABC]]&amp;ABC[[#This Row],[XYZ]]</f>
        <v>AX</v>
      </c>
    </row>
    <row r="207" spans="1:13" x14ac:dyDescent="0.25">
      <c r="A207" s="22">
        <v>294138</v>
      </c>
      <c r="B207" s="22">
        <v>7752.2999999999993</v>
      </c>
      <c r="C207" s="22">
        <v>82.471276595744683</v>
      </c>
      <c r="D207" s="22">
        <v>24.195154683959689</v>
      </c>
      <c r="E207" s="22">
        <v>94</v>
      </c>
      <c r="F207" s="22">
        <f t="shared" si="6"/>
        <v>81265</v>
      </c>
      <c r="G207" s="24">
        <f>ABC[[#This Row],[Frecuencia Acumulada]]/SUM($F$78:$F$1143)</f>
        <v>6.6658440004336227E-4</v>
      </c>
      <c r="H207" s="22">
        <f t="shared" si="7"/>
        <v>3723156.0529999998</v>
      </c>
      <c r="I207" s="24">
        <f>H207/SUM(ABC[Carga Total])</f>
        <v>0.63054329750421423</v>
      </c>
      <c r="J207" s="23" t="str">
        <f>IF(ABC[[#This Row],[Acum (%)]] &lt;= 0.8, "A", IF( AND(ABC[[#This Row],[Acum (%)]] &gt; 0.8, ABC[[#This Row],[Acum (%)]] &lt;= 0.95 ), "B",  IF( ABC[[#This Row],[Acum (%)]] &gt; 0.95, "C", "OTHER")))</f>
        <v>A</v>
      </c>
      <c r="K207" s="24">
        <f>ABC[[#This Row],[Carga STDEV]]/ABC[[#This Row],[Carga Promedio]]</f>
        <v>0.29337674500370353</v>
      </c>
      <c r="L20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207" s="26" t="str">
        <f>ABC[[#This Row],[ABC]]&amp;ABC[[#This Row],[XYZ]]</f>
        <v>AX</v>
      </c>
    </row>
    <row r="208" spans="1:13" x14ac:dyDescent="0.25">
      <c r="A208" s="22">
        <v>33413</v>
      </c>
      <c r="B208" s="22">
        <v>7739.7240000000029</v>
      </c>
      <c r="C208" s="22">
        <v>26.415440273037539</v>
      </c>
      <c r="D208" s="22">
        <v>8.4570382304231249</v>
      </c>
      <c r="E208" s="22">
        <v>293</v>
      </c>
      <c r="F208" s="22">
        <f t="shared" si="6"/>
        <v>81558</v>
      </c>
      <c r="G208" s="24">
        <f>ABC[[#This Row],[Frecuencia Acumulada]]/SUM($F$78:$F$1143)</f>
        <v>6.6898776224372778E-4</v>
      </c>
      <c r="H208" s="22">
        <f t="shared" si="7"/>
        <v>3730895.7769999998</v>
      </c>
      <c r="I208" s="24">
        <f>H208/SUM(ABC[Carga Total])</f>
        <v>0.63185407551707784</v>
      </c>
      <c r="J208" s="23" t="str">
        <f>IF(ABC[[#This Row],[Acum (%)]] &lt;= 0.8, "A", IF( AND(ABC[[#This Row],[Acum (%)]] &gt; 0.8, ABC[[#This Row],[Acum (%)]] &lt;= 0.95 ), "B",  IF( ABC[[#This Row],[Acum (%)]] &gt; 0.95, "C", "OTHER")))</f>
        <v>A</v>
      </c>
      <c r="K208" s="24">
        <f>ABC[[#This Row],[Carga STDEV]]/ABC[[#This Row],[Carga Promedio]]</f>
        <v>0.32015511166987037</v>
      </c>
      <c r="L20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08" s="26" t="str">
        <f>ABC[[#This Row],[ABC]]&amp;ABC[[#This Row],[XYZ]]</f>
        <v>AY</v>
      </c>
    </row>
    <row r="209" spans="1:13" x14ac:dyDescent="0.25">
      <c r="A209" s="22">
        <v>23531</v>
      </c>
      <c r="B209" s="22">
        <v>7736.5120000000024</v>
      </c>
      <c r="C209" s="22">
        <v>25.702697674418602</v>
      </c>
      <c r="D209" s="22">
        <v>7.481125127833014</v>
      </c>
      <c r="E209" s="22">
        <v>301</v>
      </c>
      <c r="F209" s="22">
        <f t="shared" si="6"/>
        <v>81859</v>
      </c>
      <c r="G209" s="24">
        <f>ABC[[#This Row],[Frecuencia Acumulada]]/SUM($F$78:$F$1143)</f>
        <v>6.7145674525502476E-4</v>
      </c>
      <c r="H209" s="22">
        <f t="shared" si="7"/>
        <v>3738632.2889999999</v>
      </c>
      <c r="I209" s="24">
        <f>H209/SUM(ABC[Carga Total])</f>
        <v>0.63316430955460368</v>
      </c>
      <c r="J209" s="23" t="str">
        <f>IF(ABC[[#This Row],[Acum (%)]] &lt;= 0.8, "A", IF( AND(ABC[[#This Row],[Acum (%)]] &gt; 0.8, ABC[[#This Row],[Acum (%)]] &lt;= 0.95 ), "B",  IF( ABC[[#This Row],[Acum (%)]] &gt; 0.95, "C", "OTHER")))</f>
        <v>A</v>
      </c>
      <c r="K209" s="24">
        <f>ABC[[#This Row],[Carga STDEV]]/ABC[[#This Row],[Carga Promedio]]</f>
        <v>0.29106381060066056</v>
      </c>
      <c r="L209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209" s="26" t="str">
        <f>ABC[[#This Row],[ABC]]&amp;ABC[[#This Row],[XYZ]]</f>
        <v>AX</v>
      </c>
    </row>
    <row r="210" spans="1:13" x14ac:dyDescent="0.25">
      <c r="A210" s="22">
        <v>294196</v>
      </c>
      <c r="B210" s="22">
        <v>7647.5999999999995</v>
      </c>
      <c r="C210" s="22">
        <v>80.501052631578943</v>
      </c>
      <c r="D210" s="22">
        <v>35.297584435273833</v>
      </c>
      <c r="E210" s="22">
        <v>95</v>
      </c>
      <c r="F210" s="22">
        <f t="shared" si="6"/>
        <v>81954</v>
      </c>
      <c r="G210" s="24">
        <f>ABC[[#This Row],[Frecuencia Acumulada]]/SUM($F$78:$F$1143)</f>
        <v>6.7223599238483618E-4</v>
      </c>
      <c r="H210" s="22">
        <f t="shared" si="7"/>
        <v>3746279.889</v>
      </c>
      <c r="I210" s="24">
        <f>H210/SUM(ABC[Carga Total])</f>
        <v>0.63445948570444777</v>
      </c>
      <c r="J210" s="23" t="str">
        <f>IF(ABC[[#This Row],[Acum (%)]] &lt;= 0.8, "A", IF( AND(ABC[[#This Row],[Acum (%)]] &gt; 0.8, ABC[[#This Row],[Acum (%)]] &lt;= 0.95 ), "B",  IF( ABC[[#This Row],[Acum (%)]] &gt; 0.95, "C", "OTHER")))</f>
        <v>A</v>
      </c>
      <c r="K210" s="24">
        <f>ABC[[#This Row],[Carga STDEV]]/ABC[[#This Row],[Carga Promedio]]</f>
        <v>0.43847357620050925</v>
      </c>
      <c r="L21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10" s="26" t="str">
        <f>ABC[[#This Row],[ABC]]&amp;ABC[[#This Row],[XYZ]]</f>
        <v>AY</v>
      </c>
    </row>
    <row r="211" spans="1:13" x14ac:dyDescent="0.25">
      <c r="A211" s="22">
        <v>294170</v>
      </c>
      <c r="B211" s="22">
        <v>7611.6000000000013</v>
      </c>
      <c r="C211" s="22">
        <v>89.54823529411766</v>
      </c>
      <c r="D211" s="22">
        <v>38.634248351149054</v>
      </c>
      <c r="E211" s="22">
        <v>85</v>
      </c>
      <c r="F211" s="22">
        <f t="shared" si="6"/>
        <v>82039</v>
      </c>
      <c r="G211" s="24">
        <f>ABC[[#This Row],[Frecuencia Acumulada]]/SUM($F$78:$F$1143)</f>
        <v>6.7293321350098308E-4</v>
      </c>
      <c r="H211" s="22">
        <f t="shared" si="7"/>
        <v>3753891.4890000001</v>
      </c>
      <c r="I211" s="24">
        <f>H211/SUM(ABC[Carga Total])</f>
        <v>0.63574856499496424</v>
      </c>
      <c r="J211" s="23" t="str">
        <f>IF(ABC[[#This Row],[Acum (%)]] &lt;= 0.8, "A", IF( AND(ABC[[#This Row],[Acum (%)]] &gt; 0.8, ABC[[#This Row],[Acum (%)]] &lt;= 0.95 ), "B",  IF( ABC[[#This Row],[Acum (%)]] &gt; 0.95, "C", "OTHER")))</f>
        <v>A</v>
      </c>
      <c r="K211" s="24">
        <f>ABC[[#This Row],[Carga STDEV]]/ABC[[#This Row],[Carga Promedio]]</f>
        <v>0.43143506093957501</v>
      </c>
      <c r="L21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11" s="26" t="str">
        <f>ABC[[#This Row],[ABC]]&amp;ABC[[#This Row],[XYZ]]</f>
        <v>AY</v>
      </c>
    </row>
    <row r="212" spans="1:13" x14ac:dyDescent="0.25">
      <c r="A212" s="22">
        <v>235120</v>
      </c>
      <c r="B212" s="22">
        <v>7608.8000000000065</v>
      </c>
      <c r="C212" s="22">
        <v>29.152490421455941</v>
      </c>
      <c r="D212" s="22">
        <v>10.265200901257471</v>
      </c>
      <c r="E212" s="22">
        <v>261</v>
      </c>
      <c r="F212" s="22">
        <f t="shared" si="6"/>
        <v>82300</v>
      </c>
      <c r="G212" s="24">
        <f>ABC[[#This Row],[Frecuencia Acumulada]]/SUM($F$78:$F$1143)</f>
        <v>6.7507409245762273E-4</v>
      </c>
      <c r="H212" s="22">
        <f t="shared" si="7"/>
        <v>3761500.2889999999</v>
      </c>
      <c r="I212" s="24">
        <f>H212/SUM(ABC[Carga Total])</f>
        <v>0.63703717008531069</v>
      </c>
      <c r="J212" s="23" t="str">
        <f>IF(ABC[[#This Row],[Acum (%)]] &lt;= 0.8, "A", IF( AND(ABC[[#This Row],[Acum (%)]] &gt; 0.8, ABC[[#This Row],[Acum (%)]] &lt;= 0.95 ), "B",  IF( ABC[[#This Row],[Acum (%)]] &gt; 0.95, "C", "OTHER")))</f>
        <v>A</v>
      </c>
      <c r="K212" s="24">
        <f>ABC[[#This Row],[Carga STDEV]]/ABC[[#This Row],[Carga Promedio]]</f>
        <v>0.35212089097205862</v>
      </c>
      <c r="L21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12" s="26" t="str">
        <f>ABC[[#This Row],[ABC]]&amp;ABC[[#This Row],[XYZ]]</f>
        <v>AY</v>
      </c>
    </row>
    <row r="213" spans="1:13" x14ac:dyDescent="0.25">
      <c r="A213" s="22">
        <v>294140</v>
      </c>
      <c r="B213" s="22">
        <v>7599.4000000000024</v>
      </c>
      <c r="C213" s="22">
        <v>98.69350649350649</v>
      </c>
      <c r="D213" s="22">
        <v>44.111868368544236</v>
      </c>
      <c r="E213" s="22">
        <v>77</v>
      </c>
      <c r="F213" s="22">
        <f t="shared" si="6"/>
        <v>82377</v>
      </c>
      <c r="G213" s="24">
        <f>ABC[[#This Row],[Frecuencia Acumulada]]/SUM($F$78:$F$1143)</f>
        <v>6.7570569276283827E-4</v>
      </c>
      <c r="H213" s="22">
        <f t="shared" si="7"/>
        <v>3769099.6889999998</v>
      </c>
      <c r="I213" s="24">
        <f>H213/SUM(ABC[Carga Total])</f>
        <v>0.63832418321794371</v>
      </c>
      <c r="J213" s="23" t="str">
        <f>IF(ABC[[#This Row],[Acum (%)]] &lt;= 0.8, "A", IF( AND(ABC[[#This Row],[Acum (%)]] &gt; 0.8, ABC[[#This Row],[Acum (%)]] &lt;= 0.95 ), "B",  IF( ABC[[#This Row],[Acum (%)]] &gt; 0.95, "C", "OTHER")))</f>
        <v>A</v>
      </c>
      <c r="K213" s="24">
        <f>ABC[[#This Row],[Carga STDEV]]/ABC[[#This Row],[Carga Promedio]]</f>
        <v>0.44695816306259789</v>
      </c>
      <c r="L21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13" s="26" t="str">
        <f>ABC[[#This Row],[ABC]]&amp;ABC[[#This Row],[XYZ]]</f>
        <v>AY</v>
      </c>
    </row>
    <row r="214" spans="1:13" x14ac:dyDescent="0.25">
      <c r="A214" s="22">
        <v>120184</v>
      </c>
      <c r="B214" s="22">
        <v>7564.1460000000052</v>
      </c>
      <c r="C214" s="22">
        <v>51.809219178082202</v>
      </c>
      <c r="D214" s="22">
        <v>14.782594590280665</v>
      </c>
      <c r="E214" s="22">
        <v>146</v>
      </c>
      <c r="F214" s="22">
        <f t="shared" si="6"/>
        <v>82523</v>
      </c>
      <c r="G214" s="24">
        <f>ABC[[#This Row],[Frecuencia Acumulada]]/SUM($F$78:$F$1143)</f>
        <v>6.7690327256233779E-4</v>
      </c>
      <c r="H214" s="22">
        <f t="shared" si="7"/>
        <v>3776663.835</v>
      </c>
      <c r="I214" s="24">
        <f>H214/SUM(ABC[Carga Total])</f>
        <v>0.63960522583172308</v>
      </c>
      <c r="J214" s="23" t="str">
        <f>IF(ABC[[#This Row],[Acum (%)]] &lt;= 0.8, "A", IF( AND(ABC[[#This Row],[Acum (%)]] &gt; 0.8, ABC[[#This Row],[Acum (%)]] &lt;= 0.95 ), "B",  IF( ABC[[#This Row],[Acum (%)]] &gt; 0.95, "C", "OTHER")))</f>
        <v>A</v>
      </c>
      <c r="K214" s="24">
        <f>ABC[[#This Row],[Carga STDEV]]/ABC[[#This Row],[Carga Promedio]]</f>
        <v>0.28532749238063049</v>
      </c>
      <c r="L21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214" s="26" t="str">
        <f>ABC[[#This Row],[ABC]]&amp;ABC[[#This Row],[XYZ]]</f>
        <v>AX</v>
      </c>
    </row>
    <row r="215" spans="1:13" x14ac:dyDescent="0.25">
      <c r="A215" s="22">
        <v>29451</v>
      </c>
      <c r="B215" s="22">
        <v>7546.4999999999955</v>
      </c>
      <c r="C215" s="22">
        <v>87.75</v>
      </c>
      <c r="D215" s="22">
        <v>28.571560314822314</v>
      </c>
      <c r="E215" s="22">
        <v>86</v>
      </c>
      <c r="F215" s="22">
        <f t="shared" si="6"/>
        <v>82609</v>
      </c>
      <c r="G215" s="24">
        <f>ABC[[#This Row],[Frecuencia Acumulada]]/SUM($F$78:$F$1143)</f>
        <v>6.7760869627985127E-4</v>
      </c>
      <c r="H215" s="22">
        <f t="shared" si="7"/>
        <v>3784210.335</v>
      </c>
      <c r="I215" s="24">
        <f>H215/SUM(ABC[Carga Total])</f>
        <v>0.64088327996828864</v>
      </c>
      <c r="J215" s="23" t="str">
        <f>IF(ABC[[#This Row],[Acum (%)]] &lt;= 0.8, "A", IF( AND(ABC[[#This Row],[Acum (%)]] &gt; 0.8, ABC[[#This Row],[Acum (%)]] &lt;= 0.95 ), "B",  IF( ABC[[#This Row],[Acum (%)]] &gt; 0.95, "C", "OTHER")))</f>
        <v>A</v>
      </c>
      <c r="K215" s="24">
        <f>ABC[[#This Row],[Carga STDEV]]/ABC[[#This Row],[Carga Promedio]]</f>
        <v>0.32560182694954204</v>
      </c>
      <c r="L21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15" s="26" t="str">
        <f>ABC[[#This Row],[ABC]]&amp;ABC[[#This Row],[XYZ]]</f>
        <v>AY</v>
      </c>
    </row>
    <row r="216" spans="1:13" x14ac:dyDescent="0.25">
      <c r="A216" s="22">
        <v>294136</v>
      </c>
      <c r="B216" s="22">
        <v>7543.4999999999982</v>
      </c>
      <c r="C216" s="22">
        <v>101.93918918918919</v>
      </c>
      <c r="D216" s="22">
        <v>30.52519649816178</v>
      </c>
      <c r="E216" s="22">
        <v>74</v>
      </c>
      <c r="F216" s="22">
        <f t="shared" si="6"/>
        <v>82683</v>
      </c>
      <c r="G216" s="24">
        <f>ABC[[#This Row],[Frecuencia Acumulada]]/SUM($F$78:$F$1143)</f>
        <v>6.782156887809674E-4</v>
      </c>
      <c r="H216" s="22">
        <f t="shared" si="7"/>
        <v>3791753.835</v>
      </c>
      <c r="I216" s="24">
        <f>H216/SUM(ABC[Carga Total])</f>
        <v>0.64216082603324343</v>
      </c>
      <c r="J216" s="23" t="str">
        <f>IF(ABC[[#This Row],[Acum (%)]] &lt;= 0.8, "A", IF( AND(ABC[[#This Row],[Acum (%)]] &gt; 0.8, ABC[[#This Row],[Acum (%)]] &lt;= 0.95 ), "B",  IF( ABC[[#This Row],[Acum (%)]] &gt; 0.95, "C", "OTHER")))</f>
        <v>A</v>
      </c>
      <c r="K216" s="24">
        <f>ABC[[#This Row],[Carga STDEV]]/ABC[[#This Row],[Carga Promedio]]</f>
        <v>0.29944515687200524</v>
      </c>
      <c r="L21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216" s="26" t="str">
        <f>ABC[[#This Row],[ABC]]&amp;ABC[[#This Row],[XYZ]]</f>
        <v>AX</v>
      </c>
    </row>
    <row r="217" spans="1:13" x14ac:dyDescent="0.25">
      <c r="A217" s="22">
        <v>235118</v>
      </c>
      <c r="B217" s="22">
        <v>7542.1</v>
      </c>
      <c r="C217" s="22">
        <v>38.480102040816327</v>
      </c>
      <c r="D217" s="22">
        <v>14.222151807684249</v>
      </c>
      <c r="E217" s="22">
        <v>196</v>
      </c>
      <c r="F217" s="22">
        <f t="shared" si="6"/>
        <v>82879</v>
      </c>
      <c r="G217" s="24">
        <f>ABC[[#This Row],[Frecuencia Acumulada]]/SUM($F$78:$F$1143)</f>
        <v>6.7982339864878876E-4</v>
      </c>
      <c r="H217" s="22">
        <f t="shared" si="7"/>
        <v>3799295.9350000001</v>
      </c>
      <c r="I217" s="24">
        <f>H217/SUM(ABC[Carga Total])</f>
        <v>0.64343813499811342</v>
      </c>
      <c r="J217" s="23" t="str">
        <f>IF(ABC[[#This Row],[Acum (%)]] &lt;= 0.8, "A", IF( AND(ABC[[#This Row],[Acum (%)]] &gt; 0.8, ABC[[#This Row],[Acum (%)]] &lt;= 0.95 ), "B",  IF( ABC[[#This Row],[Acum (%)]] &gt; 0.95, "C", "OTHER")))</f>
        <v>A</v>
      </c>
      <c r="K217" s="24">
        <f>ABC[[#This Row],[Carga STDEV]]/ABC[[#This Row],[Carga Promedio]]</f>
        <v>0.36959755960622542</v>
      </c>
      <c r="L21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17" s="26" t="str">
        <f>ABC[[#This Row],[ABC]]&amp;ABC[[#This Row],[XYZ]]</f>
        <v>AY</v>
      </c>
    </row>
    <row r="218" spans="1:13" x14ac:dyDescent="0.25">
      <c r="A218" s="22">
        <v>120207</v>
      </c>
      <c r="B218" s="22">
        <v>7526.0150000000003</v>
      </c>
      <c r="C218" s="22">
        <v>53.000105633802804</v>
      </c>
      <c r="D218" s="22">
        <v>13.607793181051289</v>
      </c>
      <c r="E218" s="22">
        <v>142</v>
      </c>
      <c r="F218" s="22">
        <f t="shared" si="6"/>
        <v>83021</v>
      </c>
      <c r="G218" s="24">
        <f>ABC[[#This Row],[Frecuencia Acumulada]]/SUM($F$78:$F$1143)</f>
        <v>6.809881680428226E-4</v>
      </c>
      <c r="H218" s="22">
        <f t="shared" si="7"/>
        <v>3806821.95</v>
      </c>
      <c r="I218" s="24">
        <f>H218/SUM(ABC[Carga Total])</f>
        <v>0.64471271985236422</v>
      </c>
      <c r="J218" s="23" t="str">
        <f>IF(ABC[[#This Row],[Acum (%)]] &lt;= 0.8, "A", IF( AND(ABC[[#This Row],[Acum (%)]] &gt; 0.8, ABC[[#This Row],[Acum (%)]] &lt;= 0.95 ), "B",  IF( ABC[[#This Row],[Acum (%)]] &gt; 0.95, "C", "OTHER")))</f>
        <v>A</v>
      </c>
      <c r="K218" s="24">
        <f>ABC[[#This Row],[Carga STDEV]]/ABC[[#This Row],[Carga Promedio]]</f>
        <v>0.25675030301019641</v>
      </c>
      <c r="L218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218" s="26" t="str">
        <f>ABC[[#This Row],[ABC]]&amp;ABC[[#This Row],[XYZ]]</f>
        <v>AX</v>
      </c>
    </row>
    <row r="219" spans="1:13" x14ac:dyDescent="0.25">
      <c r="A219" s="22">
        <v>120186</v>
      </c>
      <c r="B219" s="22">
        <v>7521.0260000000044</v>
      </c>
      <c r="C219" s="22">
        <v>52.594587412587416</v>
      </c>
      <c r="D219" s="22">
        <v>8.2613816916623151</v>
      </c>
      <c r="E219" s="22">
        <v>143</v>
      </c>
      <c r="F219" s="22">
        <f t="shared" si="6"/>
        <v>83164</v>
      </c>
      <c r="G219" s="24">
        <f>ABC[[#This Row],[Frecuencia Acumulada]]/SUM($F$78:$F$1143)</f>
        <v>6.821611400382228E-4</v>
      </c>
      <c r="H219" s="22">
        <f t="shared" si="7"/>
        <v>3814342.9760000003</v>
      </c>
      <c r="I219" s="24">
        <f>H219/SUM(ABC[Carga Total])</f>
        <v>0.64598645978352665</v>
      </c>
      <c r="J219" s="23" t="str">
        <f>IF(ABC[[#This Row],[Acum (%)]] &lt;= 0.8, "A", IF( AND(ABC[[#This Row],[Acum (%)]] &gt; 0.8, ABC[[#This Row],[Acum (%)]] &lt;= 0.95 ), "B",  IF( ABC[[#This Row],[Acum (%)]] &gt; 0.95, "C", "OTHER")))</f>
        <v>A</v>
      </c>
      <c r="K219" s="24">
        <f>ABC[[#This Row],[Carga STDEV]]/ABC[[#This Row],[Carga Promedio]]</f>
        <v>0.15707665176369701</v>
      </c>
      <c r="L219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219" s="26" t="str">
        <f>ABC[[#This Row],[ABC]]&amp;ABC[[#This Row],[XYZ]]</f>
        <v>AX</v>
      </c>
    </row>
    <row r="220" spans="1:13" x14ac:dyDescent="0.25">
      <c r="A220" s="22">
        <v>294124</v>
      </c>
      <c r="B220" s="22">
        <v>7516.4999999999982</v>
      </c>
      <c r="C220" s="22">
        <v>73.691176470588246</v>
      </c>
      <c r="D220" s="22">
        <v>20.449169548807514</v>
      </c>
      <c r="E220" s="22">
        <v>102</v>
      </c>
      <c r="F220" s="22">
        <f t="shared" si="6"/>
        <v>83266</v>
      </c>
      <c r="G220" s="24">
        <f>ABC[[#This Row],[Frecuencia Acumulada]]/SUM($F$78:$F$1143)</f>
        <v>6.8299780537759921E-4</v>
      </c>
      <c r="H220" s="22">
        <f t="shared" si="7"/>
        <v>3821859.4760000003</v>
      </c>
      <c r="I220" s="24">
        <f>H220/SUM(ABC[Carga Total])</f>
        <v>0.64725943320398571</v>
      </c>
      <c r="J220" s="23" t="str">
        <f>IF(ABC[[#This Row],[Acum (%)]] &lt;= 0.8, "A", IF( AND(ABC[[#This Row],[Acum (%)]] &gt; 0.8, ABC[[#This Row],[Acum (%)]] &lt;= 0.95 ), "B",  IF( ABC[[#This Row],[Acum (%)]] &gt; 0.95, "C", "OTHER")))</f>
        <v>A</v>
      </c>
      <c r="K220" s="24">
        <f>ABC[[#This Row],[Carga STDEV]]/ABC[[#This Row],[Carga Promedio]]</f>
        <v>0.27749820980221729</v>
      </c>
      <c r="L22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220" s="26" t="str">
        <f>ABC[[#This Row],[ABC]]&amp;ABC[[#This Row],[XYZ]]</f>
        <v>AX</v>
      </c>
    </row>
    <row r="221" spans="1:13" x14ac:dyDescent="0.25">
      <c r="A221" s="22">
        <v>120131</v>
      </c>
      <c r="B221" s="22">
        <v>7449.818999999994</v>
      </c>
      <c r="C221" s="22">
        <v>26.231757042253523</v>
      </c>
      <c r="D221" s="22">
        <v>14.106062941052935</v>
      </c>
      <c r="E221" s="22">
        <v>284</v>
      </c>
      <c r="F221" s="22">
        <f t="shared" si="6"/>
        <v>83550</v>
      </c>
      <c r="G221" s="24">
        <f>ABC[[#This Row],[Frecuencia Acumulada]]/SUM($F$78:$F$1143)</f>
        <v>6.8532734416566678E-4</v>
      </c>
      <c r="H221" s="22">
        <f t="shared" si="7"/>
        <v>3829309.2950000004</v>
      </c>
      <c r="I221" s="24">
        <f>H221/SUM(ABC[Carga Total])</f>
        <v>0.64852111371675514</v>
      </c>
      <c r="J221" s="23" t="str">
        <f>IF(ABC[[#This Row],[Acum (%)]] &lt;= 0.8, "A", IF( AND(ABC[[#This Row],[Acum (%)]] &gt; 0.8, ABC[[#This Row],[Acum (%)]] &lt;= 0.95 ), "B",  IF( ABC[[#This Row],[Acum (%)]] &gt; 0.95, "C", "OTHER")))</f>
        <v>A</v>
      </c>
      <c r="K221" s="24">
        <f>ABC[[#This Row],[Carga STDEV]]/ABC[[#This Row],[Carga Promedio]]</f>
        <v>0.53774754463954533</v>
      </c>
      <c r="L22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21" s="26" t="str">
        <f>ABC[[#This Row],[ABC]]&amp;ABC[[#This Row],[XYZ]]</f>
        <v>AY</v>
      </c>
    </row>
    <row r="222" spans="1:13" x14ac:dyDescent="0.25">
      <c r="A222" s="22">
        <v>294168</v>
      </c>
      <c r="B222" s="22">
        <v>7411.5000000000018</v>
      </c>
      <c r="C222" s="22">
        <v>98.82</v>
      </c>
      <c r="D222" s="22">
        <v>43.929335147330491</v>
      </c>
      <c r="E222" s="22">
        <v>75</v>
      </c>
      <c r="F222" s="22">
        <f t="shared" si="6"/>
        <v>83625</v>
      </c>
      <c r="G222" s="24">
        <f>ABC[[#This Row],[Frecuencia Acumulada]]/SUM($F$78:$F$1143)</f>
        <v>6.8594253926814949E-4</v>
      </c>
      <c r="H222" s="22">
        <f t="shared" si="7"/>
        <v>3836720.7950000004</v>
      </c>
      <c r="I222" s="24">
        <f>H222/SUM(ABC[Carga Total])</f>
        <v>0.64977630463084179</v>
      </c>
      <c r="J222" s="23" t="str">
        <f>IF(ABC[[#This Row],[Acum (%)]] &lt;= 0.8, "A", IF( AND(ABC[[#This Row],[Acum (%)]] &gt; 0.8, ABC[[#This Row],[Acum (%)]] &lt;= 0.95 ), "B",  IF( ABC[[#This Row],[Acum (%)]] &gt; 0.95, "C", "OTHER")))</f>
        <v>A</v>
      </c>
      <c r="K222" s="24">
        <f>ABC[[#This Row],[Carga STDEV]]/ABC[[#This Row],[Carga Promedio]]</f>
        <v>0.44453891061860445</v>
      </c>
      <c r="L22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22" s="26" t="str">
        <f>ABC[[#This Row],[ABC]]&amp;ABC[[#This Row],[XYZ]]</f>
        <v>AY</v>
      </c>
    </row>
    <row r="223" spans="1:13" x14ac:dyDescent="0.25">
      <c r="A223" s="22">
        <v>34111</v>
      </c>
      <c r="B223" s="22">
        <v>7398.472999999999</v>
      </c>
      <c r="C223" s="22">
        <v>56.049037878787836</v>
      </c>
      <c r="D223" s="22">
        <v>17.242137076592904</v>
      </c>
      <c r="E223" s="22">
        <v>132</v>
      </c>
      <c r="F223" s="22">
        <f t="shared" si="6"/>
        <v>83757</v>
      </c>
      <c r="G223" s="24">
        <f>ABC[[#This Row],[Frecuencia Acumulada]]/SUM($F$78:$F$1143)</f>
        <v>6.8702528264851892E-4</v>
      </c>
      <c r="H223" s="22">
        <f t="shared" si="7"/>
        <v>3844119.2680000006</v>
      </c>
      <c r="I223" s="24">
        <f>H223/SUM(ABC[Carga Total])</f>
        <v>0.65102928932863802</v>
      </c>
      <c r="J223" s="23" t="str">
        <f>IF(ABC[[#This Row],[Acum (%)]] &lt;= 0.8, "A", IF( AND(ABC[[#This Row],[Acum (%)]] &gt; 0.8, ABC[[#This Row],[Acum (%)]] &lt;= 0.95 ), "B",  IF( ABC[[#This Row],[Acum (%)]] &gt; 0.95, "C", "OTHER")))</f>
        <v>A</v>
      </c>
      <c r="K223" s="24">
        <f>ABC[[#This Row],[Carga STDEV]]/ABC[[#This Row],[Carga Promedio]]</f>
        <v>0.30762592417520007</v>
      </c>
      <c r="L22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23" s="26" t="str">
        <f>ABC[[#This Row],[ABC]]&amp;ABC[[#This Row],[XYZ]]</f>
        <v>AY</v>
      </c>
    </row>
    <row r="224" spans="1:13" x14ac:dyDescent="0.25">
      <c r="A224" s="22">
        <v>29491</v>
      </c>
      <c r="B224" s="22">
        <v>7382.5999999999985</v>
      </c>
      <c r="C224" s="22">
        <v>121.02622950819672</v>
      </c>
      <c r="D224" s="22">
        <v>41.665556925112398</v>
      </c>
      <c r="E224" s="22">
        <v>61</v>
      </c>
      <c r="F224" s="22">
        <f t="shared" si="6"/>
        <v>83818</v>
      </c>
      <c r="G224" s="24">
        <f>ABC[[#This Row],[Frecuencia Acumulada]]/SUM($F$78:$F$1143)</f>
        <v>6.8752564133187143E-4</v>
      </c>
      <c r="H224" s="22">
        <f t="shared" si="7"/>
        <v>3851501.8680000007</v>
      </c>
      <c r="I224" s="24">
        <f>H224/SUM(ABC[Carga Total])</f>
        <v>0.65227958581954215</v>
      </c>
      <c r="J224" s="23" t="str">
        <f>IF(ABC[[#This Row],[Acum (%)]] &lt;= 0.8, "A", IF( AND(ABC[[#This Row],[Acum (%)]] &gt; 0.8, ABC[[#This Row],[Acum (%)]] &lt;= 0.95 ), "B",  IF( ABC[[#This Row],[Acum (%)]] &gt; 0.95, "C", "OTHER")))</f>
        <v>A</v>
      </c>
      <c r="K224" s="24">
        <f>ABC[[#This Row],[Carga STDEV]]/ABC[[#This Row],[Carga Promedio]]</f>
        <v>0.34426881754826977</v>
      </c>
      <c r="L22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24" s="26" t="str">
        <f>ABC[[#This Row],[ABC]]&amp;ABC[[#This Row],[XYZ]]</f>
        <v>AY</v>
      </c>
    </row>
    <row r="225" spans="1:13" x14ac:dyDescent="0.25">
      <c r="A225" s="22">
        <v>235122</v>
      </c>
      <c r="B225" s="22">
        <v>7381.399999999996</v>
      </c>
      <c r="C225" s="22">
        <v>32.233187772925767</v>
      </c>
      <c r="D225" s="22">
        <v>12.157509370417102</v>
      </c>
      <c r="E225" s="22">
        <v>229</v>
      </c>
      <c r="F225" s="22">
        <f t="shared" si="6"/>
        <v>84047</v>
      </c>
      <c r="G225" s="24">
        <f>ABC[[#This Row],[Frecuencia Acumulada]]/SUM($F$78:$F$1143)</f>
        <v>6.8940403704478511E-4</v>
      </c>
      <c r="H225" s="22">
        <f t="shared" si="7"/>
        <v>3858883.2680000006</v>
      </c>
      <c r="I225" s="24">
        <f>H225/SUM(ABC[Carga Total])</f>
        <v>0.65352967908180215</v>
      </c>
      <c r="J225" s="23" t="str">
        <f>IF(ABC[[#This Row],[Acum (%)]] &lt;= 0.8, "A", IF( AND(ABC[[#This Row],[Acum (%)]] &gt; 0.8, ABC[[#This Row],[Acum (%)]] &lt;= 0.95 ), "B",  IF( ABC[[#This Row],[Acum (%)]] &gt; 0.95, "C", "OTHER")))</f>
        <v>A</v>
      </c>
      <c r="K225" s="24">
        <f>ABC[[#This Row],[Carga STDEV]]/ABC[[#This Row],[Carga Promedio]]</f>
        <v>0.37717365890285259</v>
      </c>
      <c r="L22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25" s="26" t="str">
        <f>ABC[[#This Row],[ABC]]&amp;ABC[[#This Row],[XYZ]]</f>
        <v>AY</v>
      </c>
    </row>
    <row r="226" spans="1:13" x14ac:dyDescent="0.25">
      <c r="A226" s="22">
        <v>120182</v>
      </c>
      <c r="B226" s="22">
        <v>7380.323000000004</v>
      </c>
      <c r="C226" s="22">
        <v>31.539841880341879</v>
      </c>
      <c r="D226" s="22">
        <v>13.0079019983925</v>
      </c>
      <c r="E226" s="22">
        <v>234</v>
      </c>
      <c r="F226" s="22">
        <f t="shared" si="6"/>
        <v>84281</v>
      </c>
      <c r="G226" s="24">
        <f>ABC[[#This Row],[Frecuencia Acumulada]]/SUM($F$78:$F$1143)</f>
        <v>6.9132344576453095E-4</v>
      </c>
      <c r="H226" s="22">
        <f t="shared" si="7"/>
        <v>3866263.5910000005</v>
      </c>
      <c r="I226" s="24">
        <f>H226/SUM(ABC[Carga Total])</f>
        <v>0.65477958994635377</v>
      </c>
      <c r="J226" s="23" t="str">
        <f>IF(ABC[[#This Row],[Acum (%)]] &lt;= 0.8, "A", IF( AND(ABC[[#This Row],[Acum (%)]] &gt; 0.8, ABC[[#This Row],[Acum (%)]] &lt;= 0.95 ), "B",  IF( ABC[[#This Row],[Acum (%)]] &gt; 0.95, "C", "OTHER")))</f>
        <v>A</v>
      </c>
      <c r="K226" s="24">
        <f>ABC[[#This Row],[Carga STDEV]]/ABC[[#This Row],[Carga Promedio]]</f>
        <v>0.4124276224257184</v>
      </c>
      <c r="L22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26" s="26" t="str">
        <f>ABC[[#This Row],[ABC]]&amp;ABC[[#This Row],[XYZ]]</f>
        <v>AY</v>
      </c>
    </row>
    <row r="227" spans="1:13" x14ac:dyDescent="0.25">
      <c r="A227" s="22">
        <v>235112</v>
      </c>
      <c r="B227" s="22">
        <v>7375.2999999999993</v>
      </c>
      <c r="C227" s="22">
        <v>38.817368421052635</v>
      </c>
      <c r="D227" s="22">
        <v>17.470054906467134</v>
      </c>
      <c r="E227" s="22">
        <v>190</v>
      </c>
      <c r="F227" s="22">
        <f t="shared" si="6"/>
        <v>84471</v>
      </c>
      <c r="G227" s="24">
        <f>ABC[[#This Row],[Frecuencia Acumulada]]/SUM($F$78:$F$1143)</f>
        <v>6.9288194002415369E-4</v>
      </c>
      <c r="H227" s="22">
        <f t="shared" si="7"/>
        <v>3873638.8910000003</v>
      </c>
      <c r="I227" s="24">
        <f>H227/SUM(ABC[Carga Total])</f>
        <v>0.65602865012967204</v>
      </c>
      <c r="J227" s="23" t="str">
        <f>IF(ABC[[#This Row],[Acum (%)]] &lt;= 0.8, "A", IF( AND(ABC[[#This Row],[Acum (%)]] &gt; 0.8, ABC[[#This Row],[Acum (%)]] &lt;= 0.95 ), "B",  IF( ABC[[#This Row],[Acum (%)]] &gt; 0.95, "C", "OTHER")))</f>
        <v>A</v>
      </c>
      <c r="K227" s="24">
        <f>ABC[[#This Row],[Carga STDEV]]/ABC[[#This Row],[Carga Promedio]]</f>
        <v>0.45005768337949031</v>
      </c>
      <c r="L22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27" s="26" t="str">
        <f>ABC[[#This Row],[ABC]]&amp;ABC[[#This Row],[XYZ]]</f>
        <v>AY</v>
      </c>
    </row>
    <row r="228" spans="1:13" x14ac:dyDescent="0.25">
      <c r="A228" s="22">
        <v>23577</v>
      </c>
      <c r="B228" s="22">
        <v>7354.8300000000008</v>
      </c>
      <c r="C228" s="22">
        <v>25.806421052631588</v>
      </c>
      <c r="D228" s="22">
        <v>12.042620782663882</v>
      </c>
      <c r="E228" s="22">
        <v>285</v>
      </c>
      <c r="F228" s="22">
        <f t="shared" si="6"/>
        <v>84756</v>
      </c>
      <c r="G228" s="24">
        <f>ABC[[#This Row],[Frecuencia Acumulada]]/SUM($F$78:$F$1143)</f>
        <v>6.9521968141358773E-4</v>
      </c>
      <c r="H228" s="22">
        <f t="shared" si="7"/>
        <v>3880993.7210000004</v>
      </c>
      <c r="I228" s="24">
        <f>H228/SUM(ABC[Carga Total])</f>
        <v>0.65727424357103381</v>
      </c>
      <c r="J228" s="23" t="str">
        <f>IF(ABC[[#This Row],[Acum (%)]] &lt;= 0.8, "A", IF( AND(ABC[[#This Row],[Acum (%)]] &gt; 0.8, ABC[[#This Row],[Acum (%)]] &lt;= 0.95 ), "B",  IF( ABC[[#This Row],[Acum (%)]] &gt; 0.95, "C", "OTHER")))</f>
        <v>A</v>
      </c>
      <c r="K228" s="24">
        <f>ABC[[#This Row],[Carga STDEV]]/ABC[[#This Row],[Carga Promedio]]</f>
        <v>0.46665210794256362</v>
      </c>
      <c r="L22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28" s="26" t="str">
        <f>ABC[[#This Row],[ABC]]&amp;ABC[[#This Row],[XYZ]]</f>
        <v>AY</v>
      </c>
    </row>
    <row r="229" spans="1:13" x14ac:dyDescent="0.25">
      <c r="A229" s="22">
        <v>29432</v>
      </c>
      <c r="B229" s="22">
        <v>7337.4999999999982</v>
      </c>
      <c r="C229" s="22">
        <v>48.273026315789473</v>
      </c>
      <c r="D229" s="22">
        <v>21.58508796759558</v>
      </c>
      <c r="E229" s="22">
        <v>152</v>
      </c>
      <c r="F229" s="22">
        <f t="shared" si="6"/>
        <v>84908</v>
      </c>
      <c r="G229" s="24">
        <f>ABC[[#This Row],[Frecuencia Acumulada]]/SUM($F$78:$F$1143)</f>
        <v>6.9646647682128587E-4</v>
      </c>
      <c r="H229" s="22">
        <f t="shared" si="7"/>
        <v>3888331.2210000004</v>
      </c>
      <c r="I229" s="24">
        <f>H229/SUM(ABC[Carga Total])</f>
        <v>0.65851690205205804</v>
      </c>
      <c r="J229" s="23" t="str">
        <f>IF(ABC[[#This Row],[Acum (%)]] &lt;= 0.8, "A", IF( AND(ABC[[#This Row],[Acum (%)]] &gt; 0.8, ABC[[#This Row],[Acum (%)]] &lt;= 0.95 ), "B",  IF( ABC[[#This Row],[Acum (%)]] &gt; 0.95, "C", "OTHER")))</f>
        <v>A</v>
      </c>
      <c r="K229" s="24">
        <f>ABC[[#This Row],[Carga STDEV]]/ABC[[#This Row],[Carga Promedio]]</f>
        <v>0.44714594495053195</v>
      </c>
      <c r="L22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29" s="26" t="str">
        <f>ABC[[#This Row],[ABC]]&amp;ABC[[#This Row],[XYZ]]</f>
        <v>AY</v>
      </c>
    </row>
    <row r="230" spans="1:13" x14ac:dyDescent="0.25">
      <c r="A230" s="22">
        <v>23554</v>
      </c>
      <c r="B230" s="22">
        <v>7333.6050000000023</v>
      </c>
      <c r="C230" s="22">
        <v>27.77880681818182</v>
      </c>
      <c r="D230" s="22">
        <v>12.017513115434861</v>
      </c>
      <c r="E230" s="22">
        <v>264</v>
      </c>
      <c r="F230" s="22">
        <f t="shared" si="6"/>
        <v>85172</v>
      </c>
      <c r="G230" s="24">
        <f>ABC[[#This Row],[Frecuencia Acumulada]]/SUM($F$78:$F$1143)</f>
        <v>6.9863196358202484E-4</v>
      </c>
      <c r="H230" s="22">
        <f t="shared" si="7"/>
        <v>3895664.8260000004</v>
      </c>
      <c r="I230" s="24">
        <f>H230/SUM(ABC[Carga Total])</f>
        <v>0.65975890088677447</v>
      </c>
      <c r="J230" s="23" t="str">
        <f>IF(ABC[[#This Row],[Acum (%)]] &lt;= 0.8, "A", IF( AND(ABC[[#This Row],[Acum (%)]] &gt; 0.8, ABC[[#This Row],[Acum (%)]] &lt;= 0.95 ), "B",  IF( ABC[[#This Row],[Acum (%)]] &gt; 0.95, "C", "OTHER")))</f>
        <v>A</v>
      </c>
      <c r="K230" s="24">
        <f>ABC[[#This Row],[Carga STDEV]]/ABC[[#This Row],[Carga Promedio]]</f>
        <v>0.43261444575686897</v>
      </c>
      <c r="L23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30" s="26" t="str">
        <f>ABC[[#This Row],[ABC]]&amp;ABC[[#This Row],[XYZ]]</f>
        <v>AY</v>
      </c>
    </row>
    <row r="231" spans="1:13" x14ac:dyDescent="0.25">
      <c r="A231" s="22">
        <v>294180</v>
      </c>
      <c r="B231" s="22">
        <v>7280.2000000000016</v>
      </c>
      <c r="C231" s="22">
        <v>110.3060606060606</v>
      </c>
      <c r="D231" s="22">
        <v>36.02703206797694</v>
      </c>
      <c r="E231" s="22">
        <v>66</v>
      </c>
      <c r="F231" s="22">
        <f t="shared" si="6"/>
        <v>85238</v>
      </c>
      <c r="G231" s="24">
        <f>ABC[[#This Row],[Frecuencia Acumulada]]/SUM($F$78:$F$1143)</f>
        <v>6.9917333527220961E-4</v>
      </c>
      <c r="H231" s="22">
        <f t="shared" si="7"/>
        <v>3902945.0260000005</v>
      </c>
      <c r="I231" s="24">
        <f>H231/SUM(ABC[Carga Total])</f>
        <v>0.66099185520003545</v>
      </c>
      <c r="J231" s="23" t="str">
        <f>IF(ABC[[#This Row],[Acum (%)]] &lt;= 0.8, "A", IF( AND(ABC[[#This Row],[Acum (%)]] &gt; 0.8, ABC[[#This Row],[Acum (%)]] &lt;= 0.95 ), "B",  IF( ABC[[#This Row],[Acum (%)]] &gt; 0.95, "C", "OTHER")))</f>
        <v>A</v>
      </c>
      <c r="K231" s="24">
        <f>ABC[[#This Row],[Carga STDEV]]/ABC[[#This Row],[Carga Promedio]]</f>
        <v>0.32660972452494136</v>
      </c>
      <c r="L23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31" s="26" t="str">
        <f>ABC[[#This Row],[ABC]]&amp;ABC[[#This Row],[XYZ]]</f>
        <v>AY</v>
      </c>
    </row>
    <row r="232" spans="1:13" x14ac:dyDescent="0.25">
      <c r="A232" s="22">
        <v>13035</v>
      </c>
      <c r="B232" s="22">
        <v>7277.4710000000032</v>
      </c>
      <c r="C232" s="22">
        <v>46.35331847133758</v>
      </c>
      <c r="D232" s="22">
        <v>15.306712137138005</v>
      </c>
      <c r="E232" s="22">
        <v>157</v>
      </c>
      <c r="F232" s="22">
        <f t="shared" si="6"/>
        <v>85395</v>
      </c>
      <c r="G232" s="24">
        <f>ABC[[#This Row],[Frecuencia Acumulada]]/SUM($F$78:$F$1143)</f>
        <v>7.004611436867399E-4</v>
      </c>
      <c r="H232" s="22">
        <f t="shared" si="7"/>
        <v>3910222.4970000004</v>
      </c>
      <c r="I232" s="24">
        <f>H232/SUM(ABC[Carga Total])</f>
        <v>0.66222434733748803</v>
      </c>
      <c r="J232" s="23" t="str">
        <f>IF(ABC[[#This Row],[Acum (%)]] &lt;= 0.8, "A", IF( AND(ABC[[#This Row],[Acum (%)]] &gt; 0.8, ABC[[#This Row],[Acum (%)]] &lt;= 0.95 ), "B",  IF( ABC[[#This Row],[Acum (%)]] &gt; 0.95, "C", "OTHER")))</f>
        <v>A</v>
      </c>
      <c r="K232" s="24">
        <f>ABC[[#This Row],[Carga STDEV]]/ABC[[#This Row],[Carga Promedio]]</f>
        <v>0.33021825927312753</v>
      </c>
      <c r="L23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32" s="26" t="str">
        <f>ABC[[#This Row],[ABC]]&amp;ABC[[#This Row],[XYZ]]</f>
        <v>AY</v>
      </c>
    </row>
    <row r="233" spans="1:13" x14ac:dyDescent="0.25">
      <c r="A233" s="22">
        <v>23584</v>
      </c>
      <c r="B233" s="22">
        <v>7258.100000000004</v>
      </c>
      <c r="C233" s="22">
        <v>33.758604651162791</v>
      </c>
      <c r="D233" s="22">
        <v>14.332461290442557</v>
      </c>
      <c r="E233" s="22">
        <v>215</v>
      </c>
      <c r="F233" s="22">
        <f t="shared" si="6"/>
        <v>85610</v>
      </c>
      <c r="G233" s="24">
        <f>ABC[[#This Row],[Frecuencia Acumulada]]/SUM($F$78:$F$1143)</f>
        <v>7.022247029805235E-4</v>
      </c>
      <c r="H233" s="22">
        <f t="shared" si="7"/>
        <v>3917480.5970000005</v>
      </c>
      <c r="I233" s="24">
        <f>H233/SUM(ABC[Carga Total])</f>
        <v>0.66345355885655066</v>
      </c>
      <c r="J233" s="23" t="str">
        <f>IF(ABC[[#This Row],[Acum (%)]] &lt;= 0.8, "A", IF( AND(ABC[[#This Row],[Acum (%)]] &gt; 0.8, ABC[[#This Row],[Acum (%)]] &lt;= 0.95 ), "B",  IF( ABC[[#This Row],[Acum (%)]] &gt; 0.95, "C", "OTHER")))</f>
        <v>A</v>
      </c>
      <c r="K233" s="24">
        <f>ABC[[#This Row],[Carga STDEV]]/ABC[[#This Row],[Carga Promedio]]</f>
        <v>0.42455727772352952</v>
      </c>
      <c r="L23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33" s="26" t="str">
        <f>ABC[[#This Row],[ABC]]&amp;ABC[[#This Row],[XYZ]]</f>
        <v>AY</v>
      </c>
    </row>
    <row r="234" spans="1:13" x14ac:dyDescent="0.25">
      <c r="A234" s="22">
        <v>120185</v>
      </c>
      <c r="B234" s="22">
        <v>7216.4440000000031</v>
      </c>
      <c r="C234" s="22">
        <v>50.464643356643322</v>
      </c>
      <c r="D234" s="22">
        <v>13.47273503471258</v>
      </c>
      <c r="E234" s="22">
        <v>143</v>
      </c>
      <c r="F234" s="22">
        <f t="shared" si="6"/>
        <v>85753</v>
      </c>
      <c r="G234" s="24">
        <f>ABC[[#This Row],[Frecuencia Acumulada]]/SUM($F$78:$F$1143)</f>
        <v>7.0339767497592371E-4</v>
      </c>
      <c r="H234" s="22">
        <f t="shared" si="7"/>
        <v>3924697.0410000007</v>
      </c>
      <c r="I234" s="24">
        <f>H234/SUM(ABC[Carga Total])</f>
        <v>0.66467571563194239</v>
      </c>
      <c r="J234" s="23" t="str">
        <f>IF(ABC[[#This Row],[Acum (%)]] &lt;= 0.8, "A", IF( AND(ABC[[#This Row],[Acum (%)]] &gt; 0.8, ABC[[#This Row],[Acum (%)]] &lt;= 0.95 ), "B",  IF( ABC[[#This Row],[Acum (%)]] &gt; 0.95, "C", "OTHER")))</f>
        <v>A</v>
      </c>
      <c r="K234" s="24">
        <f>ABC[[#This Row],[Carga STDEV]]/ABC[[#This Row],[Carga Promedio]]</f>
        <v>0.26697374911575567</v>
      </c>
      <c r="L23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234" s="26" t="str">
        <f>ABC[[#This Row],[ABC]]&amp;ABC[[#This Row],[XYZ]]</f>
        <v>AX</v>
      </c>
    </row>
    <row r="235" spans="1:13" x14ac:dyDescent="0.25">
      <c r="A235" s="22">
        <v>235106</v>
      </c>
      <c r="B235" s="22">
        <v>7184.8999999999969</v>
      </c>
      <c r="C235" s="22">
        <v>35.220098039215692</v>
      </c>
      <c r="D235" s="22">
        <v>15.229969094224412</v>
      </c>
      <c r="E235" s="22">
        <v>204</v>
      </c>
      <c r="F235" s="22">
        <f t="shared" si="6"/>
        <v>85957</v>
      </c>
      <c r="G235" s="24">
        <f>ABC[[#This Row],[Frecuencia Acumulada]]/SUM($F$78:$F$1143)</f>
        <v>7.0507100565467653E-4</v>
      </c>
      <c r="H235" s="22">
        <f t="shared" si="7"/>
        <v>3931881.9410000006</v>
      </c>
      <c r="I235" s="24">
        <f>H235/SUM(ABC[Carga Total])</f>
        <v>0.66589253020370531</v>
      </c>
      <c r="J235" s="23" t="str">
        <f>IF(ABC[[#This Row],[Acum (%)]] &lt;= 0.8, "A", IF( AND(ABC[[#This Row],[Acum (%)]] &gt; 0.8, ABC[[#This Row],[Acum (%)]] &lt;= 0.95 ), "B",  IF( ABC[[#This Row],[Acum (%)]] &gt; 0.95, "C", "OTHER")))</f>
        <v>A</v>
      </c>
      <c r="K235" s="24">
        <f>ABC[[#This Row],[Carga STDEV]]/ABC[[#This Row],[Carga Promedio]]</f>
        <v>0.4324226774515692</v>
      </c>
      <c r="L23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35" s="26" t="str">
        <f>ABC[[#This Row],[ABC]]&amp;ABC[[#This Row],[XYZ]]</f>
        <v>AY</v>
      </c>
    </row>
    <row r="236" spans="1:13" x14ac:dyDescent="0.25">
      <c r="A236" s="22">
        <v>23582</v>
      </c>
      <c r="B236" s="22">
        <v>7182.7000000000044</v>
      </c>
      <c r="C236" s="22">
        <v>29.437295081967221</v>
      </c>
      <c r="D236" s="22">
        <v>10.418314558987785</v>
      </c>
      <c r="E236" s="22">
        <v>244</v>
      </c>
      <c r="F236" s="22">
        <f t="shared" si="6"/>
        <v>86201</v>
      </c>
      <c r="G236" s="24">
        <f>ABC[[#This Row],[Frecuencia Acumulada]]/SUM($F$78:$F$1143)</f>
        <v>7.0707244038808678E-4</v>
      </c>
      <c r="H236" s="22">
        <f t="shared" si="7"/>
        <v>3939064.6410000008</v>
      </c>
      <c r="I236" s="24">
        <f>H236/SUM(ABC[Carga Total])</f>
        <v>0.66710897218962051</v>
      </c>
      <c r="J236" s="23" t="str">
        <f>IF(ABC[[#This Row],[Acum (%)]] &lt;= 0.8, "A", IF( AND(ABC[[#This Row],[Acum (%)]] &gt; 0.8, ABC[[#This Row],[Acum (%)]] &lt;= 0.95 ), "B",  IF( ABC[[#This Row],[Acum (%)]] &gt; 0.95, "C", "OTHER")))</f>
        <v>A</v>
      </c>
      <c r="K236" s="24">
        <f>ABC[[#This Row],[Carga STDEV]]/ABC[[#This Row],[Carga Promedio]]</f>
        <v>0.35391548476102563</v>
      </c>
      <c r="L23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36" s="26" t="str">
        <f>ABC[[#This Row],[ABC]]&amp;ABC[[#This Row],[XYZ]]</f>
        <v>AY</v>
      </c>
    </row>
    <row r="237" spans="1:13" x14ac:dyDescent="0.25">
      <c r="A237" s="22">
        <v>294179</v>
      </c>
      <c r="B237" s="22">
        <v>7149.3</v>
      </c>
      <c r="C237" s="22">
        <v>92.848051948051946</v>
      </c>
      <c r="D237" s="22">
        <v>32.87699407756454</v>
      </c>
      <c r="E237" s="22">
        <v>77</v>
      </c>
      <c r="F237" s="22">
        <f t="shared" si="6"/>
        <v>86278</v>
      </c>
      <c r="G237" s="24">
        <f>ABC[[#This Row],[Frecuencia Acumulada]]/SUM($F$78:$F$1143)</f>
        <v>7.0770404069330222E-4</v>
      </c>
      <c r="H237" s="22">
        <f t="shared" si="7"/>
        <v>3946213.9410000006</v>
      </c>
      <c r="I237" s="24">
        <f>H237/SUM(ABC[Carga Total])</f>
        <v>0.66831975764493723</v>
      </c>
      <c r="J237" s="23" t="str">
        <f>IF(ABC[[#This Row],[Acum (%)]] &lt;= 0.8, "A", IF( AND(ABC[[#This Row],[Acum (%)]] &gt; 0.8, ABC[[#This Row],[Acum (%)]] &lt;= 0.95 ), "B",  IF( ABC[[#This Row],[Acum (%)]] &gt; 0.95, "C", "OTHER")))</f>
        <v>A</v>
      </c>
      <c r="K237" s="24">
        <f>ABC[[#This Row],[Carga STDEV]]/ABC[[#This Row],[Carga Promedio]]</f>
        <v>0.35409460282439814</v>
      </c>
      <c r="L23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37" s="26" t="str">
        <f>ABC[[#This Row],[ABC]]&amp;ABC[[#This Row],[XYZ]]</f>
        <v>AY</v>
      </c>
    </row>
    <row r="238" spans="1:13" x14ac:dyDescent="0.25">
      <c r="A238" s="22">
        <v>235125</v>
      </c>
      <c r="B238" s="22">
        <v>7090.7000000000016</v>
      </c>
      <c r="C238" s="22">
        <v>68.179807692307691</v>
      </c>
      <c r="D238" s="22">
        <v>18.301723510582391</v>
      </c>
      <c r="E238" s="22">
        <v>104</v>
      </c>
      <c r="F238" s="22">
        <f t="shared" si="6"/>
        <v>86382</v>
      </c>
      <c r="G238" s="24">
        <f>ABC[[#This Row],[Frecuencia Acumulada]]/SUM($F$78:$F$1143)</f>
        <v>7.0855711123541147E-4</v>
      </c>
      <c r="H238" s="22">
        <f t="shared" si="7"/>
        <v>3953304.6410000008</v>
      </c>
      <c r="I238" s="24">
        <f>H238/SUM(ABC[Carga Total])</f>
        <v>0.66952061876812619</v>
      </c>
      <c r="J238" s="23" t="str">
        <f>IF(ABC[[#This Row],[Acum (%)]] &lt;= 0.8, "A", IF( AND(ABC[[#This Row],[Acum (%)]] &gt; 0.8, ABC[[#This Row],[Acum (%)]] &lt;= 0.95 ), "B",  IF( ABC[[#This Row],[Acum (%)]] &gt; 0.95, "C", "OTHER")))</f>
        <v>A</v>
      </c>
      <c r="K238" s="24">
        <f>ABC[[#This Row],[Carga STDEV]]/ABC[[#This Row],[Carga Promedio]]</f>
        <v>0.26843319349296524</v>
      </c>
      <c r="L238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238" s="26" t="str">
        <f>ABC[[#This Row],[ABC]]&amp;ABC[[#This Row],[XYZ]]</f>
        <v>AX</v>
      </c>
    </row>
    <row r="239" spans="1:13" x14ac:dyDescent="0.25">
      <c r="A239" s="22">
        <v>23592</v>
      </c>
      <c r="B239" s="22">
        <v>6971.0000000000009</v>
      </c>
      <c r="C239" s="22">
        <v>30.574561403508767</v>
      </c>
      <c r="D239" s="22">
        <v>11.440397634901991</v>
      </c>
      <c r="E239" s="22">
        <v>228</v>
      </c>
      <c r="F239" s="22">
        <f t="shared" si="6"/>
        <v>86610</v>
      </c>
      <c r="G239" s="24">
        <f>ABC[[#This Row],[Frecuencia Acumulada]]/SUM($F$78:$F$1143)</f>
        <v>7.1042730434695879E-4</v>
      </c>
      <c r="H239" s="22">
        <f t="shared" si="7"/>
        <v>3960275.6410000008</v>
      </c>
      <c r="I239" s="24">
        <f>H239/SUM(ABC[Carga Total])</f>
        <v>0.67070120783405052</v>
      </c>
      <c r="J239" s="23" t="str">
        <f>IF(ABC[[#This Row],[Acum (%)]] &lt;= 0.8, "A", IF( AND(ABC[[#This Row],[Acum (%)]] &gt; 0.8, ABC[[#This Row],[Acum (%)]] &lt;= 0.95 ), "B",  IF( ABC[[#This Row],[Acum (%)]] &gt; 0.95, "C", "OTHER")))</f>
        <v>A</v>
      </c>
      <c r="K239" s="24">
        <f>ABC[[#This Row],[Carga STDEV]]/ABC[[#This Row],[Carga Promedio]]</f>
        <v>0.37418026979739699</v>
      </c>
      <c r="L23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39" s="26" t="str">
        <f>ABC[[#This Row],[ABC]]&amp;ABC[[#This Row],[XYZ]]</f>
        <v>AY</v>
      </c>
    </row>
    <row r="240" spans="1:13" x14ac:dyDescent="0.25">
      <c r="A240" s="22">
        <v>294131</v>
      </c>
      <c r="B240" s="22">
        <v>6944.5999999999985</v>
      </c>
      <c r="C240" s="22">
        <v>77.162222222222212</v>
      </c>
      <c r="D240" s="22">
        <v>33.394588735362426</v>
      </c>
      <c r="E240" s="22">
        <v>90</v>
      </c>
      <c r="F240" s="22">
        <f t="shared" si="6"/>
        <v>86700</v>
      </c>
      <c r="G240" s="24">
        <f>ABC[[#This Row],[Frecuencia Acumulada]]/SUM($F$78:$F$1143)</f>
        <v>7.1116553846993795E-4</v>
      </c>
      <c r="H240" s="22">
        <f t="shared" si="7"/>
        <v>3967220.2410000009</v>
      </c>
      <c r="I240" s="24">
        <f>H240/SUM(ABC[Carga Total])</f>
        <v>0.67187732586980131</v>
      </c>
      <c r="J240" s="23" t="str">
        <f>IF(ABC[[#This Row],[Acum (%)]] &lt;= 0.8, "A", IF( AND(ABC[[#This Row],[Acum (%)]] &gt; 0.8, ABC[[#This Row],[Acum (%)]] &lt;= 0.95 ), "B",  IF( ABC[[#This Row],[Acum (%)]] &gt; 0.95, "C", "OTHER")))</f>
        <v>A</v>
      </c>
      <c r="K240" s="24">
        <f>ABC[[#This Row],[Carga STDEV]]/ABC[[#This Row],[Carga Promedio]]</f>
        <v>0.43278417564476263</v>
      </c>
      <c r="L24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40" s="26" t="str">
        <f>ABC[[#This Row],[ABC]]&amp;ABC[[#This Row],[XYZ]]</f>
        <v>AY</v>
      </c>
    </row>
    <row r="241" spans="1:13" x14ac:dyDescent="0.25">
      <c r="A241" s="22">
        <v>120192</v>
      </c>
      <c r="B241" s="22">
        <v>6907.2860000000037</v>
      </c>
      <c r="C241" s="22">
        <v>47.967263888888894</v>
      </c>
      <c r="D241" s="22">
        <v>12.133516345598114</v>
      </c>
      <c r="E241" s="22">
        <v>144</v>
      </c>
      <c r="F241" s="22">
        <f t="shared" si="6"/>
        <v>86844</v>
      </c>
      <c r="G241" s="24">
        <f>ABC[[#This Row],[Frecuencia Acumulada]]/SUM($F$78:$F$1143)</f>
        <v>7.1234671306670463E-4</v>
      </c>
      <c r="H241" s="22">
        <f t="shared" si="7"/>
        <v>3974127.5270000007</v>
      </c>
      <c r="I241" s="24">
        <f>H241/SUM(ABC[Carga Total])</f>
        <v>0.6730471245108588</v>
      </c>
      <c r="J241" s="23" t="str">
        <f>IF(ABC[[#This Row],[Acum (%)]] &lt;= 0.8, "A", IF( AND(ABC[[#This Row],[Acum (%)]] &gt; 0.8, ABC[[#This Row],[Acum (%)]] &lt;= 0.95 ), "B",  IF( ABC[[#This Row],[Acum (%)]] &gt; 0.95, "C", "OTHER")))</f>
        <v>A</v>
      </c>
      <c r="K241" s="24">
        <f>ABC[[#This Row],[Carga STDEV]]/ABC[[#This Row],[Carga Promedio]]</f>
        <v>0.25295410581900446</v>
      </c>
      <c r="L24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241" s="26" t="str">
        <f>ABC[[#This Row],[ABC]]&amp;ABC[[#This Row],[XYZ]]</f>
        <v>AX</v>
      </c>
    </row>
    <row r="242" spans="1:13" x14ac:dyDescent="0.25">
      <c r="A242" s="22">
        <v>294190</v>
      </c>
      <c r="B242" s="22">
        <v>6906.9</v>
      </c>
      <c r="C242" s="22">
        <v>127.90555555555557</v>
      </c>
      <c r="D242" s="22">
        <v>56.030727475052899</v>
      </c>
      <c r="E242" s="22">
        <v>54</v>
      </c>
      <c r="F242" s="22">
        <f t="shared" si="6"/>
        <v>86898</v>
      </c>
      <c r="G242" s="24">
        <f>ABC[[#This Row],[Frecuencia Acumulada]]/SUM($F$78:$F$1143)</f>
        <v>7.1278965354049215E-4</v>
      </c>
      <c r="H242" s="22">
        <f t="shared" si="7"/>
        <v>3981034.4270000006</v>
      </c>
      <c r="I242" s="24">
        <f>H242/SUM(ABC[Carga Total])</f>
        <v>0.67421685778003582</v>
      </c>
      <c r="J242" s="23" t="str">
        <f>IF(ABC[[#This Row],[Acum (%)]] &lt;= 0.8, "A", IF( AND(ABC[[#This Row],[Acum (%)]] &gt; 0.8, ABC[[#This Row],[Acum (%)]] &lt;= 0.95 ), "B",  IF( ABC[[#This Row],[Acum (%)]] &gt; 0.95, "C", "OTHER")))</f>
        <v>A</v>
      </c>
      <c r="K242" s="24">
        <f>ABC[[#This Row],[Carga STDEV]]/ABC[[#This Row],[Carga Promedio]]</f>
        <v>0.43806328217476093</v>
      </c>
      <c r="L24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42" s="26" t="str">
        <f>ABC[[#This Row],[ABC]]&amp;ABC[[#This Row],[XYZ]]</f>
        <v>AY</v>
      </c>
    </row>
    <row r="243" spans="1:13" x14ac:dyDescent="0.25">
      <c r="A243" s="22">
        <v>2459</v>
      </c>
      <c r="B243" s="22">
        <v>6883.5650000000005</v>
      </c>
      <c r="C243" s="22">
        <v>43.022281249999999</v>
      </c>
      <c r="D243" s="22">
        <v>13.200280107649268</v>
      </c>
      <c r="E243" s="22">
        <v>160</v>
      </c>
      <c r="F243" s="22">
        <f t="shared" si="6"/>
        <v>87058</v>
      </c>
      <c r="G243" s="24">
        <f>ABC[[#This Row],[Frecuencia Acumulada]]/SUM($F$78:$F$1143)</f>
        <v>7.1410206975912175E-4</v>
      </c>
      <c r="H243" s="22">
        <f t="shared" si="7"/>
        <v>3987917.9920000006</v>
      </c>
      <c r="I243" s="24">
        <f>H243/SUM(ABC[Carga Total])</f>
        <v>0.67538263909886809</v>
      </c>
      <c r="J243" s="23" t="str">
        <f>IF(ABC[[#This Row],[Acum (%)]] &lt;= 0.8, "A", IF( AND(ABC[[#This Row],[Acum (%)]] &gt; 0.8, ABC[[#This Row],[Acum (%)]] &lt;= 0.95 ), "B",  IF( ABC[[#This Row],[Acum (%)]] &gt; 0.95, "C", "OTHER")))</f>
        <v>A</v>
      </c>
      <c r="K243" s="24">
        <f>ABC[[#This Row],[Carga STDEV]]/ABC[[#This Row],[Carga Promedio]]</f>
        <v>0.30682427161273018</v>
      </c>
      <c r="L24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43" s="26" t="str">
        <f>ABC[[#This Row],[ABC]]&amp;ABC[[#This Row],[XYZ]]</f>
        <v>AY</v>
      </c>
    </row>
    <row r="244" spans="1:13" x14ac:dyDescent="0.25">
      <c r="A244" s="22">
        <v>120194</v>
      </c>
      <c r="B244" s="22">
        <v>6881.6789999999992</v>
      </c>
      <c r="C244" s="22">
        <v>45.274203947368406</v>
      </c>
      <c r="D244" s="22">
        <v>16.86431380805066</v>
      </c>
      <c r="E244" s="22">
        <v>152</v>
      </c>
      <c r="F244" s="22">
        <f t="shared" si="6"/>
        <v>87210</v>
      </c>
      <c r="G244" s="24">
        <f>ABC[[#This Row],[Frecuencia Acumulada]]/SUM($F$78:$F$1143)</f>
        <v>7.153488651668199E-4</v>
      </c>
      <c r="H244" s="22">
        <f t="shared" si="7"/>
        <v>3994799.6710000006</v>
      </c>
      <c r="I244" s="24">
        <f>H244/SUM(ABC[Carga Total])</f>
        <v>0.67654810101001439</v>
      </c>
      <c r="J244" s="23" t="str">
        <f>IF(ABC[[#This Row],[Acum (%)]] &lt;= 0.8, "A", IF( AND(ABC[[#This Row],[Acum (%)]] &gt; 0.8, ABC[[#This Row],[Acum (%)]] &lt;= 0.95 ), "B",  IF( ABC[[#This Row],[Acum (%)]] &gt; 0.95, "C", "OTHER")))</f>
        <v>A</v>
      </c>
      <c r="K244" s="24">
        <f>ABC[[#This Row],[Carga STDEV]]/ABC[[#This Row],[Carga Promedio]]</f>
        <v>0.3724927737582211</v>
      </c>
      <c r="L24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44" s="26" t="str">
        <f>ABC[[#This Row],[ABC]]&amp;ABC[[#This Row],[XYZ]]</f>
        <v>AY</v>
      </c>
    </row>
    <row r="245" spans="1:13" x14ac:dyDescent="0.25">
      <c r="A245" s="22">
        <v>235111</v>
      </c>
      <c r="B245" s="22">
        <v>6877.9000000000015</v>
      </c>
      <c r="C245" s="22">
        <v>31.54999999999999</v>
      </c>
      <c r="D245" s="22">
        <v>13.617362358536496</v>
      </c>
      <c r="E245" s="22">
        <v>218</v>
      </c>
      <c r="F245" s="22">
        <f t="shared" si="6"/>
        <v>87428</v>
      </c>
      <c r="G245" s="24">
        <f>ABC[[#This Row],[Frecuencia Acumulada]]/SUM($F$78:$F$1143)</f>
        <v>7.1713703226470281E-4</v>
      </c>
      <c r="H245" s="22">
        <f t="shared" si="7"/>
        <v>4001677.5710000005</v>
      </c>
      <c r="I245" s="24">
        <f>H245/SUM(ABC[Carga Total])</f>
        <v>0.67771292292028851</v>
      </c>
      <c r="J245" s="23" t="str">
        <f>IF(ABC[[#This Row],[Acum (%)]] &lt;= 0.8, "A", IF( AND(ABC[[#This Row],[Acum (%)]] &gt; 0.8, ABC[[#This Row],[Acum (%)]] &lt;= 0.95 ), "B",  IF( ABC[[#This Row],[Acum (%)]] &gt; 0.95, "C", "OTHER")))</f>
        <v>A</v>
      </c>
      <c r="K245" s="24">
        <f>ABC[[#This Row],[Carga STDEV]]/ABC[[#This Row],[Carga Promedio]]</f>
        <v>0.43161211912952457</v>
      </c>
      <c r="L24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45" s="26" t="str">
        <f>ABC[[#This Row],[ABC]]&amp;ABC[[#This Row],[XYZ]]</f>
        <v>AY</v>
      </c>
    </row>
    <row r="246" spans="1:13" x14ac:dyDescent="0.25">
      <c r="A246" s="22">
        <v>560138</v>
      </c>
      <c r="B246" s="22">
        <v>6866.8190000000059</v>
      </c>
      <c r="C246" s="22">
        <v>30.655441964285714</v>
      </c>
      <c r="D246" s="22">
        <v>10.339134046895133</v>
      </c>
      <c r="E246" s="22">
        <v>224</v>
      </c>
      <c r="F246" s="22">
        <f t="shared" si="6"/>
        <v>87652</v>
      </c>
      <c r="G246" s="24">
        <f>ABC[[#This Row],[Frecuencia Acumulada]]/SUM($F$78:$F$1143)</f>
        <v>7.1897441497078434E-4</v>
      </c>
      <c r="H246" s="22">
        <f t="shared" si="7"/>
        <v>4008544.3900000006</v>
      </c>
      <c r="I246" s="24">
        <f>H246/SUM(ABC[Carga Total])</f>
        <v>0.67887586818339019</v>
      </c>
      <c r="J246" s="23" t="str">
        <f>IF(ABC[[#This Row],[Acum (%)]] &lt;= 0.8, "A", IF( AND(ABC[[#This Row],[Acum (%)]] &gt; 0.8, ABC[[#This Row],[Acum (%)]] &lt;= 0.95 ), "B",  IF( ABC[[#This Row],[Acum (%)]] &gt; 0.95, "C", "OTHER")))</f>
        <v>A</v>
      </c>
      <c r="K246" s="24">
        <f>ABC[[#This Row],[Carga STDEV]]/ABC[[#This Row],[Carga Promedio]]</f>
        <v>0.33726912366621425</v>
      </c>
      <c r="L24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46" s="26" t="str">
        <f>ABC[[#This Row],[ABC]]&amp;ABC[[#This Row],[XYZ]]</f>
        <v>AY</v>
      </c>
    </row>
    <row r="247" spans="1:13" x14ac:dyDescent="0.25">
      <c r="A247" s="22">
        <v>120187</v>
      </c>
      <c r="B247" s="22">
        <v>6856.4360000000033</v>
      </c>
      <c r="C247" s="22">
        <v>50.046978102189797</v>
      </c>
      <c r="D247" s="22">
        <v>16.253573860605673</v>
      </c>
      <c r="E247" s="22">
        <v>137</v>
      </c>
      <c r="F247" s="22">
        <f t="shared" si="6"/>
        <v>87789</v>
      </c>
      <c r="G247" s="24">
        <f>ABC[[#This Row],[Frecuencia Acumulada]]/SUM($F$78:$F$1143)</f>
        <v>7.2009817135798592E-4</v>
      </c>
      <c r="H247" s="22">
        <f t="shared" si="7"/>
        <v>4015400.8260000008</v>
      </c>
      <c r="I247" s="24">
        <f>H247/SUM(ABC[Carga Total])</f>
        <v>0.68003705501064748</v>
      </c>
      <c r="J247" s="23" t="str">
        <f>IF(ABC[[#This Row],[Acum (%)]] &lt;= 0.8, "A", IF( AND(ABC[[#This Row],[Acum (%)]] &gt; 0.8, ABC[[#This Row],[Acum (%)]] &lt;= 0.95 ), "B",  IF( ABC[[#This Row],[Acum (%)]] &gt; 0.95, "C", "OTHER")))</f>
        <v>A</v>
      </c>
      <c r="K247" s="24">
        <f>ABC[[#This Row],[Carga STDEV]]/ABC[[#This Row],[Carga Promedio]]</f>
        <v>0.32476633908680491</v>
      </c>
      <c r="L24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47" s="26" t="str">
        <f>ABC[[#This Row],[ABC]]&amp;ABC[[#This Row],[XYZ]]</f>
        <v>AY</v>
      </c>
    </row>
    <row r="248" spans="1:13" x14ac:dyDescent="0.25">
      <c r="A248" s="22">
        <v>120209</v>
      </c>
      <c r="B248" s="22">
        <v>6849.1510000000044</v>
      </c>
      <c r="C248" s="22">
        <v>45.661006666666651</v>
      </c>
      <c r="D248" s="22">
        <v>16.127064310711805</v>
      </c>
      <c r="E248" s="22">
        <v>150</v>
      </c>
      <c r="F248" s="22">
        <f t="shared" si="6"/>
        <v>87939</v>
      </c>
      <c r="G248" s="24">
        <f>ABC[[#This Row],[Frecuencia Acumulada]]/SUM($F$78:$F$1143)</f>
        <v>7.2132856156295123E-4</v>
      </c>
      <c r="H248" s="22">
        <f t="shared" si="7"/>
        <v>4022249.9770000009</v>
      </c>
      <c r="I248" s="24">
        <f>H248/SUM(ABC[Carga Total])</f>
        <v>0.68119700807067685</v>
      </c>
      <c r="J248" s="23" t="str">
        <f>IF(ABC[[#This Row],[Acum (%)]] &lt;= 0.8, "A", IF( AND(ABC[[#This Row],[Acum (%)]] &gt; 0.8, ABC[[#This Row],[Acum (%)]] &lt;= 0.95 ), "B",  IF( ABC[[#This Row],[Acum (%)]] &gt; 0.95, "C", "OTHER")))</f>
        <v>A</v>
      </c>
      <c r="K248" s="24">
        <f>ABC[[#This Row],[Carga STDEV]]/ABC[[#This Row],[Carga Promedio]]</f>
        <v>0.35319116874584477</v>
      </c>
      <c r="L24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48" s="26" t="str">
        <f>ABC[[#This Row],[ABC]]&amp;ABC[[#This Row],[XYZ]]</f>
        <v>AY</v>
      </c>
    </row>
    <row r="249" spans="1:13" x14ac:dyDescent="0.25">
      <c r="A249" s="22">
        <v>235130</v>
      </c>
      <c r="B249" s="22">
        <v>6800.007999999998</v>
      </c>
      <c r="C249" s="22">
        <v>30.769266968325827</v>
      </c>
      <c r="D249" s="22">
        <v>7.3596099591711521</v>
      </c>
      <c r="E249" s="22">
        <v>221</v>
      </c>
      <c r="F249" s="22">
        <f t="shared" si="6"/>
        <v>88160</v>
      </c>
      <c r="G249" s="24">
        <f>ABC[[#This Row],[Frecuencia Acumulada]]/SUM($F$78:$F$1143)</f>
        <v>7.2314133646493345E-4</v>
      </c>
      <c r="H249" s="22">
        <f t="shared" si="7"/>
        <v>4029049.9850000008</v>
      </c>
      <c r="I249" s="24">
        <f>H249/SUM(ABC[Carga Total])</f>
        <v>0.68234863840965232</v>
      </c>
      <c r="J249" s="23" t="str">
        <f>IF(ABC[[#This Row],[Acum (%)]] &lt;= 0.8, "A", IF( AND(ABC[[#This Row],[Acum (%)]] &gt; 0.8, ABC[[#This Row],[Acum (%)]] &lt;= 0.95 ), "B",  IF( ABC[[#This Row],[Acum (%)]] &gt; 0.95, "C", "OTHER")))</f>
        <v>A</v>
      </c>
      <c r="K249" s="24">
        <f>ABC[[#This Row],[Carga STDEV]]/ABC[[#This Row],[Carga Promedio]]</f>
        <v>0.23918704227654186</v>
      </c>
      <c r="L249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249" s="26" t="str">
        <f>ABC[[#This Row],[ABC]]&amp;ABC[[#This Row],[XYZ]]</f>
        <v>AX</v>
      </c>
    </row>
    <row r="250" spans="1:13" x14ac:dyDescent="0.25">
      <c r="A250" s="22">
        <v>294156</v>
      </c>
      <c r="B250" s="22">
        <v>6795.2999999999993</v>
      </c>
      <c r="C250" s="22">
        <v>90.603999999999999</v>
      </c>
      <c r="D250" s="22">
        <v>38.446883119722749</v>
      </c>
      <c r="E250" s="22">
        <v>75</v>
      </c>
      <c r="F250" s="22">
        <f t="shared" si="6"/>
        <v>88235</v>
      </c>
      <c r="G250" s="24">
        <f>ABC[[#This Row],[Frecuencia Acumulada]]/SUM($F$78:$F$1143)</f>
        <v>7.2375653156741605E-4</v>
      </c>
      <c r="H250" s="22">
        <f t="shared" si="7"/>
        <v>4035845.2850000006</v>
      </c>
      <c r="I250" s="24">
        <f>H250/SUM(ABC[Carga Total])</f>
        <v>0.68349947141491352</v>
      </c>
      <c r="J250" s="23" t="str">
        <f>IF(ABC[[#This Row],[Acum (%)]] &lt;= 0.8, "A", IF( AND(ABC[[#This Row],[Acum (%)]] &gt; 0.8, ABC[[#This Row],[Acum (%)]] &lt;= 0.95 ), "B",  IF( ABC[[#This Row],[Acum (%)]] &gt; 0.95, "C", "OTHER")))</f>
        <v>A</v>
      </c>
      <c r="K250" s="24">
        <f>ABC[[#This Row],[Carga STDEV]]/ABC[[#This Row],[Carga Promedio]]</f>
        <v>0.42433979868132476</v>
      </c>
      <c r="L25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50" s="26" t="str">
        <f>ABC[[#This Row],[ABC]]&amp;ABC[[#This Row],[XYZ]]</f>
        <v>AY</v>
      </c>
    </row>
    <row r="251" spans="1:13" x14ac:dyDescent="0.25">
      <c r="A251" s="22">
        <v>294198</v>
      </c>
      <c r="B251" s="22">
        <v>6781.2000000000016</v>
      </c>
      <c r="C251" s="22">
        <v>79.778823529411767</v>
      </c>
      <c r="D251" s="22">
        <v>28.46398348338294</v>
      </c>
      <c r="E251" s="22">
        <v>85</v>
      </c>
      <c r="F251" s="22">
        <f t="shared" si="6"/>
        <v>88320</v>
      </c>
      <c r="G251" s="24">
        <f>ABC[[#This Row],[Frecuencia Acumulada]]/SUM($F$78:$F$1143)</f>
        <v>7.2445375268356306E-4</v>
      </c>
      <c r="H251" s="22">
        <f t="shared" si="7"/>
        <v>4042626.4850000008</v>
      </c>
      <c r="I251" s="24">
        <f>H251/SUM(ABC[Carga Total])</f>
        <v>0.68464791648360479</v>
      </c>
      <c r="J251" s="23" t="str">
        <f>IF(ABC[[#This Row],[Acum (%)]] &lt;= 0.8, "A", IF( AND(ABC[[#This Row],[Acum (%)]] &gt; 0.8, ABC[[#This Row],[Acum (%)]] &lt;= 0.95 ), "B",  IF( ABC[[#This Row],[Acum (%)]] &gt; 0.95, "C", "OTHER")))</f>
        <v>A</v>
      </c>
      <c r="K251" s="24">
        <f>ABC[[#This Row],[Carga STDEV]]/ABC[[#This Row],[Carga Promedio]]</f>
        <v>0.35678620245495635</v>
      </c>
      <c r="L25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51" s="26" t="str">
        <f>ABC[[#This Row],[ABC]]&amp;ABC[[#This Row],[XYZ]]</f>
        <v>AY</v>
      </c>
    </row>
    <row r="252" spans="1:13" x14ac:dyDescent="0.25">
      <c r="A252" s="22">
        <v>294130</v>
      </c>
      <c r="B252" s="22">
        <v>6746.4000000000005</v>
      </c>
      <c r="C252" s="22">
        <v>107.08571428571429</v>
      </c>
      <c r="D252" s="22">
        <v>37.859472148148157</v>
      </c>
      <c r="E252" s="22">
        <v>63</v>
      </c>
      <c r="F252" s="22">
        <f t="shared" si="6"/>
        <v>88383</v>
      </c>
      <c r="G252" s="24">
        <f>ABC[[#This Row],[Frecuencia Acumulada]]/SUM($F$78:$F$1143)</f>
        <v>7.2497051656964851E-4</v>
      </c>
      <c r="H252" s="22">
        <f t="shared" si="7"/>
        <v>4049372.8850000007</v>
      </c>
      <c r="I252" s="24">
        <f>H252/SUM(ABC[Carga Total])</f>
        <v>0.68579046792161247</v>
      </c>
      <c r="J252" s="23" t="str">
        <f>IF(ABC[[#This Row],[Acum (%)]] &lt;= 0.8, "A", IF( AND(ABC[[#This Row],[Acum (%)]] &gt; 0.8, ABC[[#This Row],[Acum (%)]] &lt;= 0.95 ), "B",  IF( ABC[[#This Row],[Acum (%)]] &gt; 0.95, "C", "OTHER")))</f>
        <v>A</v>
      </c>
      <c r="K252" s="24">
        <f>ABC[[#This Row],[Carga STDEV]]/ABC[[#This Row],[Carga Promedio]]</f>
        <v>0.35354362998537497</v>
      </c>
      <c r="L25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52" s="26" t="str">
        <f>ABC[[#This Row],[ABC]]&amp;ABC[[#This Row],[XYZ]]</f>
        <v>AY</v>
      </c>
    </row>
    <row r="253" spans="1:13" x14ac:dyDescent="0.25">
      <c r="A253" s="22">
        <v>13060</v>
      </c>
      <c r="B253" s="22">
        <v>6737.5010000000066</v>
      </c>
      <c r="C253" s="22">
        <v>25.617874524714843</v>
      </c>
      <c r="D253" s="22">
        <v>11.387525354436594</v>
      </c>
      <c r="E253" s="22">
        <v>263</v>
      </c>
      <c r="F253" s="22">
        <f t="shared" si="6"/>
        <v>88646</v>
      </c>
      <c r="G253" s="24">
        <f>ABC[[#This Row],[Frecuencia Acumulada]]/SUM($F$78:$F$1143)</f>
        <v>7.27127800729021E-4</v>
      </c>
      <c r="H253" s="22">
        <f t="shared" si="7"/>
        <v>4056110.3860000009</v>
      </c>
      <c r="I253" s="24">
        <f>H253/SUM(ABC[Carga Total])</f>
        <v>0.68693151224986593</v>
      </c>
      <c r="J253" s="23" t="str">
        <f>IF(ABC[[#This Row],[Acum (%)]] &lt;= 0.8, "A", IF( AND(ABC[[#This Row],[Acum (%)]] &gt; 0.8, ABC[[#This Row],[Acum (%)]] &lt;= 0.95 ), "B",  IF( ABC[[#This Row],[Acum (%)]] &gt; 0.95, "C", "OTHER")))</f>
        <v>A</v>
      </c>
      <c r="K253" s="24">
        <f>ABC[[#This Row],[Carga STDEV]]/ABC[[#This Row],[Carga Promedio]]</f>
        <v>0.44451483839732603</v>
      </c>
      <c r="L25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53" s="26" t="str">
        <f>ABC[[#This Row],[ABC]]&amp;ABC[[#This Row],[XYZ]]</f>
        <v>AY</v>
      </c>
    </row>
    <row r="254" spans="1:13" x14ac:dyDescent="0.25">
      <c r="A254" s="22">
        <v>560136</v>
      </c>
      <c r="B254" s="22">
        <v>6733.8250000000044</v>
      </c>
      <c r="C254" s="22">
        <v>23.061044520547938</v>
      </c>
      <c r="D254" s="22">
        <v>7.3487101176465064</v>
      </c>
      <c r="E254" s="22">
        <v>292</v>
      </c>
      <c r="F254" s="22">
        <f t="shared" si="6"/>
        <v>88938</v>
      </c>
      <c r="G254" s="24">
        <f>ABC[[#This Row],[Frecuencia Acumulada]]/SUM($F$78:$F$1143)</f>
        <v>7.2952296032802004E-4</v>
      </c>
      <c r="H254" s="22">
        <f t="shared" si="7"/>
        <v>4062844.2110000011</v>
      </c>
      <c r="I254" s="24">
        <f>H254/SUM(ABC[Carga Total])</f>
        <v>0.68807193402103906</v>
      </c>
      <c r="J254" s="23" t="str">
        <f>IF(ABC[[#This Row],[Acum (%)]] &lt;= 0.8, "A", IF( AND(ABC[[#This Row],[Acum (%)]] &gt; 0.8, ABC[[#This Row],[Acum (%)]] &lt;= 0.95 ), "B",  IF( ABC[[#This Row],[Acum (%)]] &gt; 0.95, "C", "OTHER")))</f>
        <v>A</v>
      </c>
      <c r="K254" s="24">
        <f>ABC[[#This Row],[Carga STDEV]]/ABC[[#This Row],[Carga Promedio]]</f>
        <v>0.31866336804903311</v>
      </c>
      <c r="L25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54" s="26" t="str">
        <f>ABC[[#This Row],[ABC]]&amp;ABC[[#This Row],[XYZ]]</f>
        <v>AY</v>
      </c>
    </row>
    <row r="255" spans="1:13" x14ac:dyDescent="0.25">
      <c r="A255" s="22">
        <v>29455</v>
      </c>
      <c r="B255" s="22">
        <v>6723.9999999999991</v>
      </c>
      <c r="C255" s="22">
        <v>77.28735632183907</v>
      </c>
      <c r="D255" s="22">
        <v>24.856882461813179</v>
      </c>
      <c r="E255" s="22">
        <v>87</v>
      </c>
      <c r="F255" s="22">
        <f t="shared" si="6"/>
        <v>89025</v>
      </c>
      <c r="G255" s="24">
        <f>ABC[[#This Row],[Frecuencia Acumulada]]/SUM($F$78:$F$1143)</f>
        <v>7.3023658664689989E-4</v>
      </c>
      <c r="H255" s="22">
        <f t="shared" si="7"/>
        <v>4069568.2110000011</v>
      </c>
      <c r="I255" s="24">
        <f>H255/SUM(ABC[Carga Total])</f>
        <v>0.68921069185768735</v>
      </c>
      <c r="J255" s="23" t="str">
        <f>IF(ABC[[#This Row],[Acum (%)]] &lt;= 0.8, "A", IF( AND(ABC[[#This Row],[Acum (%)]] &gt; 0.8, ABC[[#This Row],[Acum (%)]] &lt;= 0.95 ), "B",  IF( ABC[[#This Row],[Acum (%)]] &gt; 0.95, "C", "OTHER")))</f>
        <v>A</v>
      </c>
      <c r="K255" s="24">
        <f>ABC[[#This Row],[Carga STDEV]]/ABC[[#This Row],[Carga Promedio]]</f>
        <v>0.32161641495802301</v>
      </c>
      <c r="L25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55" s="26" t="str">
        <f>ABC[[#This Row],[ABC]]&amp;ABC[[#This Row],[XYZ]]</f>
        <v>AY</v>
      </c>
    </row>
    <row r="256" spans="1:13" x14ac:dyDescent="0.25">
      <c r="A256" s="22">
        <v>34110</v>
      </c>
      <c r="B256" s="22">
        <v>6719.6620000000021</v>
      </c>
      <c r="C256" s="22">
        <v>52.497359375000038</v>
      </c>
      <c r="D256" s="22">
        <v>15.126719119447271</v>
      </c>
      <c r="E256" s="22">
        <v>128</v>
      </c>
      <c r="F256" s="22">
        <f t="shared" si="6"/>
        <v>89153</v>
      </c>
      <c r="G256" s="24">
        <f>ABC[[#This Row],[Frecuencia Acumulada]]/SUM($F$78:$F$1143)</f>
        <v>7.3128651962180364E-4</v>
      </c>
      <c r="H256" s="22">
        <f t="shared" si="7"/>
        <v>4076287.8730000011</v>
      </c>
      <c r="I256" s="24">
        <f>H256/SUM(ABC[Carga Total])</f>
        <v>0.69034871502278672</v>
      </c>
      <c r="J256" s="23" t="str">
        <f>IF(ABC[[#This Row],[Acum (%)]] &lt;= 0.8, "A", IF( AND(ABC[[#This Row],[Acum (%)]] &gt; 0.8, ABC[[#This Row],[Acum (%)]] &lt;= 0.95 ), "B",  IF( ABC[[#This Row],[Acum (%)]] &gt; 0.95, "C", "OTHER")))</f>
        <v>A</v>
      </c>
      <c r="K256" s="24">
        <f>ABC[[#This Row],[Carga STDEV]]/ABC[[#This Row],[Carga Promedio]]</f>
        <v>0.2881424761080616</v>
      </c>
      <c r="L25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256" s="26" t="str">
        <f>ABC[[#This Row],[ABC]]&amp;ABC[[#This Row],[XYZ]]</f>
        <v>AX</v>
      </c>
    </row>
    <row r="257" spans="1:13" x14ac:dyDescent="0.25">
      <c r="A257" s="22">
        <v>23598</v>
      </c>
      <c r="B257" s="22">
        <v>6708.3999999999978</v>
      </c>
      <c r="C257" s="22">
        <v>34.579381443298971</v>
      </c>
      <c r="D257" s="22">
        <v>10.659860677664541</v>
      </c>
      <c r="E257" s="22">
        <v>194</v>
      </c>
      <c r="F257" s="22">
        <f t="shared" si="6"/>
        <v>89347</v>
      </c>
      <c r="G257" s="24">
        <f>ABC[[#This Row],[Frecuencia Acumulada]]/SUM($F$78:$F$1143)</f>
        <v>7.3287782428689205E-4</v>
      </c>
      <c r="H257" s="22">
        <f t="shared" si="7"/>
        <v>4082996.273000001</v>
      </c>
      <c r="I257" s="24">
        <f>H257/SUM(ABC[Carga Total])</f>
        <v>0.6914848308870597</v>
      </c>
      <c r="J257" s="23" t="str">
        <f>IF(ABC[[#This Row],[Acum (%)]] &lt;= 0.8, "A", IF( AND(ABC[[#This Row],[Acum (%)]] &gt; 0.8, ABC[[#This Row],[Acum (%)]] &lt;= 0.95 ), "B",  IF( ABC[[#This Row],[Acum (%)]] &gt; 0.95, "C", "OTHER")))</f>
        <v>A</v>
      </c>
      <c r="K257" s="24">
        <f>ABC[[#This Row],[Carga STDEV]]/ABC[[#This Row],[Carga Promedio]]</f>
        <v>0.30827216198600577</v>
      </c>
      <c r="L25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57" s="26" t="str">
        <f>ABC[[#This Row],[ABC]]&amp;ABC[[#This Row],[XYZ]]</f>
        <v>AY</v>
      </c>
    </row>
    <row r="258" spans="1:13" x14ac:dyDescent="0.25">
      <c r="A258" s="22">
        <v>23563</v>
      </c>
      <c r="B258" s="22">
        <v>6678.5680000000038</v>
      </c>
      <c r="C258" s="22">
        <v>25.107398496240592</v>
      </c>
      <c r="D258" s="22">
        <v>8.8490189529281</v>
      </c>
      <c r="E258" s="22">
        <v>266</v>
      </c>
      <c r="F258" s="22">
        <f t="shared" si="6"/>
        <v>89613</v>
      </c>
      <c r="G258" s="24">
        <f>ABC[[#This Row],[Frecuencia Acumulada]]/SUM($F$78:$F$1143)</f>
        <v>7.3505971625036385E-4</v>
      </c>
      <c r="H258" s="22">
        <f t="shared" si="7"/>
        <v>4089674.8410000009</v>
      </c>
      <c r="I258" s="24">
        <f>H258/SUM(ABC[Carga Total])</f>
        <v>0.69261589448723648</v>
      </c>
      <c r="J258" s="23" t="str">
        <f>IF(ABC[[#This Row],[Acum (%)]] &lt;= 0.8, "A", IF( AND(ABC[[#This Row],[Acum (%)]] &gt; 0.8, ABC[[#This Row],[Acum (%)]] &lt;= 0.95 ), "B",  IF( ABC[[#This Row],[Acum (%)]] &gt; 0.95, "C", "OTHER")))</f>
        <v>A</v>
      </c>
      <c r="K258" s="24">
        <f>ABC[[#This Row],[Carga STDEV]]/ABC[[#This Row],[Carga Promedio]]</f>
        <v>0.35244666842935124</v>
      </c>
      <c r="L25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58" s="26" t="str">
        <f>ABC[[#This Row],[ABC]]&amp;ABC[[#This Row],[XYZ]]</f>
        <v>AY</v>
      </c>
    </row>
    <row r="259" spans="1:13" x14ac:dyDescent="0.25">
      <c r="A259" s="22">
        <v>34118</v>
      </c>
      <c r="B259" s="22">
        <v>6671.6369999999979</v>
      </c>
      <c r="C259" s="22">
        <v>52.122164062499998</v>
      </c>
      <c r="D259" s="22">
        <v>13.255354079023057</v>
      </c>
      <c r="E259" s="22">
        <v>128</v>
      </c>
      <c r="F259" s="22">
        <f t="shared" ref="F259:F322" si="8">F258+E259</f>
        <v>89741</v>
      </c>
      <c r="G259" s="24">
        <f>ABC[[#This Row],[Frecuencia Acumulada]]/SUM($F$78:$F$1143)</f>
        <v>7.361096492252676E-4</v>
      </c>
      <c r="H259" s="22">
        <f t="shared" si="7"/>
        <v>4096346.4780000011</v>
      </c>
      <c r="I259" s="24">
        <f>H259/SUM(ABC[Carga Total])</f>
        <v>0.69374578427263545</v>
      </c>
      <c r="J259" s="23" t="str">
        <f>IF(ABC[[#This Row],[Acum (%)]] &lt;= 0.8, "A", IF( AND(ABC[[#This Row],[Acum (%)]] &gt; 0.8, ABC[[#This Row],[Acum (%)]] &lt;= 0.95 ), "B",  IF( ABC[[#This Row],[Acum (%)]] &gt; 0.95, "C", "OTHER")))</f>
        <v>A</v>
      </c>
      <c r="K259" s="24">
        <f>ABC[[#This Row],[Carga STDEV]]/ABC[[#This Row],[Carga Promedio]]</f>
        <v>0.25431319511462502</v>
      </c>
      <c r="L259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259" s="26" t="str">
        <f>ABC[[#This Row],[ABC]]&amp;ABC[[#This Row],[XYZ]]</f>
        <v>AX</v>
      </c>
    </row>
    <row r="260" spans="1:13" x14ac:dyDescent="0.25">
      <c r="A260" s="22">
        <v>23552</v>
      </c>
      <c r="B260" s="22">
        <v>6649.1559999999972</v>
      </c>
      <c r="C260" s="22">
        <v>30.9263069767442</v>
      </c>
      <c r="D260" s="22">
        <v>10.518737518801252</v>
      </c>
      <c r="E260" s="22">
        <v>215</v>
      </c>
      <c r="F260" s="22">
        <f t="shared" si="8"/>
        <v>89956</v>
      </c>
      <c r="G260" s="24">
        <f>ABC[[#This Row],[Frecuencia Acumulada]]/SUM($F$78:$F$1143)</f>
        <v>7.378732085190512E-4</v>
      </c>
      <c r="H260" s="22">
        <f t="shared" ref="H260:H323" si="9">H259+B260</f>
        <v>4102995.634000001</v>
      </c>
      <c r="I260" s="24">
        <f>H260/SUM(ABC[Carga Total])</f>
        <v>0.69487186673874157</v>
      </c>
      <c r="J260" s="23" t="str">
        <f>IF(ABC[[#This Row],[Acum (%)]] &lt;= 0.8, "A", IF( AND(ABC[[#This Row],[Acum (%)]] &gt; 0.8, ABC[[#This Row],[Acum (%)]] &lt;= 0.95 ), "B",  IF( ABC[[#This Row],[Acum (%)]] &gt; 0.95, "C", "OTHER")))</f>
        <v>A</v>
      </c>
      <c r="K260" s="24">
        <f>ABC[[#This Row],[Carga STDEV]]/ABC[[#This Row],[Carga Promedio]]</f>
        <v>0.34012265113681617</v>
      </c>
      <c r="L26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60" s="26" t="str">
        <f>ABC[[#This Row],[ABC]]&amp;ABC[[#This Row],[XYZ]]</f>
        <v>AY</v>
      </c>
    </row>
    <row r="261" spans="1:13" x14ac:dyDescent="0.25">
      <c r="A261" s="22">
        <v>294172</v>
      </c>
      <c r="B261" s="22">
        <v>6610.2999999999984</v>
      </c>
      <c r="C261" s="22">
        <v>93.10281690140846</v>
      </c>
      <c r="D261" s="22">
        <v>45.751302781859934</v>
      </c>
      <c r="E261" s="22">
        <v>71</v>
      </c>
      <c r="F261" s="22">
        <f t="shared" si="8"/>
        <v>90027</v>
      </c>
      <c r="G261" s="24">
        <f>ABC[[#This Row],[Frecuencia Acumulada]]/SUM($F$78:$F$1143)</f>
        <v>7.3845559321606812E-4</v>
      </c>
      <c r="H261" s="22">
        <f t="shared" si="9"/>
        <v>4109605.9340000008</v>
      </c>
      <c r="I261" s="24">
        <f>H261/SUM(ABC[Carga Total])</f>
        <v>0.69599136866134659</v>
      </c>
      <c r="J261" s="23" t="str">
        <f>IF(ABC[[#This Row],[Acum (%)]] &lt;= 0.8, "A", IF( AND(ABC[[#This Row],[Acum (%)]] &gt; 0.8, ABC[[#This Row],[Acum (%)]] &lt;= 0.95 ), "B",  IF( ABC[[#This Row],[Acum (%)]] &gt; 0.95, "C", "OTHER")))</f>
        <v>A</v>
      </c>
      <c r="K261" s="24">
        <f>ABC[[#This Row],[Carga STDEV]]/ABC[[#This Row],[Carga Promedio]]</f>
        <v>0.49140621416759528</v>
      </c>
      <c r="L26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61" s="26" t="str">
        <f>ABC[[#This Row],[ABC]]&amp;ABC[[#This Row],[XYZ]]</f>
        <v>AY</v>
      </c>
    </row>
    <row r="262" spans="1:13" x14ac:dyDescent="0.25">
      <c r="A262" s="22">
        <v>29429</v>
      </c>
      <c r="B262" s="22">
        <v>6583.4000000000015</v>
      </c>
      <c r="C262" s="22">
        <v>39.186904761904756</v>
      </c>
      <c r="D262" s="22">
        <v>14.681564306363725</v>
      </c>
      <c r="E262" s="22">
        <v>168</v>
      </c>
      <c r="F262" s="22">
        <f t="shared" si="8"/>
        <v>90195</v>
      </c>
      <c r="G262" s="24">
        <f>ABC[[#This Row],[Frecuencia Acumulada]]/SUM($F$78:$F$1143)</f>
        <v>7.3983363024562919E-4</v>
      </c>
      <c r="H262" s="22">
        <f t="shared" si="9"/>
        <v>4116189.3340000007</v>
      </c>
      <c r="I262" s="24">
        <f>H262/SUM(ABC[Carga Total])</f>
        <v>0.69710631487517616</v>
      </c>
      <c r="J262" s="23" t="str">
        <f>IF(ABC[[#This Row],[Acum (%)]] &lt;= 0.8, "A", IF( AND(ABC[[#This Row],[Acum (%)]] &gt; 0.8, ABC[[#This Row],[Acum (%)]] &lt;= 0.95 ), "B",  IF( ABC[[#This Row],[Acum (%)]] &gt; 0.95, "C", "OTHER")))</f>
        <v>A</v>
      </c>
      <c r="K262" s="24">
        <f>ABC[[#This Row],[Carga STDEV]]/ABC[[#This Row],[Carga Promedio]]</f>
        <v>0.37465485971824686</v>
      </c>
      <c r="L26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62" s="26" t="str">
        <f>ABC[[#This Row],[ABC]]&amp;ABC[[#This Row],[XYZ]]</f>
        <v>AY</v>
      </c>
    </row>
    <row r="263" spans="1:13" x14ac:dyDescent="0.25">
      <c r="A263" s="22">
        <v>23536</v>
      </c>
      <c r="B263" s="22">
        <v>6562.9869999999955</v>
      </c>
      <c r="C263" s="22">
        <v>26.678808943089436</v>
      </c>
      <c r="D263" s="22">
        <v>8.0987970505124416</v>
      </c>
      <c r="E263" s="22">
        <v>246</v>
      </c>
      <c r="F263" s="22">
        <f t="shared" si="8"/>
        <v>90441</v>
      </c>
      <c r="G263" s="24">
        <f>ABC[[#This Row],[Frecuencia Acumulada]]/SUM($F$78:$F$1143)</f>
        <v>7.4185147018177228E-4</v>
      </c>
      <c r="H263" s="22">
        <f t="shared" si="9"/>
        <v>4122752.3210000009</v>
      </c>
      <c r="I263" s="24">
        <f>H263/SUM(ABC[Carga Total])</f>
        <v>0.69821780400040978</v>
      </c>
      <c r="J263" s="23" t="str">
        <f>IF(ABC[[#This Row],[Acum (%)]] &lt;= 0.8, "A", IF( AND(ABC[[#This Row],[Acum (%)]] &gt; 0.8, ABC[[#This Row],[Acum (%)]] &lt;= 0.95 ), "B",  IF( ABC[[#This Row],[Acum (%)]] &gt; 0.95, "C", "OTHER")))</f>
        <v>A</v>
      </c>
      <c r="K263" s="24">
        <f>ABC[[#This Row],[Carga STDEV]]/ABC[[#This Row],[Carga Promedio]]</f>
        <v>0.30356666475585892</v>
      </c>
      <c r="L26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63" s="26" t="str">
        <f>ABC[[#This Row],[ABC]]&amp;ABC[[#This Row],[XYZ]]</f>
        <v>AY</v>
      </c>
    </row>
    <row r="264" spans="1:13" x14ac:dyDescent="0.25">
      <c r="A264" s="22">
        <v>3131</v>
      </c>
      <c r="B264" s="22">
        <v>6502.7000000000016</v>
      </c>
      <c r="C264" s="22">
        <v>47.121014492753616</v>
      </c>
      <c r="D264" s="22">
        <v>16.140308397539116</v>
      </c>
      <c r="E264" s="22">
        <v>138</v>
      </c>
      <c r="F264" s="22">
        <f t="shared" si="8"/>
        <v>90579</v>
      </c>
      <c r="G264" s="24">
        <f>ABC[[#This Row],[Frecuencia Acumulada]]/SUM($F$78:$F$1143)</f>
        <v>7.4298342917034034E-4</v>
      </c>
      <c r="H264" s="22">
        <f t="shared" si="9"/>
        <v>4129255.0210000011</v>
      </c>
      <c r="I264" s="24">
        <f>H264/SUM(ABC[Carga Total])</f>
        <v>0.69931908308791324</v>
      </c>
      <c r="J264" s="23" t="str">
        <f>IF(ABC[[#This Row],[Acum (%)]] &lt;= 0.8, "A", IF( AND(ABC[[#This Row],[Acum (%)]] &gt; 0.8, ABC[[#This Row],[Acum (%)]] &lt;= 0.95 ), "B",  IF( ABC[[#This Row],[Acum (%)]] &gt; 0.95, "C", "OTHER")))</f>
        <v>A</v>
      </c>
      <c r="K264" s="24">
        <f>ABC[[#This Row],[Carga STDEV]]/ABC[[#This Row],[Carga Promedio]]</f>
        <v>0.3425288816738275</v>
      </c>
      <c r="L26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64" s="26" t="str">
        <f>ABC[[#This Row],[ABC]]&amp;ABC[[#This Row],[XYZ]]</f>
        <v>AY</v>
      </c>
    </row>
    <row r="265" spans="1:13" x14ac:dyDescent="0.25">
      <c r="A265" s="22">
        <v>294189</v>
      </c>
      <c r="B265" s="22">
        <v>6494</v>
      </c>
      <c r="C265" s="22">
        <v>96.925373134328353</v>
      </c>
      <c r="D265" s="22">
        <v>32.622405125105963</v>
      </c>
      <c r="E265" s="22">
        <v>67</v>
      </c>
      <c r="F265" s="22">
        <f t="shared" si="8"/>
        <v>90646</v>
      </c>
      <c r="G265" s="24">
        <f>ABC[[#This Row],[Frecuencia Acumulada]]/SUM($F$78:$F$1143)</f>
        <v>7.4353300346189147E-4</v>
      </c>
      <c r="H265" s="22">
        <f t="shared" si="9"/>
        <v>4135749.0210000011</v>
      </c>
      <c r="I265" s="24">
        <f>H265/SUM(ABC[Carga Total])</f>
        <v>0.70041888876774583</v>
      </c>
      <c r="J265" s="23" t="str">
        <f>IF(ABC[[#This Row],[Acum (%)]] &lt;= 0.8, "A", IF( AND(ABC[[#This Row],[Acum (%)]] &gt; 0.8, ABC[[#This Row],[Acum (%)]] &lt;= 0.95 ), "B",  IF( ABC[[#This Row],[Acum (%)]] &gt; 0.95, "C", "OTHER")))</f>
        <v>A</v>
      </c>
      <c r="K265" s="24">
        <f>ABC[[#This Row],[Carga STDEV]]/ABC[[#This Row],[Carga Promedio]]</f>
        <v>0.33657239657870336</v>
      </c>
      <c r="L26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65" s="26" t="str">
        <f>ABC[[#This Row],[ABC]]&amp;ABC[[#This Row],[XYZ]]</f>
        <v>AY</v>
      </c>
    </row>
    <row r="266" spans="1:13" x14ac:dyDescent="0.25">
      <c r="A266" s="22">
        <v>13062</v>
      </c>
      <c r="B266" s="22">
        <v>6491.7760000000017</v>
      </c>
      <c r="C266" s="22">
        <v>41.087189873417721</v>
      </c>
      <c r="D266" s="22">
        <v>14.770693307323294</v>
      </c>
      <c r="E266" s="22">
        <v>158</v>
      </c>
      <c r="F266" s="22">
        <f t="shared" si="8"/>
        <v>90804</v>
      </c>
      <c r="G266" s="24">
        <f>ABC[[#This Row],[Frecuencia Acumulada]]/SUM($F$78:$F$1143)</f>
        <v>7.4482901447778824E-4</v>
      </c>
      <c r="H266" s="22">
        <f t="shared" si="9"/>
        <v>4142240.7970000012</v>
      </c>
      <c r="I266" s="24">
        <f>H266/SUM(ABC[Carga Total])</f>
        <v>0.70151831779715768</v>
      </c>
      <c r="J266" s="23" t="str">
        <f>IF(ABC[[#This Row],[Acum (%)]] &lt;= 0.8, "A", IF( AND(ABC[[#This Row],[Acum (%)]] &gt; 0.8, ABC[[#This Row],[Acum (%)]] &lt;= 0.95 ), "B",  IF( ABC[[#This Row],[Acum (%)]] &gt; 0.95, "C", "OTHER")))</f>
        <v>A</v>
      </c>
      <c r="K266" s="24">
        <f>ABC[[#This Row],[Carga STDEV]]/ABC[[#This Row],[Carga Promedio]]</f>
        <v>0.35949631388345504</v>
      </c>
      <c r="L26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66" s="26" t="str">
        <f>ABC[[#This Row],[ABC]]&amp;ABC[[#This Row],[XYZ]]</f>
        <v>AY</v>
      </c>
    </row>
    <row r="267" spans="1:13" x14ac:dyDescent="0.25">
      <c r="A267" s="22">
        <v>294152</v>
      </c>
      <c r="B267" s="22">
        <v>6455.5000000000009</v>
      </c>
      <c r="C267" s="22">
        <v>93.55797101449275</v>
      </c>
      <c r="D267" s="22">
        <v>43.796798183392291</v>
      </c>
      <c r="E267" s="22">
        <v>69</v>
      </c>
      <c r="F267" s="22">
        <f t="shared" si="8"/>
        <v>90873</v>
      </c>
      <c r="G267" s="24">
        <f>ABC[[#This Row],[Frecuencia Acumulada]]/SUM($F$78:$F$1143)</f>
        <v>7.4539499397207232E-4</v>
      </c>
      <c r="H267" s="22">
        <f t="shared" si="9"/>
        <v>4148696.2970000012</v>
      </c>
      <c r="I267" s="24">
        <f>H267/SUM(ABC[Carga Total])</f>
        <v>0.70261160322465377</v>
      </c>
      <c r="J267" s="23" t="str">
        <f>IF(ABC[[#This Row],[Acum (%)]] &lt;= 0.8, "A", IF( AND(ABC[[#This Row],[Acum (%)]] &gt; 0.8, ABC[[#This Row],[Acum (%)]] &lt;= 0.95 ), "B",  IF( ABC[[#This Row],[Acum (%)]] &gt; 0.95, "C", "OTHER")))</f>
        <v>A</v>
      </c>
      <c r="K267" s="24">
        <f>ABC[[#This Row],[Carga STDEV]]/ABC[[#This Row],[Carga Promedio]]</f>
        <v>0.46812471143274231</v>
      </c>
      <c r="L26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67" s="26" t="str">
        <f>ABC[[#This Row],[ABC]]&amp;ABC[[#This Row],[XYZ]]</f>
        <v>AY</v>
      </c>
    </row>
    <row r="268" spans="1:13" x14ac:dyDescent="0.25">
      <c r="A268" s="22">
        <v>39810</v>
      </c>
      <c r="B268" s="22">
        <v>6451.5</v>
      </c>
      <c r="C268" s="22">
        <v>161.28749999999999</v>
      </c>
      <c r="D268" s="22">
        <v>56.501968141350197</v>
      </c>
      <c r="E268" s="22">
        <v>40</v>
      </c>
      <c r="F268" s="22">
        <f t="shared" si="8"/>
        <v>90913</v>
      </c>
      <c r="G268" s="24">
        <f>ABC[[#This Row],[Frecuencia Acumulada]]/SUM($F$78:$F$1143)</f>
        <v>7.4572309802672975E-4</v>
      </c>
      <c r="H268" s="22">
        <f t="shared" si="9"/>
        <v>4155147.7970000012</v>
      </c>
      <c r="I268" s="24">
        <f>H268/SUM(ABC[Carga Total])</f>
        <v>0.7037042112233356</v>
      </c>
      <c r="J268" s="23" t="str">
        <f>IF(ABC[[#This Row],[Acum (%)]] &lt;= 0.8, "A", IF( AND(ABC[[#This Row],[Acum (%)]] &gt; 0.8, ABC[[#This Row],[Acum (%)]] &lt;= 0.95 ), "B",  IF( ABC[[#This Row],[Acum (%)]] &gt; 0.95, "C", "OTHER")))</f>
        <v>A</v>
      </c>
      <c r="K268" s="24">
        <f>ABC[[#This Row],[Carga STDEV]]/ABC[[#This Row],[Carga Promedio]]</f>
        <v>0.35031833304719956</v>
      </c>
      <c r="L26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68" s="26" t="str">
        <f>ABC[[#This Row],[ABC]]&amp;ABC[[#This Row],[XYZ]]</f>
        <v>AY</v>
      </c>
    </row>
    <row r="269" spans="1:13" x14ac:dyDescent="0.25">
      <c r="A269" s="22">
        <v>23550</v>
      </c>
      <c r="B269" s="22">
        <v>6443.9019999999973</v>
      </c>
      <c r="C269" s="22">
        <v>26.301640816326536</v>
      </c>
      <c r="D269" s="22">
        <v>9.4918597877925972</v>
      </c>
      <c r="E269" s="22">
        <v>245</v>
      </c>
      <c r="F269" s="22">
        <f t="shared" si="8"/>
        <v>91158</v>
      </c>
      <c r="G269" s="24">
        <f>ABC[[#This Row],[Frecuencia Acumulada]]/SUM($F$78:$F$1143)</f>
        <v>7.4773273536150636E-4</v>
      </c>
      <c r="H269" s="22">
        <f t="shared" si="9"/>
        <v>4161591.699000001</v>
      </c>
      <c r="I269" s="24">
        <f>H269/SUM(ABC[Carga Total])</f>
        <v>0.70479553244598481</v>
      </c>
      <c r="J269" s="23" t="str">
        <f>IF(ABC[[#This Row],[Acum (%)]] &lt;= 0.8, "A", IF( AND(ABC[[#This Row],[Acum (%)]] &gt; 0.8, ABC[[#This Row],[Acum (%)]] &lt;= 0.95 ), "B",  IF( ABC[[#This Row],[Acum (%)]] &gt; 0.95, "C", "OTHER")))</f>
        <v>A</v>
      </c>
      <c r="K269" s="24">
        <f>ABC[[#This Row],[Carga STDEV]]/ABC[[#This Row],[Carga Promedio]]</f>
        <v>0.3608847012274839</v>
      </c>
      <c r="L26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69" s="26" t="str">
        <f>ABC[[#This Row],[ABC]]&amp;ABC[[#This Row],[XYZ]]</f>
        <v>AY</v>
      </c>
    </row>
    <row r="270" spans="1:13" x14ac:dyDescent="0.25">
      <c r="A270" s="22">
        <v>235119</v>
      </c>
      <c r="B270" s="22">
        <v>6439.7</v>
      </c>
      <c r="C270" s="22">
        <v>25.353149606299212</v>
      </c>
      <c r="D270" s="22">
        <v>8.6156610046298514</v>
      </c>
      <c r="E270" s="22">
        <v>254</v>
      </c>
      <c r="F270" s="22">
        <f t="shared" si="8"/>
        <v>91412</v>
      </c>
      <c r="G270" s="24">
        <f>ABC[[#This Row],[Frecuencia Acumulada]]/SUM($F$78:$F$1143)</f>
        <v>7.4981619610858092E-4</v>
      </c>
      <c r="H270" s="22">
        <f t="shared" si="9"/>
        <v>4168031.3990000011</v>
      </c>
      <c r="I270" s="24">
        <f>H270/SUM(ABC[Carga Total])</f>
        <v>0.70588614202966482</v>
      </c>
      <c r="J270" s="23" t="str">
        <f>IF(ABC[[#This Row],[Acum (%)]] &lt;= 0.8, "A", IF( AND(ABC[[#This Row],[Acum (%)]] &gt; 0.8, ABC[[#This Row],[Acum (%)]] &lt;= 0.95 ), "B",  IF( ABC[[#This Row],[Acum (%)]] &gt; 0.95, "C", "OTHER")))</f>
        <v>A</v>
      </c>
      <c r="K270" s="24">
        <f>ABC[[#This Row],[Carga STDEV]]/ABC[[#This Row],[Carga Promedio]]</f>
        <v>0.33982606257682535</v>
      </c>
      <c r="L27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70" s="26" t="str">
        <f>ABC[[#This Row],[ABC]]&amp;ABC[[#This Row],[XYZ]]</f>
        <v>AY</v>
      </c>
    </row>
    <row r="271" spans="1:13" x14ac:dyDescent="0.25">
      <c r="A271" s="22">
        <v>29437</v>
      </c>
      <c r="B271" s="22">
        <v>6424.1000000000013</v>
      </c>
      <c r="C271" s="22">
        <v>63.604950495049508</v>
      </c>
      <c r="D271" s="22">
        <v>25.910945085957877</v>
      </c>
      <c r="E271" s="22">
        <v>101</v>
      </c>
      <c r="F271" s="22">
        <f t="shared" si="8"/>
        <v>91513</v>
      </c>
      <c r="G271" s="24">
        <f>ABC[[#This Row],[Frecuencia Acumulada]]/SUM($F$78:$F$1143)</f>
        <v>7.5064465884659085E-4</v>
      </c>
      <c r="H271" s="22">
        <f t="shared" si="9"/>
        <v>4174455.4990000012</v>
      </c>
      <c r="I271" s="24">
        <f>H271/SUM(ABC[Carga Total])</f>
        <v>0.70697410964096941</v>
      </c>
      <c r="J271" s="23" t="str">
        <f>IF(ABC[[#This Row],[Acum (%)]] &lt;= 0.8, "A", IF( AND(ABC[[#This Row],[Acum (%)]] &gt; 0.8, ABC[[#This Row],[Acum (%)]] &lt;= 0.95 ), "B",  IF( ABC[[#This Row],[Acum (%)]] &gt; 0.95, "C", "OTHER")))</f>
        <v>A</v>
      </c>
      <c r="K271" s="24">
        <f>ABC[[#This Row],[Carga STDEV]]/ABC[[#This Row],[Carga Promedio]]</f>
        <v>0.4073730878538232</v>
      </c>
      <c r="L27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71" s="26" t="str">
        <f>ABC[[#This Row],[ABC]]&amp;ABC[[#This Row],[XYZ]]</f>
        <v>AY</v>
      </c>
    </row>
    <row r="272" spans="1:13" x14ac:dyDescent="0.25">
      <c r="A272" s="22">
        <v>2672</v>
      </c>
      <c r="B272" s="22">
        <v>6423.0999999999995</v>
      </c>
      <c r="C272" s="22">
        <v>169.02894736842103</v>
      </c>
      <c r="D272" s="22">
        <v>65.736615770178446</v>
      </c>
      <c r="E272" s="22">
        <v>38</v>
      </c>
      <c r="F272" s="22">
        <f t="shared" si="8"/>
        <v>91551</v>
      </c>
      <c r="G272" s="24">
        <f>ABC[[#This Row],[Frecuencia Acumulada]]/SUM($F$78:$F$1143)</f>
        <v>7.5095635769851544E-4</v>
      </c>
      <c r="H272" s="22">
        <f t="shared" si="9"/>
        <v>4180878.5990000013</v>
      </c>
      <c r="I272" s="24">
        <f>H272/SUM(ABC[Carga Total])</f>
        <v>0.70806190789507051</v>
      </c>
      <c r="J272" s="23" t="str">
        <f>IF(ABC[[#This Row],[Acum (%)]] &lt;= 0.8, "A", IF( AND(ABC[[#This Row],[Acum (%)]] &gt; 0.8, ABC[[#This Row],[Acum (%)]] &lt;= 0.95 ), "B",  IF( ABC[[#This Row],[Acum (%)]] &gt; 0.95, "C", "OTHER")))</f>
        <v>A</v>
      </c>
      <c r="K272" s="24">
        <f>ABC[[#This Row],[Carga STDEV]]/ABC[[#This Row],[Carga Promedio]]</f>
        <v>0.38890744333215754</v>
      </c>
      <c r="L27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72" s="26" t="str">
        <f>ABC[[#This Row],[ABC]]&amp;ABC[[#This Row],[XYZ]]</f>
        <v>AY</v>
      </c>
    </row>
    <row r="273" spans="1:13" x14ac:dyDescent="0.25">
      <c r="A273" s="22">
        <v>120270</v>
      </c>
      <c r="B273" s="22">
        <v>6415.0479999999989</v>
      </c>
      <c r="C273" s="22">
        <v>37.081202312138714</v>
      </c>
      <c r="D273" s="22">
        <v>26.790078778402599</v>
      </c>
      <c r="E273" s="22">
        <v>173</v>
      </c>
      <c r="F273" s="22">
        <f t="shared" si="8"/>
        <v>91724</v>
      </c>
      <c r="G273" s="24">
        <f>ABC[[#This Row],[Frecuencia Acumulada]]/SUM($F$78:$F$1143)</f>
        <v>7.5237540773490878E-4</v>
      </c>
      <c r="H273" s="22">
        <f t="shared" si="9"/>
        <v>4187293.6470000013</v>
      </c>
      <c r="I273" s="24">
        <f>H273/SUM(ABC[Carga Total])</f>
        <v>0.70914834248496872</v>
      </c>
      <c r="J273" s="23" t="str">
        <f>IF(ABC[[#This Row],[Acum (%)]] &lt;= 0.8, "A", IF( AND(ABC[[#This Row],[Acum (%)]] &gt; 0.8, ABC[[#This Row],[Acum (%)]] &lt;= 0.95 ), "B",  IF( ABC[[#This Row],[Acum (%)]] &gt; 0.95, "C", "OTHER")))</f>
        <v>A</v>
      </c>
      <c r="K273" s="24">
        <f>ABC[[#This Row],[Carga STDEV]]/ABC[[#This Row],[Carga Promedio]]</f>
        <v>0.72247060796172546</v>
      </c>
      <c r="L273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273" s="26" t="str">
        <f>ABC[[#This Row],[ABC]]&amp;ABC[[#This Row],[XYZ]]</f>
        <v>AZ</v>
      </c>
    </row>
    <row r="274" spans="1:13" x14ac:dyDescent="0.25">
      <c r="A274" s="22">
        <v>13044</v>
      </c>
      <c r="B274" s="22">
        <v>6410.3680000000013</v>
      </c>
      <c r="C274" s="22">
        <v>45.788342857142858</v>
      </c>
      <c r="D274" s="22">
        <v>14.662893488324485</v>
      </c>
      <c r="E274" s="22">
        <v>140</v>
      </c>
      <c r="F274" s="22">
        <f t="shared" si="8"/>
        <v>91864</v>
      </c>
      <c r="G274" s="24">
        <f>ABC[[#This Row],[Frecuencia Acumulada]]/SUM($F$78:$F$1143)</f>
        <v>7.5352377192620967E-4</v>
      </c>
      <c r="H274" s="22">
        <f t="shared" si="9"/>
        <v>4193704.0150000011</v>
      </c>
      <c r="I274" s="24">
        <f>H274/SUM(ABC[Carga Total])</f>
        <v>0.71023398448315422</v>
      </c>
      <c r="J274" s="23" t="str">
        <f>IF(ABC[[#This Row],[Acum (%)]] &lt;= 0.8, "A", IF( AND(ABC[[#This Row],[Acum (%)]] &gt; 0.8, ABC[[#This Row],[Acum (%)]] &lt;= 0.95 ), "B",  IF( ABC[[#This Row],[Acum (%)]] &gt; 0.95, "C", "OTHER")))</f>
        <v>A</v>
      </c>
      <c r="K274" s="24">
        <f>ABC[[#This Row],[Carga STDEV]]/ABC[[#This Row],[Carga Promedio]]</f>
        <v>0.32023201918601674</v>
      </c>
      <c r="L27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74" s="26" t="str">
        <f>ABC[[#This Row],[ABC]]&amp;ABC[[#This Row],[XYZ]]</f>
        <v>AY</v>
      </c>
    </row>
    <row r="275" spans="1:13" x14ac:dyDescent="0.25">
      <c r="A275" s="22">
        <v>13052</v>
      </c>
      <c r="B275" s="22">
        <v>6382.9059999999999</v>
      </c>
      <c r="C275" s="22">
        <v>51.063248000000002</v>
      </c>
      <c r="D275" s="22">
        <v>16.474228862297462</v>
      </c>
      <c r="E275" s="22">
        <v>125</v>
      </c>
      <c r="F275" s="22">
        <f t="shared" si="8"/>
        <v>91989</v>
      </c>
      <c r="G275" s="24">
        <f>ABC[[#This Row],[Frecuencia Acumulada]]/SUM($F$78:$F$1143)</f>
        <v>7.5454909709701411E-4</v>
      </c>
      <c r="H275" s="22">
        <f t="shared" si="9"/>
        <v>4200086.921000001</v>
      </c>
      <c r="I275" s="24">
        <f>H275/SUM(ABC[Carga Total])</f>
        <v>0.71131497559381585</v>
      </c>
      <c r="J275" s="23" t="str">
        <f>IF(ABC[[#This Row],[Acum (%)]] &lt;= 0.8, "A", IF( AND(ABC[[#This Row],[Acum (%)]] &gt; 0.8, ABC[[#This Row],[Acum (%)]] &lt;= 0.95 ), "B",  IF( ABC[[#This Row],[Acum (%)]] &gt; 0.95, "C", "OTHER")))</f>
        <v>A</v>
      </c>
      <c r="K275" s="24">
        <f>ABC[[#This Row],[Carga STDEV]]/ABC[[#This Row],[Carga Promedio]]</f>
        <v>0.32262399098266253</v>
      </c>
      <c r="L27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75" s="26" t="str">
        <f>ABC[[#This Row],[ABC]]&amp;ABC[[#This Row],[XYZ]]</f>
        <v>AY</v>
      </c>
    </row>
    <row r="276" spans="1:13" x14ac:dyDescent="0.25">
      <c r="A276" s="22">
        <v>560163</v>
      </c>
      <c r="B276" s="22">
        <v>6381.9850000000015</v>
      </c>
      <c r="C276" s="22">
        <v>25.630461847389562</v>
      </c>
      <c r="D276" s="22">
        <v>8.7961709012353833</v>
      </c>
      <c r="E276" s="22">
        <v>249</v>
      </c>
      <c r="F276" s="22">
        <f t="shared" si="8"/>
        <v>92238</v>
      </c>
      <c r="G276" s="24">
        <f>ABC[[#This Row],[Frecuencia Acumulada]]/SUM($F$78:$F$1143)</f>
        <v>7.565915448372564E-4</v>
      </c>
      <c r="H276" s="22">
        <f t="shared" si="9"/>
        <v>4206468.9060000014</v>
      </c>
      <c r="I276" s="24">
        <f>H276/SUM(ABC[Carga Total])</f>
        <v>0.71239581072649327</v>
      </c>
      <c r="J276" s="23" t="str">
        <f>IF(ABC[[#This Row],[Acum (%)]] &lt;= 0.8, "A", IF( AND(ABC[[#This Row],[Acum (%)]] &gt; 0.8, ABC[[#This Row],[Acum (%)]] &lt;= 0.95 ), "B",  IF( ABC[[#This Row],[Acum (%)]] &gt; 0.95, "C", "OTHER")))</f>
        <v>A</v>
      </c>
      <c r="K276" s="24">
        <f>ABC[[#This Row],[Carga STDEV]]/ABC[[#This Row],[Carga Promedio]]</f>
        <v>0.34319205614046572</v>
      </c>
      <c r="L27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76" s="26" t="str">
        <f>ABC[[#This Row],[ABC]]&amp;ABC[[#This Row],[XYZ]]</f>
        <v>AY</v>
      </c>
    </row>
    <row r="277" spans="1:13" x14ac:dyDescent="0.25">
      <c r="A277" s="22">
        <v>560168</v>
      </c>
      <c r="B277" s="22">
        <v>6361.864999999998</v>
      </c>
      <c r="C277" s="22">
        <v>31.969170854271358</v>
      </c>
      <c r="D277" s="22">
        <v>4.7688139082872087</v>
      </c>
      <c r="E277" s="22">
        <v>199</v>
      </c>
      <c r="F277" s="22">
        <f t="shared" si="8"/>
        <v>92437</v>
      </c>
      <c r="G277" s="24">
        <f>ABC[[#This Row],[Frecuencia Acumulada]]/SUM($F$78:$F$1143)</f>
        <v>7.5822386250917707E-4</v>
      </c>
      <c r="H277" s="22">
        <f t="shared" si="9"/>
        <v>4212830.7710000016</v>
      </c>
      <c r="I277" s="24">
        <f>H277/SUM(ABC[Carga Total])</f>
        <v>0.7134732383922352</v>
      </c>
      <c r="J277" s="23" t="str">
        <f>IF(ABC[[#This Row],[Acum (%)]] &lt;= 0.8, "A", IF( AND(ABC[[#This Row],[Acum (%)]] &gt; 0.8, ABC[[#This Row],[Acum (%)]] &lt;= 0.95 ), "B",  IF( ABC[[#This Row],[Acum (%)]] &gt; 0.95, "C", "OTHER")))</f>
        <v>A</v>
      </c>
      <c r="K277" s="24">
        <f>ABC[[#This Row],[Carga STDEV]]/ABC[[#This Row],[Carga Promedio]]</f>
        <v>0.14916914580066609</v>
      </c>
      <c r="L27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277" s="26" t="str">
        <f>ABC[[#This Row],[ABC]]&amp;ABC[[#This Row],[XYZ]]</f>
        <v>AX</v>
      </c>
    </row>
    <row r="278" spans="1:13" x14ac:dyDescent="0.25">
      <c r="A278" s="22">
        <v>120235</v>
      </c>
      <c r="B278" s="22">
        <v>6336.570999999999</v>
      </c>
      <c r="C278" s="22">
        <v>85.629337837837824</v>
      </c>
      <c r="D278" s="22">
        <v>31.202996002218104</v>
      </c>
      <c r="E278" s="22">
        <v>74</v>
      </c>
      <c r="F278" s="22">
        <f t="shared" si="8"/>
        <v>92511</v>
      </c>
      <c r="G278" s="24">
        <f>ABC[[#This Row],[Frecuencia Acumulada]]/SUM($F$78:$F$1143)</f>
        <v>7.588308550102933E-4</v>
      </c>
      <c r="H278" s="22">
        <f t="shared" si="9"/>
        <v>4219167.342000002</v>
      </c>
      <c r="I278" s="24">
        <f>H278/SUM(ABC[Carga Total])</f>
        <v>0.71454638233687062</v>
      </c>
      <c r="J278" s="23" t="str">
        <f>IF(ABC[[#This Row],[Acum (%)]] &lt;= 0.8, "A", IF( AND(ABC[[#This Row],[Acum (%)]] &gt; 0.8, ABC[[#This Row],[Acum (%)]] &lt;= 0.95 ), "B",  IF( ABC[[#This Row],[Acum (%)]] &gt; 0.95, "C", "OTHER")))</f>
        <v>A</v>
      </c>
      <c r="K278" s="24">
        <f>ABC[[#This Row],[Carga STDEV]]/ABC[[#This Row],[Carga Promedio]]</f>
        <v>0.3643960912241242</v>
      </c>
      <c r="L27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78" s="26" t="str">
        <f>ABC[[#This Row],[ABC]]&amp;ABC[[#This Row],[XYZ]]</f>
        <v>AY</v>
      </c>
    </row>
    <row r="279" spans="1:13" x14ac:dyDescent="0.25">
      <c r="A279" s="22">
        <v>294175</v>
      </c>
      <c r="B279" s="22">
        <v>6318.6999999999989</v>
      </c>
      <c r="C279" s="22">
        <v>107.09661016949153</v>
      </c>
      <c r="D279" s="22">
        <v>40.124070366722364</v>
      </c>
      <c r="E279" s="22">
        <v>59</v>
      </c>
      <c r="F279" s="22">
        <f t="shared" si="8"/>
        <v>92570</v>
      </c>
      <c r="G279" s="24">
        <f>ABC[[#This Row],[Frecuencia Acumulada]]/SUM($F$78:$F$1143)</f>
        <v>7.5931480849091297E-4</v>
      </c>
      <c r="H279" s="22">
        <f t="shared" si="9"/>
        <v>4225486.0420000022</v>
      </c>
      <c r="I279" s="24">
        <f>H279/SUM(ABC[Carga Total])</f>
        <v>0.71561649969892149</v>
      </c>
      <c r="J279" s="23" t="str">
        <f>IF(ABC[[#This Row],[Acum (%)]] &lt;= 0.8, "A", IF( AND(ABC[[#This Row],[Acum (%)]] &gt; 0.8, ABC[[#This Row],[Acum (%)]] &lt;= 0.95 ), "B",  IF( ABC[[#This Row],[Acum (%)]] &gt; 0.95, "C", "OTHER")))</f>
        <v>A</v>
      </c>
      <c r="K279" s="24">
        <f>ABC[[#This Row],[Carga STDEV]]/ABC[[#This Row],[Carga Promedio]]</f>
        <v>0.37465303806742201</v>
      </c>
      <c r="L27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79" s="26" t="str">
        <f>ABC[[#This Row],[ABC]]&amp;ABC[[#This Row],[XYZ]]</f>
        <v>AY</v>
      </c>
    </row>
    <row r="280" spans="1:13" x14ac:dyDescent="0.25">
      <c r="A280" s="22">
        <v>23585</v>
      </c>
      <c r="B280" s="22">
        <v>6309.739999999998</v>
      </c>
      <c r="C280" s="22">
        <v>33.209157894736848</v>
      </c>
      <c r="D280" s="22">
        <v>12.384936073354394</v>
      </c>
      <c r="E280" s="22">
        <v>190</v>
      </c>
      <c r="F280" s="22">
        <f t="shared" si="8"/>
        <v>92760</v>
      </c>
      <c r="G280" s="24">
        <f>ABC[[#This Row],[Frecuencia Acumulada]]/SUM($F$78:$F$1143)</f>
        <v>7.6087330275053571E-4</v>
      </c>
      <c r="H280" s="22">
        <f t="shared" si="9"/>
        <v>4231795.7820000025</v>
      </c>
      <c r="I280" s="24">
        <f>H280/SUM(ABC[Carga Total])</f>
        <v>0.71668509962042859</v>
      </c>
      <c r="J280" s="23" t="str">
        <f>IF(ABC[[#This Row],[Acum (%)]] &lt;= 0.8, "A", IF( AND(ABC[[#This Row],[Acum (%)]] &gt; 0.8, ABC[[#This Row],[Acum (%)]] &lt;= 0.95 ), "B",  IF( ABC[[#This Row],[Acum (%)]] &gt; 0.95, "C", "OTHER")))</f>
        <v>A</v>
      </c>
      <c r="K280" s="24">
        <f>ABC[[#This Row],[Carga STDEV]]/ABC[[#This Row],[Carga Promedio]]</f>
        <v>0.37293737205294269</v>
      </c>
      <c r="L28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80" s="26" t="str">
        <f>ABC[[#This Row],[ABC]]&amp;ABC[[#This Row],[XYZ]]</f>
        <v>AY</v>
      </c>
    </row>
    <row r="281" spans="1:13" x14ac:dyDescent="0.25">
      <c r="A281" s="22">
        <v>13056</v>
      </c>
      <c r="B281" s="22">
        <v>6308.5970000000025</v>
      </c>
      <c r="C281" s="22">
        <v>53.013420168067221</v>
      </c>
      <c r="D281" s="22">
        <v>18.307787590232778</v>
      </c>
      <c r="E281" s="22">
        <v>119</v>
      </c>
      <c r="F281" s="22">
        <f t="shared" si="8"/>
        <v>92879</v>
      </c>
      <c r="G281" s="24">
        <f>ABC[[#This Row],[Frecuencia Acumulada]]/SUM($F$78:$F$1143)</f>
        <v>7.6184941231314141E-4</v>
      </c>
      <c r="H281" s="22">
        <f t="shared" si="9"/>
        <v>4238104.3790000025</v>
      </c>
      <c r="I281" s="24">
        <f>H281/SUM(ABC[Carga Total])</f>
        <v>0.71775350596665199</v>
      </c>
      <c r="J281" s="23" t="str">
        <f>IF(ABC[[#This Row],[Acum (%)]] &lt;= 0.8, "A", IF( AND(ABC[[#This Row],[Acum (%)]] &gt; 0.8, ABC[[#This Row],[Acum (%)]] &lt;= 0.95 ), "B",  IF( ABC[[#This Row],[Acum (%)]] &gt; 0.95, "C", "OTHER")))</f>
        <v>A</v>
      </c>
      <c r="K281" s="24">
        <f>ABC[[#This Row],[Carga STDEV]]/ABC[[#This Row],[Carga Promedio]]</f>
        <v>0.34534251010766748</v>
      </c>
      <c r="L28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81" s="26" t="str">
        <f>ABC[[#This Row],[ABC]]&amp;ABC[[#This Row],[XYZ]]</f>
        <v>AY</v>
      </c>
    </row>
    <row r="282" spans="1:13" x14ac:dyDescent="0.25">
      <c r="A282" s="22">
        <v>30722</v>
      </c>
      <c r="B282" s="22">
        <v>6304.2000000000007</v>
      </c>
      <c r="C282" s="22">
        <v>197.00625000000002</v>
      </c>
      <c r="D282" s="22">
        <v>57.779033687584011</v>
      </c>
      <c r="E282" s="22">
        <v>32</v>
      </c>
      <c r="F282" s="22">
        <f t="shared" si="8"/>
        <v>92911</v>
      </c>
      <c r="G282" s="24">
        <f>ABC[[#This Row],[Frecuencia Acumulada]]/SUM($F$78:$F$1143)</f>
        <v>7.6211189555686737E-4</v>
      </c>
      <c r="H282" s="22">
        <f t="shared" si="9"/>
        <v>4244408.5790000027</v>
      </c>
      <c r="I282" s="24">
        <f>H282/SUM(ABC[Carga Total])</f>
        <v>0.71882116764925141</v>
      </c>
      <c r="J282" s="23" t="str">
        <f>IF(ABC[[#This Row],[Acum (%)]] &lt;= 0.8, "A", IF( AND(ABC[[#This Row],[Acum (%)]] &gt; 0.8, ABC[[#This Row],[Acum (%)]] &lt;= 0.95 ), "B",  IF( ABC[[#This Row],[Acum (%)]] &gt; 0.95, "C", "OTHER")))</f>
        <v>A</v>
      </c>
      <c r="K282" s="24">
        <f>ABC[[#This Row],[Carga STDEV]]/ABC[[#This Row],[Carga Promedio]]</f>
        <v>0.29328528251049907</v>
      </c>
      <c r="L28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282" s="26" t="str">
        <f>ABC[[#This Row],[ABC]]&amp;ABC[[#This Row],[XYZ]]</f>
        <v>AX</v>
      </c>
    </row>
    <row r="283" spans="1:13" x14ac:dyDescent="0.25">
      <c r="A283" s="22">
        <v>29478</v>
      </c>
      <c r="B283" s="22">
        <v>6271.5999999999976</v>
      </c>
      <c r="C283" s="22">
        <v>79.387341772151927</v>
      </c>
      <c r="D283" s="22">
        <v>36.47638283028752</v>
      </c>
      <c r="E283" s="22">
        <v>79</v>
      </c>
      <c r="F283" s="22">
        <f t="shared" si="8"/>
        <v>92990</v>
      </c>
      <c r="G283" s="24">
        <f>ABC[[#This Row],[Frecuencia Acumulada]]/SUM($F$78:$F$1143)</f>
        <v>7.6275990106481576E-4</v>
      </c>
      <c r="H283" s="22">
        <f t="shared" si="9"/>
        <v>4250680.1790000023</v>
      </c>
      <c r="I283" s="24">
        <f>H283/SUM(ABC[Carga Total])</f>
        <v>0.71988330828701508</v>
      </c>
      <c r="J283" s="23" t="str">
        <f>IF(ABC[[#This Row],[Acum (%)]] &lt;= 0.8, "A", IF( AND(ABC[[#This Row],[Acum (%)]] &gt; 0.8, ABC[[#This Row],[Acum (%)]] &lt;= 0.95 ), "B",  IF( ABC[[#This Row],[Acum (%)]] &gt; 0.95, "C", "OTHER")))</f>
        <v>A</v>
      </c>
      <c r="K283" s="24">
        <f>ABC[[#This Row],[Carga STDEV]]/ABC[[#This Row],[Carga Promedio]]</f>
        <v>0.45947353842603372</v>
      </c>
      <c r="L28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83" s="26" t="str">
        <f>ABC[[#This Row],[ABC]]&amp;ABC[[#This Row],[XYZ]]</f>
        <v>AY</v>
      </c>
    </row>
    <row r="284" spans="1:13" x14ac:dyDescent="0.25">
      <c r="A284" s="22">
        <v>29413</v>
      </c>
      <c r="B284" s="22">
        <v>6270</v>
      </c>
      <c r="C284" s="22">
        <v>96.461538461538467</v>
      </c>
      <c r="D284" s="22">
        <v>37.02196008919779</v>
      </c>
      <c r="E284" s="22">
        <v>65</v>
      </c>
      <c r="F284" s="22">
        <f t="shared" si="8"/>
        <v>93055</v>
      </c>
      <c r="G284" s="24">
        <f>ABC[[#This Row],[Frecuencia Acumulada]]/SUM($F$78:$F$1143)</f>
        <v>7.6329307015363405E-4</v>
      </c>
      <c r="H284" s="22">
        <f t="shared" si="9"/>
        <v>4256950.1790000023</v>
      </c>
      <c r="I284" s="24">
        <f>H284/SUM(ABC[Carga Total])</f>
        <v>0.72094517795325319</v>
      </c>
      <c r="J284" s="23" t="str">
        <f>IF(ABC[[#This Row],[Acum (%)]] &lt;= 0.8, "A", IF( AND(ABC[[#This Row],[Acum (%)]] &gt; 0.8, ABC[[#This Row],[Acum (%)]] &lt;= 0.95 ), "B",  IF( ABC[[#This Row],[Acum (%)]] &gt; 0.95, "C", "OTHER")))</f>
        <v>A</v>
      </c>
      <c r="K284" s="24">
        <f>ABC[[#This Row],[Carga STDEV]]/ABC[[#This Row],[Carga Promedio]]</f>
        <v>0.38380022421018439</v>
      </c>
      <c r="L28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84" s="26" t="str">
        <f>ABC[[#This Row],[ABC]]&amp;ABC[[#This Row],[XYZ]]</f>
        <v>AY</v>
      </c>
    </row>
    <row r="285" spans="1:13" x14ac:dyDescent="0.25">
      <c r="A285" s="22">
        <v>23535</v>
      </c>
      <c r="B285" s="22">
        <v>6235.1819999999989</v>
      </c>
      <c r="C285" s="22">
        <v>24.940727999999979</v>
      </c>
      <c r="D285" s="22">
        <v>9.2062436185598067</v>
      </c>
      <c r="E285" s="22">
        <v>250</v>
      </c>
      <c r="F285" s="22">
        <f t="shared" si="8"/>
        <v>93305</v>
      </c>
      <c r="G285" s="24">
        <f>ABC[[#This Row],[Frecuencia Acumulada]]/SUM($F$78:$F$1143)</f>
        <v>7.6534372049524293E-4</v>
      </c>
      <c r="H285" s="22">
        <f t="shared" si="9"/>
        <v>4263185.3610000024</v>
      </c>
      <c r="I285" s="24">
        <f>H285/SUM(ABC[Carga Total])</f>
        <v>0.7220011509403782</v>
      </c>
      <c r="J285" s="23" t="str">
        <f>IF(ABC[[#This Row],[Acum (%)]] &lt;= 0.8, "A", IF( AND(ABC[[#This Row],[Acum (%)]] &gt; 0.8, ABC[[#This Row],[Acum (%)]] &lt;= 0.95 ), "B",  IF( ABC[[#This Row],[Acum (%)]] &gt; 0.95, "C", "OTHER")))</f>
        <v>A</v>
      </c>
      <c r="K285" s="24">
        <f>ABC[[#This Row],[Carga STDEV]]/ABC[[#This Row],[Carga Promedio]]</f>
        <v>0.36912489557481298</v>
      </c>
      <c r="L28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85" s="26" t="str">
        <f>ABC[[#This Row],[ABC]]&amp;ABC[[#This Row],[XYZ]]</f>
        <v>AY</v>
      </c>
    </row>
    <row r="286" spans="1:13" x14ac:dyDescent="0.25">
      <c r="A286" s="22">
        <v>120176</v>
      </c>
      <c r="B286" s="22">
        <v>6115.1970000000019</v>
      </c>
      <c r="C286" s="22">
        <v>42.763615384615385</v>
      </c>
      <c r="D286" s="22">
        <v>20.34724892257492</v>
      </c>
      <c r="E286" s="22">
        <v>143</v>
      </c>
      <c r="F286" s="22">
        <f t="shared" si="8"/>
        <v>93448</v>
      </c>
      <c r="G286" s="24">
        <f>ABC[[#This Row],[Frecuencia Acumulada]]/SUM($F$78:$F$1143)</f>
        <v>7.6651669249064313E-4</v>
      </c>
      <c r="H286" s="22">
        <f t="shared" si="9"/>
        <v>4269300.5580000021</v>
      </c>
      <c r="I286" s="24">
        <f>H286/SUM(ABC[Carga Total])</f>
        <v>0.72303680360343558</v>
      </c>
      <c r="J286" s="23" t="str">
        <f>IF(ABC[[#This Row],[Acum (%)]] &lt;= 0.8, "A", IF( AND(ABC[[#This Row],[Acum (%)]] &gt; 0.8, ABC[[#This Row],[Acum (%)]] &lt;= 0.95 ), "B",  IF( ABC[[#This Row],[Acum (%)]] &gt; 0.95, "C", "OTHER")))</f>
        <v>A</v>
      </c>
      <c r="K286" s="24">
        <f>ABC[[#This Row],[Carga STDEV]]/ABC[[#This Row],[Carga Promedio]]</f>
        <v>0.47580749989382409</v>
      </c>
      <c r="L28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86" s="26" t="str">
        <f>ABC[[#This Row],[ABC]]&amp;ABC[[#This Row],[XYZ]]</f>
        <v>AY</v>
      </c>
    </row>
    <row r="287" spans="1:13" x14ac:dyDescent="0.25">
      <c r="A287" s="22">
        <v>2942</v>
      </c>
      <c r="B287" s="22">
        <v>6102</v>
      </c>
      <c r="C287" s="22">
        <v>122.03999999999999</v>
      </c>
      <c r="D287" s="22">
        <v>46.3018534472764</v>
      </c>
      <c r="E287" s="22">
        <v>50</v>
      </c>
      <c r="F287" s="22">
        <f t="shared" si="8"/>
        <v>93498</v>
      </c>
      <c r="G287" s="24">
        <f>ABC[[#This Row],[Frecuencia Acumulada]]/SUM($F$78:$F$1143)</f>
        <v>7.6692682255896487E-4</v>
      </c>
      <c r="H287" s="22">
        <f t="shared" si="9"/>
        <v>4275402.5580000021</v>
      </c>
      <c r="I287" s="24">
        <f>H287/SUM(ABC[Carga Total])</f>
        <v>0.72407022125947773</v>
      </c>
      <c r="J287" s="23" t="str">
        <f>IF(ABC[[#This Row],[Acum (%)]] &lt;= 0.8, "A", IF( AND(ABC[[#This Row],[Acum (%)]] &gt; 0.8, ABC[[#This Row],[Acum (%)]] &lt;= 0.95 ), "B",  IF( ABC[[#This Row],[Acum (%)]] &gt; 0.95, "C", "OTHER")))</f>
        <v>A</v>
      </c>
      <c r="K287" s="24">
        <f>ABC[[#This Row],[Carga STDEV]]/ABC[[#This Row],[Carga Promedio]]</f>
        <v>0.37939899579872505</v>
      </c>
      <c r="L28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87" s="26" t="str">
        <f>ABC[[#This Row],[ABC]]&amp;ABC[[#This Row],[XYZ]]</f>
        <v>AY</v>
      </c>
    </row>
    <row r="288" spans="1:13" x14ac:dyDescent="0.25">
      <c r="A288" s="22">
        <v>235131</v>
      </c>
      <c r="B288" s="22">
        <v>6088.3830000000007</v>
      </c>
      <c r="C288" s="22">
        <v>27.549244343891377</v>
      </c>
      <c r="D288" s="22">
        <v>6.6726583099873196</v>
      </c>
      <c r="E288" s="22">
        <v>221</v>
      </c>
      <c r="F288" s="22">
        <f t="shared" si="8"/>
        <v>93719</v>
      </c>
      <c r="G288" s="24">
        <f>ABC[[#This Row],[Frecuencia Acumulada]]/SUM($F$78:$F$1143)</f>
        <v>7.6873959746094709E-4</v>
      </c>
      <c r="H288" s="22">
        <f t="shared" si="9"/>
        <v>4281490.9410000024</v>
      </c>
      <c r="I288" s="24">
        <f>H288/SUM(ABC[Carga Total])</f>
        <v>0.72510133277847943</v>
      </c>
      <c r="J288" s="23" t="str">
        <f>IF(ABC[[#This Row],[Acum (%)]] &lt;= 0.8, "A", IF( AND(ABC[[#This Row],[Acum (%)]] &gt; 0.8, ABC[[#This Row],[Acum (%)]] &lt;= 0.95 ), "B",  IF( ABC[[#This Row],[Acum (%)]] &gt; 0.95, "C", "OTHER")))</f>
        <v>A</v>
      </c>
      <c r="K288" s="24">
        <f>ABC[[#This Row],[Carga STDEV]]/ABC[[#This Row],[Carga Promedio]]</f>
        <v>0.24220839695978374</v>
      </c>
      <c r="L288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288" s="26" t="str">
        <f>ABC[[#This Row],[ABC]]&amp;ABC[[#This Row],[XYZ]]</f>
        <v>AX</v>
      </c>
    </row>
    <row r="289" spans="1:13" x14ac:dyDescent="0.25">
      <c r="A289" s="22">
        <v>23590</v>
      </c>
      <c r="B289" s="22">
        <v>6074.7999999999984</v>
      </c>
      <c r="C289" s="22">
        <v>23.729687499999997</v>
      </c>
      <c r="D289" s="22">
        <v>9.9475318399029202</v>
      </c>
      <c r="E289" s="22">
        <v>256</v>
      </c>
      <c r="F289" s="22">
        <f t="shared" si="8"/>
        <v>93975</v>
      </c>
      <c r="G289" s="24">
        <f>ABC[[#This Row],[Frecuencia Acumulada]]/SUM($F$78:$F$1143)</f>
        <v>7.7083946341075448E-4</v>
      </c>
      <c r="H289" s="22">
        <f t="shared" si="9"/>
        <v>4287565.7410000023</v>
      </c>
      <c r="I289" s="24">
        <f>H289/SUM(ABC[Carga Total])</f>
        <v>0.7261301439185851</v>
      </c>
      <c r="J289" s="23" t="str">
        <f>IF(ABC[[#This Row],[Acum (%)]] &lt;= 0.8, "A", IF( AND(ABC[[#This Row],[Acum (%)]] &gt; 0.8, ABC[[#This Row],[Acum (%)]] &lt;= 0.95 ), "B",  IF( ABC[[#This Row],[Acum (%)]] &gt; 0.95, "C", "OTHER")))</f>
        <v>A</v>
      </c>
      <c r="K289" s="24">
        <f>ABC[[#This Row],[Carga STDEV]]/ABC[[#This Row],[Carga Promedio]]</f>
        <v>0.41920197389463815</v>
      </c>
      <c r="L28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89" s="26" t="str">
        <f>ABC[[#This Row],[ABC]]&amp;ABC[[#This Row],[XYZ]]</f>
        <v>AY</v>
      </c>
    </row>
    <row r="290" spans="1:13" x14ac:dyDescent="0.25">
      <c r="A290" s="22">
        <v>34213</v>
      </c>
      <c r="B290" s="22">
        <v>6068.7859999999991</v>
      </c>
      <c r="C290" s="22">
        <v>22.901079245283018</v>
      </c>
      <c r="D290" s="22">
        <v>4.0195167927854554</v>
      </c>
      <c r="E290" s="22">
        <v>265</v>
      </c>
      <c r="F290" s="22">
        <f t="shared" si="8"/>
        <v>94240</v>
      </c>
      <c r="G290" s="24">
        <f>ABC[[#This Row],[Frecuencia Acumulada]]/SUM($F$78:$F$1143)</f>
        <v>7.7301315277285981E-4</v>
      </c>
      <c r="H290" s="22">
        <f t="shared" si="9"/>
        <v>4293634.5270000026</v>
      </c>
      <c r="I290" s="24">
        <f>H290/SUM(ABC[Carga Total])</f>
        <v>0.72715793654446881</v>
      </c>
      <c r="J290" s="23" t="str">
        <f>IF(ABC[[#This Row],[Acum (%)]] &lt;= 0.8, "A", IF( AND(ABC[[#This Row],[Acum (%)]] &gt; 0.8, ABC[[#This Row],[Acum (%)]] &lt;= 0.95 ), "B",  IF( ABC[[#This Row],[Acum (%)]] &gt; 0.95, "C", "OTHER")))</f>
        <v>A</v>
      </c>
      <c r="K290" s="24">
        <f>ABC[[#This Row],[Carga STDEV]]/ABC[[#This Row],[Carga Promedio]]</f>
        <v>0.17551647892809957</v>
      </c>
      <c r="L29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290" s="26" t="str">
        <f>ABC[[#This Row],[ABC]]&amp;ABC[[#This Row],[XYZ]]</f>
        <v>AX</v>
      </c>
    </row>
    <row r="291" spans="1:13" x14ac:dyDescent="0.25">
      <c r="A291" s="22">
        <v>2456</v>
      </c>
      <c r="B291" s="22">
        <v>6038.9630000000006</v>
      </c>
      <c r="C291" s="22">
        <v>41.648020689655176</v>
      </c>
      <c r="D291" s="22">
        <v>20.317326407277278</v>
      </c>
      <c r="E291" s="22">
        <v>145</v>
      </c>
      <c r="F291" s="22">
        <f t="shared" si="8"/>
        <v>94385</v>
      </c>
      <c r="G291" s="24">
        <f>ABC[[#This Row],[Frecuencia Acumulada]]/SUM($F$78:$F$1143)</f>
        <v>7.7420252997099297E-4</v>
      </c>
      <c r="H291" s="22">
        <f t="shared" si="9"/>
        <v>4299673.490000003</v>
      </c>
      <c r="I291" s="24">
        <f>H291/SUM(ABC[Carga Total])</f>
        <v>0.72818067843047118</v>
      </c>
      <c r="J291" s="23" t="str">
        <f>IF(ABC[[#This Row],[Acum (%)]] &lt;= 0.8, "A", IF( AND(ABC[[#This Row],[Acum (%)]] &gt; 0.8, ABC[[#This Row],[Acum (%)]] &lt;= 0.95 ), "B",  IF( ABC[[#This Row],[Acum (%)]] &gt; 0.95, "C", "OTHER")))</f>
        <v>A</v>
      </c>
      <c r="K291" s="24">
        <f>ABC[[#This Row],[Carga STDEV]]/ABC[[#This Row],[Carga Promedio]]</f>
        <v>0.48783414123504398</v>
      </c>
      <c r="L29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91" s="26" t="str">
        <f>ABC[[#This Row],[ABC]]&amp;ABC[[#This Row],[XYZ]]</f>
        <v>AY</v>
      </c>
    </row>
    <row r="292" spans="1:13" x14ac:dyDescent="0.25">
      <c r="A292" s="22">
        <v>13051</v>
      </c>
      <c r="B292" s="22">
        <v>6025.015000000004</v>
      </c>
      <c r="C292" s="22">
        <v>50.630378151260523</v>
      </c>
      <c r="D292" s="22">
        <v>13.813912712933128</v>
      </c>
      <c r="E292" s="22">
        <v>119</v>
      </c>
      <c r="F292" s="22">
        <f t="shared" si="8"/>
        <v>94504</v>
      </c>
      <c r="G292" s="24">
        <f>ABC[[#This Row],[Frecuencia Acumulada]]/SUM($F$78:$F$1143)</f>
        <v>7.7517863953359878E-4</v>
      </c>
      <c r="H292" s="22">
        <f t="shared" si="9"/>
        <v>4305698.5050000027</v>
      </c>
      <c r="I292" s="24">
        <f>H292/SUM(ABC[Carga Total])</f>
        <v>0.72920105812219826</v>
      </c>
      <c r="J292" s="23" t="str">
        <f>IF(ABC[[#This Row],[Acum (%)]] &lt;= 0.8, "A", IF( AND(ABC[[#This Row],[Acum (%)]] &gt; 0.8, ABC[[#This Row],[Acum (%)]] &lt;= 0.95 ), "B",  IF( ABC[[#This Row],[Acum (%)]] &gt; 0.95, "C", "OTHER")))</f>
        <v>A</v>
      </c>
      <c r="K292" s="24">
        <f>ABC[[#This Row],[Carga STDEV]]/ABC[[#This Row],[Carga Promedio]]</f>
        <v>0.27283842659960872</v>
      </c>
      <c r="L29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292" s="26" t="str">
        <f>ABC[[#This Row],[ABC]]&amp;ABC[[#This Row],[XYZ]]</f>
        <v>AX</v>
      </c>
    </row>
    <row r="293" spans="1:13" x14ac:dyDescent="0.25">
      <c r="A293" s="22">
        <v>120145</v>
      </c>
      <c r="B293" s="22">
        <v>6014.2459999999992</v>
      </c>
      <c r="C293" s="22">
        <v>28.10395327102804</v>
      </c>
      <c r="D293" s="22">
        <v>21.548646541763212</v>
      </c>
      <c r="E293" s="22">
        <v>214</v>
      </c>
      <c r="F293" s="22">
        <f t="shared" si="8"/>
        <v>94718</v>
      </c>
      <c r="G293" s="24">
        <f>ABC[[#This Row],[Frecuencia Acumulada]]/SUM($F$78:$F$1143)</f>
        <v>7.769339962260159E-4</v>
      </c>
      <c r="H293" s="22">
        <f t="shared" si="9"/>
        <v>4311712.751000003</v>
      </c>
      <c r="I293" s="24">
        <f>H293/SUM(ABC[Carga Total])</f>
        <v>0.7302196140062005</v>
      </c>
      <c r="J293" s="23" t="str">
        <f>IF(ABC[[#This Row],[Acum (%)]] &lt;= 0.8, "A", IF( AND(ABC[[#This Row],[Acum (%)]] &gt; 0.8, ABC[[#This Row],[Acum (%)]] &lt;= 0.95 ), "B",  IF( ABC[[#This Row],[Acum (%)]] &gt; 0.95, "C", "OTHER")))</f>
        <v>A</v>
      </c>
      <c r="K293" s="24">
        <f>ABC[[#This Row],[Carga STDEV]]/ABC[[#This Row],[Carga Promedio]]</f>
        <v>0.76674787827723156</v>
      </c>
      <c r="L293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293" s="26" t="str">
        <f>ABC[[#This Row],[ABC]]&amp;ABC[[#This Row],[XYZ]]</f>
        <v>AZ</v>
      </c>
    </row>
    <row r="294" spans="1:13" x14ac:dyDescent="0.25">
      <c r="A294" s="22">
        <v>120241</v>
      </c>
      <c r="B294" s="22">
        <v>6006.648000000001</v>
      </c>
      <c r="C294" s="22">
        <v>66.740533333333332</v>
      </c>
      <c r="D294" s="22">
        <v>38.805001055609353</v>
      </c>
      <c r="E294" s="22">
        <v>90</v>
      </c>
      <c r="F294" s="22">
        <f t="shared" si="8"/>
        <v>94808</v>
      </c>
      <c r="G294" s="24">
        <f>ABC[[#This Row],[Frecuencia Acumulada]]/SUM($F$78:$F$1143)</f>
        <v>7.7767223034899506E-4</v>
      </c>
      <c r="H294" s="22">
        <f t="shared" si="9"/>
        <v>4317719.399000003</v>
      </c>
      <c r="I294" s="24">
        <f>H294/SUM(ABC[Carga Total])</f>
        <v>0.73123688311417012</v>
      </c>
      <c r="J294" s="23" t="str">
        <f>IF(ABC[[#This Row],[Acum (%)]] &lt;= 0.8, "A", IF( AND(ABC[[#This Row],[Acum (%)]] &gt; 0.8, ABC[[#This Row],[Acum (%)]] &lt;= 0.95 ), "B",  IF( ABC[[#This Row],[Acum (%)]] &gt; 0.95, "C", "OTHER")))</f>
        <v>A</v>
      </c>
      <c r="K294" s="24">
        <f>ABC[[#This Row],[Carga STDEV]]/ABC[[#This Row],[Carga Promedio]]</f>
        <v>0.58143079051824609</v>
      </c>
      <c r="L29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94" s="26" t="str">
        <f>ABC[[#This Row],[ABC]]&amp;ABC[[#This Row],[XYZ]]</f>
        <v>AY</v>
      </c>
    </row>
    <row r="295" spans="1:13" x14ac:dyDescent="0.25">
      <c r="A295" s="22">
        <v>294169</v>
      </c>
      <c r="B295" s="22">
        <v>6005.9000000000005</v>
      </c>
      <c r="C295" s="22">
        <v>87.042028985507244</v>
      </c>
      <c r="D295" s="22">
        <v>37.759480328073984</v>
      </c>
      <c r="E295" s="22">
        <v>69</v>
      </c>
      <c r="F295" s="22">
        <f t="shared" si="8"/>
        <v>94877</v>
      </c>
      <c r="G295" s="24">
        <f>ABC[[#This Row],[Frecuencia Acumulada]]/SUM($F$78:$F$1143)</f>
        <v>7.7823820984327914E-4</v>
      </c>
      <c r="H295" s="22">
        <f t="shared" si="9"/>
        <v>4323725.2990000034</v>
      </c>
      <c r="I295" s="24">
        <f>H295/SUM(ABC[Carga Total])</f>
        <v>0.7322540255429516</v>
      </c>
      <c r="J295" s="23" t="str">
        <f>IF(ABC[[#This Row],[Acum (%)]] &lt;= 0.8, "A", IF( AND(ABC[[#This Row],[Acum (%)]] &gt; 0.8, ABC[[#This Row],[Acum (%)]] &lt;= 0.95 ), "B",  IF( ABC[[#This Row],[Acum (%)]] &gt; 0.95, "C", "OTHER")))</f>
        <v>A</v>
      </c>
      <c r="K295" s="24">
        <f>ABC[[#This Row],[Carga STDEV]]/ABC[[#This Row],[Carga Promedio]]</f>
        <v>0.43380744645050784</v>
      </c>
      <c r="L29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95" s="26" t="str">
        <f>ABC[[#This Row],[ABC]]&amp;ABC[[#This Row],[XYZ]]</f>
        <v>AY</v>
      </c>
    </row>
    <row r="296" spans="1:13" x14ac:dyDescent="0.25">
      <c r="A296" s="22">
        <v>29433</v>
      </c>
      <c r="B296" s="22">
        <v>5973.7000000000007</v>
      </c>
      <c r="C296" s="22">
        <v>93.339062499999997</v>
      </c>
      <c r="D296" s="22">
        <v>37.509819316265563</v>
      </c>
      <c r="E296" s="22">
        <v>64</v>
      </c>
      <c r="F296" s="22">
        <f t="shared" si="8"/>
        <v>94941</v>
      </c>
      <c r="G296" s="24">
        <f>ABC[[#This Row],[Frecuencia Acumulada]]/SUM($F$78:$F$1143)</f>
        <v>7.7876317633073097E-4</v>
      </c>
      <c r="H296" s="22">
        <f t="shared" si="9"/>
        <v>4329698.9990000036</v>
      </c>
      <c r="I296" s="24">
        <f>H296/SUM(ABC[Carga Total])</f>
        <v>0.73326571466977886</v>
      </c>
      <c r="J296" s="23" t="str">
        <f>IF(ABC[[#This Row],[Acum (%)]] &lt;= 0.8, "A", IF( AND(ABC[[#This Row],[Acum (%)]] &gt; 0.8, ABC[[#This Row],[Acum (%)]] &lt;= 0.95 ), "B",  IF( ABC[[#This Row],[Acum (%)]] &gt; 0.95, "C", "OTHER")))</f>
        <v>A</v>
      </c>
      <c r="K296" s="24">
        <f>ABC[[#This Row],[Carga STDEV]]/ABC[[#This Row],[Carga Promedio]]</f>
        <v>0.4018662531163259</v>
      </c>
      <c r="L29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96" s="26" t="str">
        <f>ABC[[#This Row],[ABC]]&amp;ABC[[#This Row],[XYZ]]</f>
        <v>AY</v>
      </c>
    </row>
    <row r="297" spans="1:13" x14ac:dyDescent="0.25">
      <c r="A297" s="22">
        <v>13041</v>
      </c>
      <c r="B297" s="22">
        <v>5935.4100000000035</v>
      </c>
      <c r="C297" s="22">
        <v>53.472162162162178</v>
      </c>
      <c r="D297" s="22">
        <v>21.394167240603661</v>
      </c>
      <c r="E297" s="22">
        <v>111</v>
      </c>
      <c r="F297" s="22">
        <f t="shared" si="8"/>
        <v>95052</v>
      </c>
      <c r="G297" s="24">
        <f>ABC[[#This Row],[Frecuencia Acumulada]]/SUM($F$78:$F$1143)</f>
        <v>7.7967366508240531E-4</v>
      </c>
      <c r="H297" s="22">
        <f t="shared" si="9"/>
        <v>4335634.4090000037</v>
      </c>
      <c r="I297" s="24">
        <f>H297/SUM(ABC[Carga Total])</f>
        <v>0.73427091910928222</v>
      </c>
      <c r="J297" s="23" t="str">
        <f>IF(ABC[[#This Row],[Acum (%)]] &lt;= 0.8, "A", IF( AND(ABC[[#This Row],[Acum (%)]] &gt; 0.8, ABC[[#This Row],[Acum (%)]] &lt;= 0.95 ), "B",  IF( ABC[[#This Row],[Acum (%)]] &gt; 0.95, "C", "OTHER")))</f>
        <v>A</v>
      </c>
      <c r="K297" s="24">
        <f>ABC[[#This Row],[Carga STDEV]]/ABC[[#This Row],[Carga Promedio]]</f>
        <v>0.40009916142389584</v>
      </c>
      <c r="L29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97" s="26" t="str">
        <f>ABC[[#This Row],[ABC]]&amp;ABC[[#This Row],[XYZ]]</f>
        <v>AY</v>
      </c>
    </row>
    <row r="298" spans="1:13" x14ac:dyDescent="0.25">
      <c r="A298" s="22">
        <v>23596</v>
      </c>
      <c r="B298" s="22">
        <v>5929.7</v>
      </c>
      <c r="C298" s="22">
        <v>32.760773480662976</v>
      </c>
      <c r="D298" s="22">
        <v>11.556270902682302</v>
      </c>
      <c r="E298" s="22">
        <v>181</v>
      </c>
      <c r="F298" s="22">
        <f t="shared" si="8"/>
        <v>95233</v>
      </c>
      <c r="G298" s="24">
        <f>ABC[[#This Row],[Frecuencia Acumulada]]/SUM($F$78:$F$1143)</f>
        <v>7.8115833592973011E-4</v>
      </c>
      <c r="H298" s="22">
        <f t="shared" si="9"/>
        <v>4341564.1090000039</v>
      </c>
      <c r="I298" s="24">
        <f>H298/SUM(ABC[Carga Total])</f>
        <v>0.73527515651915343</v>
      </c>
      <c r="J298" s="23" t="str">
        <f>IF(ABC[[#This Row],[Acum (%)]] &lt;= 0.8, "A", IF( AND(ABC[[#This Row],[Acum (%)]] &gt; 0.8, ABC[[#This Row],[Acum (%)]] &lt;= 0.95 ), "B",  IF( ABC[[#This Row],[Acum (%)]] &gt; 0.95, "C", "OTHER")))</f>
        <v>A</v>
      </c>
      <c r="K298" s="24">
        <f>ABC[[#This Row],[Carga STDEV]]/ABC[[#This Row],[Carga Promedio]]</f>
        <v>0.35274719351493283</v>
      </c>
      <c r="L29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98" s="26" t="str">
        <f>ABC[[#This Row],[ABC]]&amp;ABC[[#This Row],[XYZ]]</f>
        <v>AY</v>
      </c>
    </row>
    <row r="299" spans="1:13" x14ac:dyDescent="0.25">
      <c r="A299" s="22">
        <v>294109</v>
      </c>
      <c r="B299" s="22">
        <v>5916.6000000000022</v>
      </c>
      <c r="C299" s="22">
        <v>74.893670886075938</v>
      </c>
      <c r="D299" s="22">
        <v>25.224023661683471</v>
      </c>
      <c r="E299" s="22">
        <v>79</v>
      </c>
      <c r="F299" s="22">
        <f t="shared" si="8"/>
        <v>95312</v>
      </c>
      <c r="G299" s="24">
        <f>ABC[[#This Row],[Frecuencia Acumulada]]/SUM($F$78:$F$1143)</f>
        <v>7.8180634143767849E-4</v>
      </c>
      <c r="H299" s="22">
        <f t="shared" si="9"/>
        <v>4347480.7090000035</v>
      </c>
      <c r="I299" s="24">
        <f>H299/SUM(ABC[Carga Total])</f>
        <v>0.73627717534965798</v>
      </c>
      <c r="J299" s="23" t="str">
        <f>IF(ABC[[#This Row],[Acum (%)]] &lt;= 0.8, "A", IF( AND(ABC[[#This Row],[Acum (%)]] &gt; 0.8, ABC[[#This Row],[Acum (%)]] &lt;= 0.95 ), "B",  IF( ABC[[#This Row],[Acum (%)]] &gt; 0.95, "C", "OTHER")))</f>
        <v>A</v>
      </c>
      <c r="K299" s="24">
        <f>ABC[[#This Row],[Carga STDEV]]/ABC[[#This Row],[Carga Promedio]]</f>
        <v>0.33679780097910872</v>
      </c>
      <c r="L29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299" s="26" t="str">
        <f>ABC[[#This Row],[ABC]]&amp;ABC[[#This Row],[XYZ]]</f>
        <v>AY</v>
      </c>
    </row>
    <row r="300" spans="1:13" x14ac:dyDescent="0.25">
      <c r="A300" s="22">
        <v>294206</v>
      </c>
      <c r="B300" s="22">
        <v>5907</v>
      </c>
      <c r="C300" s="22">
        <v>125.68085106382978</v>
      </c>
      <c r="D300" s="22">
        <v>40.503111197181489</v>
      </c>
      <c r="E300" s="22">
        <v>47</v>
      </c>
      <c r="F300" s="22">
        <f t="shared" si="8"/>
        <v>95359</v>
      </c>
      <c r="G300" s="24">
        <f>ABC[[#This Row],[Frecuencia Acumulada]]/SUM($F$78:$F$1143)</f>
        <v>7.8219186370190091E-4</v>
      </c>
      <c r="H300" s="22">
        <f t="shared" si="9"/>
        <v>4353387.7090000035</v>
      </c>
      <c r="I300" s="24">
        <f>H300/SUM(ABC[Carga Total])</f>
        <v>0.73727756835100866</v>
      </c>
      <c r="J300" s="23" t="str">
        <f>IF(ABC[[#This Row],[Acum (%)]] &lt;= 0.8, "A", IF( AND(ABC[[#This Row],[Acum (%)]] &gt; 0.8, ABC[[#This Row],[Acum (%)]] &lt;= 0.95 ), "B",  IF( ABC[[#This Row],[Acum (%)]] &gt; 0.95, "C", "OTHER")))</f>
        <v>A</v>
      </c>
      <c r="K300" s="24">
        <f>ABC[[#This Row],[Carga STDEV]]/ABC[[#This Row],[Carga Promedio]]</f>
        <v>0.32226954905493993</v>
      </c>
      <c r="L30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00" s="26" t="str">
        <f>ABC[[#This Row],[ABC]]&amp;ABC[[#This Row],[XYZ]]</f>
        <v>AY</v>
      </c>
    </row>
    <row r="301" spans="1:13" x14ac:dyDescent="0.25">
      <c r="A301" s="22">
        <v>39427</v>
      </c>
      <c r="B301" s="22">
        <v>5903.2000000000016</v>
      </c>
      <c r="C301" s="22">
        <v>69.449411764705886</v>
      </c>
      <c r="D301" s="22">
        <v>25.18557610414102</v>
      </c>
      <c r="E301" s="22">
        <v>85</v>
      </c>
      <c r="F301" s="22">
        <f t="shared" si="8"/>
        <v>95444</v>
      </c>
      <c r="G301" s="24">
        <f>ABC[[#This Row],[Frecuencia Acumulada]]/SUM($F$78:$F$1143)</f>
        <v>7.8288908481804792E-4</v>
      </c>
      <c r="H301" s="22">
        <f t="shared" si="9"/>
        <v>4359290.9090000037</v>
      </c>
      <c r="I301" s="24">
        <f>H301/SUM(ABC[Carga Total])</f>
        <v>0.73827731779498584</v>
      </c>
      <c r="J301" s="23" t="str">
        <f>IF(ABC[[#This Row],[Acum (%)]] &lt;= 0.8, "A", IF( AND(ABC[[#This Row],[Acum (%)]] &gt; 0.8, ABC[[#This Row],[Acum (%)]] &lt;= 0.95 ), "B",  IF( ABC[[#This Row],[Acum (%)]] &gt; 0.95, "C", "OTHER")))</f>
        <v>A</v>
      </c>
      <c r="K301" s="24">
        <f>ABC[[#This Row],[Carga STDEV]]/ABC[[#This Row],[Carga Promedio]]</f>
        <v>0.362646356019106</v>
      </c>
      <c r="L30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01" s="26" t="str">
        <f>ABC[[#This Row],[ABC]]&amp;ABC[[#This Row],[XYZ]]</f>
        <v>AY</v>
      </c>
    </row>
    <row r="302" spans="1:13" x14ac:dyDescent="0.25">
      <c r="A302" s="22">
        <v>29453</v>
      </c>
      <c r="B302" s="22">
        <v>5891.9000000000005</v>
      </c>
      <c r="C302" s="22">
        <v>47.90162601626016</v>
      </c>
      <c r="D302" s="22">
        <v>18.513481945000034</v>
      </c>
      <c r="E302" s="22">
        <v>123</v>
      </c>
      <c r="F302" s="22">
        <f t="shared" si="8"/>
        <v>95567</v>
      </c>
      <c r="G302" s="24">
        <f>ABC[[#This Row],[Frecuencia Acumulada]]/SUM($F$78:$F$1143)</f>
        <v>7.8389800478611941E-4</v>
      </c>
      <c r="H302" s="22">
        <f t="shared" si="9"/>
        <v>4365182.8090000041</v>
      </c>
      <c r="I302" s="24">
        <f>H302/SUM(ABC[Carga Total])</f>
        <v>0.7392751535025629</v>
      </c>
      <c r="J302" s="23" t="str">
        <f>IF(ABC[[#This Row],[Acum (%)]] &lt;= 0.8, "A", IF( AND(ABC[[#This Row],[Acum (%)]] &gt; 0.8, ABC[[#This Row],[Acum (%)]] &lt;= 0.95 ), "B",  IF( ABC[[#This Row],[Acum (%)]] &gt; 0.95, "C", "OTHER")))</f>
        <v>A</v>
      </c>
      <c r="K302" s="24">
        <f>ABC[[#This Row],[Carga STDEV]]/ABC[[#This Row],[Carga Promedio]]</f>
        <v>0.38648963479268222</v>
      </c>
      <c r="L30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02" s="26" t="str">
        <f>ABC[[#This Row],[ABC]]&amp;ABC[[#This Row],[XYZ]]</f>
        <v>AY</v>
      </c>
    </row>
    <row r="303" spans="1:13" x14ac:dyDescent="0.25">
      <c r="A303" s="22">
        <v>120231</v>
      </c>
      <c r="B303" s="22">
        <v>5880.4910000000018</v>
      </c>
      <c r="C303" s="22">
        <v>74.436594936708872</v>
      </c>
      <c r="D303" s="22">
        <v>29.589860835592276</v>
      </c>
      <c r="E303" s="22">
        <v>79</v>
      </c>
      <c r="F303" s="22">
        <f t="shared" si="8"/>
        <v>95646</v>
      </c>
      <c r="G303" s="24">
        <f>ABC[[#This Row],[Frecuencia Acumulada]]/SUM($F$78:$F$1143)</f>
        <v>7.845460102940679E-4</v>
      </c>
      <c r="H303" s="22">
        <f t="shared" si="9"/>
        <v>4371063.3000000045</v>
      </c>
      <c r="I303" s="24">
        <f>H303/SUM(ABC[Carga Total])</f>
        <v>0.7402710570138048</v>
      </c>
      <c r="J303" s="23" t="str">
        <f>IF(ABC[[#This Row],[Acum (%)]] &lt;= 0.8, "A", IF( AND(ABC[[#This Row],[Acum (%)]] &gt; 0.8, ABC[[#This Row],[Acum (%)]] &lt;= 0.95 ), "B",  IF( ABC[[#This Row],[Acum (%)]] &gt; 0.95, "C", "OTHER")))</f>
        <v>A</v>
      </c>
      <c r="K303" s="24">
        <f>ABC[[#This Row],[Carga STDEV]]/ABC[[#This Row],[Carga Promedio]]</f>
        <v>0.39751765728606497</v>
      </c>
      <c r="L30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03" s="26" t="str">
        <f>ABC[[#This Row],[ABC]]&amp;ABC[[#This Row],[XYZ]]</f>
        <v>AY</v>
      </c>
    </row>
    <row r="304" spans="1:13" x14ac:dyDescent="0.25">
      <c r="A304" s="22">
        <v>2417</v>
      </c>
      <c r="B304" s="22">
        <v>5872.9500000000007</v>
      </c>
      <c r="C304" s="22">
        <v>34.344736842105263</v>
      </c>
      <c r="D304" s="22">
        <v>9.4377568724396479</v>
      </c>
      <c r="E304" s="22">
        <v>171</v>
      </c>
      <c r="F304" s="22">
        <f t="shared" si="8"/>
        <v>95817</v>
      </c>
      <c r="G304" s="24">
        <f>ABC[[#This Row],[Frecuencia Acumulada]]/SUM($F$78:$F$1143)</f>
        <v>7.8594865512772829E-4</v>
      </c>
      <c r="H304" s="22">
        <f t="shared" si="9"/>
        <v>4376936.2500000047</v>
      </c>
      <c r="I304" s="24">
        <f>H304/SUM(ABC[Carga Total])</f>
        <v>0.74126568340237464</v>
      </c>
      <c r="J304" s="23" t="str">
        <f>IF(ABC[[#This Row],[Acum (%)]] &lt;= 0.8, "A", IF( AND(ABC[[#This Row],[Acum (%)]] &gt; 0.8, ABC[[#This Row],[Acum (%)]] &lt;= 0.95 ), "B",  IF( ABC[[#This Row],[Acum (%)]] &gt; 0.95, "C", "OTHER")))</f>
        <v>A</v>
      </c>
      <c r="K304" s="24">
        <f>ABC[[#This Row],[Carga STDEV]]/ABC[[#This Row],[Carga Promedio]]</f>
        <v>0.27479485185250679</v>
      </c>
      <c r="L30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304" s="26" t="str">
        <f>ABC[[#This Row],[ABC]]&amp;ABC[[#This Row],[XYZ]]</f>
        <v>AX</v>
      </c>
    </row>
    <row r="305" spans="1:13" x14ac:dyDescent="0.25">
      <c r="A305" s="22">
        <v>13055</v>
      </c>
      <c r="B305" s="22">
        <v>5871.2819999999992</v>
      </c>
      <c r="C305" s="22">
        <v>57.561588235294117</v>
      </c>
      <c r="D305" s="22">
        <v>21.507977582519409</v>
      </c>
      <c r="E305" s="22">
        <v>102</v>
      </c>
      <c r="F305" s="22">
        <f t="shared" si="8"/>
        <v>95919</v>
      </c>
      <c r="G305" s="24">
        <f>ABC[[#This Row],[Frecuencia Acumulada]]/SUM($F$78:$F$1143)</f>
        <v>7.867853204671047E-4</v>
      </c>
      <c r="H305" s="22">
        <f t="shared" si="9"/>
        <v>4382807.5320000043</v>
      </c>
      <c r="I305" s="24">
        <f>H305/SUM(ABC[Carga Total])</f>
        <v>0.7422600273031289</v>
      </c>
      <c r="J305" s="23" t="str">
        <f>IF(ABC[[#This Row],[Acum (%)]] &lt;= 0.8, "A", IF( AND(ABC[[#This Row],[Acum (%)]] &gt; 0.8, ABC[[#This Row],[Acum (%)]] &lt;= 0.95 ), "B",  IF( ABC[[#This Row],[Acum (%)]] &gt; 0.95, "C", "OTHER")))</f>
        <v>A</v>
      </c>
      <c r="K305" s="24">
        <f>ABC[[#This Row],[Carga STDEV]]/ABC[[#This Row],[Carga Promedio]]</f>
        <v>0.37365156594709292</v>
      </c>
      <c r="L30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05" s="26" t="str">
        <f>ABC[[#This Row],[ABC]]&amp;ABC[[#This Row],[XYZ]]</f>
        <v>AY</v>
      </c>
    </row>
    <row r="306" spans="1:13" x14ac:dyDescent="0.25">
      <c r="A306" s="22">
        <v>23594</v>
      </c>
      <c r="B306" s="22">
        <v>5863.5999999999949</v>
      </c>
      <c r="C306" s="22">
        <v>27.146296296296295</v>
      </c>
      <c r="D306" s="22">
        <v>9.7886163207365975</v>
      </c>
      <c r="E306" s="22">
        <v>216</v>
      </c>
      <c r="F306" s="22">
        <f t="shared" si="8"/>
        <v>96135</v>
      </c>
      <c r="G306" s="24">
        <f>ABC[[#This Row],[Frecuencia Acumulada]]/SUM($F$78:$F$1143)</f>
        <v>7.8855708236225466E-4</v>
      </c>
      <c r="H306" s="22">
        <f t="shared" si="9"/>
        <v>4388671.1320000039</v>
      </c>
      <c r="I306" s="24">
        <f>H306/SUM(ABC[Carga Total])</f>
        <v>0.74325307020184561</v>
      </c>
      <c r="J306" s="23" t="str">
        <f>IF(ABC[[#This Row],[Acum (%)]] &lt;= 0.8, "A", IF( AND(ABC[[#This Row],[Acum (%)]] &gt; 0.8, ABC[[#This Row],[Acum (%)]] &lt;= 0.95 ), "B",  IF( ABC[[#This Row],[Acum (%)]] &gt; 0.95, "C", "OTHER")))</f>
        <v>A</v>
      </c>
      <c r="K306" s="24">
        <f>ABC[[#This Row],[Carga STDEV]]/ABC[[#This Row],[Carga Promedio]]</f>
        <v>0.3605875443889599</v>
      </c>
      <c r="L30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06" s="26" t="str">
        <f>ABC[[#This Row],[ABC]]&amp;ABC[[#This Row],[XYZ]]</f>
        <v>AY</v>
      </c>
    </row>
    <row r="307" spans="1:13" x14ac:dyDescent="0.25">
      <c r="A307" s="22">
        <v>294154</v>
      </c>
      <c r="B307" s="22">
        <v>5835.7000000000025</v>
      </c>
      <c r="C307" s="22">
        <v>106.10363636363637</v>
      </c>
      <c r="D307" s="22">
        <v>41.638950620233082</v>
      </c>
      <c r="E307" s="22">
        <v>55</v>
      </c>
      <c r="F307" s="22">
        <f t="shared" si="8"/>
        <v>96190</v>
      </c>
      <c r="G307" s="24">
        <f>ABC[[#This Row],[Frecuencia Acumulada]]/SUM($F$78:$F$1143)</f>
        <v>7.8900822543740865E-4</v>
      </c>
      <c r="H307" s="22">
        <f t="shared" si="9"/>
        <v>4394506.8320000041</v>
      </c>
      <c r="I307" s="24">
        <f>H307/SUM(ABC[Carga Total])</f>
        <v>0.7442413880345834</v>
      </c>
      <c r="J307" s="23" t="str">
        <f>IF(ABC[[#This Row],[Acum (%)]] &lt;= 0.8, "A", IF( AND(ABC[[#This Row],[Acum (%)]] &gt; 0.8, ABC[[#This Row],[Acum (%)]] &lt;= 0.95 ), "B",  IF( ABC[[#This Row],[Acum (%)]] &gt; 0.95, "C", "OTHER")))</f>
        <v>A</v>
      </c>
      <c r="K307" s="24">
        <f>ABC[[#This Row],[Carga STDEV]]/ABC[[#This Row],[Carga Promedio]]</f>
        <v>0.3924366029975529</v>
      </c>
      <c r="L30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07" s="26" t="str">
        <f>ABC[[#This Row],[ABC]]&amp;ABC[[#This Row],[XYZ]]</f>
        <v>AY</v>
      </c>
    </row>
    <row r="308" spans="1:13" x14ac:dyDescent="0.25">
      <c r="A308" s="22">
        <v>294191</v>
      </c>
      <c r="B308" s="22">
        <v>5826.2999999999984</v>
      </c>
      <c r="C308" s="22">
        <v>83.232857142857142</v>
      </c>
      <c r="D308" s="22">
        <v>38.379027792886085</v>
      </c>
      <c r="E308" s="22">
        <v>70</v>
      </c>
      <c r="F308" s="22">
        <f t="shared" si="8"/>
        <v>96260</v>
      </c>
      <c r="G308" s="24">
        <f>ABC[[#This Row],[Frecuencia Acumulada]]/SUM($F$78:$F$1143)</f>
        <v>7.895824075330591E-4</v>
      </c>
      <c r="H308" s="22">
        <f t="shared" si="9"/>
        <v>4400333.1320000039</v>
      </c>
      <c r="I308" s="24">
        <f>H308/SUM(ABC[Carga Total])</f>
        <v>0.74522811390960775</v>
      </c>
      <c r="J308" s="23" t="str">
        <f>IF(ABC[[#This Row],[Acum (%)]] &lt;= 0.8, "A", IF( AND(ABC[[#This Row],[Acum (%)]] &gt; 0.8, ABC[[#This Row],[Acum (%)]] &lt;= 0.95 ), "B",  IF( ABC[[#This Row],[Acum (%)]] &gt; 0.95, "C", "OTHER")))</f>
        <v>A</v>
      </c>
      <c r="K308" s="24">
        <f>ABC[[#This Row],[Carga STDEV]]/ABC[[#This Row],[Carga Promedio]]</f>
        <v>0.46110429354856874</v>
      </c>
      <c r="L30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08" s="26" t="str">
        <f>ABC[[#This Row],[ABC]]&amp;ABC[[#This Row],[XYZ]]</f>
        <v>AY</v>
      </c>
    </row>
    <row r="309" spans="1:13" x14ac:dyDescent="0.25">
      <c r="A309" s="22">
        <v>29450</v>
      </c>
      <c r="B309" s="22">
        <v>5758</v>
      </c>
      <c r="C309" s="22">
        <v>125.17391304347825</v>
      </c>
      <c r="D309" s="22">
        <v>44.472000853383932</v>
      </c>
      <c r="E309" s="22">
        <v>46</v>
      </c>
      <c r="F309" s="22">
        <f t="shared" si="8"/>
        <v>96306</v>
      </c>
      <c r="G309" s="24">
        <f>ABC[[#This Row],[Frecuencia Acumulada]]/SUM($F$78:$F$1143)</f>
        <v>7.8995972719591516E-4</v>
      </c>
      <c r="H309" s="22">
        <f t="shared" si="9"/>
        <v>4406091.1320000039</v>
      </c>
      <c r="I309" s="24">
        <f>H309/SUM(ABC[Carga Total])</f>
        <v>0.74620327268762987</v>
      </c>
      <c r="J309" s="23" t="str">
        <f>IF(ABC[[#This Row],[Acum (%)]] &lt;= 0.8, "A", IF( AND(ABC[[#This Row],[Acum (%)]] &gt; 0.8, ABC[[#This Row],[Acum (%)]] &lt;= 0.95 ), "B",  IF( ABC[[#This Row],[Acum (%)]] &gt; 0.95, "C", "OTHER")))</f>
        <v>A</v>
      </c>
      <c r="K309" s="24">
        <f>ABC[[#This Row],[Carga STDEV]]/ABC[[#This Row],[Carga Promedio]]</f>
        <v>0.35528170185058372</v>
      </c>
      <c r="L30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09" s="26" t="str">
        <f>ABC[[#This Row],[ABC]]&amp;ABC[[#This Row],[XYZ]]</f>
        <v>AY</v>
      </c>
    </row>
    <row r="310" spans="1:13" x14ac:dyDescent="0.25">
      <c r="A310" s="22">
        <v>23576</v>
      </c>
      <c r="B310" s="22">
        <v>5736.600000000004</v>
      </c>
      <c r="C310" s="22">
        <v>24.620600858369098</v>
      </c>
      <c r="D310" s="22">
        <v>9.6989914859386044</v>
      </c>
      <c r="E310" s="22">
        <v>233</v>
      </c>
      <c r="F310" s="22">
        <f t="shared" si="8"/>
        <v>96539</v>
      </c>
      <c r="G310" s="24">
        <f>ABC[[#This Row],[Frecuencia Acumulada]]/SUM($F$78:$F$1143)</f>
        <v>7.9187093331429452E-4</v>
      </c>
      <c r="H310" s="22">
        <f t="shared" si="9"/>
        <v>4411827.7320000036</v>
      </c>
      <c r="I310" s="24">
        <f>H310/SUM(ABC[Carga Total])</f>
        <v>0.7471748072214961</v>
      </c>
      <c r="J310" s="23" t="str">
        <f>IF(ABC[[#This Row],[Acum (%)]] &lt;= 0.8, "A", IF( AND(ABC[[#This Row],[Acum (%)]] &gt; 0.8, ABC[[#This Row],[Acum (%)]] &lt;= 0.95 ), "B",  IF( ABC[[#This Row],[Acum (%)]] &gt; 0.95, "C", "OTHER")))</f>
        <v>A</v>
      </c>
      <c r="K310" s="24">
        <f>ABC[[#This Row],[Carga STDEV]]/ABC[[#This Row],[Carga Promedio]]</f>
        <v>0.39393804975485391</v>
      </c>
      <c r="L31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10" s="26" t="str">
        <f>ABC[[#This Row],[ABC]]&amp;ABC[[#This Row],[XYZ]]</f>
        <v>AY</v>
      </c>
    </row>
    <row r="311" spans="1:13" x14ac:dyDescent="0.25">
      <c r="A311" s="22">
        <v>560135</v>
      </c>
      <c r="B311" s="22">
        <v>5717.3850000000029</v>
      </c>
      <c r="C311" s="22">
        <v>24.966746724890832</v>
      </c>
      <c r="D311" s="22">
        <v>7.4097796938241665</v>
      </c>
      <c r="E311" s="22">
        <v>229</v>
      </c>
      <c r="F311" s="22">
        <f t="shared" si="8"/>
        <v>96768</v>
      </c>
      <c r="G311" s="24">
        <f>ABC[[#This Row],[Frecuencia Acumulada]]/SUM($F$78:$F$1143)</f>
        <v>7.9374932902720821E-4</v>
      </c>
      <c r="H311" s="22">
        <f t="shared" si="9"/>
        <v>4417545.1170000033</v>
      </c>
      <c r="I311" s="24">
        <f>H311/SUM(ABC[Carga Total])</f>
        <v>0.74814308755669612</v>
      </c>
      <c r="J311" s="23" t="str">
        <f>IF(ABC[[#This Row],[Acum (%)]] &lt;= 0.8, "A", IF( AND(ABC[[#This Row],[Acum (%)]] &gt; 0.8, ABC[[#This Row],[Acum (%)]] &lt;= 0.95 ), "B",  IF( ABC[[#This Row],[Acum (%)]] &gt; 0.95, "C", "OTHER")))</f>
        <v>A</v>
      </c>
      <c r="K311" s="24">
        <f>ABC[[#This Row],[Carga STDEV]]/ABC[[#This Row],[Carga Promedio]]</f>
        <v>0.29678595194931495</v>
      </c>
      <c r="L31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311" s="26" t="str">
        <f>ABC[[#This Row],[ABC]]&amp;ABC[[#This Row],[XYZ]]</f>
        <v>AX</v>
      </c>
    </row>
    <row r="312" spans="1:13" x14ac:dyDescent="0.25">
      <c r="A312" s="22">
        <v>23595</v>
      </c>
      <c r="B312" s="22">
        <v>5693.7999999999993</v>
      </c>
      <c r="C312" s="22">
        <v>38.733333333333327</v>
      </c>
      <c r="D312" s="22">
        <v>12.206108583737523</v>
      </c>
      <c r="E312" s="22">
        <v>147</v>
      </c>
      <c r="F312" s="22">
        <f t="shared" si="8"/>
        <v>96915</v>
      </c>
      <c r="G312" s="24">
        <f>ABC[[#This Row],[Frecuencia Acumulada]]/SUM($F$78:$F$1143)</f>
        <v>7.949551114280742E-4</v>
      </c>
      <c r="H312" s="22">
        <f t="shared" si="9"/>
        <v>4423238.9170000032</v>
      </c>
      <c r="I312" s="24">
        <f>H312/SUM(ABC[Carga Total])</f>
        <v>0.74910737360225055</v>
      </c>
      <c r="J312" s="23" t="str">
        <f>IF(ABC[[#This Row],[Acum (%)]] &lt;= 0.8, "A", IF( AND(ABC[[#This Row],[Acum (%)]] &gt; 0.8, ABC[[#This Row],[Acum (%)]] &lt;= 0.95 ), "B",  IF( ABC[[#This Row],[Acum (%)]] &gt; 0.95, "C", "OTHER")))</f>
        <v>A</v>
      </c>
      <c r="K312" s="24">
        <f>ABC[[#This Row],[Carga STDEV]]/ABC[[#This Row],[Carga Promedio]]</f>
        <v>0.31513189114640772</v>
      </c>
      <c r="L31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12" s="26" t="str">
        <f>ABC[[#This Row],[ABC]]&amp;ABC[[#This Row],[XYZ]]</f>
        <v>AY</v>
      </c>
    </row>
    <row r="313" spans="1:13" x14ac:dyDescent="0.25">
      <c r="A313" s="22">
        <v>24543</v>
      </c>
      <c r="B313" s="22">
        <v>5658.7810000000009</v>
      </c>
      <c r="C313" s="22">
        <v>21.681153256704903</v>
      </c>
      <c r="D313" s="22">
        <v>9.1902059602495658</v>
      </c>
      <c r="E313" s="22">
        <v>261</v>
      </c>
      <c r="F313" s="22">
        <f t="shared" si="8"/>
        <v>97176</v>
      </c>
      <c r="G313" s="24">
        <f>ABC[[#This Row],[Frecuencia Acumulada]]/SUM($F$78:$F$1143)</f>
        <v>7.9709599038471385E-4</v>
      </c>
      <c r="H313" s="22">
        <f t="shared" si="9"/>
        <v>4428897.6980000036</v>
      </c>
      <c r="I313" s="24">
        <f>H313/SUM(ABC[Carga Total])</f>
        <v>0.75006572892789403</v>
      </c>
      <c r="J313" s="23" t="str">
        <f>IF(ABC[[#This Row],[Acum (%)]] &lt;= 0.8, "A", IF( AND(ABC[[#This Row],[Acum (%)]] &gt; 0.8, ABC[[#This Row],[Acum (%)]] &lt;= 0.95 ), "B",  IF( ABC[[#This Row],[Acum (%)]] &gt; 0.95, "C", "OTHER")))</f>
        <v>A</v>
      </c>
      <c r="K313" s="24">
        <f>ABC[[#This Row],[Carga STDEV]]/ABC[[#This Row],[Carga Promedio]]</f>
        <v>0.42387994086096376</v>
      </c>
      <c r="L31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13" s="26" t="str">
        <f>ABC[[#This Row],[ABC]]&amp;ABC[[#This Row],[XYZ]]</f>
        <v>AY</v>
      </c>
    </row>
    <row r="314" spans="1:13" x14ac:dyDescent="0.25">
      <c r="A314" s="22">
        <v>120136</v>
      </c>
      <c r="B314" s="22">
        <v>5658.6839999999993</v>
      </c>
      <c r="C314" s="22">
        <v>19.785608391608392</v>
      </c>
      <c r="D314" s="22">
        <v>8.2343796170497079</v>
      </c>
      <c r="E314" s="22">
        <v>286</v>
      </c>
      <c r="F314" s="22">
        <f t="shared" si="8"/>
        <v>97462</v>
      </c>
      <c r="G314" s="24">
        <f>ABC[[#This Row],[Frecuencia Acumulada]]/SUM($F$78:$F$1143)</f>
        <v>7.9944193437551426E-4</v>
      </c>
      <c r="H314" s="22">
        <f t="shared" si="9"/>
        <v>4434556.3820000039</v>
      </c>
      <c r="I314" s="24">
        <f>H314/SUM(ABC[Carga Total])</f>
        <v>0.75102406782588882</v>
      </c>
      <c r="J314" s="23" t="str">
        <f>IF(ABC[[#This Row],[Acum (%)]] &lt;= 0.8, "A", IF( AND(ABC[[#This Row],[Acum (%)]] &gt; 0.8, ABC[[#This Row],[Acum (%)]] &lt;= 0.95 ), "B",  IF( ABC[[#This Row],[Acum (%)]] &gt; 0.95, "C", "OTHER")))</f>
        <v>A</v>
      </c>
      <c r="K314" s="24">
        <f>ABC[[#This Row],[Carga STDEV]]/ABC[[#This Row],[Carga Promedio]]</f>
        <v>0.41618025860362878</v>
      </c>
      <c r="L31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14" s="26" t="str">
        <f>ABC[[#This Row],[ABC]]&amp;ABC[[#This Row],[XYZ]]</f>
        <v>AY</v>
      </c>
    </row>
    <row r="315" spans="1:13" x14ac:dyDescent="0.25">
      <c r="A315" s="22">
        <v>3943</v>
      </c>
      <c r="B315" s="22">
        <v>5649.3999999999987</v>
      </c>
      <c r="C315" s="22">
        <v>62.081318681318677</v>
      </c>
      <c r="D315" s="22">
        <v>22.671082472259251</v>
      </c>
      <c r="E315" s="22">
        <v>91</v>
      </c>
      <c r="F315" s="22">
        <f t="shared" si="8"/>
        <v>97553</v>
      </c>
      <c r="G315" s="24">
        <f>ABC[[#This Row],[Frecuencia Acumulada]]/SUM($F$78:$F$1143)</f>
        <v>8.001883710998599E-4</v>
      </c>
      <c r="H315" s="22">
        <f t="shared" si="9"/>
        <v>4440205.7820000043</v>
      </c>
      <c r="I315" s="24">
        <f>H315/SUM(ABC[Carga Total])</f>
        <v>0.7519808344116059</v>
      </c>
      <c r="J315" s="23" t="str">
        <f>IF(ABC[[#This Row],[Acum (%)]] &lt;= 0.8, "A", IF( AND(ABC[[#This Row],[Acum (%)]] &gt; 0.8, ABC[[#This Row],[Acum (%)]] &lt;= 0.95 ), "B",  IF( ABC[[#This Row],[Acum (%)]] &gt; 0.95, "C", "OTHER")))</f>
        <v>A</v>
      </c>
      <c r="K315" s="24">
        <f>ABC[[#This Row],[Carga STDEV]]/ABC[[#This Row],[Carga Promedio]]</f>
        <v>0.36518364870173681</v>
      </c>
      <c r="L31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15" s="26" t="str">
        <f>ABC[[#This Row],[ABC]]&amp;ABC[[#This Row],[XYZ]]</f>
        <v>AY</v>
      </c>
    </row>
    <row r="316" spans="1:13" x14ac:dyDescent="0.25">
      <c r="A316" s="22">
        <v>294153</v>
      </c>
      <c r="B316" s="22">
        <v>5637.4999999999991</v>
      </c>
      <c r="C316" s="22">
        <v>93.958333333333343</v>
      </c>
      <c r="D316" s="22">
        <v>35.400384426078261</v>
      </c>
      <c r="E316" s="22">
        <v>60</v>
      </c>
      <c r="F316" s="22">
        <f t="shared" si="8"/>
        <v>97613</v>
      </c>
      <c r="G316" s="24">
        <f>ABC[[#This Row],[Frecuencia Acumulada]]/SUM($F$78:$F$1143)</f>
        <v>8.0068052718184604E-4</v>
      </c>
      <c r="H316" s="22">
        <f t="shared" si="9"/>
        <v>4445843.2820000043</v>
      </c>
      <c r="I316" s="24">
        <f>H316/SUM(ABC[Carga Total])</f>
        <v>0.75293558564660068</v>
      </c>
      <c r="J316" s="23" t="str">
        <f>IF(ABC[[#This Row],[Acum (%)]] &lt;= 0.8, "A", IF( AND(ABC[[#This Row],[Acum (%)]] &gt; 0.8, ABC[[#This Row],[Acum (%)]] &lt;= 0.95 ), "B",  IF( ABC[[#This Row],[Acum (%)]] &gt; 0.95, "C", "OTHER")))</f>
        <v>A</v>
      </c>
      <c r="K316" s="24">
        <f>ABC[[#This Row],[Carga STDEV]]/ABC[[#This Row],[Carga Promedio]]</f>
        <v>0.37676684089839385</v>
      </c>
      <c r="L31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16" s="26" t="str">
        <f>ABC[[#This Row],[ABC]]&amp;ABC[[#This Row],[XYZ]]</f>
        <v>AY</v>
      </c>
    </row>
    <row r="317" spans="1:13" x14ac:dyDescent="0.25">
      <c r="A317" s="22">
        <v>13061</v>
      </c>
      <c r="B317" s="22">
        <v>5620.3019999999997</v>
      </c>
      <c r="C317" s="22">
        <v>52.039833333333334</v>
      </c>
      <c r="D317" s="22">
        <v>12.59295014725361</v>
      </c>
      <c r="E317" s="22">
        <v>108</v>
      </c>
      <c r="F317" s="22">
        <f t="shared" si="8"/>
        <v>97721</v>
      </c>
      <c r="G317" s="24">
        <f>ABC[[#This Row],[Frecuencia Acumulada]]/SUM($F$78:$F$1143)</f>
        <v>8.0156640812942108E-4</v>
      </c>
      <c r="H317" s="22">
        <f t="shared" si="9"/>
        <v>4451463.5840000045</v>
      </c>
      <c r="I317" s="24">
        <f>H317/SUM(ABC[Carga Total])</f>
        <v>0.75388742427640887</v>
      </c>
      <c r="J317" s="23" t="str">
        <f>IF(ABC[[#This Row],[Acum (%)]] &lt;= 0.8, "A", IF( AND(ABC[[#This Row],[Acum (%)]] &gt; 0.8, ABC[[#This Row],[Acum (%)]] &lt;= 0.95 ), "B",  IF( ABC[[#This Row],[Acum (%)]] &gt; 0.95, "C", "OTHER")))</f>
        <v>A</v>
      </c>
      <c r="K317" s="24">
        <f>ABC[[#This Row],[Carga STDEV]]/ABC[[#This Row],[Carga Promedio]]</f>
        <v>0.24198675016100379</v>
      </c>
      <c r="L31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317" s="26" t="str">
        <f>ABC[[#This Row],[ABC]]&amp;ABC[[#This Row],[XYZ]]</f>
        <v>AX</v>
      </c>
    </row>
    <row r="318" spans="1:13" x14ac:dyDescent="0.25">
      <c r="A318" s="22">
        <v>34112</v>
      </c>
      <c r="B318" s="22">
        <v>5593.1969999999992</v>
      </c>
      <c r="C318" s="22">
        <v>52.272869158878493</v>
      </c>
      <c r="D318" s="22">
        <v>12.333605876111307</v>
      </c>
      <c r="E318" s="22">
        <v>107</v>
      </c>
      <c r="F318" s="22">
        <f t="shared" si="8"/>
        <v>97828</v>
      </c>
      <c r="G318" s="24">
        <f>ABC[[#This Row],[Frecuencia Acumulada]]/SUM($F$78:$F$1143)</f>
        <v>8.0244408647562964E-4</v>
      </c>
      <c r="H318" s="22">
        <f t="shared" si="9"/>
        <v>4457056.7810000041</v>
      </c>
      <c r="I318" s="24">
        <f>H318/SUM(ABC[Carga Total])</f>
        <v>0.75483467247921487</v>
      </c>
      <c r="J318" s="23" t="str">
        <f>IF(ABC[[#This Row],[Acum (%)]] &lt;= 0.8, "A", IF( AND(ABC[[#This Row],[Acum (%)]] &gt; 0.8, ABC[[#This Row],[Acum (%)]] &lt;= 0.95 ), "B",  IF( ABC[[#This Row],[Acum (%)]] &gt; 0.95, "C", "OTHER")))</f>
        <v>A</v>
      </c>
      <c r="K318" s="24">
        <f>ABC[[#This Row],[Carga STDEV]]/ABC[[#This Row],[Carga Promedio]]</f>
        <v>0.2359466024071582</v>
      </c>
      <c r="L318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318" s="26" t="str">
        <f>ABC[[#This Row],[ABC]]&amp;ABC[[#This Row],[XYZ]]</f>
        <v>AX</v>
      </c>
    </row>
    <row r="319" spans="1:13" x14ac:dyDescent="0.25">
      <c r="A319" s="22">
        <v>24516</v>
      </c>
      <c r="B319" s="22">
        <v>5577.0389999999998</v>
      </c>
      <c r="C319" s="22">
        <v>39.000272727272737</v>
      </c>
      <c r="D319" s="22">
        <v>11.60726469348109</v>
      </c>
      <c r="E319" s="22">
        <v>143</v>
      </c>
      <c r="F319" s="22">
        <f t="shared" si="8"/>
        <v>97971</v>
      </c>
      <c r="G319" s="24">
        <f>ABC[[#This Row],[Frecuencia Acumulada]]/SUM($F$78:$F$1143)</f>
        <v>8.0361705847102984E-4</v>
      </c>
      <c r="H319" s="22">
        <f t="shared" si="9"/>
        <v>4462633.820000004</v>
      </c>
      <c r="I319" s="24">
        <f>H319/SUM(ABC[Carga Total])</f>
        <v>0.7557791842083259</v>
      </c>
      <c r="J319" s="23" t="str">
        <f>IF(ABC[[#This Row],[Acum (%)]] &lt;= 0.8, "A", IF( AND(ABC[[#This Row],[Acum (%)]] &gt; 0.8, ABC[[#This Row],[Acum (%)]] &lt;= 0.95 ), "B",  IF( ABC[[#This Row],[Acum (%)]] &gt; 0.95, "C", "OTHER")))</f>
        <v>A</v>
      </c>
      <c r="K319" s="24">
        <f>ABC[[#This Row],[Carga STDEV]]/ABC[[#This Row],[Carga Promedio]]</f>
        <v>0.29762009036834697</v>
      </c>
      <c r="L319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319" s="26" t="str">
        <f>ABC[[#This Row],[ABC]]&amp;ABC[[#This Row],[XYZ]]</f>
        <v>AX</v>
      </c>
    </row>
    <row r="320" spans="1:13" x14ac:dyDescent="0.25">
      <c r="A320" s="22">
        <v>560164</v>
      </c>
      <c r="B320" s="22">
        <v>5562.2610000000041</v>
      </c>
      <c r="C320" s="22">
        <v>31.784348571428573</v>
      </c>
      <c r="D320" s="22">
        <v>8.0153091714188953</v>
      </c>
      <c r="E320" s="22">
        <v>175</v>
      </c>
      <c r="F320" s="22">
        <f t="shared" si="8"/>
        <v>98146</v>
      </c>
      <c r="G320" s="24">
        <f>ABC[[#This Row],[Frecuencia Acumulada]]/SUM($F$78:$F$1143)</f>
        <v>8.0505251371015601E-4</v>
      </c>
      <c r="H320" s="22">
        <f t="shared" si="9"/>
        <v>4468196.081000004</v>
      </c>
      <c r="I320" s="24">
        <f>H320/SUM(ABC[Carga Total])</f>
        <v>0.75672119317668307</v>
      </c>
      <c r="J320" s="23" t="str">
        <f>IF(ABC[[#This Row],[Acum (%)]] &lt;= 0.8, "A", IF( AND(ABC[[#This Row],[Acum (%)]] &gt; 0.8, ABC[[#This Row],[Acum (%)]] &lt;= 0.95 ), "B",  IF( ABC[[#This Row],[Acum (%)]] &gt; 0.95, "C", "OTHER")))</f>
        <v>A</v>
      </c>
      <c r="K320" s="24">
        <f>ABC[[#This Row],[Carga STDEV]]/ABC[[#This Row],[Carga Promedio]]</f>
        <v>0.25217786525988384</v>
      </c>
      <c r="L32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320" s="26" t="str">
        <f>ABC[[#This Row],[ABC]]&amp;ABC[[#This Row],[XYZ]]</f>
        <v>AX</v>
      </c>
    </row>
    <row r="321" spans="1:13" x14ac:dyDescent="0.25">
      <c r="A321" s="22">
        <v>29438</v>
      </c>
      <c r="B321" s="22">
        <v>5551.199999999998</v>
      </c>
      <c r="C321" s="22">
        <v>64.54883720930232</v>
      </c>
      <c r="D321" s="22">
        <v>22.55079883382794</v>
      </c>
      <c r="E321" s="22">
        <v>86</v>
      </c>
      <c r="F321" s="22">
        <f t="shared" si="8"/>
        <v>98232</v>
      </c>
      <c r="G321" s="24">
        <f>ABC[[#This Row],[Frecuencia Acumulada]]/SUM($F$78:$F$1143)</f>
        <v>8.057579374276695E-4</v>
      </c>
      <c r="H321" s="22">
        <f t="shared" si="9"/>
        <v>4473747.2810000041</v>
      </c>
      <c r="I321" s="24">
        <f>H321/SUM(ABC[Carga Total])</f>
        <v>0.75766132888501181</v>
      </c>
      <c r="J321" s="23" t="str">
        <f>IF(ABC[[#This Row],[Acum (%)]] &lt;= 0.8, "A", IF( AND(ABC[[#This Row],[Acum (%)]] &gt; 0.8, ABC[[#This Row],[Acum (%)]] &lt;= 0.95 ), "B",  IF( ABC[[#This Row],[Acum (%)]] &gt; 0.95, "C", "OTHER")))</f>
        <v>A</v>
      </c>
      <c r="K321" s="24">
        <f>ABC[[#This Row],[Carga STDEV]]/ABC[[#This Row],[Carga Promedio]]</f>
        <v>0.34936026439494217</v>
      </c>
      <c r="L32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21" s="26" t="str">
        <f>ABC[[#This Row],[ABC]]&amp;ABC[[#This Row],[XYZ]]</f>
        <v>AY</v>
      </c>
    </row>
    <row r="322" spans="1:13" x14ac:dyDescent="0.25">
      <c r="A322" s="22">
        <v>29463</v>
      </c>
      <c r="B322" s="22">
        <v>5544.0999999999967</v>
      </c>
      <c r="C322" s="22">
        <v>70.178481012658224</v>
      </c>
      <c r="D322" s="22">
        <v>23.219077428645939</v>
      </c>
      <c r="E322" s="22">
        <v>79</v>
      </c>
      <c r="F322" s="22">
        <f t="shared" si="8"/>
        <v>98311</v>
      </c>
      <c r="G322" s="24">
        <f>ABC[[#This Row],[Frecuencia Acumulada]]/SUM($F$78:$F$1143)</f>
        <v>8.0640594293561788E-4</v>
      </c>
      <c r="H322" s="22">
        <f t="shared" si="9"/>
        <v>4479291.3810000038</v>
      </c>
      <c r="I322" s="24">
        <f>H322/SUM(ABC[Carga Total])</f>
        <v>0.75860026215719523</v>
      </c>
      <c r="J322" s="23" t="str">
        <f>IF(ABC[[#This Row],[Acum (%)]] &lt;= 0.8, "A", IF( AND(ABC[[#This Row],[Acum (%)]] &gt; 0.8, ABC[[#This Row],[Acum (%)]] &lt;= 0.95 ), "B",  IF( ABC[[#This Row],[Acum (%)]] &gt; 0.95, "C", "OTHER")))</f>
        <v>A</v>
      </c>
      <c r="K322" s="24">
        <f>ABC[[#This Row],[Carga STDEV]]/ABC[[#This Row],[Carga Promedio]]</f>
        <v>0.33085750921935558</v>
      </c>
      <c r="L32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22" s="26" t="str">
        <f>ABC[[#This Row],[ABC]]&amp;ABC[[#This Row],[XYZ]]</f>
        <v>AY</v>
      </c>
    </row>
    <row r="323" spans="1:13" x14ac:dyDescent="0.25">
      <c r="A323" s="22">
        <v>235107</v>
      </c>
      <c r="B323" s="22">
        <v>5542.6000000000031</v>
      </c>
      <c r="C323" s="22">
        <v>51.8</v>
      </c>
      <c r="D323" s="22">
        <v>16.816714506479936</v>
      </c>
      <c r="E323" s="22">
        <v>107</v>
      </c>
      <c r="F323" s="22">
        <f t="shared" ref="F323:F386" si="10">F322+E323</f>
        <v>98418</v>
      </c>
      <c r="G323" s="24">
        <f>ABC[[#This Row],[Frecuencia Acumulada]]/SUM($F$78:$F$1143)</f>
        <v>8.0728362128182644E-4</v>
      </c>
      <c r="H323" s="22">
        <f t="shared" si="9"/>
        <v>4484833.9810000034</v>
      </c>
      <c r="I323" s="24">
        <f>H323/SUM(ABC[Carga Total])</f>
        <v>0.75953894139357336</v>
      </c>
      <c r="J323" s="23" t="str">
        <f>IF(ABC[[#This Row],[Acum (%)]] &lt;= 0.8, "A", IF( AND(ABC[[#This Row],[Acum (%)]] &gt; 0.8, ABC[[#This Row],[Acum (%)]] &lt;= 0.95 ), "B",  IF( ABC[[#This Row],[Acum (%)]] &gt; 0.95, "C", "OTHER")))</f>
        <v>A</v>
      </c>
      <c r="K323" s="24">
        <f>ABC[[#This Row],[Carga STDEV]]/ABC[[#This Row],[Carga Promedio]]</f>
        <v>0.32464699819459336</v>
      </c>
      <c r="L32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23" s="26" t="str">
        <f>ABC[[#This Row],[ABC]]&amp;ABC[[#This Row],[XYZ]]</f>
        <v>AY</v>
      </c>
    </row>
    <row r="324" spans="1:13" x14ac:dyDescent="0.25">
      <c r="A324" s="22">
        <v>235103</v>
      </c>
      <c r="B324" s="22">
        <v>5542.3700000000035</v>
      </c>
      <c r="C324" s="22">
        <v>42.308167938931291</v>
      </c>
      <c r="D324" s="22">
        <v>12.507901069172036</v>
      </c>
      <c r="E324" s="22">
        <v>131</v>
      </c>
      <c r="F324" s="22">
        <f t="shared" si="10"/>
        <v>98549</v>
      </c>
      <c r="G324" s="24">
        <f>ABC[[#This Row],[Frecuencia Acumulada]]/SUM($F$78:$F$1143)</f>
        <v>8.083581620608294E-4</v>
      </c>
      <c r="H324" s="22">
        <f t="shared" ref="H324:H387" si="11">H323+B324</f>
        <v>4490376.3510000035</v>
      </c>
      <c r="I324" s="24">
        <f>H324/SUM(ABC[Carga Total])</f>
        <v>0.76047758167779467</v>
      </c>
      <c r="J324" s="23" t="str">
        <f>IF(ABC[[#This Row],[Acum (%)]] &lt;= 0.8, "A", IF( AND(ABC[[#This Row],[Acum (%)]] &gt; 0.8, ABC[[#This Row],[Acum (%)]] &lt;= 0.95 ), "B",  IF( ABC[[#This Row],[Acum (%)]] &gt; 0.95, "C", "OTHER")))</f>
        <v>A</v>
      </c>
      <c r="K324" s="24">
        <f>ABC[[#This Row],[Carga STDEV]]/ABC[[#This Row],[Carga Promedio]]</f>
        <v>0.29563797437946887</v>
      </c>
      <c r="L32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324" s="26" t="str">
        <f>ABC[[#This Row],[ABC]]&amp;ABC[[#This Row],[XYZ]]</f>
        <v>AX</v>
      </c>
    </row>
    <row r="325" spans="1:13" x14ac:dyDescent="0.25">
      <c r="A325" s="22">
        <v>13039</v>
      </c>
      <c r="B325" s="22">
        <v>5530.4359999999997</v>
      </c>
      <c r="C325" s="22">
        <v>57.014804123711372</v>
      </c>
      <c r="D325" s="22">
        <v>21.122544118902503</v>
      </c>
      <c r="E325" s="22">
        <v>97</v>
      </c>
      <c r="F325" s="22">
        <f t="shared" si="10"/>
        <v>98646</v>
      </c>
      <c r="G325" s="24">
        <f>ABC[[#This Row],[Frecuencia Acumulada]]/SUM($F$78:$F$1143)</f>
        <v>8.0915381439337366E-4</v>
      </c>
      <c r="H325" s="22">
        <f t="shared" si="11"/>
        <v>4495906.7870000033</v>
      </c>
      <c r="I325" s="24">
        <f>H325/SUM(ABC[Carga Total])</f>
        <v>0.76141420085314893</v>
      </c>
      <c r="J325" s="23" t="str">
        <f>IF(ABC[[#This Row],[Acum (%)]] &lt;= 0.8, "A", IF( AND(ABC[[#This Row],[Acum (%)]] &gt; 0.8, ABC[[#This Row],[Acum (%)]] &lt;= 0.95 ), "B",  IF( ABC[[#This Row],[Acum (%)]] &gt; 0.95, "C", "OTHER")))</f>
        <v>A</v>
      </c>
      <c r="K325" s="24">
        <f>ABC[[#This Row],[Carga STDEV]]/ABC[[#This Row],[Carga Promedio]]</f>
        <v>0.37047472921367169</v>
      </c>
      <c r="L32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25" s="26" t="str">
        <f>ABC[[#This Row],[ABC]]&amp;ABC[[#This Row],[XYZ]]</f>
        <v>AY</v>
      </c>
    </row>
    <row r="326" spans="1:13" x14ac:dyDescent="0.25">
      <c r="A326" s="22">
        <v>294157</v>
      </c>
      <c r="B326" s="22">
        <v>5529.0999999999995</v>
      </c>
      <c r="C326" s="22">
        <v>102.39074074074074</v>
      </c>
      <c r="D326" s="22">
        <v>34.944464125607304</v>
      </c>
      <c r="E326" s="22">
        <v>54</v>
      </c>
      <c r="F326" s="22">
        <f t="shared" si="10"/>
        <v>98700</v>
      </c>
      <c r="G326" s="24">
        <f>ABC[[#This Row],[Frecuencia Acumulada]]/SUM($F$78:$F$1143)</f>
        <v>8.0959675486716118E-4</v>
      </c>
      <c r="H326" s="22">
        <f t="shared" si="11"/>
        <v>4501435.8870000029</v>
      </c>
      <c r="I326" s="24">
        <f>H326/SUM(ABC[Carga Total])</f>
        <v>0.76235059376727921</v>
      </c>
      <c r="J326" s="23" t="str">
        <f>IF(ABC[[#This Row],[Acum (%)]] &lt;= 0.8, "A", IF( AND(ABC[[#This Row],[Acum (%)]] &gt; 0.8, ABC[[#This Row],[Acum (%)]] &lt;= 0.95 ), "B",  IF( ABC[[#This Row],[Acum (%)]] &gt; 0.95, "C", "OTHER")))</f>
        <v>A</v>
      </c>
      <c r="K326" s="24">
        <f>ABC[[#This Row],[Carga STDEV]]/ABC[[#This Row],[Carga Promedio]]</f>
        <v>0.34128539233922239</v>
      </c>
      <c r="L32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26" s="26" t="str">
        <f>ABC[[#This Row],[ABC]]&amp;ABC[[#This Row],[XYZ]]</f>
        <v>AY</v>
      </c>
    </row>
    <row r="327" spans="1:13" x14ac:dyDescent="0.25">
      <c r="A327" s="22">
        <v>13059</v>
      </c>
      <c r="B327" s="22">
        <v>5525.5500000000011</v>
      </c>
      <c r="C327" s="22">
        <v>58.163684210526327</v>
      </c>
      <c r="D327" s="22">
        <v>17.745418823413697</v>
      </c>
      <c r="E327" s="22">
        <v>95</v>
      </c>
      <c r="F327" s="22">
        <f t="shared" si="10"/>
        <v>98795</v>
      </c>
      <c r="G327" s="24">
        <f>ABC[[#This Row],[Frecuencia Acumulada]]/SUM($F$78:$F$1143)</f>
        <v>8.1037600199697249E-4</v>
      </c>
      <c r="H327" s="22">
        <f t="shared" si="11"/>
        <v>4506961.4370000027</v>
      </c>
      <c r="I327" s="24">
        <f>H327/SUM(ABC[Carga Total])</f>
        <v>0.76328638546333683</v>
      </c>
      <c r="J327" s="23" t="str">
        <f>IF(ABC[[#This Row],[Acum (%)]] &lt;= 0.8, "A", IF( AND(ABC[[#This Row],[Acum (%)]] &gt; 0.8, ABC[[#This Row],[Acum (%)]] &lt;= 0.95 ), "B",  IF( ABC[[#This Row],[Acum (%)]] &gt; 0.95, "C", "OTHER")))</f>
        <v>A</v>
      </c>
      <c r="K327" s="24">
        <f>ABC[[#This Row],[Carga STDEV]]/ABC[[#This Row],[Carga Promedio]]</f>
        <v>0.30509447715146926</v>
      </c>
      <c r="L32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27" s="26" t="str">
        <f>ABC[[#This Row],[ABC]]&amp;ABC[[#This Row],[XYZ]]</f>
        <v>AY</v>
      </c>
    </row>
    <row r="328" spans="1:13" x14ac:dyDescent="0.25">
      <c r="A328" s="22">
        <v>13031</v>
      </c>
      <c r="B328" s="22">
        <v>5517.3750000000009</v>
      </c>
      <c r="C328" s="22">
        <v>54.62747524752475</v>
      </c>
      <c r="D328" s="22">
        <v>22.123855258337802</v>
      </c>
      <c r="E328" s="22">
        <v>101</v>
      </c>
      <c r="F328" s="22">
        <f t="shared" si="10"/>
        <v>98896</v>
      </c>
      <c r="G328" s="24">
        <f>ABC[[#This Row],[Frecuencia Acumulada]]/SUM($F$78:$F$1143)</f>
        <v>8.1120446473498253E-4</v>
      </c>
      <c r="H328" s="22">
        <f t="shared" si="11"/>
        <v>4512478.8120000027</v>
      </c>
      <c r="I328" s="24">
        <f>H328/SUM(ABC[Carga Total])</f>
        <v>0.76422079266425558</v>
      </c>
      <c r="J328" s="23" t="str">
        <f>IF(ABC[[#This Row],[Acum (%)]] &lt;= 0.8, "A", IF( AND(ABC[[#This Row],[Acum (%)]] &gt; 0.8, ABC[[#This Row],[Acum (%)]] &lt;= 0.95 ), "B",  IF( ABC[[#This Row],[Acum (%)]] &gt; 0.95, "C", "OTHER")))</f>
        <v>A</v>
      </c>
      <c r="K328" s="24">
        <f>ABC[[#This Row],[Carga STDEV]]/ABC[[#This Row],[Carga Promedio]]</f>
        <v>0.40499501684988209</v>
      </c>
      <c r="L32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28" s="26" t="str">
        <f>ABC[[#This Row],[ABC]]&amp;ABC[[#This Row],[XYZ]]</f>
        <v>AY</v>
      </c>
    </row>
    <row r="329" spans="1:13" x14ac:dyDescent="0.25">
      <c r="A329" s="22">
        <v>560157</v>
      </c>
      <c r="B329" s="22">
        <v>5493.5649999999987</v>
      </c>
      <c r="C329" s="22">
        <v>26.159833333333324</v>
      </c>
      <c r="D329" s="22">
        <v>8.7044033808244698</v>
      </c>
      <c r="E329" s="22">
        <v>210</v>
      </c>
      <c r="F329" s="22">
        <f t="shared" si="10"/>
        <v>99106</v>
      </c>
      <c r="G329" s="24">
        <f>ABC[[#This Row],[Frecuencia Acumulada]]/SUM($F$78:$F$1143)</f>
        <v>8.1292701102193387E-4</v>
      </c>
      <c r="H329" s="22">
        <f t="shared" si="11"/>
        <v>4517972.3770000031</v>
      </c>
      <c r="I329" s="24">
        <f>H329/SUM(ABC[Carga Total])</f>
        <v>0.76515116747015788</v>
      </c>
      <c r="J329" s="23" t="str">
        <f>IF(ABC[[#This Row],[Acum (%)]] &lt;= 0.8, "A", IF( AND(ABC[[#This Row],[Acum (%)]] &gt; 0.8, ABC[[#This Row],[Acum (%)]] &lt;= 0.95 ), "B",  IF( ABC[[#This Row],[Acum (%)]] &gt; 0.95, "C", "OTHER")))</f>
        <v>A</v>
      </c>
      <c r="K329" s="24">
        <f>ABC[[#This Row],[Carga STDEV]]/ABC[[#This Row],[Carga Promedio]]</f>
        <v>0.33273925219290923</v>
      </c>
      <c r="L32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29" s="26" t="str">
        <f>ABC[[#This Row],[ABC]]&amp;ABC[[#This Row],[XYZ]]</f>
        <v>AY</v>
      </c>
    </row>
    <row r="330" spans="1:13" x14ac:dyDescent="0.25">
      <c r="A330" s="22">
        <v>294210</v>
      </c>
      <c r="B330" s="22">
        <v>5484</v>
      </c>
      <c r="C330" s="22">
        <v>92.949152542372886</v>
      </c>
      <c r="D330" s="22">
        <v>37.389046768204061</v>
      </c>
      <c r="E330" s="22">
        <v>59</v>
      </c>
      <c r="F330" s="22">
        <f t="shared" si="10"/>
        <v>99165</v>
      </c>
      <c r="G330" s="24">
        <f>ABC[[#This Row],[Frecuencia Acumulada]]/SUM($F$78:$F$1143)</f>
        <v>8.1341096450255354E-4</v>
      </c>
      <c r="H330" s="22">
        <f t="shared" si="11"/>
        <v>4523456.3770000031</v>
      </c>
      <c r="I330" s="24">
        <f>H330/SUM(ABC[Carga Total])</f>
        <v>0.76607992237440825</v>
      </c>
      <c r="J330" s="23" t="str">
        <f>IF(ABC[[#This Row],[Acum (%)]] &lt;= 0.8, "A", IF( AND(ABC[[#This Row],[Acum (%)]] &gt; 0.8, ABC[[#This Row],[Acum (%)]] &lt;= 0.95 ), "B",  IF( ABC[[#This Row],[Acum (%)]] &gt; 0.95, "C", "OTHER")))</f>
        <v>A</v>
      </c>
      <c r="K330" s="24">
        <f>ABC[[#This Row],[Carga STDEV]]/ABC[[#This Row],[Carga Promedio]]</f>
        <v>0.40225269134282265</v>
      </c>
      <c r="L33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30" s="26" t="str">
        <f>ABC[[#This Row],[ABC]]&amp;ABC[[#This Row],[XYZ]]</f>
        <v>AY</v>
      </c>
    </row>
    <row r="331" spans="1:13" x14ac:dyDescent="0.25">
      <c r="A331" s="22">
        <v>23533</v>
      </c>
      <c r="B331" s="22">
        <v>5459.6550000000007</v>
      </c>
      <c r="C331" s="22">
        <v>26.632463414634174</v>
      </c>
      <c r="D331" s="22">
        <v>8.8324715583075513</v>
      </c>
      <c r="E331" s="22">
        <v>205</v>
      </c>
      <c r="F331" s="22">
        <f t="shared" si="10"/>
        <v>99370</v>
      </c>
      <c r="G331" s="24">
        <f>ABC[[#This Row],[Frecuencia Acumulada]]/SUM($F$78:$F$1143)</f>
        <v>8.1509249778267284E-4</v>
      </c>
      <c r="H331" s="22">
        <f t="shared" si="11"/>
        <v>4528916.0320000034</v>
      </c>
      <c r="I331" s="24">
        <f>H331/SUM(ABC[Carga Total])</f>
        <v>0.76700455427753833</v>
      </c>
      <c r="J331" s="23" t="str">
        <f>IF(ABC[[#This Row],[Acum (%)]] &lt;= 0.8, "A", IF( AND(ABC[[#This Row],[Acum (%)]] &gt; 0.8, ABC[[#This Row],[Acum (%)]] &lt;= 0.95 ), "B",  IF( ABC[[#This Row],[Acum (%)]] &gt; 0.95, "C", "OTHER")))</f>
        <v>A</v>
      </c>
      <c r="K331" s="24">
        <f>ABC[[#This Row],[Carga STDEV]]/ABC[[#This Row],[Carga Promedio]]</f>
        <v>0.33164305610025657</v>
      </c>
      <c r="L33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31" s="26" t="str">
        <f>ABC[[#This Row],[ABC]]&amp;ABC[[#This Row],[XYZ]]</f>
        <v>AY</v>
      </c>
    </row>
    <row r="332" spans="1:13" x14ac:dyDescent="0.25">
      <c r="A332" s="22">
        <v>29428</v>
      </c>
      <c r="B332" s="22">
        <v>5432.0000000000018</v>
      </c>
      <c r="C332" s="22">
        <v>37.7222222222222</v>
      </c>
      <c r="D332" s="22">
        <v>14.132388256214789</v>
      </c>
      <c r="E332" s="22">
        <v>144</v>
      </c>
      <c r="F332" s="22">
        <f t="shared" si="10"/>
        <v>99514</v>
      </c>
      <c r="G332" s="24">
        <f>ABC[[#This Row],[Frecuencia Acumulada]]/SUM($F$78:$F$1143)</f>
        <v>8.1627367237943952E-4</v>
      </c>
      <c r="H332" s="22">
        <f t="shared" si="11"/>
        <v>4534348.0320000034</v>
      </c>
      <c r="I332" s="24">
        <f>H332/SUM(ABC[Carga Total])</f>
        <v>0.76792450260720424</v>
      </c>
      <c r="J332" s="23" t="str">
        <f>IF(ABC[[#This Row],[Acum (%)]] &lt;= 0.8, "A", IF( AND(ABC[[#This Row],[Acum (%)]] &gt; 0.8, ABC[[#This Row],[Acum (%)]] &lt;= 0.95 ), "B",  IF( ABC[[#This Row],[Acum (%)]] &gt; 0.95, "C", "OTHER")))</f>
        <v>A</v>
      </c>
      <c r="K332" s="24">
        <f>ABC[[#This Row],[Carga STDEV]]/ABC[[#This Row],[Carga Promedio]]</f>
        <v>0.37464357674796223</v>
      </c>
      <c r="L33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32" s="26" t="str">
        <f>ABC[[#This Row],[ABC]]&amp;ABC[[#This Row],[XYZ]]</f>
        <v>AY</v>
      </c>
    </row>
    <row r="333" spans="1:13" x14ac:dyDescent="0.25">
      <c r="A333" s="22">
        <v>294174</v>
      </c>
      <c r="B333" s="22">
        <v>5428.8000000000011</v>
      </c>
      <c r="C333" s="22">
        <v>96.942857142857122</v>
      </c>
      <c r="D333" s="22">
        <v>42.132219832949083</v>
      </c>
      <c r="E333" s="22">
        <v>56</v>
      </c>
      <c r="F333" s="22">
        <f t="shared" si="10"/>
        <v>99570</v>
      </c>
      <c r="G333" s="24">
        <f>ABC[[#This Row],[Frecuencia Acumulada]]/SUM($F$78:$F$1143)</f>
        <v>8.1673301805595987E-4</v>
      </c>
      <c r="H333" s="22">
        <f t="shared" si="11"/>
        <v>4539776.8320000032</v>
      </c>
      <c r="I333" s="24">
        <f>H333/SUM(ABC[Carga Total])</f>
        <v>0.76884390899381871</v>
      </c>
      <c r="J333" s="23" t="str">
        <f>IF(ABC[[#This Row],[Acum (%)]] &lt;= 0.8, "A", IF( AND(ABC[[#This Row],[Acum (%)]] &gt; 0.8, ABC[[#This Row],[Acum (%)]] &lt;= 0.95 ), "B",  IF( ABC[[#This Row],[Acum (%)]] &gt; 0.95, "C", "OTHER")))</f>
        <v>A</v>
      </c>
      <c r="K333" s="24">
        <f>ABC[[#This Row],[Carga STDEV]]/ABC[[#This Row],[Carga Promedio]]</f>
        <v>0.43460881053734696</v>
      </c>
      <c r="L33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33" s="26" t="str">
        <f>ABC[[#This Row],[ABC]]&amp;ABC[[#This Row],[XYZ]]</f>
        <v>AY</v>
      </c>
    </row>
    <row r="334" spans="1:13" x14ac:dyDescent="0.25">
      <c r="A334" s="22">
        <v>294142</v>
      </c>
      <c r="B334" s="22">
        <v>5412.1000000000013</v>
      </c>
      <c r="C334" s="22">
        <v>115.15106382978723</v>
      </c>
      <c r="D334" s="22">
        <v>53.435120645591148</v>
      </c>
      <c r="E334" s="22">
        <v>47</v>
      </c>
      <c r="F334" s="22">
        <f t="shared" si="10"/>
        <v>99617</v>
      </c>
      <c r="G334" s="24">
        <f>ABC[[#This Row],[Frecuencia Acumulada]]/SUM($F$78:$F$1143)</f>
        <v>8.1711854032018229E-4</v>
      </c>
      <c r="H334" s="22">
        <f t="shared" si="11"/>
        <v>4545188.9320000028</v>
      </c>
      <c r="I334" s="24">
        <f>H334/SUM(ABC[Carga Total])</f>
        <v>0.76976048711513401</v>
      </c>
      <c r="J334" s="23" t="str">
        <f>IF(ABC[[#This Row],[Acum (%)]] &lt;= 0.8, "A", IF( AND(ABC[[#This Row],[Acum (%)]] &gt; 0.8, ABC[[#This Row],[Acum (%)]] &lt;= 0.95 ), "B",  IF( ABC[[#This Row],[Acum (%)]] &gt; 0.95, "C", "OTHER")))</f>
        <v>A</v>
      </c>
      <c r="K334" s="24">
        <f>ABC[[#This Row],[Carga STDEV]]/ABC[[#This Row],[Carga Promedio]]</f>
        <v>0.46404365594552649</v>
      </c>
      <c r="L33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34" s="26" t="str">
        <f>ABC[[#This Row],[ABC]]&amp;ABC[[#This Row],[XYZ]]</f>
        <v>AY</v>
      </c>
    </row>
    <row r="335" spans="1:13" x14ac:dyDescent="0.25">
      <c r="A335" s="22">
        <v>120212</v>
      </c>
      <c r="B335" s="22">
        <v>5398.3719999999985</v>
      </c>
      <c r="C335" s="22">
        <v>55.085428571428565</v>
      </c>
      <c r="D335" s="22">
        <v>13.089067001473873</v>
      </c>
      <c r="E335" s="22">
        <v>98</v>
      </c>
      <c r="F335" s="22">
        <f t="shared" si="10"/>
        <v>99715</v>
      </c>
      <c r="G335" s="24">
        <f>ABC[[#This Row],[Frecuencia Acumulada]]/SUM($F$78:$F$1143)</f>
        <v>8.1792239525409292E-4</v>
      </c>
      <c r="H335" s="22">
        <f t="shared" si="11"/>
        <v>4550587.3040000033</v>
      </c>
      <c r="I335" s="24">
        <f>H335/SUM(ABC[Carga Total])</f>
        <v>0.77067474030075911</v>
      </c>
      <c r="J335" s="23" t="str">
        <f>IF(ABC[[#This Row],[Acum (%)]] &lt;= 0.8, "A", IF( AND(ABC[[#This Row],[Acum (%)]] &gt; 0.8, ABC[[#This Row],[Acum (%)]] &lt;= 0.95 ), "B",  IF( ABC[[#This Row],[Acum (%)]] &gt; 0.95, "C", "OTHER")))</f>
        <v>A</v>
      </c>
      <c r="K335" s="24">
        <f>ABC[[#This Row],[Carga STDEV]]/ABC[[#This Row],[Carga Promedio]]</f>
        <v>0.23761396327345349</v>
      </c>
      <c r="L33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335" s="26" t="str">
        <f>ABC[[#This Row],[ABC]]&amp;ABC[[#This Row],[XYZ]]</f>
        <v>AX</v>
      </c>
    </row>
    <row r="336" spans="1:13" x14ac:dyDescent="0.25">
      <c r="A336" s="22">
        <v>13034</v>
      </c>
      <c r="B336" s="22">
        <v>5394.7650000000003</v>
      </c>
      <c r="C336" s="22">
        <v>46.91100000000003</v>
      </c>
      <c r="D336" s="22">
        <v>16.394333842530802</v>
      </c>
      <c r="E336" s="22">
        <v>115</v>
      </c>
      <c r="F336" s="22">
        <f t="shared" si="10"/>
        <v>99830</v>
      </c>
      <c r="G336" s="24">
        <f>ABC[[#This Row],[Frecuencia Acumulada]]/SUM($F$78:$F$1143)</f>
        <v>8.1886569441123305E-4</v>
      </c>
      <c r="H336" s="22">
        <f t="shared" si="11"/>
        <v>4555982.0690000029</v>
      </c>
      <c r="I336" s="24">
        <f>H336/SUM(ABC[Carga Total])</f>
        <v>0.77158838261495089</v>
      </c>
      <c r="J336" s="23" t="str">
        <f>IF(ABC[[#This Row],[Acum (%)]] &lt;= 0.8, "A", IF( AND(ABC[[#This Row],[Acum (%)]] &gt; 0.8, ABC[[#This Row],[Acum (%)]] &lt;= 0.95 ), "B",  IF( ABC[[#This Row],[Acum (%)]] &gt; 0.95, "C", "OTHER")))</f>
        <v>A</v>
      </c>
      <c r="K336" s="24">
        <f>ABC[[#This Row],[Carga STDEV]]/ABC[[#This Row],[Carga Promedio]]</f>
        <v>0.34947739000513295</v>
      </c>
      <c r="L33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36" s="26" t="str">
        <f>ABC[[#This Row],[ABC]]&amp;ABC[[#This Row],[XYZ]]</f>
        <v>AY</v>
      </c>
    </row>
    <row r="337" spans="1:13" x14ac:dyDescent="0.25">
      <c r="A337" s="22">
        <v>39412</v>
      </c>
      <c r="B337" s="22">
        <v>5370.6</v>
      </c>
      <c r="C337" s="22">
        <v>64.706024096385548</v>
      </c>
      <c r="D337" s="22">
        <v>30.290247764076948</v>
      </c>
      <c r="E337" s="22">
        <v>83</v>
      </c>
      <c r="F337" s="22">
        <f t="shared" si="10"/>
        <v>99913</v>
      </c>
      <c r="G337" s="24">
        <f>ABC[[#This Row],[Frecuencia Acumulada]]/SUM($F$78:$F$1143)</f>
        <v>8.1954651032464711E-4</v>
      </c>
      <c r="H337" s="22">
        <f t="shared" si="11"/>
        <v>4561352.6690000026</v>
      </c>
      <c r="I337" s="24">
        <f>H337/SUM(ABC[Carga Total])</f>
        <v>0.77249793241231901</v>
      </c>
      <c r="J337" s="23" t="str">
        <f>IF(ABC[[#This Row],[Acum (%)]] &lt;= 0.8, "A", IF( AND(ABC[[#This Row],[Acum (%)]] &gt; 0.8, ABC[[#This Row],[Acum (%)]] &lt;= 0.95 ), "B",  IF( ABC[[#This Row],[Acum (%)]] &gt; 0.95, "C", "OTHER")))</f>
        <v>A</v>
      </c>
      <c r="K337" s="24">
        <f>ABC[[#This Row],[Carga STDEV]]/ABC[[#This Row],[Carga Promedio]]</f>
        <v>0.46812098544266684</v>
      </c>
      <c r="L33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37" s="26" t="str">
        <f>ABC[[#This Row],[ABC]]&amp;ABC[[#This Row],[XYZ]]</f>
        <v>AY</v>
      </c>
    </row>
    <row r="338" spans="1:13" x14ac:dyDescent="0.25">
      <c r="A338" s="22">
        <v>29443</v>
      </c>
      <c r="B338" s="22">
        <v>5365.7</v>
      </c>
      <c r="C338" s="22">
        <v>111.78541666666666</v>
      </c>
      <c r="D338" s="22">
        <v>43.697762684747168</v>
      </c>
      <c r="E338" s="22">
        <v>48</v>
      </c>
      <c r="F338" s="22">
        <f t="shared" si="10"/>
        <v>99961</v>
      </c>
      <c r="G338" s="24">
        <f>ABC[[#This Row],[Frecuencia Acumulada]]/SUM($F$78:$F$1143)</f>
        <v>8.1994023519023601E-4</v>
      </c>
      <c r="H338" s="22">
        <f t="shared" si="11"/>
        <v>4566718.3690000027</v>
      </c>
      <c r="I338" s="24">
        <f>H338/SUM(ABC[Carga Total])</f>
        <v>0.77340665235938977</v>
      </c>
      <c r="J338" s="23" t="str">
        <f>IF(ABC[[#This Row],[Acum (%)]] &lt;= 0.8, "A", IF( AND(ABC[[#This Row],[Acum (%)]] &gt; 0.8, ABC[[#This Row],[Acum (%)]] &lt;= 0.95 ), "B",  IF( ABC[[#This Row],[Acum (%)]] &gt; 0.95, "C", "OTHER")))</f>
        <v>A</v>
      </c>
      <c r="K338" s="24">
        <f>ABC[[#This Row],[Carga STDEV]]/ABC[[#This Row],[Carga Promedio]]</f>
        <v>0.39090754400504391</v>
      </c>
      <c r="L33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38" s="26" t="str">
        <f>ABC[[#This Row],[ABC]]&amp;ABC[[#This Row],[XYZ]]</f>
        <v>AY</v>
      </c>
    </row>
    <row r="339" spans="1:13" x14ac:dyDescent="0.25">
      <c r="A339" s="22">
        <v>294188</v>
      </c>
      <c r="B339" s="22">
        <v>5352.2000000000007</v>
      </c>
      <c r="C339" s="22">
        <v>113.87659574468086</v>
      </c>
      <c r="D339" s="22">
        <v>45.123324792539663</v>
      </c>
      <c r="E339" s="22">
        <v>47</v>
      </c>
      <c r="F339" s="22">
        <f t="shared" si="10"/>
        <v>100008</v>
      </c>
      <c r="G339" s="24">
        <f>ABC[[#This Row],[Frecuencia Acumulada]]/SUM($F$78:$F$1143)</f>
        <v>8.2032575745445853E-4</v>
      </c>
      <c r="H339" s="22">
        <f t="shared" si="11"/>
        <v>4572070.5690000029</v>
      </c>
      <c r="I339" s="24">
        <f>H339/SUM(ABC[Carga Total])</f>
        <v>0.77431308598421267</v>
      </c>
      <c r="J339" s="23" t="str">
        <f>IF(ABC[[#This Row],[Acum (%)]] &lt;= 0.8, "A", IF( AND(ABC[[#This Row],[Acum (%)]] &gt; 0.8, ABC[[#This Row],[Acum (%)]] &lt;= 0.95 ), "B",  IF( ABC[[#This Row],[Acum (%)]] &gt; 0.95, "C", "OTHER")))</f>
        <v>A</v>
      </c>
      <c r="K339" s="24">
        <f>ABC[[#This Row],[Carga STDEV]]/ABC[[#This Row],[Carga Promedio]]</f>
        <v>0.39624757394143795</v>
      </c>
      <c r="L33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39" s="26" t="str">
        <f>ABC[[#This Row],[ABC]]&amp;ABC[[#This Row],[XYZ]]</f>
        <v>AY</v>
      </c>
    </row>
    <row r="340" spans="1:13" x14ac:dyDescent="0.25">
      <c r="A340" s="22">
        <v>13037</v>
      </c>
      <c r="B340" s="22">
        <v>5328.3940000000021</v>
      </c>
      <c r="C340" s="22">
        <v>46.3338608695652</v>
      </c>
      <c r="D340" s="22">
        <v>12.740191610065164</v>
      </c>
      <c r="E340" s="22">
        <v>115</v>
      </c>
      <c r="F340" s="22">
        <f t="shared" si="10"/>
        <v>100123</v>
      </c>
      <c r="G340" s="24">
        <f>ABC[[#This Row],[Frecuencia Acumulada]]/SUM($F$78:$F$1143)</f>
        <v>8.2126905661159856E-4</v>
      </c>
      <c r="H340" s="22">
        <f t="shared" si="11"/>
        <v>4577398.9630000032</v>
      </c>
      <c r="I340" s="24">
        <f>H340/SUM(ABC[Carga Total])</f>
        <v>0.77521548789144801</v>
      </c>
      <c r="J340" s="23" t="str">
        <f>IF(ABC[[#This Row],[Acum (%)]] &lt;= 0.8, "A", IF( AND(ABC[[#This Row],[Acum (%)]] &gt; 0.8, ABC[[#This Row],[Acum (%)]] &lt;= 0.95 ), "B",  IF( ABC[[#This Row],[Acum (%)]] &gt; 0.95, "C", "OTHER")))</f>
        <v>A</v>
      </c>
      <c r="K340" s="24">
        <f>ABC[[#This Row],[Carga STDEV]]/ABC[[#This Row],[Carga Promedio]]</f>
        <v>0.27496503358375796</v>
      </c>
      <c r="L34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340" s="26" t="str">
        <f>ABC[[#This Row],[ABC]]&amp;ABC[[#This Row],[XYZ]]</f>
        <v>AX</v>
      </c>
    </row>
    <row r="341" spans="1:13" x14ac:dyDescent="0.25">
      <c r="A341" s="22">
        <v>120211</v>
      </c>
      <c r="B341" s="22">
        <v>5300.0060000000012</v>
      </c>
      <c r="C341" s="22">
        <v>53.000060000000019</v>
      </c>
      <c r="D341" s="22">
        <v>11.307662555144192</v>
      </c>
      <c r="E341" s="22">
        <v>100</v>
      </c>
      <c r="F341" s="22">
        <f t="shared" si="10"/>
        <v>100223</v>
      </c>
      <c r="G341" s="24">
        <f>ABC[[#This Row],[Frecuencia Acumulada]]/SUM($F$78:$F$1143)</f>
        <v>8.2208931674824213E-4</v>
      </c>
      <c r="H341" s="22">
        <f t="shared" si="11"/>
        <v>4582698.9690000033</v>
      </c>
      <c r="I341" s="24">
        <f>H341/SUM(ABC[Carga Total])</f>
        <v>0.77611308208638896</v>
      </c>
      <c r="J341" s="23" t="str">
        <f>IF(ABC[[#This Row],[Acum (%)]] &lt;= 0.8, "A", IF( AND(ABC[[#This Row],[Acum (%)]] &gt; 0.8, ABC[[#This Row],[Acum (%)]] &lt;= 0.95 ), "B",  IF( ABC[[#This Row],[Acum (%)]] &gt; 0.95, "C", "OTHER")))</f>
        <v>A</v>
      </c>
      <c r="K341" s="24">
        <f>ABC[[#This Row],[Carga STDEV]]/ABC[[#This Row],[Carga Promedio]]</f>
        <v>0.2133518821515332</v>
      </c>
      <c r="L34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341" s="26" t="str">
        <f>ABC[[#This Row],[ABC]]&amp;ABC[[#This Row],[XYZ]]</f>
        <v>AX</v>
      </c>
    </row>
    <row r="342" spans="1:13" x14ac:dyDescent="0.25">
      <c r="A342" s="22">
        <v>13050</v>
      </c>
      <c r="B342" s="22">
        <v>5255.5480000000007</v>
      </c>
      <c r="C342" s="22">
        <v>59.051101123595515</v>
      </c>
      <c r="D342" s="22">
        <v>17.881253770006875</v>
      </c>
      <c r="E342" s="22">
        <v>89</v>
      </c>
      <c r="F342" s="22">
        <f t="shared" si="10"/>
        <v>100312</v>
      </c>
      <c r="G342" s="24">
        <f>ABC[[#This Row],[Frecuencia Acumulada]]/SUM($F$78:$F$1143)</f>
        <v>8.2281934826985482E-4</v>
      </c>
      <c r="H342" s="22">
        <f t="shared" si="11"/>
        <v>4587954.5170000037</v>
      </c>
      <c r="I342" s="24">
        <f>H342/SUM(ABC[Carga Total])</f>
        <v>0.77700314699877471</v>
      </c>
      <c r="J342" s="23" t="str">
        <f>IF(ABC[[#This Row],[Acum (%)]] &lt;= 0.8, "A", IF( AND(ABC[[#This Row],[Acum (%)]] &gt; 0.8, ABC[[#This Row],[Acum (%)]] &lt;= 0.95 ), "B",  IF( ABC[[#This Row],[Acum (%)]] &gt; 0.95, "C", "OTHER")))</f>
        <v>A</v>
      </c>
      <c r="K342" s="24">
        <f>ABC[[#This Row],[Carga STDEV]]/ABC[[#This Row],[Carga Promedio]]</f>
        <v>0.30280982792481614</v>
      </c>
      <c r="L34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42" s="26" t="str">
        <f>ABC[[#This Row],[ABC]]&amp;ABC[[#This Row],[XYZ]]</f>
        <v>AY</v>
      </c>
    </row>
    <row r="343" spans="1:13" x14ac:dyDescent="0.25">
      <c r="A343" s="22">
        <v>294200</v>
      </c>
      <c r="B343" s="22">
        <v>5243.8</v>
      </c>
      <c r="C343" s="22">
        <v>102.81960784313725</v>
      </c>
      <c r="D343" s="22">
        <v>45.440052903172742</v>
      </c>
      <c r="E343" s="22">
        <v>51</v>
      </c>
      <c r="F343" s="22">
        <f t="shared" si="10"/>
        <v>100363</v>
      </c>
      <c r="G343" s="24">
        <f>ABC[[#This Row],[Frecuencia Acumulada]]/SUM($F$78:$F$1143)</f>
        <v>8.2323768093954303E-4</v>
      </c>
      <c r="H343" s="22">
        <f t="shared" si="11"/>
        <v>4593198.3170000035</v>
      </c>
      <c r="I343" s="24">
        <f>H343/SUM(ABC[Carga Total])</f>
        <v>0.77789122230273311</v>
      </c>
      <c r="J343" s="23" t="str">
        <f>IF(ABC[[#This Row],[Acum (%)]] &lt;= 0.8, "A", IF( AND(ABC[[#This Row],[Acum (%)]] &gt; 0.8, ABC[[#This Row],[Acum (%)]] &lt;= 0.95 ), "B",  IF( ABC[[#This Row],[Acum (%)]] &gt; 0.95, "C", "OTHER")))</f>
        <v>A</v>
      </c>
      <c r="K343" s="24">
        <f>ABC[[#This Row],[Carga STDEV]]/ABC[[#This Row],[Carga Promedio]]</f>
        <v>0.4419395663568042</v>
      </c>
      <c r="L34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43" s="26" t="str">
        <f>ABC[[#This Row],[ABC]]&amp;ABC[[#This Row],[XYZ]]</f>
        <v>AY</v>
      </c>
    </row>
    <row r="344" spans="1:13" x14ac:dyDescent="0.25">
      <c r="A344" s="22">
        <v>29490</v>
      </c>
      <c r="B344" s="22">
        <v>5234.0999999999976</v>
      </c>
      <c r="C344" s="22">
        <v>116.31333333333333</v>
      </c>
      <c r="D344" s="22">
        <v>41.311128810967681</v>
      </c>
      <c r="E344" s="22">
        <v>45</v>
      </c>
      <c r="F344" s="22">
        <f t="shared" si="10"/>
        <v>100408</v>
      </c>
      <c r="G344" s="24">
        <f>ABC[[#This Row],[Frecuencia Acumulada]]/SUM($F$78:$F$1143)</f>
        <v>8.2360679800103261E-4</v>
      </c>
      <c r="H344" s="22">
        <f t="shared" si="11"/>
        <v>4598432.4170000032</v>
      </c>
      <c r="I344" s="24">
        <f>H344/SUM(ABC[Carga Total])</f>
        <v>0.77877765484181705</v>
      </c>
      <c r="J344" s="23" t="str">
        <f>IF(ABC[[#This Row],[Acum (%)]] &lt;= 0.8, "A", IF( AND(ABC[[#This Row],[Acum (%)]] &gt; 0.8, ABC[[#This Row],[Acum (%)]] &lt;= 0.95 ), "B",  IF( ABC[[#This Row],[Acum (%)]] &gt; 0.95, "C", "OTHER")))</f>
        <v>A</v>
      </c>
      <c r="K344" s="24">
        <f>ABC[[#This Row],[Carga STDEV]]/ABC[[#This Row],[Carga Promedio]]</f>
        <v>0.35517105070471439</v>
      </c>
      <c r="L34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44" s="26" t="str">
        <f>ABC[[#This Row],[ABC]]&amp;ABC[[#This Row],[XYZ]]</f>
        <v>AY</v>
      </c>
    </row>
    <row r="345" spans="1:13" x14ac:dyDescent="0.25">
      <c r="A345" s="22">
        <v>13054</v>
      </c>
      <c r="B345" s="22">
        <v>5231.3710000000001</v>
      </c>
      <c r="C345" s="22">
        <v>62.278226190476154</v>
      </c>
      <c r="D345" s="22">
        <v>23.803363740401487</v>
      </c>
      <c r="E345" s="22">
        <v>84</v>
      </c>
      <c r="F345" s="22">
        <f t="shared" si="10"/>
        <v>100492</v>
      </c>
      <c r="G345" s="24">
        <f>ABC[[#This Row],[Frecuencia Acumulada]]/SUM($F$78:$F$1143)</f>
        <v>8.2429581651581314E-4</v>
      </c>
      <c r="H345" s="22">
        <f t="shared" si="11"/>
        <v>4603663.7880000034</v>
      </c>
      <c r="I345" s="24">
        <f>H345/SUM(ABC[Carga Total])</f>
        <v>0.77966362520509269</v>
      </c>
      <c r="J345" s="23" t="str">
        <f>IF(ABC[[#This Row],[Acum (%)]] &lt;= 0.8, "A", IF( AND(ABC[[#This Row],[Acum (%)]] &gt; 0.8, ABC[[#This Row],[Acum (%)]] &lt;= 0.95 ), "B",  IF( ABC[[#This Row],[Acum (%)]] &gt; 0.95, "C", "OTHER")))</f>
        <v>A</v>
      </c>
      <c r="K345" s="24">
        <f>ABC[[#This Row],[Carga STDEV]]/ABC[[#This Row],[Carga Promedio]]</f>
        <v>0.38221004669592845</v>
      </c>
      <c r="L34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45" s="26" t="str">
        <f>ABC[[#This Row],[ABC]]&amp;ABC[[#This Row],[XYZ]]</f>
        <v>AY</v>
      </c>
    </row>
    <row r="346" spans="1:13" x14ac:dyDescent="0.25">
      <c r="A346" s="22">
        <v>23599</v>
      </c>
      <c r="B346" s="22">
        <v>5229.4000000000005</v>
      </c>
      <c r="C346" s="22">
        <v>26.016915422885575</v>
      </c>
      <c r="D346" s="22">
        <v>12.511263422924594</v>
      </c>
      <c r="E346" s="22">
        <v>201</v>
      </c>
      <c r="F346" s="22">
        <f t="shared" si="10"/>
        <v>100693</v>
      </c>
      <c r="G346" s="24">
        <f>ABC[[#This Row],[Frecuencia Acumulada]]/SUM($F$78:$F$1143)</f>
        <v>8.2594453939046665E-4</v>
      </c>
      <c r="H346" s="22">
        <f t="shared" si="11"/>
        <v>4608893.1880000038</v>
      </c>
      <c r="I346" s="24">
        <f>H346/SUM(ABC[Carga Total])</f>
        <v>0.78054926176532013</v>
      </c>
      <c r="J346" s="23" t="str">
        <f>IF(ABC[[#This Row],[Acum (%)]] &lt;= 0.8, "A", IF( AND(ABC[[#This Row],[Acum (%)]] &gt; 0.8, ABC[[#This Row],[Acum (%)]] &lt;= 0.95 ), "B",  IF( ABC[[#This Row],[Acum (%)]] &gt; 0.95, "C", "OTHER")))</f>
        <v>A</v>
      </c>
      <c r="K346" s="24">
        <f>ABC[[#This Row],[Carga STDEV]]/ABC[[#This Row],[Carga Promedio]]</f>
        <v>0.48088957586106307</v>
      </c>
      <c r="L34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46" s="26" t="str">
        <f>ABC[[#This Row],[ABC]]&amp;ABC[[#This Row],[XYZ]]</f>
        <v>AY</v>
      </c>
    </row>
    <row r="347" spans="1:13" x14ac:dyDescent="0.25">
      <c r="A347" s="22">
        <v>560166</v>
      </c>
      <c r="B347" s="22">
        <v>5206.378999999999</v>
      </c>
      <c r="C347" s="22">
        <v>32.539868749999997</v>
      </c>
      <c r="D347" s="22">
        <v>6.4225688439278024</v>
      </c>
      <c r="E347" s="22">
        <v>160</v>
      </c>
      <c r="F347" s="22">
        <f t="shared" si="10"/>
        <v>100853</v>
      </c>
      <c r="G347" s="24">
        <f>ABC[[#This Row],[Frecuencia Acumulada]]/SUM($F$78:$F$1143)</f>
        <v>8.2725695560909626E-4</v>
      </c>
      <c r="H347" s="22">
        <f t="shared" si="11"/>
        <v>4614099.5670000035</v>
      </c>
      <c r="I347" s="24">
        <f>H347/SUM(ABC[Carga Total])</f>
        <v>0.78143099955336448</v>
      </c>
      <c r="J347" s="23" t="str">
        <f>IF(ABC[[#This Row],[Acum (%)]] &lt;= 0.8, "A", IF( AND(ABC[[#This Row],[Acum (%)]] &gt; 0.8, ABC[[#This Row],[Acum (%)]] &lt;= 0.95 ), "B",  IF( ABC[[#This Row],[Acum (%)]] &gt; 0.95, "C", "OTHER")))</f>
        <v>A</v>
      </c>
      <c r="K347" s="24">
        <f>ABC[[#This Row],[Carga STDEV]]/ABC[[#This Row],[Carga Promedio]]</f>
        <v>0.19737537644271547</v>
      </c>
      <c r="L34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347" s="26" t="str">
        <f>ABC[[#This Row],[ABC]]&amp;ABC[[#This Row],[XYZ]]</f>
        <v>AX</v>
      </c>
    </row>
    <row r="348" spans="1:13" x14ac:dyDescent="0.25">
      <c r="A348" s="22">
        <v>24518</v>
      </c>
      <c r="B348" s="22">
        <v>5190.8590000000004</v>
      </c>
      <c r="C348" s="22">
        <v>68.300776315789477</v>
      </c>
      <c r="D348" s="22">
        <v>40.571047613652993</v>
      </c>
      <c r="E348" s="22">
        <v>76</v>
      </c>
      <c r="F348" s="22">
        <f t="shared" si="10"/>
        <v>100929</v>
      </c>
      <c r="G348" s="24">
        <f>ABC[[#This Row],[Frecuencia Acumulada]]/SUM($F$78:$F$1143)</f>
        <v>8.2788035331294544E-4</v>
      </c>
      <c r="H348" s="22">
        <f t="shared" si="11"/>
        <v>4619290.4260000037</v>
      </c>
      <c r="I348" s="24">
        <f>H348/SUM(ABC[Carga Total])</f>
        <v>0.78231010891760999</v>
      </c>
      <c r="J348" s="23" t="str">
        <f>IF(ABC[[#This Row],[Acum (%)]] &lt;= 0.8, "A", IF( AND(ABC[[#This Row],[Acum (%)]] &gt; 0.8, ABC[[#This Row],[Acum (%)]] &lt;= 0.95 ), "B",  IF( ABC[[#This Row],[Acum (%)]] &gt; 0.95, "C", "OTHER")))</f>
        <v>A</v>
      </c>
      <c r="K348" s="24">
        <f>ABC[[#This Row],[Carga STDEV]]/ABC[[#This Row],[Carga Promedio]]</f>
        <v>0.59400565853120402</v>
      </c>
      <c r="L34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48" s="26" t="str">
        <f>ABC[[#This Row],[ABC]]&amp;ABC[[#This Row],[XYZ]]</f>
        <v>AY</v>
      </c>
    </row>
    <row r="349" spans="1:13" x14ac:dyDescent="0.25">
      <c r="A349" s="22">
        <v>23553</v>
      </c>
      <c r="B349" s="22">
        <v>5176.9999999999991</v>
      </c>
      <c r="C349" s="22">
        <v>26.54871794871795</v>
      </c>
      <c r="D349" s="22">
        <v>10.664467251107009</v>
      </c>
      <c r="E349" s="22">
        <v>195</v>
      </c>
      <c r="F349" s="22">
        <f t="shared" si="10"/>
        <v>101124</v>
      </c>
      <c r="G349" s="24">
        <f>ABC[[#This Row],[Frecuencia Acumulada]]/SUM($F$78:$F$1143)</f>
        <v>8.2947986057940021E-4</v>
      </c>
      <c r="H349" s="22">
        <f t="shared" si="11"/>
        <v>4624467.4260000037</v>
      </c>
      <c r="I349" s="24">
        <f>H349/SUM(ABC[Carga Total])</f>
        <v>0.78318687116037156</v>
      </c>
      <c r="J349" s="23" t="str">
        <f>IF(ABC[[#This Row],[Acum (%)]] &lt;= 0.8, "A", IF( AND(ABC[[#This Row],[Acum (%)]] &gt; 0.8, ABC[[#This Row],[Acum (%)]] &lt;= 0.95 ), "B",  IF( ABC[[#This Row],[Acum (%)]] &gt; 0.95, "C", "OTHER")))</f>
        <v>A</v>
      </c>
      <c r="K349" s="24">
        <f>ABC[[#This Row],[Carga STDEV]]/ABC[[#This Row],[Carga Promedio]]</f>
        <v>0.40169424646819907</v>
      </c>
      <c r="L34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49" s="26" t="str">
        <f>ABC[[#This Row],[ABC]]&amp;ABC[[#This Row],[XYZ]]</f>
        <v>AY</v>
      </c>
    </row>
    <row r="350" spans="1:13" x14ac:dyDescent="0.25">
      <c r="A350" s="22">
        <v>560141</v>
      </c>
      <c r="B350" s="22">
        <v>5151.6129999999994</v>
      </c>
      <c r="C350" s="22">
        <v>27.846556756756758</v>
      </c>
      <c r="D350" s="22">
        <v>7.0787903641695031</v>
      </c>
      <c r="E350" s="22">
        <v>185</v>
      </c>
      <c r="F350" s="22">
        <f t="shared" si="10"/>
        <v>101309</v>
      </c>
      <c r="G350" s="24">
        <f>ABC[[#This Row],[Frecuencia Acumulada]]/SUM($F$78:$F$1143)</f>
        <v>8.3099734183219079E-4</v>
      </c>
      <c r="H350" s="22">
        <f t="shared" si="11"/>
        <v>4629619.0390000036</v>
      </c>
      <c r="I350" s="24">
        <f>H350/SUM(ABC[Carga Total])</f>
        <v>0.78405933393180649</v>
      </c>
      <c r="J350" s="23" t="str">
        <f>IF(ABC[[#This Row],[Acum (%)]] &lt;= 0.8, "A", IF( AND(ABC[[#This Row],[Acum (%)]] &gt; 0.8, ABC[[#This Row],[Acum (%)]] &lt;= 0.95 ), "B",  IF( ABC[[#This Row],[Acum (%)]] &gt; 0.95, "C", "OTHER")))</f>
        <v>A</v>
      </c>
      <c r="K350" s="24">
        <f>ABC[[#This Row],[Carga STDEV]]/ABC[[#This Row],[Carga Promedio]]</f>
        <v>0.25420702552217295</v>
      </c>
      <c r="L35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350" s="26" t="str">
        <f>ABC[[#This Row],[ABC]]&amp;ABC[[#This Row],[XYZ]]</f>
        <v>AX</v>
      </c>
    </row>
    <row r="351" spans="1:13" x14ac:dyDescent="0.25">
      <c r="A351" s="22">
        <v>560158</v>
      </c>
      <c r="B351" s="22">
        <v>5141.0620000000008</v>
      </c>
      <c r="C351" s="22">
        <v>29.045548022598865</v>
      </c>
      <c r="D351" s="22">
        <v>4.9115187881061138</v>
      </c>
      <c r="E351" s="22">
        <v>177</v>
      </c>
      <c r="F351" s="22">
        <f t="shared" si="10"/>
        <v>101486</v>
      </c>
      <c r="G351" s="24">
        <f>ABC[[#This Row],[Frecuencia Acumulada]]/SUM($F$78:$F$1143)</f>
        <v>8.324492022740498E-4</v>
      </c>
      <c r="H351" s="22">
        <f t="shared" si="11"/>
        <v>4634760.1010000035</v>
      </c>
      <c r="I351" s="24">
        <f>H351/SUM(ABC[Carga Total])</f>
        <v>0.78493000981538696</v>
      </c>
      <c r="J351" s="23" t="str">
        <f>IF(ABC[[#This Row],[Acum (%)]] &lt;= 0.8, "A", IF( AND(ABC[[#This Row],[Acum (%)]] &gt; 0.8, ABC[[#This Row],[Acum (%)]] &lt;= 0.95 ), "B",  IF( ABC[[#This Row],[Acum (%)]] &gt; 0.95, "C", "OTHER")))</f>
        <v>A</v>
      </c>
      <c r="K351" s="24">
        <f>ABC[[#This Row],[Carga STDEV]]/ABC[[#This Row],[Carga Promedio]]</f>
        <v>0.16909712924971187</v>
      </c>
      <c r="L35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351" s="26" t="str">
        <f>ABC[[#This Row],[ABC]]&amp;ABC[[#This Row],[XYZ]]</f>
        <v>AX</v>
      </c>
    </row>
    <row r="352" spans="1:13" x14ac:dyDescent="0.25">
      <c r="A352" s="22">
        <v>13043</v>
      </c>
      <c r="B352" s="22">
        <v>5118.2220000000016</v>
      </c>
      <c r="C352" s="22">
        <v>52.765175257731954</v>
      </c>
      <c r="D352" s="22">
        <v>27.7764352231986</v>
      </c>
      <c r="E352" s="22">
        <v>97</v>
      </c>
      <c r="F352" s="22">
        <f t="shared" si="10"/>
        <v>101583</v>
      </c>
      <c r="G352" s="24">
        <f>ABC[[#This Row],[Frecuencia Acumulada]]/SUM($F$78:$F$1143)</f>
        <v>8.3324485460659406E-4</v>
      </c>
      <c r="H352" s="22">
        <f t="shared" si="11"/>
        <v>4639878.3230000036</v>
      </c>
      <c r="I352" s="24">
        <f>H352/SUM(ABC[Carga Total])</f>
        <v>0.7857968175804384</v>
      </c>
      <c r="J352" s="23" t="str">
        <f>IF(ABC[[#This Row],[Acum (%)]] &lt;= 0.8, "A", IF( AND(ABC[[#This Row],[Acum (%)]] &gt; 0.8, ABC[[#This Row],[Acum (%)]] &lt;= 0.95 ), "B",  IF( ABC[[#This Row],[Acum (%)]] &gt; 0.95, "C", "OTHER")))</f>
        <v>A</v>
      </c>
      <c r="K352" s="24">
        <f>ABC[[#This Row],[Carga STDEV]]/ABC[[#This Row],[Carga Promedio]]</f>
        <v>0.5264160516386871</v>
      </c>
      <c r="L35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52" s="26" t="str">
        <f>ABC[[#This Row],[ABC]]&amp;ABC[[#This Row],[XYZ]]</f>
        <v>AY</v>
      </c>
    </row>
    <row r="353" spans="1:13" x14ac:dyDescent="0.25">
      <c r="A353" s="22">
        <v>120237</v>
      </c>
      <c r="B353" s="22">
        <v>5104.032000000002</v>
      </c>
      <c r="C353" s="22">
        <v>56.088263736263734</v>
      </c>
      <c r="D353" s="22">
        <v>27.895673618297145</v>
      </c>
      <c r="E353" s="22">
        <v>91</v>
      </c>
      <c r="F353" s="22">
        <f t="shared" si="10"/>
        <v>101674</v>
      </c>
      <c r="G353" s="24">
        <f>ABC[[#This Row],[Frecuencia Acumulada]]/SUM($F$78:$F$1143)</f>
        <v>8.339912913309397E-4</v>
      </c>
      <c r="H353" s="22">
        <f t="shared" si="11"/>
        <v>4644982.3550000032</v>
      </c>
      <c r="I353" s="24">
        <f>H353/SUM(ABC[Carga Total])</f>
        <v>0.78666122216677148</v>
      </c>
      <c r="J353" s="23" t="str">
        <f>IF(ABC[[#This Row],[Acum (%)]] &lt;= 0.8, "A", IF( AND(ABC[[#This Row],[Acum (%)]] &gt; 0.8, ABC[[#This Row],[Acum (%)]] &lt;= 0.95 ), "B",  IF( ABC[[#This Row],[Acum (%)]] &gt; 0.95, "C", "OTHER")))</f>
        <v>A</v>
      </c>
      <c r="K353" s="24">
        <f>ABC[[#This Row],[Carga STDEV]]/ABC[[#This Row],[Carga Promedio]]</f>
        <v>0.49735313165455081</v>
      </c>
      <c r="L35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53" s="26" t="str">
        <f>ABC[[#This Row],[ABC]]&amp;ABC[[#This Row],[XYZ]]</f>
        <v>AY</v>
      </c>
    </row>
    <row r="354" spans="1:13" x14ac:dyDescent="0.25">
      <c r="A354" s="22">
        <v>120162</v>
      </c>
      <c r="B354" s="22">
        <v>5089.686999999999</v>
      </c>
      <c r="C354" s="22">
        <v>59.878670588235281</v>
      </c>
      <c r="D354" s="22">
        <v>17.95303099650932</v>
      </c>
      <c r="E354" s="22">
        <v>85</v>
      </c>
      <c r="F354" s="22">
        <f t="shared" si="10"/>
        <v>101759</v>
      </c>
      <c r="G354" s="24">
        <f>ABC[[#This Row],[Frecuencia Acumulada]]/SUM($F$78:$F$1143)</f>
        <v>8.3468851244708671E-4</v>
      </c>
      <c r="H354" s="22">
        <f t="shared" si="11"/>
        <v>4650072.0420000032</v>
      </c>
      <c r="I354" s="24">
        <f>H354/SUM(ABC[Carga Total])</f>
        <v>0.78752319732401965</v>
      </c>
      <c r="J354" s="23" t="str">
        <f>IF(ABC[[#This Row],[Acum (%)]] &lt;= 0.8, "A", IF( AND(ABC[[#This Row],[Acum (%)]] &gt; 0.8, ABC[[#This Row],[Acum (%)]] &lt;= 0.95 ), "B",  IF( ABC[[#This Row],[Acum (%)]] &gt; 0.95, "C", "OTHER")))</f>
        <v>A</v>
      </c>
      <c r="K354" s="24">
        <f>ABC[[#This Row],[Carga STDEV]]/ABC[[#This Row],[Carga Promedio]]</f>
        <v>0.29982347336944148</v>
      </c>
      <c r="L35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354" s="26" t="str">
        <f>ABC[[#This Row],[ABC]]&amp;ABC[[#This Row],[XYZ]]</f>
        <v>AX</v>
      </c>
    </row>
    <row r="355" spans="1:13" x14ac:dyDescent="0.25">
      <c r="A355" s="22">
        <v>294118</v>
      </c>
      <c r="B355" s="22">
        <v>5081.6999999999989</v>
      </c>
      <c r="C355" s="22">
        <v>75.846268656716404</v>
      </c>
      <c r="D355" s="22">
        <v>42.101224801726588</v>
      </c>
      <c r="E355" s="22">
        <v>67</v>
      </c>
      <c r="F355" s="22">
        <f t="shared" si="10"/>
        <v>101826</v>
      </c>
      <c r="G355" s="24">
        <f>ABC[[#This Row],[Frecuencia Acumulada]]/SUM($F$78:$F$1143)</f>
        <v>8.3523808673863784E-4</v>
      </c>
      <c r="H355" s="22">
        <f t="shared" si="11"/>
        <v>4655153.7420000033</v>
      </c>
      <c r="I355" s="24">
        <f>H355/SUM(ABC[Carga Total])</f>
        <v>0.78838381982528316</v>
      </c>
      <c r="J355" s="23" t="str">
        <f>IF(ABC[[#This Row],[Acum (%)]] &lt;= 0.8, "A", IF( AND(ABC[[#This Row],[Acum (%)]] &gt; 0.8, ABC[[#This Row],[Acum (%)]] &lt;= 0.95 ), "B",  IF( ABC[[#This Row],[Acum (%)]] &gt; 0.95, "C", "OTHER")))</f>
        <v>A</v>
      </c>
      <c r="K355" s="24">
        <f>ABC[[#This Row],[Carga STDEV]]/ABC[[#This Row],[Carga Promedio]]</f>
        <v>0.55508630216574806</v>
      </c>
      <c r="L35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55" s="26" t="str">
        <f>ABC[[#This Row],[ABC]]&amp;ABC[[#This Row],[XYZ]]</f>
        <v>AY</v>
      </c>
    </row>
    <row r="356" spans="1:13" x14ac:dyDescent="0.25">
      <c r="A356" s="22">
        <v>294121</v>
      </c>
      <c r="B356" s="22">
        <v>5078.7</v>
      </c>
      <c r="C356" s="22">
        <v>76.95</v>
      </c>
      <c r="D356" s="22">
        <v>32.181362260213234</v>
      </c>
      <c r="E356" s="22">
        <v>66</v>
      </c>
      <c r="F356" s="22">
        <f t="shared" si="10"/>
        <v>101892</v>
      </c>
      <c r="G356" s="24">
        <f>ABC[[#This Row],[Frecuencia Acumulada]]/SUM($F$78:$F$1143)</f>
        <v>8.357794584288225E-4</v>
      </c>
      <c r="H356" s="22">
        <f t="shared" si="11"/>
        <v>4660232.4420000035</v>
      </c>
      <c r="I356" s="24">
        <f>H356/SUM(ABC[Carga Total])</f>
        <v>0.789243934254936</v>
      </c>
      <c r="J356" s="23" t="str">
        <f>IF(ABC[[#This Row],[Acum (%)]] &lt;= 0.8, "A", IF( AND(ABC[[#This Row],[Acum (%)]] &gt; 0.8, ABC[[#This Row],[Acum (%)]] &lt;= 0.95 ), "B",  IF( ABC[[#This Row],[Acum (%)]] &gt; 0.95, "C", "OTHER")))</f>
        <v>A</v>
      </c>
      <c r="K356" s="24">
        <f>ABC[[#This Row],[Carga STDEV]]/ABC[[#This Row],[Carga Promedio]]</f>
        <v>0.41821133541537664</v>
      </c>
      <c r="L35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56" s="26" t="str">
        <f>ABC[[#This Row],[ABC]]&amp;ABC[[#This Row],[XYZ]]</f>
        <v>AY</v>
      </c>
    </row>
    <row r="357" spans="1:13" x14ac:dyDescent="0.25">
      <c r="A357" s="22">
        <v>120236</v>
      </c>
      <c r="B357" s="22">
        <v>5054.2050000000017</v>
      </c>
      <c r="C357" s="22">
        <v>45.947318181818176</v>
      </c>
      <c r="D357" s="22">
        <v>21.30720734542972</v>
      </c>
      <c r="E357" s="22">
        <v>110</v>
      </c>
      <c r="F357" s="22">
        <f t="shared" si="10"/>
        <v>102002</v>
      </c>
      <c r="G357" s="24">
        <f>ABC[[#This Row],[Frecuencia Acumulada]]/SUM($F$78:$F$1143)</f>
        <v>8.3668174457913048E-4</v>
      </c>
      <c r="H357" s="22">
        <f t="shared" si="11"/>
        <v>4665286.6470000036</v>
      </c>
      <c r="I357" s="24">
        <f>H357/SUM(ABC[Carga Total])</f>
        <v>0.79009990027988808</v>
      </c>
      <c r="J357" s="23" t="str">
        <f>IF(ABC[[#This Row],[Acum (%)]] &lt;= 0.8, "A", IF( AND(ABC[[#This Row],[Acum (%)]] &gt; 0.8, ABC[[#This Row],[Acum (%)]] &lt;= 0.95 ), "B",  IF( ABC[[#This Row],[Acum (%)]] &gt; 0.95, "C", "OTHER")))</f>
        <v>A</v>
      </c>
      <c r="K357" s="24">
        <f>ABC[[#This Row],[Carga STDEV]]/ABC[[#This Row],[Carga Promedio]]</f>
        <v>0.4637312511062115</v>
      </c>
      <c r="L35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57" s="26" t="str">
        <f>ABC[[#This Row],[ABC]]&amp;ABC[[#This Row],[XYZ]]</f>
        <v>AY</v>
      </c>
    </row>
    <row r="358" spans="1:13" x14ac:dyDescent="0.25">
      <c r="A358" s="22">
        <v>120232</v>
      </c>
      <c r="B358" s="22">
        <v>5021.7429999999995</v>
      </c>
      <c r="C358" s="22">
        <v>35.615198581560279</v>
      </c>
      <c r="D358" s="22">
        <v>31.005838908921621</v>
      </c>
      <c r="E358" s="22">
        <v>141</v>
      </c>
      <c r="F358" s="22">
        <f t="shared" si="10"/>
        <v>102143</v>
      </c>
      <c r="G358" s="24">
        <f>ABC[[#This Row],[Frecuencia Acumulada]]/SUM($F$78:$F$1143)</f>
        <v>8.3783831137179785E-4</v>
      </c>
      <c r="H358" s="22">
        <f t="shared" si="11"/>
        <v>4670308.3900000034</v>
      </c>
      <c r="I358" s="24">
        <f>H358/SUM(ABC[Carga Total])</f>
        <v>0.79095036863129842</v>
      </c>
      <c r="J358" s="23" t="str">
        <f>IF(ABC[[#This Row],[Acum (%)]] &lt;= 0.8, "A", IF( AND(ABC[[#This Row],[Acum (%)]] &gt; 0.8, ABC[[#This Row],[Acum (%)]] &lt;= 0.95 ), "B",  IF( ABC[[#This Row],[Acum (%)]] &gt; 0.95, "C", "OTHER")))</f>
        <v>A</v>
      </c>
      <c r="K358" s="24">
        <f>ABC[[#This Row],[Carga STDEV]]/ABC[[#This Row],[Carga Promedio]]</f>
        <v>0.87057885800964907</v>
      </c>
      <c r="L358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358" s="26" t="str">
        <f>ABC[[#This Row],[ABC]]&amp;ABC[[#This Row],[XYZ]]</f>
        <v>AZ</v>
      </c>
    </row>
    <row r="359" spans="1:13" x14ac:dyDescent="0.25">
      <c r="A359" s="22">
        <v>29448</v>
      </c>
      <c r="B359" s="22">
        <v>5011.4000000000015</v>
      </c>
      <c r="C359" s="22">
        <v>89.489285714285714</v>
      </c>
      <c r="D359" s="22">
        <v>37.846059857708397</v>
      </c>
      <c r="E359" s="22">
        <v>56</v>
      </c>
      <c r="F359" s="22">
        <f t="shared" si="10"/>
        <v>102199</v>
      </c>
      <c r="G359" s="24">
        <f>ABC[[#This Row],[Frecuencia Acumulada]]/SUM($F$78:$F$1143)</f>
        <v>8.3829765704831821E-4</v>
      </c>
      <c r="H359" s="22">
        <f t="shared" si="11"/>
        <v>4675319.7900000038</v>
      </c>
      <c r="I359" s="24">
        <f>H359/SUM(ABC[Carga Total])</f>
        <v>0.79179908532115262</v>
      </c>
      <c r="J359" s="23" t="str">
        <f>IF(ABC[[#This Row],[Acum (%)]] &lt;= 0.8, "A", IF( AND(ABC[[#This Row],[Acum (%)]] &gt; 0.8, ABC[[#This Row],[Acum (%)]] &lt;= 0.95 ), "B",  IF( ABC[[#This Row],[Acum (%)]] &gt; 0.95, "C", "OTHER")))</f>
        <v>A</v>
      </c>
      <c r="K359" s="24">
        <f>ABC[[#This Row],[Carga STDEV]]/ABC[[#This Row],[Carga Promedio]]</f>
        <v>0.4229116318856348</v>
      </c>
      <c r="L35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59" s="26" t="str">
        <f>ABC[[#This Row],[ABC]]&amp;ABC[[#This Row],[XYZ]]</f>
        <v>AY</v>
      </c>
    </row>
    <row r="360" spans="1:13" x14ac:dyDescent="0.25">
      <c r="A360" s="22">
        <v>13027</v>
      </c>
      <c r="B360" s="22">
        <v>4991.7919999999995</v>
      </c>
      <c r="C360" s="22">
        <v>47.99799999999999</v>
      </c>
      <c r="D360" s="22">
        <v>16.821104407134751</v>
      </c>
      <c r="E360" s="22">
        <v>104</v>
      </c>
      <c r="F360" s="22">
        <f t="shared" si="10"/>
        <v>102303</v>
      </c>
      <c r="G360" s="24">
        <f>ABC[[#This Row],[Frecuencia Acumulada]]/SUM($F$78:$F$1143)</f>
        <v>8.3915072759042746E-4</v>
      </c>
      <c r="H360" s="22">
        <f t="shared" si="11"/>
        <v>4680311.5820000041</v>
      </c>
      <c r="I360" s="24">
        <f>H360/SUM(ABC[Carga Total])</f>
        <v>0.79264448125495968</v>
      </c>
      <c r="J360" s="23" t="str">
        <f>IF(ABC[[#This Row],[Acum (%)]] &lt;= 0.8, "A", IF( AND(ABC[[#This Row],[Acum (%)]] &gt; 0.8, ABC[[#This Row],[Acum (%)]] &lt;= 0.95 ), "B",  IF( ABC[[#This Row],[Acum (%)]] &gt; 0.95, "C", "OTHER")))</f>
        <v>A</v>
      </c>
      <c r="K360" s="24">
        <f>ABC[[#This Row],[Carga STDEV]]/ABC[[#This Row],[Carga Promedio]]</f>
        <v>0.35045427741019947</v>
      </c>
      <c r="L36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60" s="26" t="str">
        <f>ABC[[#This Row],[ABC]]&amp;ABC[[#This Row],[XYZ]]</f>
        <v>AY</v>
      </c>
    </row>
    <row r="361" spans="1:13" x14ac:dyDescent="0.25">
      <c r="A361" s="22">
        <v>120239</v>
      </c>
      <c r="B361" s="22">
        <v>4970.6230000000023</v>
      </c>
      <c r="C361" s="22">
        <v>30.308676829268293</v>
      </c>
      <c r="D361" s="22">
        <v>18.905532353838563</v>
      </c>
      <c r="E361" s="22">
        <v>164</v>
      </c>
      <c r="F361" s="22">
        <f t="shared" si="10"/>
        <v>102467</v>
      </c>
      <c r="G361" s="24">
        <f>ABC[[#This Row],[Frecuencia Acumulada]]/SUM($F$78:$F$1143)</f>
        <v>8.4049595421452285E-4</v>
      </c>
      <c r="H361" s="22">
        <f t="shared" si="11"/>
        <v>4685282.2050000038</v>
      </c>
      <c r="I361" s="24">
        <f>H361/SUM(ABC[Carga Total])</f>
        <v>0.79348629206612475</v>
      </c>
      <c r="J361" s="23" t="str">
        <f>IF(ABC[[#This Row],[Acum (%)]] &lt;= 0.8, "A", IF( AND(ABC[[#This Row],[Acum (%)]] &gt; 0.8, ABC[[#This Row],[Acum (%)]] &lt;= 0.95 ), "B",  IF( ABC[[#This Row],[Acum (%)]] &gt; 0.95, "C", "OTHER")))</f>
        <v>A</v>
      </c>
      <c r="K361" s="24">
        <f>ABC[[#This Row],[Carga STDEV]]/ABC[[#This Row],[Carga Promedio]]</f>
        <v>0.62376633794788383</v>
      </c>
      <c r="L361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361" s="26" t="str">
        <f>ABC[[#This Row],[ABC]]&amp;ABC[[#This Row],[XYZ]]</f>
        <v>AZ</v>
      </c>
    </row>
    <row r="362" spans="1:13" x14ac:dyDescent="0.25">
      <c r="A362" s="22">
        <v>294119</v>
      </c>
      <c r="B362" s="22">
        <v>4956.7999999999975</v>
      </c>
      <c r="C362" s="22">
        <v>76.25846153846156</v>
      </c>
      <c r="D362" s="22">
        <v>29.774663580738469</v>
      </c>
      <c r="E362" s="22">
        <v>65</v>
      </c>
      <c r="F362" s="22">
        <f t="shared" si="10"/>
        <v>102532</v>
      </c>
      <c r="G362" s="24">
        <f>ABC[[#This Row],[Frecuencia Acumulada]]/SUM($F$78:$F$1143)</f>
        <v>8.4102912330334114E-4</v>
      </c>
      <c r="H362" s="22">
        <f t="shared" si="11"/>
        <v>4690239.0050000036</v>
      </c>
      <c r="I362" s="24">
        <f>H362/SUM(ABC[Carga Total])</f>
        <v>0.79432576185266524</v>
      </c>
      <c r="J362" s="23" t="str">
        <f>IF(ABC[[#This Row],[Acum (%)]] &lt;= 0.8, "A", IF( AND(ABC[[#This Row],[Acum (%)]] &gt; 0.8, ABC[[#This Row],[Acum (%)]] &lt;= 0.95 ), "B",  IF( ABC[[#This Row],[Acum (%)]] &gt; 0.95, "C", "OTHER")))</f>
        <v>A</v>
      </c>
      <c r="K362" s="24">
        <f>ABC[[#This Row],[Carga STDEV]]/ABC[[#This Row],[Carga Promedio]]</f>
        <v>0.39044406325613296</v>
      </c>
      <c r="L36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62" s="26" t="str">
        <f>ABC[[#This Row],[ABC]]&amp;ABC[[#This Row],[XYZ]]</f>
        <v>AY</v>
      </c>
    </row>
    <row r="363" spans="1:13" x14ac:dyDescent="0.25">
      <c r="A363" s="22">
        <v>323070</v>
      </c>
      <c r="B363" s="22">
        <v>4948.8000000000011</v>
      </c>
      <c r="C363" s="22">
        <v>109.97333333333333</v>
      </c>
      <c r="D363" s="22">
        <v>30.150594747639119</v>
      </c>
      <c r="E363" s="22">
        <v>45</v>
      </c>
      <c r="F363" s="22">
        <f t="shared" si="10"/>
        <v>102577</v>
      </c>
      <c r="G363" s="24">
        <f>ABC[[#This Row],[Frecuencia Acumulada]]/SUM($F$78:$F$1143)</f>
        <v>8.4139824036483072E-4</v>
      </c>
      <c r="H363" s="22">
        <f t="shared" si="11"/>
        <v>4695187.8050000034</v>
      </c>
      <c r="I363" s="24">
        <f>H363/SUM(ABC[Carga Total])</f>
        <v>0.79516387678157741</v>
      </c>
      <c r="J363" s="23" t="str">
        <f>IF(ABC[[#This Row],[Acum (%)]] &lt;= 0.8, "A", IF( AND(ABC[[#This Row],[Acum (%)]] &gt; 0.8, ABC[[#This Row],[Acum (%)]] &lt;= 0.95 ), "B",  IF( ABC[[#This Row],[Acum (%)]] &gt; 0.95, "C", "OTHER")))</f>
        <v>A</v>
      </c>
      <c r="K363" s="24">
        <f>ABC[[#This Row],[Carga STDEV]]/ABC[[#This Row],[Carga Promedio]]</f>
        <v>0.27416277959177182</v>
      </c>
      <c r="L36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363" s="26" t="str">
        <f>ABC[[#This Row],[ABC]]&amp;ABC[[#This Row],[XYZ]]</f>
        <v>AX</v>
      </c>
    </row>
    <row r="364" spans="1:13" x14ac:dyDescent="0.25">
      <c r="A364" s="22">
        <v>294133</v>
      </c>
      <c r="B364" s="22">
        <v>4911.3999999999996</v>
      </c>
      <c r="C364" s="22">
        <v>81.856666666666655</v>
      </c>
      <c r="D364" s="22">
        <v>34.10745416149571</v>
      </c>
      <c r="E364" s="22">
        <v>60</v>
      </c>
      <c r="F364" s="22">
        <f t="shared" si="10"/>
        <v>102637</v>
      </c>
      <c r="G364" s="24">
        <f>ABC[[#This Row],[Frecuencia Acumulada]]/SUM($F$78:$F$1143)</f>
        <v>8.4189039644681687E-4</v>
      </c>
      <c r="H364" s="22">
        <f t="shared" si="11"/>
        <v>4700099.2050000038</v>
      </c>
      <c r="I364" s="24">
        <f>H364/SUM(ABC[Carga Total])</f>
        <v>0.79599565775107695</v>
      </c>
      <c r="J364" s="23" t="str">
        <f>IF(ABC[[#This Row],[Acum (%)]] &lt;= 0.8, "A", IF( AND(ABC[[#This Row],[Acum (%)]] &gt; 0.8, ABC[[#This Row],[Acum (%)]] &lt;= 0.95 ), "B",  IF( ABC[[#This Row],[Acum (%)]] &gt; 0.95, "C", "OTHER")))</f>
        <v>A</v>
      </c>
      <c r="K364" s="24">
        <f>ABC[[#This Row],[Carga STDEV]]/ABC[[#This Row],[Carga Promedio]]</f>
        <v>0.41667289361276683</v>
      </c>
      <c r="L36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64" s="26" t="str">
        <f>ABC[[#This Row],[ABC]]&amp;ABC[[#This Row],[XYZ]]</f>
        <v>AY</v>
      </c>
    </row>
    <row r="365" spans="1:13" x14ac:dyDescent="0.25">
      <c r="A365" s="22">
        <v>23526</v>
      </c>
      <c r="B365" s="22">
        <v>4898.0749999999998</v>
      </c>
      <c r="C365" s="22">
        <v>19.910873983739833</v>
      </c>
      <c r="D365" s="22">
        <v>8.1510463795769379</v>
      </c>
      <c r="E365" s="22">
        <v>246</v>
      </c>
      <c r="F365" s="22">
        <f t="shared" si="10"/>
        <v>102883</v>
      </c>
      <c r="G365" s="24">
        <f>ABC[[#This Row],[Frecuencia Acumulada]]/SUM($F$78:$F$1143)</f>
        <v>8.4390823638295985E-4</v>
      </c>
      <c r="H365" s="22">
        <f t="shared" si="11"/>
        <v>4704997.280000004</v>
      </c>
      <c r="I365" s="24">
        <f>H365/SUM(ABC[Carga Total])</f>
        <v>0.79682518203583919</v>
      </c>
      <c r="J365" s="23" t="str">
        <f>IF(ABC[[#This Row],[Acum (%)]] &lt;= 0.8, "A", IF( AND(ABC[[#This Row],[Acum (%)]] &gt; 0.8, ABC[[#This Row],[Acum (%)]] &lt;= 0.95 ), "B",  IF( ABC[[#This Row],[Acum (%)]] &gt; 0.95, "C", "OTHER")))</f>
        <v>A</v>
      </c>
      <c r="K365" s="24">
        <f>ABC[[#This Row],[Carga STDEV]]/ABC[[#This Row],[Carga Promedio]]</f>
        <v>0.40937662436282157</v>
      </c>
      <c r="L36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65" s="26" t="str">
        <f>ABC[[#This Row],[ABC]]&amp;ABC[[#This Row],[XYZ]]</f>
        <v>AY</v>
      </c>
    </row>
    <row r="366" spans="1:13" x14ac:dyDescent="0.25">
      <c r="A366" s="22">
        <v>23578</v>
      </c>
      <c r="B366" s="22">
        <v>4782.2000000000016</v>
      </c>
      <c r="C366" s="22">
        <v>30.852903225806447</v>
      </c>
      <c r="D366" s="22">
        <v>10.670588961686944</v>
      </c>
      <c r="E366" s="22">
        <v>155</v>
      </c>
      <c r="F366" s="22">
        <f t="shared" si="10"/>
        <v>103038</v>
      </c>
      <c r="G366" s="24">
        <f>ABC[[#This Row],[Frecuencia Acumulada]]/SUM($F$78:$F$1143)</f>
        <v>8.4517963959475741E-4</v>
      </c>
      <c r="H366" s="22">
        <f t="shared" si="11"/>
        <v>4709779.4800000042</v>
      </c>
      <c r="I366" s="24">
        <f>H366/SUM(ABC[Carga Total])</f>
        <v>0.7976350820546404</v>
      </c>
      <c r="J366" s="23" t="str">
        <f>IF(ABC[[#This Row],[Acum (%)]] &lt;= 0.8, "A", IF( AND(ABC[[#This Row],[Acum (%)]] &gt; 0.8, ABC[[#This Row],[Acum (%)]] &lt;= 0.95 ), "B",  IF( ABC[[#This Row],[Acum (%)]] &gt; 0.95, "C", "OTHER")))</f>
        <v>A</v>
      </c>
      <c r="K366" s="24">
        <f>ABC[[#This Row],[Carga STDEV]]/ABC[[#This Row],[Carga Promedio]]</f>
        <v>0.34585364247866601</v>
      </c>
      <c r="L36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66" s="26" t="str">
        <f>ABC[[#This Row],[ABC]]&amp;ABC[[#This Row],[XYZ]]</f>
        <v>AY</v>
      </c>
    </row>
    <row r="367" spans="1:13" x14ac:dyDescent="0.25">
      <c r="A367" s="22">
        <v>30724</v>
      </c>
      <c r="B367" s="22">
        <v>4774.9999999999991</v>
      </c>
      <c r="C367" s="22">
        <v>170.53571428571428</v>
      </c>
      <c r="D367" s="22">
        <v>51.717933090704655</v>
      </c>
      <c r="E367" s="22">
        <v>28</v>
      </c>
      <c r="F367" s="22">
        <f t="shared" si="10"/>
        <v>103066</v>
      </c>
      <c r="G367" s="24">
        <f>ABC[[#This Row],[Frecuencia Acumulada]]/SUM($F$78:$F$1143)</f>
        <v>8.4540931243301759E-4</v>
      </c>
      <c r="H367" s="22">
        <f t="shared" si="11"/>
        <v>4714554.4800000042</v>
      </c>
      <c r="I367" s="24">
        <f>H367/SUM(ABC[Carga Total])</f>
        <v>0.79844376270157613</v>
      </c>
      <c r="J367" s="23" t="str">
        <f>IF(ABC[[#This Row],[Acum (%)]] &lt;= 0.8, "A", IF( AND(ABC[[#This Row],[Acum (%)]] &gt; 0.8, ABC[[#This Row],[Acum (%)]] &lt;= 0.95 ), "B",  IF( ABC[[#This Row],[Acum (%)]] &gt; 0.95, "C", "OTHER")))</f>
        <v>A</v>
      </c>
      <c r="K367" s="24">
        <f>ABC[[#This Row],[Carga STDEV]]/ABC[[#This Row],[Carga Promedio]]</f>
        <v>0.30326746105544095</v>
      </c>
      <c r="L36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67" s="26" t="str">
        <f>ABC[[#This Row],[ABC]]&amp;ABC[[#This Row],[XYZ]]</f>
        <v>AY</v>
      </c>
    </row>
    <row r="368" spans="1:13" x14ac:dyDescent="0.25">
      <c r="A368" s="22">
        <v>39817</v>
      </c>
      <c r="B368" s="22">
        <v>4750.2</v>
      </c>
      <c r="C368" s="22">
        <v>206.53043478260867</v>
      </c>
      <c r="D368" s="22">
        <v>49.668404396124075</v>
      </c>
      <c r="E368" s="22">
        <v>23</v>
      </c>
      <c r="F368" s="22">
        <f t="shared" si="10"/>
        <v>103089</v>
      </c>
      <c r="G368" s="24">
        <f>ABC[[#This Row],[Frecuencia Acumulada]]/SUM($F$78:$F$1143)</f>
        <v>8.4559797226444562E-4</v>
      </c>
      <c r="H368" s="22">
        <f t="shared" si="11"/>
        <v>4719304.6800000044</v>
      </c>
      <c r="I368" s="24">
        <f>H368/SUM(ABC[Carga Total])</f>
        <v>0.79924824328986388</v>
      </c>
      <c r="J368" s="23" t="str">
        <f>IF(ABC[[#This Row],[Acum (%)]] &lt;= 0.8, "A", IF( AND(ABC[[#This Row],[Acum (%)]] &gt; 0.8, ABC[[#This Row],[Acum (%)]] &lt;= 0.95 ), "B",  IF( ABC[[#This Row],[Acum (%)]] &gt; 0.95, "C", "OTHER")))</f>
        <v>A</v>
      </c>
      <c r="K368" s="24">
        <f>ABC[[#This Row],[Carga STDEV]]/ABC[[#This Row],[Carga Promedio]]</f>
        <v>0.24048951646474967</v>
      </c>
      <c r="L368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368" s="26" t="str">
        <f>ABC[[#This Row],[ABC]]&amp;ABC[[#This Row],[XYZ]]</f>
        <v>AX</v>
      </c>
    </row>
    <row r="369" spans="1:13" x14ac:dyDescent="0.25">
      <c r="A369" s="22">
        <v>35111</v>
      </c>
      <c r="B369" s="22">
        <v>4737.6080000000011</v>
      </c>
      <c r="C369" s="22">
        <v>14.89813836477987</v>
      </c>
      <c r="D369" s="22">
        <v>6.4928949563772216</v>
      </c>
      <c r="E369" s="22">
        <v>318</v>
      </c>
      <c r="F369" s="22">
        <f t="shared" si="10"/>
        <v>103407</v>
      </c>
      <c r="G369" s="24">
        <f>ABC[[#This Row],[Frecuencia Acumulada]]/SUM($F$78:$F$1143)</f>
        <v>8.4820639949897199E-4</v>
      </c>
      <c r="H369" s="22">
        <f t="shared" si="11"/>
        <v>4724042.2880000044</v>
      </c>
      <c r="I369" s="24">
        <f>H369/SUM(ABC[Carga Total])</f>
        <v>0.80005059133224454</v>
      </c>
      <c r="J369" s="23" t="str">
        <f>IF(ABC[[#This Row],[Acum (%)]] &lt;= 0.8, "A", IF( AND(ABC[[#This Row],[Acum (%)]] &gt; 0.8, ABC[[#This Row],[Acum (%)]] &lt;= 0.95 ), "B",  IF( ABC[[#This Row],[Acum (%)]] &gt; 0.95, "C", "OTHER")))</f>
        <v>B</v>
      </c>
      <c r="K369" s="24">
        <f>ABC[[#This Row],[Carga STDEV]]/ABC[[#This Row],[Carga Promedio]]</f>
        <v>0.43581921428027753</v>
      </c>
      <c r="L36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69" s="26" t="str">
        <f>ABC[[#This Row],[ABC]]&amp;ABC[[#This Row],[XYZ]]</f>
        <v>BY</v>
      </c>
    </row>
    <row r="370" spans="1:13" x14ac:dyDescent="0.25">
      <c r="A370" s="22">
        <v>294163</v>
      </c>
      <c r="B370" s="22">
        <v>4727</v>
      </c>
      <c r="C370" s="22">
        <v>131.30555555555554</v>
      </c>
      <c r="D370" s="22">
        <v>52.561479346676606</v>
      </c>
      <c r="E370" s="22">
        <v>36</v>
      </c>
      <c r="F370" s="22">
        <f t="shared" si="10"/>
        <v>103443</v>
      </c>
      <c r="G370" s="24">
        <f>ABC[[#This Row],[Frecuencia Acumulada]]/SUM($F$78:$F$1143)</f>
        <v>8.4850169314816364E-4</v>
      </c>
      <c r="H370" s="22">
        <f t="shared" si="11"/>
        <v>4728769.2880000044</v>
      </c>
      <c r="I370" s="24">
        <f>H370/SUM(ABC[Carga Total])</f>
        <v>0.80085114283341008</v>
      </c>
      <c r="J370" s="23" t="str">
        <f>IF(ABC[[#This Row],[Acum (%)]] &lt;= 0.8, "A", IF( AND(ABC[[#This Row],[Acum (%)]] &gt; 0.8, ABC[[#This Row],[Acum (%)]] &lt;= 0.95 ), "B",  IF( ABC[[#This Row],[Acum (%)]] &gt; 0.95, "C", "OTHER")))</f>
        <v>B</v>
      </c>
      <c r="K370" s="24">
        <f>ABC[[#This Row],[Carga STDEV]]/ABC[[#This Row],[Carga Promedio]]</f>
        <v>0.4002989753501921</v>
      </c>
      <c r="L37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70" s="26" t="str">
        <f>ABC[[#This Row],[ABC]]&amp;ABC[[#This Row],[XYZ]]</f>
        <v>BY</v>
      </c>
    </row>
    <row r="371" spans="1:13" x14ac:dyDescent="0.25">
      <c r="A371" s="22">
        <v>294193</v>
      </c>
      <c r="B371" s="22">
        <v>4723.0999999999995</v>
      </c>
      <c r="C371" s="22">
        <v>84.341071428571439</v>
      </c>
      <c r="D371" s="22">
        <v>41.985507355777877</v>
      </c>
      <c r="E371" s="22">
        <v>56</v>
      </c>
      <c r="F371" s="22">
        <f t="shared" si="10"/>
        <v>103499</v>
      </c>
      <c r="G371" s="24">
        <f>ABC[[#This Row],[Frecuencia Acumulada]]/SUM($F$78:$F$1143)</f>
        <v>8.4896103882468399E-4</v>
      </c>
      <c r="H371" s="22">
        <f t="shared" si="11"/>
        <v>4733492.388000004</v>
      </c>
      <c r="I371" s="24">
        <f>H371/SUM(ABC[Carga Total])</f>
        <v>0.80165103384148162</v>
      </c>
      <c r="J371" s="23" t="str">
        <f>IF(ABC[[#This Row],[Acum (%)]] &lt;= 0.8, "A", IF( AND(ABC[[#This Row],[Acum (%)]] &gt; 0.8, ABC[[#This Row],[Acum (%)]] &lt;= 0.95 ), "B",  IF( ABC[[#This Row],[Acum (%)]] &gt; 0.95, "C", "OTHER")))</f>
        <v>B</v>
      </c>
      <c r="K371" s="24">
        <f>ABC[[#This Row],[Carga STDEV]]/ABC[[#This Row],[Carga Promedio]]</f>
        <v>0.49780618913924346</v>
      </c>
      <c r="L37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71" s="26" t="str">
        <f>ABC[[#This Row],[ABC]]&amp;ABC[[#This Row],[XYZ]]</f>
        <v>BY</v>
      </c>
    </row>
    <row r="372" spans="1:13" x14ac:dyDescent="0.25">
      <c r="A372" s="22">
        <v>13045</v>
      </c>
      <c r="B372" s="22">
        <v>4721.4360000000006</v>
      </c>
      <c r="C372" s="22">
        <v>48.674597938144345</v>
      </c>
      <c r="D372" s="22">
        <v>15.613290367410675</v>
      </c>
      <c r="E372" s="22">
        <v>97</v>
      </c>
      <c r="F372" s="22">
        <f t="shared" si="10"/>
        <v>103596</v>
      </c>
      <c r="G372" s="24">
        <f>ABC[[#This Row],[Frecuencia Acumulada]]/SUM($F$78:$F$1143)</f>
        <v>8.4975669115722825E-4</v>
      </c>
      <c r="H372" s="22">
        <f t="shared" si="11"/>
        <v>4738213.8240000037</v>
      </c>
      <c r="I372" s="24">
        <f>H372/SUM(ABC[Carga Total])</f>
        <v>0.80245064303916647</v>
      </c>
      <c r="J372" s="23" t="str">
        <f>IF(ABC[[#This Row],[Acum (%)]] &lt;= 0.8, "A", IF( AND(ABC[[#This Row],[Acum (%)]] &gt; 0.8, ABC[[#This Row],[Acum (%)]] &lt;= 0.95 ), "B",  IF( ABC[[#This Row],[Acum (%)]] &gt; 0.95, "C", "OTHER")))</f>
        <v>B</v>
      </c>
      <c r="K372" s="24">
        <f>ABC[[#This Row],[Carga STDEV]]/ABC[[#This Row],[Carga Promedio]]</f>
        <v>0.32076875883498901</v>
      </c>
      <c r="L37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72" s="26" t="str">
        <f>ABC[[#This Row],[ABC]]&amp;ABC[[#This Row],[XYZ]]</f>
        <v>BY</v>
      </c>
    </row>
    <row r="373" spans="1:13" x14ac:dyDescent="0.25">
      <c r="A373" s="22">
        <v>120175</v>
      </c>
      <c r="B373" s="22">
        <v>4671.1169999999975</v>
      </c>
      <c r="C373" s="22">
        <v>34.600866666666668</v>
      </c>
      <c r="D373" s="22">
        <v>6.1668250652239731</v>
      </c>
      <c r="E373" s="22">
        <v>135</v>
      </c>
      <c r="F373" s="22">
        <f t="shared" si="10"/>
        <v>103731</v>
      </c>
      <c r="G373" s="24">
        <f>ABC[[#This Row],[Frecuencia Acumulada]]/SUM($F$78:$F$1143)</f>
        <v>8.5086404234169699E-4</v>
      </c>
      <c r="H373" s="22">
        <f t="shared" si="11"/>
        <v>4742884.9410000034</v>
      </c>
      <c r="I373" s="24">
        <f>H373/SUM(ABC[Carga Total])</f>
        <v>0.80324173035172608</v>
      </c>
      <c r="J373" s="23" t="str">
        <f>IF(ABC[[#This Row],[Acum (%)]] &lt;= 0.8, "A", IF( AND(ABC[[#This Row],[Acum (%)]] &gt; 0.8, ABC[[#This Row],[Acum (%)]] &lt;= 0.95 ), "B",  IF( ABC[[#This Row],[Acum (%)]] &gt; 0.95, "C", "OTHER")))</f>
        <v>B</v>
      </c>
      <c r="K373" s="24">
        <f>ABC[[#This Row],[Carga STDEV]]/ABC[[#This Row],[Carga Promedio]]</f>
        <v>0.17822747402928171</v>
      </c>
      <c r="L37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373" s="26" t="str">
        <f>ABC[[#This Row],[ABC]]&amp;ABC[[#This Row],[XYZ]]</f>
        <v>BX</v>
      </c>
    </row>
    <row r="374" spans="1:13" x14ac:dyDescent="0.25">
      <c r="A374" s="22">
        <v>120214</v>
      </c>
      <c r="B374" s="22">
        <v>4642.9460000000008</v>
      </c>
      <c r="C374" s="22">
        <v>37.747528455284552</v>
      </c>
      <c r="D374" s="22">
        <v>10.893544295444281</v>
      </c>
      <c r="E374" s="22">
        <v>123</v>
      </c>
      <c r="F374" s="22">
        <f t="shared" si="10"/>
        <v>103854</v>
      </c>
      <c r="G374" s="24">
        <f>ABC[[#This Row],[Frecuencia Acumulada]]/SUM($F$78:$F$1143)</f>
        <v>8.5187296230976859E-4</v>
      </c>
      <c r="H374" s="22">
        <f t="shared" si="11"/>
        <v>4747527.8870000038</v>
      </c>
      <c r="I374" s="24">
        <f>H374/SUM(ABC[Carga Total])</f>
        <v>0.80402804670250472</v>
      </c>
      <c r="J374" s="23" t="str">
        <f>IF(ABC[[#This Row],[Acum (%)]] &lt;= 0.8, "A", IF( AND(ABC[[#This Row],[Acum (%)]] &gt; 0.8, ABC[[#This Row],[Acum (%)]] &lt;= 0.95 ), "B",  IF( ABC[[#This Row],[Acum (%)]] &gt; 0.95, "C", "OTHER")))</f>
        <v>B</v>
      </c>
      <c r="K374" s="24">
        <f>ABC[[#This Row],[Carga STDEV]]/ABC[[#This Row],[Carga Promedio]]</f>
        <v>0.28858960417365326</v>
      </c>
      <c r="L37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374" s="26" t="str">
        <f>ABC[[#This Row],[ABC]]&amp;ABC[[#This Row],[XYZ]]</f>
        <v>BX</v>
      </c>
    </row>
    <row r="375" spans="1:13" x14ac:dyDescent="0.25">
      <c r="A375" s="22">
        <v>120222</v>
      </c>
      <c r="B375" s="22">
        <v>4613.6010000000006</v>
      </c>
      <c r="C375" s="22">
        <v>49.608612903225804</v>
      </c>
      <c r="D375" s="22">
        <v>15.496425921056384</v>
      </c>
      <c r="E375" s="22">
        <v>93</v>
      </c>
      <c r="F375" s="22">
        <f t="shared" si="10"/>
        <v>103947</v>
      </c>
      <c r="G375" s="24">
        <f>ABC[[#This Row],[Frecuencia Acumulada]]/SUM($F$78:$F$1143)</f>
        <v>8.5263580423684707E-4</v>
      </c>
      <c r="H375" s="22">
        <f t="shared" si="11"/>
        <v>4752141.4880000036</v>
      </c>
      <c r="I375" s="24">
        <f>H375/SUM(ABC[Carga Total])</f>
        <v>0.8048093932661452</v>
      </c>
      <c r="J375" s="23" t="str">
        <f>IF(ABC[[#This Row],[Acum (%)]] &lt;= 0.8, "A", IF( AND(ABC[[#This Row],[Acum (%)]] &gt; 0.8, ABC[[#This Row],[Acum (%)]] &lt;= 0.95 ), "B",  IF( ABC[[#This Row],[Acum (%)]] &gt; 0.95, "C", "OTHER")))</f>
        <v>B</v>
      </c>
      <c r="K375" s="24">
        <f>ABC[[#This Row],[Carga STDEV]]/ABC[[#This Row],[Carga Promedio]]</f>
        <v>0.3123736991253131</v>
      </c>
      <c r="L37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75" s="26" t="str">
        <f>ABC[[#This Row],[ABC]]&amp;ABC[[#This Row],[XYZ]]</f>
        <v>BY</v>
      </c>
    </row>
    <row r="376" spans="1:13" x14ac:dyDescent="0.25">
      <c r="A376" s="22">
        <v>23583</v>
      </c>
      <c r="B376" s="22">
        <v>4611.5</v>
      </c>
      <c r="C376" s="22">
        <v>28.821875000000002</v>
      </c>
      <c r="D376" s="22">
        <v>11.615272270652275</v>
      </c>
      <c r="E376" s="22">
        <v>160</v>
      </c>
      <c r="F376" s="22">
        <f t="shared" si="10"/>
        <v>104107</v>
      </c>
      <c r="G376" s="24">
        <f>ABC[[#This Row],[Frecuencia Acumulada]]/SUM($F$78:$F$1143)</f>
        <v>8.5394822045547667E-4</v>
      </c>
      <c r="H376" s="22">
        <f t="shared" si="11"/>
        <v>4756752.9880000036</v>
      </c>
      <c r="I376" s="24">
        <f>H376/SUM(ABC[Carga Total])</f>
        <v>0.80559038401030092</v>
      </c>
      <c r="J376" s="23" t="str">
        <f>IF(ABC[[#This Row],[Acum (%)]] &lt;= 0.8, "A", IF( AND(ABC[[#This Row],[Acum (%)]] &gt; 0.8, ABC[[#This Row],[Acum (%)]] &lt;= 0.95 ), "B",  IF( ABC[[#This Row],[Acum (%)]] &gt; 0.95, "C", "OTHER")))</f>
        <v>B</v>
      </c>
      <c r="K376" s="24">
        <f>ABC[[#This Row],[Carga STDEV]]/ABC[[#This Row],[Carga Promedio]]</f>
        <v>0.40300196537013205</v>
      </c>
      <c r="L37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76" s="26" t="str">
        <f>ABC[[#This Row],[ABC]]&amp;ABC[[#This Row],[XYZ]]</f>
        <v>BY</v>
      </c>
    </row>
    <row r="377" spans="1:13" x14ac:dyDescent="0.25">
      <c r="A377" s="22">
        <v>35116</v>
      </c>
      <c r="B377" s="22">
        <v>4607.2959999999994</v>
      </c>
      <c r="C377" s="22">
        <v>15.105888524590164</v>
      </c>
      <c r="D377" s="22">
        <v>5.2781694893765012</v>
      </c>
      <c r="E377" s="22">
        <v>305</v>
      </c>
      <c r="F377" s="22">
        <f t="shared" si="10"/>
        <v>104412</v>
      </c>
      <c r="G377" s="24">
        <f>ABC[[#This Row],[Frecuencia Acumulada]]/SUM($F$78:$F$1143)</f>
        <v>8.5645001387223943E-4</v>
      </c>
      <c r="H377" s="22">
        <f t="shared" si="11"/>
        <v>4761360.2840000037</v>
      </c>
      <c r="I377" s="24">
        <f>H377/SUM(ABC[Carga Total])</f>
        <v>0.80637066277677305</v>
      </c>
      <c r="J377" s="23" t="str">
        <f>IF(ABC[[#This Row],[Acum (%)]] &lt;= 0.8, "A", IF( AND(ABC[[#This Row],[Acum (%)]] &gt; 0.8, ABC[[#This Row],[Acum (%)]] &lt;= 0.95 ), "B",  IF( ABC[[#This Row],[Acum (%)]] &gt; 0.95, "C", "OTHER")))</f>
        <v>B</v>
      </c>
      <c r="K377" s="24">
        <f>ABC[[#This Row],[Carga STDEV]]/ABC[[#This Row],[Carga Promedio]]</f>
        <v>0.34941138886232465</v>
      </c>
      <c r="L37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77" s="26" t="str">
        <f>ABC[[#This Row],[ABC]]&amp;ABC[[#This Row],[XYZ]]</f>
        <v>BY</v>
      </c>
    </row>
    <row r="378" spans="1:13" x14ac:dyDescent="0.25">
      <c r="A378" s="22">
        <v>560154</v>
      </c>
      <c r="B378" s="22">
        <v>4599.7200000000012</v>
      </c>
      <c r="C378" s="22">
        <v>30.461721854304635</v>
      </c>
      <c r="D378" s="22">
        <v>7.3045326377156083</v>
      </c>
      <c r="E378" s="22">
        <v>151</v>
      </c>
      <c r="F378" s="22">
        <f t="shared" si="10"/>
        <v>104563</v>
      </c>
      <c r="G378" s="24">
        <f>ABC[[#This Row],[Frecuencia Acumulada]]/SUM($F$78:$F$1143)</f>
        <v>8.5768860667857121E-4</v>
      </c>
      <c r="H378" s="22">
        <f t="shared" si="11"/>
        <v>4765960.0040000034</v>
      </c>
      <c r="I378" s="24">
        <f>H378/SUM(ABC[Carga Total])</f>
        <v>0.80714965849307108</v>
      </c>
      <c r="J378" s="23" t="str">
        <f>IF(ABC[[#This Row],[Acum (%)]] &lt;= 0.8, "A", IF( AND(ABC[[#This Row],[Acum (%)]] &gt; 0.8, ABC[[#This Row],[Acum (%)]] &lt;= 0.95 ), "B",  IF( ABC[[#This Row],[Acum (%)]] &gt; 0.95, "C", "OTHER")))</f>
        <v>B</v>
      </c>
      <c r="K378" s="24">
        <f>ABC[[#This Row],[Carga STDEV]]/ABC[[#This Row],[Carga Promedio]]</f>
        <v>0.23979381968794988</v>
      </c>
      <c r="L378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378" s="26" t="str">
        <f>ABC[[#This Row],[ABC]]&amp;ABC[[#This Row],[XYZ]]</f>
        <v>BX</v>
      </c>
    </row>
    <row r="379" spans="1:13" x14ac:dyDescent="0.25">
      <c r="A379" s="22">
        <v>23593</v>
      </c>
      <c r="B379" s="22">
        <v>4598.2000000000007</v>
      </c>
      <c r="C379" s="22">
        <v>33.810294117647061</v>
      </c>
      <c r="D379" s="22">
        <v>10.852180387927275</v>
      </c>
      <c r="E379" s="22">
        <v>136</v>
      </c>
      <c r="F379" s="22">
        <f t="shared" si="10"/>
        <v>104699</v>
      </c>
      <c r="G379" s="24">
        <f>ABC[[#This Row],[Frecuencia Acumulada]]/SUM($F$78:$F$1143)</f>
        <v>8.5880416046440632E-4</v>
      </c>
      <c r="H379" s="22">
        <f t="shared" si="11"/>
        <v>4770558.2040000036</v>
      </c>
      <c r="I379" s="24">
        <f>H379/SUM(ABC[Carga Total])</f>
        <v>0.8079283967864197</v>
      </c>
      <c r="J379" s="23" t="str">
        <f>IF(ABC[[#This Row],[Acum (%)]] &lt;= 0.8, "A", IF( AND(ABC[[#This Row],[Acum (%)]] &gt; 0.8, ABC[[#This Row],[Acum (%)]] &lt;= 0.95 ), "B",  IF( ABC[[#This Row],[Acum (%)]] &gt; 0.95, "C", "OTHER")))</f>
        <v>B</v>
      </c>
      <c r="K379" s="24">
        <f>ABC[[#This Row],[Carga STDEV]]/ABC[[#This Row],[Carga Promedio]]</f>
        <v>0.32097267034015686</v>
      </c>
      <c r="L37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79" s="26" t="str">
        <f>ABC[[#This Row],[ABC]]&amp;ABC[[#This Row],[XYZ]]</f>
        <v>BY</v>
      </c>
    </row>
    <row r="380" spans="1:13" x14ac:dyDescent="0.25">
      <c r="A380" s="22">
        <v>29458</v>
      </c>
      <c r="B380" s="22">
        <v>4598.0999999999995</v>
      </c>
      <c r="C380" s="22">
        <v>90.158823529411777</v>
      </c>
      <c r="D380" s="22">
        <v>36.528001185230956</v>
      </c>
      <c r="E380" s="22">
        <v>51</v>
      </c>
      <c r="F380" s="22">
        <f t="shared" si="10"/>
        <v>104750</v>
      </c>
      <c r="G380" s="24">
        <f>ABC[[#This Row],[Frecuencia Acumulada]]/SUM($F$78:$F$1143)</f>
        <v>8.5922249313409452E-4</v>
      </c>
      <c r="H380" s="22">
        <f t="shared" si="11"/>
        <v>4775156.3040000033</v>
      </c>
      <c r="I380" s="24">
        <f>H380/SUM(ABC[Carga Total])</f>
        <v>0.80870711814404794</v>
      </c>
      <c r="J380" s="23" t="str">
        <f>IF(ABC[[#This Row],[Acum (%)]] &lt;= 0.8, "A", IF( AND(ABC[[#This Row],[Acum (%)]] &gt; 0.8, ABC[[#This Row],[Acum (%)]] &lt;= 0.95 ), "B",  IF( ABC[[#This Row],[Acum (%)]] &gt; 0.95, "C", "OTHER")))</f>
        <v>B</v>
      </c>
      <c r="K380" s="24">
        <f>ABC[[#This Row],[Carga STDEV]]/ABC[[#This Row],[Carga Promedio]]</f>
        <v>0.4051517062366583</v>
      </c>
      <c r="L38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80" s="26" t="str">
        <f>ABC[[#This Row],[ABC]]&amp;ABC[[#This Row],[XYZ]]</f>
        <v>BY</v>
      </c>
    </row>
    <row r="381" spans="1:13" x14ac:dyDescent="0.25">
      <c r="A381" s="22">
        <v>120142</v>
      </c>
      <c r="B381" s="22">
        <v>4587.476999999999</v>
      </c>
      <c r="C381" s="22">
        <v>21.140447004608298</v>
      </c>
      <c r="D381" s="22">
        <v>13.613201767381797</v>
      </c>
      <c r="E381" s="22">
        <v>217</v>
      </c>
      <c r="F381" s="22">
        <f t="shared" si="10"/>
        <v>104967</v>
      </c>
      <c r="G381" s="24">
        <f>ABC[[#This Row],[Frecuencia Acumulada]]/SUM($F$78:$F$1143)</f>
        <v>8.6100245763061096E-4</v>
      </c>
      <c r="H381" s="22">
        <f t="shared" si="11"/>
        <v>4779743.7810000032</v>
      </c>
      <c r="I381" s="24">
        <f>H381/SUM(ABC[Carga Total])</f>
        <v>0.80948404042010291</v>
      </c>
      <c r="J381" s="23" t="str">
        <f>IF(ABC[[#This Row],[Acum (%)]] &lt;= 0.8, "A", IF( AND(ABC[[#This Row],[Acum (%)]] &gt; 0.8, ABC[[#This Row],[Acum (%)]] &lt;= 0.95 ), "B",  IF( ABC[[#This Row],[Acum (%)]] &gt; 0.95, "C", "OTHER")))</f>
        <v>B</v>
      </c>
      <c r="K381" s="24">
        <f>ABC[[#This Row],[Carga STDEV]]/ABC[[#This Row],[Carga Promedio]]</f>
        <v>0.64394105594902162</v>
      </c>
      <c r="L381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381" s="26" t="str">
        <f>ABC[[#This Row],[ABC]]&amp;ABC[[#This Row],[XYZ]]</f>
        <v>BZ</v>
      </c>
    </row>
    <row r="382" spans="1:13" x14ac:dyDescent="0.25">
      <c r="A382" s="22">
        <v>6693</v>
      </c>
      <c r="B382" s="22">
        <v>4575.7000000000007</v>
      </c>
      <c r="C382" s="22">
        <v>93.381632653061217</v>
      </c>
      <c r="D382" s="22">
        <v>10.20979255154473</v>
      </c>
      <c r="E382" s="22">
        <v>49</v>
      </c>
      <c r="F382" s="22">
        <f t="shared" si="10"/>
        <v>105016</v>
      </c>
      <c r="G382" s="24">
        <f>ABC[[#This Row],[Frecuencia Acumulada]]/SUM($F$78:$F$1143)</f>
        <v>8.6140438509756632E-4</v>
      </c>
      <c r="H382" s="22">
        <f t="shared" si="11"/>
        <v>4784319.4810000034</v>
      </c>
      <c r="I382" s="24">
        <f>H382/SUM(ABC[Carga Total])</f>
        <v>0.81025896817637177</v>
      </c>
      <c r="J382" s="23" t="str">
        <f>IF(ABC[[#This Row],[Acum (%)]] &lt;= 0.8, "A", IF( AND(ABC[[#This Row],[Acum (%)]] &gt; 0.8, ABC[[#This Row],[Acum (%)]] &lt;= 0.95 ), "B",  IF( ABC[[#This Row],[Acum (%)]] &gt; 0.95, "C", "OTHER")))</f>
        <v>B</v>
      </c>
      <c r="K382" s="24">
        <f>ABC[[#This Row],[Carga STDEV]]/ABC[[#This Row],[Carga Promedio]]</f>
        <v>0.10933405490431886</v>
      </c>
      <c r="L38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382" s="26" t="str">
        <f>ABC[[#This Row],[ABC]]&amp;ABC[[#This Row],[XYZ]]</f>
        <v>BX</v>
      </c>
    </row>
    <row r="383" spans="1:13" x14ac:dyDescent="0.25">
      <c r="A383" s="22">
        <v>23556</v>
      </c>
      <c r="B383" s="22">
        <v>4566.7999999999993</v>
      </c>
      <c r="C383" s="22">
        <v>35.129230769230766</v>
      </c>
      <c r="D383" s="22">
        <v>11.809281897667644</v>
      </c>
      <c r="E383" s="22">
        <v>130</v>
      </c>
      <c r="F383" s="22">
        <f t="shared" si="10"/>
        <v>105146</v>
      </c>
      <c r="G383" s="24">
        <f>ABC[[#This Row],[Frecuencia Acumulada]]/SUM($F$78:$F$1143)</f>
        <v>8.6247072327520291E-4</v>
      </c>
      <c r="H383" s="22">
        <f t="shared" si="11"/>
        <v>4788886.2810000032</v>
      </c>
      <c r="I383" s="24">
        <f>H383/SUM(ABC[Carga Total])</f>
        <v>0.81103238865352911</v>
      </c>
      <c r="J383" s="23" t="str">
        <f>IF(ABC[[#This Row],[Acum (%)]] &lt;= 0.8, "A", IF( AND(ABC[[#This Row],[Acum (%)]] &gt; 0.8, ABC[[#This Row],[Acum (%)]] &lt;= 0.95 ), "B",  IF( ABC[[#This Row],[Acum (%)]] &gt; 0.95, "C", "OTHER")))</f>
        <v>B</v>
      </c>
      <c r="K383" s="24">
        <f>ABC[[#This Row],[Carga STDEV]]/ABC[[#This Row],[Carga Promedio]]</f>
        <v>0.33616682287308264</v>
      </c>
      <c r="L38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83" s="26" t="str">
        <f>ABC[[#This Row],[ABC]]&amp;ABC[[#This Row],[XYZ]]</f>
        <v>BY</v>
      </c>
    </row>
    <row r="384" spans="1:13" x14ac:dyDescent="0.25">
      <c r="A384" s="22">
        <v>560140</v>
      </c>
      <c r="B384" s="22">
        <v>4563.2310000000007</v>
      </c>
      <c r="C384" s="22">
        <v>28.520193749999986</v>
      </c>
      <c r="D384" s="22">
        <v>10.533192059495773</v>
      </c>
      <c r="E384" s="22">
        <v>160</v>
      </c>
      <c r="F384" s="22">
        <f t="shared" si="10"/>
        <v>105306</v>
      </c>
      <c r="G384" s="24">
        <f>ABC[[#This Row],[Frecuencia Acumulada]]/SUM($F$78:$F$1143)</f>
        <v>8.6378313949383252E-4</v>
      </c>
      <c r="H384" s="22">
        <f t="shared" si="11"/>
        <v>4793449.5120000029</v>
      </c>
      <c r="I384" s="24">
        <f>H384/SUM(ABC[Carga Total])</f>
        <v>0.81180520469482687</v>
      </c>
      <c r="J384" s="23" t="str">
        <f>IF(ABC[[#This Row],[Acum (%)]] &lt;= 0.8, "A", IF( AND(ABC[[#This Row],[Acum (%)]] &gt; 0.8, ABC[[#This Row],[Acum (%)]] &lt;= 0.95 ), "B",  IF( ABC[[#This Row],[Acum (%)]] &gt; 0.95, "C", "OTHER")))</f>
        <v>B</v>
      </c>
      <c r="K384" s="24">
        <f>ABC[[#This Row],[Carga STDEV]]/ABC[[#This Row],[Carga Promedio]]</f>
        <v>0.36932400080542155</v>
      </c>
      <c r="L38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84" s="26" t="str">
        <f>ABC[[#This Row],[ABC]]&amp;ABC[[#This Row],[XYZ]]</f>
        <v>BY</v>
      </c>
    </row>
    <row r="385" spans="1:13" x14ac:dyDescent="0.25">
      <c r="A385" s="22">
        <v>560134</v>
      </c>
      <c r="B385" s="22">
        <v>4557.8460000000005</v>
      </c>
      <c r="C385" s="22">
        <v>31.218123287671233</v>
      </c>
      <c r="D385" s="22">
        <v>7.6917130004471144</v>
      </c>
      <c r="E385" s="22">
        <v>146</v>
      </c>
      <c r="F385" s="22">
        <f t="shared" si="10"/>
        <v>105452</v>
      </c>
      <c r="G385" s="24">
        <f>ABC[[#This Row],[Frecuencia Acumulada]]/SUM($F$78:$F$1143)</f>
        <v>8.6498071929333215E-4</v>
      </c>
      <c r="H385" s="22">
        <f t="shared" si="11"/>
        <v>4798007.3580000028</v>
      </c>
      <c r="I385" s="24">
        <f>H385/SUM(ABC[Carga Total])</f>
        <v>0.81257710874758349</v>
      </c>
      <c r="J385" s="23" t="str">
        <f>IF(ABC[[#This Row],[Acum (%)]] &lt;= 0.8, "A", IF( AND(ABC[[#This Row],[Acum (%)]] &gt; 0.8, ABC[[#This Row],[Acum (%)]] &lt;= 0.95 ), "B",  IF( ABC[[#This Row],[Acum (%)]] &gt; 0.95, "C", "OTHER")))</f>
        <v>B</v>
      </c>
      <c r="K385" s="24">
        <f>ABC[[#This Row],[Carga STDEV]]/ABC[[#This Row],[Carga Promedio]]</f>
        <v>0.24638614338116704</v>
      </c>
      <c r="L38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385" s="26" t="str">
        <f>ABC[[#This Row],[ABC]]&amp;ABC[[#This Row],[XYZ]]</f>
        <v>BX</v>
      </c>
    </row>
    <row r="386" spans="1:13" x14ac:dyDescent="0.25">
      <c r="A386" s="22">
        <v>2407</v>
      </c>
      <c r="B386" s="22">
        <v>4543.2559999999994</v>
      </c>
      <c r="C386" s="22">
        <v>31.550388888888904</v>
      </c>
      <c r="D386" s="22">
        <v>11.73971173572493</v>
      </c>
      <c r="E386" s="22">
        <v>144</v>
      </c>
      <c r="F386" s="22">
        <f t="shared" si="10"/>
        <v>105596</v>
      </c>
      <c r="G386" s="24">
        <f>ABC[[#This Row],[Frecuencia Acumulada]]/SUM($F$78:$F$1143)</f>
        <v>8.6616189389009883E-4</v>
      </c>
      <c r="H386" s="22">
        <f t="shared" si="11"/>
        <v>4802550.6140000029</v>
      </c>
      <c r="I386" s="24">
        <f>H386/SUM(ABC[Carga Total])</f>
        <v>0.81334654187874045</v>
      </c>
      <c r="J386" s="23" t="str">
        <f>IF(ABC[[#This Row],[Acum (%)]] &lt;= 0.8, "A", IF( AND(ABC[[#This Row],[Acum (%)]] &gt; 0.8, ABC[[#This Row],[Acum (%)]] &lt;= 0.95 ), "B",  IF( ABC[[#This Row],[Acum (%)]] &gt; 0.95, "C", "OTHER")))</f>
        <v>B</v>
      </c>
      <c r="K386" s="24">
        <f>ABC[[#This Row],[Carga STDEV]]/ABC[[#This Row],[Carga Promedio]]</f>
        <v>0.37209404223411341</v>
      </c>
      <c r="L38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86" s="26" t="str">
        <f>ABC[[#This Row],[ABC]]&amp;ABC[[#This Row],[XYZ]]</f>
        <v>BY</v>
      </c>
    </row>
    <row r="387" spans="1:13" x14ac:dyDescent="0.25">
      <c r="A387" s="22">
        <v>23587</v>
      </c>
      <c r="B387" s="22">
        <v>4520.6000000000013</v>
      </c>
      <c r="C387" s="22">
        <v>27.733742331288347</v>
      </c>
      <c r="D387" s="22">
        <v>10.761678817463102</v>
      </c>
      <c r="E387" s="22">
        <v>163</v>
      </c>
      <c r="F387" s="22">
        <f t="shared" ref="F387:F450" si="12">F386+E387</f>
        <v>105759</v>
      </c>
      <c r="G387" s="24">
        <f>ABC[[#This Row],[Frecuencia Acumulada]]/SUM($F$78:$F$1143)</f>
        <v>8.6749891791282775E-4</v>
      </c>
      <c r="H387" s="22">
        <f t="shared" si="11"/>
        <v>4807071.2140000025</v>
      </c>
      <c r="I387" s="24">
        <f>H387/SUM(ABC[Carga Total])</f>
        <v>0.8141121380530939</v>
      </c>
      <c r="J387" s="23" t="str">
        <f>IF(ABC[[#This Row],[Acum (%)]] &lt;= 0.8, "A", IF( AND(ABC[[#This Row],[Acum (%)]] &gt; 0.8, ABC[[#This Row],[Acum (%)]] &lt;= 0.95 ), "B",  IF( ABC[[#This Row],[Acum (%)]] &gt; 0.95, "C", "OTHER")))</f>
        <v>B</v>
      </c>
      <c r="K387" s="24">
        <f>ABC[[#This Row],[Carga STDEV]]/ABC[[#This Row],[Carga Promedio]]</f>
        <v>0.3880355809508661</v>
      </c>
      <c r="L38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87" s="26" t="str">
        <f>ABC[[#This Row],[ABC]]&amp;ABC[[#This Row],[XYZ]]</f>
        <v>BY</v>
      </c>
    </row>
    <row r="388" spans="1:13" x14ac:dyDescent="0.25">
      <c r="A388" s="22">
        <v>13042</v>
      </c>
      <c r="B388" s="22">
        <v>4458.8779999999997</v>
      </c>
      <c r="C388" s="22">
        <v>57.165102564102561</v>
      </c>
      <c r="D388" s="22">
        <v>18.759129520821443</v>
      </c>
      <c r="E388" s="22">
        <v>78</v>
      </c>
      <c r="F388" s="22">
        <f t="shared" si="12"/>
        <v>105837</v>
      </c>
      <c r="G388" s="24">
        <f>ABC[[#This Row],[Frecuencia Acumulada]]/SUM($F$78:$F$1143)</f>
        <v>8.6813872081940966E-4</v>
      </c>
      <c r="H388" s="22">
        <f t="shared" ref="H388:H451" si="13">H387+B388</f>
        <v>4811530.092000002</v>
      </c>
      <c r="I388" s="24">
        <f>H388/SUM(ABC[Carga Total])</f>
        <v>0.81486728116212992</v>
      </c>
      <c r="J388" s="23" t="str">
        <f>IF(ABC[[#This Row],[Acum (%)]] &lt;= 0.8, "A", IF( AND(ABC[[#This Row],[Acum (%)]] &gt; 0.8, ABC[[#This Row],[Acum (%)]] &lt;= 0.95 ), "B",  IF( ABC[[#This Row],[Acum (%)]] &gt; 0.95, "C", "OTHER")))</f>
        <v>B</v>
      </c>
      <c r="K388" s="24">
        <f>ABC[[#This Row],[Carga STDEV]]/ABC[[#This Row],[Carga Promedio]]</f>
        <v>0.32815701677060294</v>
      </c>
      <c r="L38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88" s="26" t="str">
        <f>ABC[[#This Row],[ABC]]&amp;ABC[[#This Row],[XYZ]]</f>
        <v>BY</v>
      </c>
    </row>
    <row r="389" spans="1:13" x14ac:dyDescent="0.25">
      <c r="A389" s="22">
        <v>560149</v>
      </c>
      <c r="B389" s="22">
        <v>4454.1870000000017</v>
      </c>
      <c r="C389" s="22">
        <v>28.552480769230769</v>
      </c>
      <c r="D389" s="22">
        <v>11.056961081349003</v>
      </c>
      <c r="E389" s="22">
        <v>156</v>
      </c>
      <c r="F389" s="22">
        <f t="shared" si="12"/>
        <v>105993</v>
      </c>
      <c r="G389" s="24">
        <f>ABC[[#This Row],[Frecuencia Acumulada]]/SUM($F$78:$F$1143)</f>
        <v>8.6941832663257358E-4</v>
      </c>
      <c r="H389" s="22">
        <f t="shared" si="13"/>
        <v>4815984.279000002</v>
      </c>
      <c r="I389" s="24">
        <f>H389/SUM(ABC[Carga Total])</f>
        <v>0.81562162981652409</v>
      </c>
      <c r="J389" s="23" t="str">
        <f>IF(ABC[[#This Row],[Acum (%)]] &lt;= 0.8, "A", IF( AND(ABC[[#This Row],[Acum (%)]] &gt; 0.8, ABC[[#This Row],[Acum (%)]] &lt;= 0.95 ), "B",  IF( ABC[[#This Row],[Acum (%)]] &gt; 0.95, "C", "OTHER")))</f>
        <v>B</v>
      </c>
      <c r="K389" s="24">
        <f>ABC[[#This Row],[Carga STDEV]]/ABC[[#This Row],[Carga Promedio]]</f>
        <v>0.38725045192095542</v>
      </c>
      <c r="L38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89" s="26" t="str">
        <f>ABC[[#This Row],[ABC]]&amp;ABC[[#This Row],[XYZ]]</f>
        <v>BY</v>
      </c>
    </row>
    <row r="390" spans="1:13" x14ac:dyDescent="0.25">
      <c r="A390" s="22">
        <v>34114</v>
      </c>
      <c r="B390" s="22">
        <v>4448.0710000000008</v>
      </c>
      <c r="C390" s="22">
        <v>44.04030693069307</v>
      </c>
      <c r="D390" s="22">
        <v>13.979293735909961</v>
      </c>
      <c r="E390" s="22">
        <v>101</v>
      </c>
      <c r="F390" s="22">
        <f t="shared" si="12"/>
        <v>106094</v>
      </c>
      <c r="G390" s="24">
        <f>ABC[[#This Row],[Frecuencia Acumulada]]/SUM($F$78:$F$1143)</f>
        <v>8.7024678937058352E-4</v>
      </c>
      <c r="H390" s="22">
        <f t="shared" si="13"/>
        <v>4820432.3500000024</v>
      </c>
      <c r="I390" s="24">
        <f>H390/SUM(ABC[Carga Total])</f>
        <v>0.81637494268226163</v>
      </c>
      <c r="J390" s="23" t="str">
        <f>IF(ABC[[#This Row],[Acum (%)]] &lt;= 0.8, "A", IF( AND(ABC[[#This Row],[Acum (%)]] &gt; 0.8, ABC[[#This Row],[Acum (%)]] &lt;= 0.95 ), "B",  IF( ABC[[#This Row],[Acum (%)]] &gt; 0.95, "C", "OTHER")))</f>
        <v>B</v>
      </c>
      <c r="K390" s="24">
        <f>ABC[[#This Row],[Carga STDEV]]/ABC[[#This Row],[Carga Promedio]]</f>
        <v>0.31742044300257483</v>
      </c>
      <c r="L39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90" s="26" t="str">
        <f>ABC[[#This Row],[ABC]]&amp;ABC[[#This Row],[XYZ]]</f>
        <v>BY</v>
      </c>
    </row>
    <row r="391" spans="1:13" x14ac:dyDescent="0.25">
      <c r="A391" s="22">
        <v>3073</v>
      </c>
      <c r="B391" s="22">
        <v>4446.9000000000015</v>
      </c>
      <c r="C391" s="22">
        <v>39.704464285714288</v>
      </c>
      <c r="D391" s="22">
        <v>17.796696668849457</v>
      </c>
      <c r="E391" s="22">
        <v>112</v>
      </c>
      <c r="F391" s="22">
        <f t="shared" si="12"/>
        <v>106206</v>
      </c>
      <c r="G391" s="24">
        <f>ABC[[#This Row],[Frecuencia Acumulada]]/SUM($F$78:$F$1143)</f>
        <v>8.7116548072362434E-4</v>
      </c>
      <c r="H391" s="22">
        <f t="shared" si="13"/>
        <v>4824879.2500000028</v>
      </c>
      <c r="I391" s="24">
        <f>H391/SUM(ABC[Carga Total])</f>
        <v>0.81712805723071369</v>
      </c>
      <c r="J391" s="23" t="str">
        <f>IF(ABC[[#This Row],[Acum (%)]] &lt;= 0.8, "A", IF( AND(ABC[[#This Row],[Acum (%)]] &gt; 0.8, ABC[[#This Row],[Acum (%)]] &lt;= 0.95 ), "B",  IF( ABC[[#This Row],[Acum (%)]] &gt; 0.95, "C", "OTHER")))</f>
        <v>B</v>
      </c>
      <c r="K391" s="24">
        <f>ABC[[#This Row],[Carga STDEV]]/ABC[[#This Row],[Carga Promedio]]</f>
        <v>0.44822910947202299</v>
      </c>
      <c r="L39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91" s="26" t="str">
        <f>ABC[[#This Row],[ABC]]&amp;ABC[[#This Row],[XYZ]]</f>
        <v>BY</v>
      </c>
    </row>
    <row r="392" spans="1:13" x14ac:dyDescent="0.25">
      <c r="A392" s="22">
        <v>560162</v>
      </c>
      <c r="B392" s="22">
        <v>4428.4980000000005</v>
      </c>
      <c r="C392" s="22">
        <v>24.87920224719101</v>
      </c>
      <c r="D392" s="22">
        <v>11.689192182998289</v>
      </c>
      <c r="E392" s="22">
        <v>178</v>
      </c>
      <c r="F392" s="22">
        <f t="shared" si="12"/>
        <v>106384</v>
      </c>
      <c r="G392" s="24">
        <f>ABC[[#This Row],[Frecuencia Acumulada]]/SUM($F$78:$F$1143)</f>
        <v>8.7262554376684983E-4</v>
      </c>
      <c r="H392" s="22">
        <f t="shared" si="13"/>
        <v>4829307.7480000025</v>
      </c>
      <c r="I392" s="24">
        <f>H392/SUM(ABC[Carga Total])</f>
        <v>0.81787805526790591</v>
      </c>
      <c r="J392" s="23" t="str">
        <f>IF(ABC[[#This Row],[Acum (%)]] &lt;= 0.8, "A", IF( AND(ABC[[#This Row],[Acum (%)]] &gt; 0.8, ABC[[#This Row],[Acum (%)]] &lt;= 0.95 ), "B",  IF( ABC[[#This Row],[Acum (%)]] &gt; 0.95, "C", "OTHER")))</f>
        <v>B</v>
      </c>
      <c r="K392" s="24">
        <f>ABC[[#This Row],[Carga STDEV]]/ABC[[#This Row],[Carga Promedio]]</f>
        <v>0.46983790182894869</v>
      </c>
      <c r="L39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92" s="26" t="str">
        <f>ABC[[#This Row],[ABC]]&amp;ABC[[#This Row],[XYZ]]</f>
        <v>BY</v>
      </c>
    </row>
    <row r="393" spans="1:13" x14ac:dyDescent="0.25">
      <c r="A393" s="22">
        <v>120165</v>
      </c>
      <c r="B393" s="22">
        <v>4400.322000000001</v>
      </c>
      <c r="C393" s="22">
        <v>46.319178947368421</v>
      </c>
      <c r="D393" s="22">
        <v>17.501178830799862</v>
      </c>
      <c r="E393" s="22">
        <v>95</v>
      </c>
      <c r="F393" s="22">
        <f t="shared" si="12"/>
        <v>106479</v>
      </c>
      <c r="G393" s="24">
        <f>ABC[[#This Row],[Frecuencia Acumulada]]/SUM($F$78:$F$1143)</f>
        <v>8.7340479089666114E-4</v>
      </c>
      <c r="H393" s="22">
        <f t="shared" si="13"/>
        <v>4833708.0700000022</v>
      </c>
      <c r="I393" s="24">
        <f>H393/SUM(ABC[Carga Total])</f>
        <v>0.81862328149653107</v>
      </c>
      <c r="J393" s="23" t="str">
        <f>IF(ABC[[#This Row],[Acum (%)]] &lt;= 0.8, "A", IF( AND(ABC[[#This Row],[Acum (%)]] &gt; 0.8, ABC[[#This Row],[Acum (%)]] &lt;= 0.95 ), "B",  IF( ABC[[#This Row],[Acum (%)]] &gt; 0.95, "C", "OTHER")))</f>
        <v>B</v>
      </c>
      <c r="K393" s="24">
        <f>ABC[[#This Row],[Carga STDEV]]/ABC[[#This Row],[Carga Promedio]]</f>
        <v>0.37783871019575088</v>
      </c>
      <c r="L39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93" s="26" t="str">
        <f>ABC[[#This Row],[ABC]]&amp;ABC[[#This Row],[XYZ]]</f>
        <v>BY</v>
      </c>
    </row>
    <row r="394" spans="1:13" x14ac:dyDescent="0.25">
      <c r="A394" s="22">
        <v>120171</v>
      </c>
      <c r="B394" s="22">
        <v>4353.1780000000026</v>
      </c>
      <c r="C394" s="22">
        <v>35.976677685950413</v>
      </c>
      <c r="D394" s="22">
        <v>19.243642372315623</v>
      </c>
      <c r="E394" s="22">
        <v>121</v>
      </c>
      <c r="F394" s="22">
        <f t="shared" si="12"/>
        <v>106600</v>
      </c>
      <c r="G394" s="24">
        <f>ABC[[#This Row],[Frecuencia Acumulada]]/SUM($F$78:$F$1143)</f>
        <v>8.7439730566199979E-4</v>
      </c>
      <c r="H394" s="22">
        <f t="shared" si="13"/>
        <v>4838061.2480000025</v>
      </c>
      <c r="I394" s="24">
        <f>H394/SUM(ABC[Carga Total])</f>
        <v>0.81936052354915234</v>
      </c>
      <c r="J394" s="23" t="str">
        <f>IF(ABC[[#This Row],[Acum (%)]] &lt;= 0.8, "A", IF( AND(ABC[[#This Row],[Acum (%)]] &gt; 0.8, ABC[[#This Row],[Acum (%)]] &lt;= 0.95 ), "B",  IF( ABC[[#This Row],[Acum (%)]] &gt; 0.95, "C", "OTHER")))</f>
        <v>B</v>
      </c>
      <c r="K394" s="24">
        <f>ABC[[#This Row],[Carga STDEV]]/ABC[[#This Row],[Carga Promedio]]</f>
        <v>0.5348921470820146</v>
      </c>
      <c r="L39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94" s="26" t="str">
        <f>ABC[[#This Row],[ABC]]&amp;ABC[[#This Row],[XYZ]]</f>
        <v>BY</v>
      </c>
    </row>
    <row r="395" spans="1:13" x14ac:dyDescent="0.25">
      <c r="A395" s="22">
        <v>3343187</v>
      </c>
      <c r="B395" s="22">
        <v>4329.7000000000007</v>
      </c>
      <c r="C395" s="22">
        <v>62.749275362318841</v>
      </c>
      <c r="D395" s="22">
        <v>16.458723980169712</v>
      </c>
      <c r="E395" s="22">
        <v>69</v>
      </c>
      <c r="F395" s="22">
        <f t="shared" si="12"/>
        <v>106669</v>
      </c>
      <c r="G395" s="24">
        <f>ABC[[#This Row],[Frecuencia Acumulada]]/SUM($F$78:$F$1143)</f>
        <v>8.7496328515628387E-4</v>
      </c>
      <c r="H395" s="22">
        <f t="shared" si="13"/>
        <v>4842390.9480000027</v>
      </c>
      <c r="I395" s="24">
        <f>H395/SUM(ABC[Carga Total])</f>
        <v>0.82009378943334876</v>
      </c>
      <c r="J395" s="23" t="str">
        <f>IF(ABC[[#This Row],[Acum (%)]] &lt;= 0.8, "A", IF( AND(ABC[[#This Row],[Acum (%)]] &gt; 0.8, ABC[[#This Row],[Acum (%)]] &lt;= 0.95 ), "B",  IF( ABC[[#This Row],[Acum (%)]] &gt; 0.95, "C", "OTHER")))</f>
        <v>B</v>
      </c>
      <c r="K395" s="24">
        <f>ABC[[#This Row],[Carga STDEV]]/ABC[[#This Row],[Carga Promedio]]</f>
        <v>0.2622934509623554</v>
      </c>
      <c r="L39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395" s="26" t="str">
        <f>ABC[[#This Row],[ABC]]&amp;ABC[[#This Row],[XYZ]]</f>
        <v>BX</v>
      </c>
    </row>
    <row r="396" spans="1:13" x14ac:dyDescent="0.25">
      <c r="A396" s="22">
        <v>120216</v>
      </c>
      <c r="B396" s="22">
        <v>4327.7160000000003</v>
      </c>
      <c r="C396" s="22">
        <v>36.989025641025634</v>
      </c>
      <c r="D396" s="22">
        <v>12.629508540456939</v>
      </c>
      <c r="E396" s="22">
        <v>117</v>
      </c>
      <c r="F396" s="22">
        <f t="shared" si="12"/>
        <v>106786</v>
      </c>
      <c r="G396" s="24">
        <f>ABC[[#This Row],[Frecuencia Acumulada]]/SUM($F$78:$F$1143)</f>
        <v>8.7592298951615674E-4</v>
      </c>
      <c r="H396" s="22">
        <f t="shared" si="13"/>
        <v>4846718.6640000027</v>
      </c>
      <c r="I396" s="24">
        <f>H396/SUM(ABC[Carga Total])</f>
        <v>0.82082671931285323</v>
      </c>
      <c r="J396" s="23" t="str">
        <f>IF(ABC[[#This Row],[Acum (%)]] &lt;= 0.8, "A", IF( AND(ABC[[#This Row],[Acum (%)]] &gt; 0.8, ABC[[#This Row],[Acum (%)]] &lt;= 0.95 ), "B",  IF( ABC[[#This Row],[Acum (%)]] &gt; 0.95, "C", "OTHER")))</f>
        <v>B</v>
      </c>
      <c r="K396" s="24">
        <f>ABC[[#This Row],[Carga STDEV]]/ABC[[#This Row],[Carga Promedio]]</f>
        <v>0.34143934103657964</v>
      </c>
      <c r="L39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96" s="26" t="str">
        <f>ABC[[#This Row],[ABC]]&amp;ABC[[#This Row],[XYZ]]</f>
        <v>BY</v>
      </c>
    </row>
    <row r="397" spans="1:13" x14ac:dyDescent="0.25">
      <c r="A397" s="22">
        <v>34211</v>
      </c>
      <c r="B397" s="22">
        <v>4327.2999999999984</v>
      </c>
      <c r="C397" s="22">
        <v>15.909191176470589</v>
      </c>
      <c r="D397" s="22">
        <v>5.4147356080434896</v>
      </c>
      <c r="E397" s="22">
        <v>272</v>
      </c>
      <c r="F397" s="22">
        <f t="shared" si="12"/>
        <v>107058</v>
      </c>
      <c r="G397" s="24">
        <f>ABC[[#This Row],[Frecuencia Acumulada]]/SUM($F$78:$F$1143)</f>
        <v>8.7815409708782717E-4</v>
      </c>
      <c r="H397" s="22">
        <f t="shared" si="13"/>
        <v>4851045.9640000025</v>
      </c>
      <c r="I397" s="24">
        <f>H397/SUM(ABC[Carga Total])</f>
        <v>0.82155957873976104</v>
      </c>
      <c r="J397" s="23" t="str">
        <f>IF(ABC[[#This Row],[Acum (%)]] &lt;= 0.8, "A", IF( AND(ABC[[#This Row],[Acum (%)]] &gt; 0.8, ABC[[#This Row],[Acum (%)]] &lt;= 0.95 ), "B",  IF( ABC[[#This Row],[Acum (%)]] &gt; 0.95, "C", "OTHER")))</f>
        <v>B</v>
      </c>
      <c r="K397" s="24">
        <f>ABC[[#This Row],[Carga STDEV]]/ABC[[#This Row],[Carga Promedio]]</f>
        <v>0.34035266456862917</v>
      </c>
      <c r="L39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97" s="26" t="str">
        <f>ABC[[#This Row],[ABC]]&amp;ABC[[#This Row],[XYZ]]</f>
        <v>BY</v>
      </c>
    </row>
    <row r="398" spans="1:13" x14ac:dyDescent="0.25">
      <c r="A398" s="22">
        <v>294185</v>
      </c>
      <c r="B398" s="22">
        <v>4301.5000000000009</v>
      </c>
      <c r="C398" s="22">
        <v>87.785714285714306</v>
      </c>
      <c r="D398" s="22">
        <v>42.601638270532902</v>
      </c>
      <c r="E398" s="22">
        <v>49</v>
      </c>
      <c r="F398" s="22">
        <f t="shared" si="12"/>
        <v>107107</v>
      </c>
      <c r="G398" s="24">
        <f>ABC[[#This Row],[Frecuencia Acumulada]]/SUM($F$78:$F$1143)</f>
        <v>8.7855602455478253E-4</v>
      </c>
      <c r="H398" s="22">
        <f t="shared" si="13"/>
        <v>4855347.4640000025</v>
      </c>
      <c r="I398" s="24">
        <f>H398/SUM(ABC[Carga Total])</f>
        <v>0.82228806875081739</v>
      </c>
      <c r="J398" s="23" t="str">
        <f>IF(ABC[[#This Row],[Acum (%)]] &lt;= 0.8, "A", IF( AND(ABC[[#This Row],[Acum (%)]] &gt; 0.8, ABC[[#This Row],[Acum (%)]] &lt;= 0.95 ), "B",  IF( ABC[[#This Row],[Acum (%)]] &gt; 0.95, "C", "OTHER")))</f>
        <v>B</v>
      </c>
      <c r="K398" s="24">
        <f>ABC[[#This Row],[Carga STDEV]]/ABC[[#This Row],[Carga Promedio]]</f>
        <v>0.48529124148694913</v>
      </c>
      <c r="L39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98" s="26" t="str">
        <f>ABC[[#This Row],[ABC]]&amp;ABC[[#This Row],[XYZ]]</f>
        <v>BY</v>
      </c>
    </row>
    <row r="399" spans="1:13" x14ac:dyDescent="0.25">
      <c r="A399" s="22">
        <v>39424</v>
      </c>
      <c r="B399" s="22">
        <v>4287.1000000000022</v>
      </c>
      <c r="C399" s="22">
        <v>52.927160493827159</v>
      </c>
      <c r="D399" s="22">
        <v>17.063821467843002</v>
      </c>
      <c r="E399" s="22">
        <v>81</v>
      </c>
      <c r="F399" s="22">
        <f t="shared" si="12"/>
        <v>107188</v>
      </c>
      <c r="G399" s="24">
        <f>ABC[[#This Row],[Frecuencia Acumulada]]/SUM($F$78:$F$1143)</f>
        <v>8.7922043526546376E-4</v>
      </c>
      <c r="H399" s="22">
        <f t="shared" si="13"/>
        <v>4859634.5640000021</v>
      </c>
      <c r="I399" s="24">
        <f>H399/SUM(ABC[Carga Total])</f>
        <v>0.82301412001814256</v>
      </c>
      <c r="J399" s="23" t="str">
        <f>IF(ABC[[#This Row],[Acum (%)]] &lt;= 0.8, "A", IF( AND(ABC[[#This Row],[Acum (%)]] &gt; 0.8, ABC[[#This Row],[Acum (%)]] &lt;= 0.95 ), "B",  IF( ABC[[#This Row],[Acum (%)]] &gt; 0.95, "C", "OTHER")))</f>
        <v>B</v>
      </c>
      <c r="K399" s="24">
        <f>ABC[[#This Row],[Carga STDEV]]/ABC[[#This Row],[Carga Promedio]]</f>
        <v>0.3224019824345789</v>
      </c>
      <c r="L39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399" s="26" t="str">
        <f>ABC[[#This Row],[ABC]]&amp;ABC[[#This Row],[XYZ]]</f>
        <v>BY</v>
      </c>
    </row>
    <row r="400" spans="1:13" x14ac:dyDescent="0.25">
      <c r="A400" s="22">
        <v>120178</v>
      </c>
      <c r="B400" s="22">
        <v>4279.3769999999986</v>
      </c>
      <c r="C400" s="22">
        <v>39.623861111111125</v>
      </c>
      <c r="D400" s="22">
        <v>17.166447773708029</v>
      </c>
      <c r="E400" s="22">
        <v>108</v>
      </c>
      <c r="F400" s="22">
        <f t="shared" si="12"/>
        <v>107296</v>
      </c>
      <c r="G400" s="24">
        <f>ABC[[#This Row],[Frecuencia Acumulada]]/SUM($F$78:$F$1143)</f>
        <v>8.8010631621303879E-4</v>
      </c>
      <c r="H400" s="22">
        <f t="shared" si="13"/>
        <v>4863913.9410000024</v>
      </c>
      <c r="I400" s="24">
        <f>H400/SUM(ABC[Carga Total])</f>
        <v>0.82373886333978485</v>
      </c>
      <c r="J400" s="23" t="str">
        <f>IF(ABC[[#This Row],[Acum (%)]] &lt;= 0.8, "A", IF( AND(ABC[[#This Row],[Acum (%)]] &gt; 0.8, ABC[[#This Row],[Acum (%)]] &lt;= 0.95 ), "B",  IF( ABC[[#This Row],[Acum (%)]] &gt; 0.95, "C", "OTHER")))</f>
        <v>B</v>
      </c>
      <c r="K400" s="24">
        <f>ABC[[#This Row],[Carga STDEV]]/ABC[[#This Row],[Carga Promedio]]</f>
        <v>0.43323510865260678</v>
      </c>
      <c r="L40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00" s="26" t="str">
        <f>ABC[[#This Row],[ABC]]&amp;ABC[[#This Row],[XYZ]]</f>
        <v>BY</v>
      </c>
    </row>
    <row r="401" spans="1:13" x14ac:dyDescent="0.25">
      <c r="A401" s="22">
        <v>24511</v>
      </c>
      <c r="B401" s="22">
        <v>4272.2549999999983</v>
      </c>
      <c r="C401" s="22">
        <v>49.106379310344835</v>
      </c>
      <c r="D401" s="22">
        <v>14.449941049402064</v>
      </c>
      <c r="E401" s="22">
        <v>87</v>
      </c>
      <c r="F401" s="22">
        <f t="shared" si="12"/>
        <v>107383</v>
      </c>
      <c r="G401" s="24">
        <f>ABC[[#This Row],[Frecuencia Acumulada]]/SUM($F$78:$F$1143)</f>
        <v>8.8081994253191864E-4</v>
      </c>
      <c r="H401" s="22">
        <f t="shared" si="13"/>
        <v>4868186.1960000023</v>
      </c>
      <c r="I401" s="24">
        <f>H401/SUM(ABC[Carga Total])</f>
        <v>0.82446240049942343</v>
      </c>
      <c r="J401" s="23" t="str">
        <f>IF(ABC[[#This Row],[Acum (%)]] &lt;= 0.8, "A", IF( AND(ABC[[#This Row],[Acum (%)]] &gt; 0.8, ABC[[#This Row],[Acum (%)]] &lt;= 0.95 ), "B",  IF( ABC[[#This Row],[Acum (%)]] &gt; 0.95, "C", "OTHER")))</f>
        <v>B</v>
      </c>
      <c r="K401" s="24">
        <f>ABC[[#This Row],[Carga STDEV]]/ABC[[#This Row],[Carga Promedio]]</f>
        <v>0.29425792030156894</v>
      </c>
      <c r="L40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401" s="26" t="str">
        <f>ABC[[#This Row],[ABC]]&amp;ABC[[#This Row],[XYZ]]</f>
        <v>BX</v>
      </c>
    </row>
    <row r="402" spans="1:13" x14ac:dyDescent="0.25">
      <c r="A402" s="22">
        <v>3347</v>
      </c>
      <c r="B402" s="22">
        <v>4251.8490000000002</v>
      </c>
      <c r="C402" s="22">
        <v>20.540333333333329</v>
      </c>
      <c r="D402" s="22">
        <v>7.9865520325690023</v>
      </c>
      <c r="E402" s="22">
        <v>207</v>
      </c>
      <c r="F402" s="22">
        <f t="shared" si="12"/>
        <v>107590</v>
      </c>
      <c r="G402" s="24">
        <f>ABC[[#This Row],[Frecuencia Acumulada]]/SUM($F$78:$F$1143)</f>
        <v>8.8251788101477067E-4</v>
      </c>
      <c r="H402" s="22">
        <f t="shared" si="13"/>
        <v>4872438.0450000027</v>
      </c>
      <c r="I402" s="24">
        <f>H402/SUM(ABC[Carga Total])</f>
        <v>0.82518248175596653</v>
      </c>
      <c r="J402" s="23" t="str">
        <f>IF(ABC[[#This Row],[Acum (%)]] &lt;= 0.8, "A", IF( AND(ABC[[#This Row],[Acum (%)]] &gt; 0.8, ABC[[#This Row],[Acum (%)]] &lt;= 0.95 ), "B",  IF( ABC[[#This Row],[Acum (%)]] &gt; 0.95, "C", "OTHER")))</f>
        <v>B</v>
      </c>
      <c r="K402" s="24">
        <f>ABC[[#This Row],[Carga STDEV]]/ABC[[#This Row],[Carga Promedio]]</f>
        <v>0.38882290286926552</v>
      </c>
      <c r="L40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02" s="26" t="str">
        <f>ABC[[#This Row],[ABC]]&amp;ABC[[#This Row],[XYZ]]</f>
        <v>BY</v>
      </c>
    </row>
    <row r="403" spans="1:13" x14ac:dyDescent="0.25">
      <c r="A403" s="22">
        <v>55015</v>
      </c>
      <c r="B403" s="22">
        <v>4250.438000000001</v>
      </c>
      <c r="C403" s="22">
        <v>42.083544554455429</v>
      </c>
      <c r="D403" s="22">
        <v>25.880305756897368</v>
      </c>
      <c r="E403" s="22">
        <v>101</v>
      </c>
      <c r="F403" s="22">
        <f t="shared" si="12"/>
        <v>107691</v>
      </c>
      <c r="G403" s="24">
        <f>ABC[[#This Row],[Frecuencia Acumulada]]/SUM($F$78:$F$1143)</f>
        <v>8.8334634375278071E-4</v>
      </c>
      <c r="H403" s="22">
        <f t="shared" si="13"/>
        <v>4876688.4830000028</v>
      </c>
      <c r="I403" s="24">
        <f>H403/SUM(ABC[Carga Total])</f>
        <v>0.82590232404949537</v>
      </c>
      <c r="J403" s="23" t="str">
        <f>IF(ABC[[#This Row],[Acum (%)]] &lt;= 0.8, "A", IF( AND(ABC[[#This Row],[Acum (%)]] &gt; 0.8, ABC[[#This Row],[Acum (%)]] &lt;= 0.95 ), "B",  IF( ABC[[#This Row],[Acum (%)]] &gt; 0.95, "C", "OTHER")))</f>
        <v>B</v>
      </c>
      <c r="K403" s="24">
        <f>ABC[[#This Row],[Carga STDEV]]/ABC[[#This Row],[Carga Promedio]]</f>
        <v>0.61497447591204368</v>
      </c>
      <c r="L403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403" s="26" t="str">
        <f>ABC[[#This Row],[ABC]]&amp;ABC[[#This Row],[XYZ]]</f>
        <v>BZ</v>
      </c>
    </row>
    <row r="404" spans="1:13" x14ac:dyDescent="0.25">
      <c r="A404" s="22">
        <v>33414</v>
      </c>
      <c r="B404" s="22">
        <v>4232.1670000000013</v>
      </c>
      <c r="C404" s="22">
        <v>26.451043750000018</v>
      </c>
      <c r="D404" s="22">
        <v>6.7295131500776213</v>
      </c>
      <c r="E404" s="22">
        <v>160</v>
      </c>
      <c r="F404" s="22">
        <f t="shared" si="12"/>
        <v>107851</v>
      </c>
      <c r="G404" s="24">
        <f>ABC[[#This Row],[Frecuencia Acumulada]]/SUM($F$78:$F$1143)</f>
        <v>8.8465875997141032E-4</v>
      </c>
      <c r="H404" s="22">
        <f t="shared" si="13"/>
        <v>4880920.6500000032</v>
      </c>
      <c r="I404" s="24">
        <f>H404/SUM(ABC[Carga Total])</f>
        <v>0.82661907201755824</v>
      </c>
      <c r="J404" s="23" t="str">
        <f>IF(ABC[[#This Row],[Acum (%)]] &lt;= 0.8, "A", IF( AND(ABC[[#This Row],[Acum (%)]] &gt; 0.8, ABC[[#This Row],[Acum (%)]] &lt;= 0.95 ), "B",  IF( ABC[[#This Row],[Acum (%)]] &gt; 0.95, "C", "OTHER")))</f>
        <v>B</v>
      </c>
      <c r="K404" s="24">
        <f>ABC[[#This Row],[Carga STDEV]]/ABC[[#This Row],[Carga Promedio]]</f>
        <v>0.25441389813124543</v>
      </c>
      <c r="L40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404" s="26" t="str">
        <f>ABC[[#This Row],[ABC]]&amp;ABC[[#This Row],[XYZ]]</f>
        <v>BX</v>
      </c>
    </row>
    <row r="405" spans="1:13" x14ac:dyDescent="0.25">
      <c r="A405" s="22">
        <v>29430</v>
      </c>
      <c r="B405" s="22">
        <v>4218</v>
      </c>
      <c r="C405" s="22">
        <v>36.051282051282051</v>
      </c>
      <c r="D405" s="22">
        <v>14.791077316063266</v>
      </c>
      <c r="E405" s="22">
        <v>117</v>
      </c>
      <c r="F405" s="22">
        <f t="shared" si="12"/>
        <v>107968</v>
      </c>
      <c r="G405" s="24">
        <f>ABC[[#This Row],[Frecuencia Acumulada]]/SUM($F$78:$F$1143)</f>
        <v>8.8561846433128329E-4</v>
      </c>
      <c r="H405" s="22">
        <f t="shared" si="13"/>
        <v>4885138.6500000032</v>
      </c>
      <c r="I405" s="24">
        <f>H405/SUM(ABC[Carga Total])</f>
        <v>0.82733342070211835</v>
      </c>
      <c r="J405" s="23" t="str">
        <f>IF(ABC[[#This Row],[Acum (%)]] &lt;= 0.8, "A", IF( AND(ABC[[#This Row],[Acum (%)]] &gt; 0.8, ABC[[#This Row],[Acum (%)]] &lt;= 0.95 ), "B",  IF( ABC[[#This Row],[Acum (%)]] &gt; 0.95, "C", "OTHER")))</f>
        <v>B</v>
      </c>
      <c r="K405" s="24">
        <f>ABC[[#This Row],[Carga STDEV]]/ABC[[#This Row],[Carga Promedio]]</f>
        <v>0.41027881602166955</v>
      </c>
      <c r="L40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05" s="26" t="str">
        <f>ABC[[#This Row],[ABC]]&amp;ABC[[#This Row],[XYZ]]</f>
        <v>BY</v>
      </c>
    </row>
    <row r="406" spans="1:13" x14ac:dyDescent="0.25">
      <c r="A406" s="22">
        <v>120213</v>
      </c>
      <c r="B406" s="22">
        <v>4210.704999999999</v>
      </c>
      <c r="C406" s="22">
        <v>58.482013888888886</v>
      </c>
      <c r="D406" s="22">
        <v>20.729475210259469</v>
      </c>
      <c r="E406" s="22">
        <v>72</v>
      </c>
      <c r="F406" s="22">
        <f t="shared" si="12"/>
        <v>108040</v>
      </c>
      <c r="G406" s="24">
        <f>ABC[[#This Row],[Frecuencia Acumulada]]/SUM($F$78:$F$1143)</f>
        <v>8.8620905162966658E-4</v>
      </c>
      <c r="H406" s="22">
        <f t="shared" si="13"/>
        <v>4889349.3550000032</v>
      </c>
      <c r="I406" s="24">
        <f>H406/SUM(ABC[Carga Total])</f>
        <v>0.82804653392587868</v>
      </c>
      <c r="J406" s="23" t="str">
        <f>IF(ABC[[#This Row],[Acum (%)]] &lt;= 0.8, "A", IF( AND(ABC[[#This Row],[Acum (%)]] &gt; 0.8, ABC[[#This Row],[Acum (%)]] &lt;= 0.95 ), "B",  IF( ABC[[#This Row],[Acum (%)]] &gt; 0.95, "C", "OTHER")))</f>
        <v>B</v>
      </c>
      <c r="K406" s="24">
        <f>ABC[[#This Row],[Carga STDEV]]/ABC[[#This Row],[Carga Promedio]]</f>
        <v>0.35445898374231438</v>
      </c>
      <c r="L40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06" s="26" t="str">
        <f>ABC[[#This Row],[ABC]]&amp;ABC[[#This Row],[XYZ]]</f>
        <v>BY</v>
      </c>
    </row>
    <row r="407" spans="1:13" x14ac:dyDescent="0.25">
      <c r="A407" s="22">
        <v>13053</v>
      </c>
      <c r="B407" s="22">
        <v>4200.949999999998</v>
      </c>
      <c r="C407" s="22">
        <v>45.171505376344093</v>
      </c>
      <c r="D407" s="22">
        <v>15.721322620142409</v>
      </c>
      <c r="E407" s="22">
        <v>93</v>
      </c>
      <c r="F407" s="22">
        <f t="shared" si="12"/>
        <v>108133</v>
      </c>
      <c r="G407" s="24">
        <f>ABC[[#This Row],[Frecuencia Acumulada]]/SUM($F$78:$F$1143)</f>
        <v>8.8697189355674505E-4</v>
      </c>
      <c r="H407" s="22">
        <f t="shared" si="13"/>
        <v>4893550.3050000034</v>
      </c>
      <c r="I407" s="24">
        <f>H407/SUM(ABC[Carga Total])</f>
        <v>0.82875799507011849</v>
      </c>
      <c r="J407" s="23" t="str">
        <f>IF(ABC[[#This Row],[Acum (%)]] &lt;= 0.8, "A", IF( AND(ABC[[#This Row],[Acum (%)]] &gt; 0.8, ABC[[#This Row],[Acum (%)]] &lt;= 0.95 ), "B",  IF( ABC[[#This Row],[Acum (%)]] &gt; 0.95, "C", "OTHER")))</f>
        <v>B</v>
      </c>
      <c r="K407" s="24">
        <f>ABC[[#This Row],[Carga STDEV]]/ABC[[#This Row],[Carga Promedio]]</f>
        <v>0.34803627838304285</v>
      </c>
      <c r="L40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07" s="26" t="str">
        <f>ABC[[#This Row],[ABC]]&amp;ABC[[#This Row],[XYZ]]</f>
        <v>BY</v>
      </c>
    </row>
    <row r="408" spans="1:13" x14ac:dyDescent="0.25">
      <c r="A408" s="22">
        <v>120170</v>
      </c>
      <c r="B408" s="22">
        <v>4161.2209999999995</v>
      </c>
      <c r="C408" s="22">
        <v>40.796284313725486</v>
      </c>
      <c r="D408" s="22">
        <v>13.623040122009849</v>
      </c>
      <c r="E408" s="22">
        <v>102</v>
      </c>
      <c r="F408" s="22">
        <f t="shared" si="12"/>
        <v>108235</v>
      </c>
      <c r="G408" s="24">
        <f>ABC[[#This Row],[Frecuencia Acumulada]]/SUM($F$78:$F$1143)</f>
        <v>8.8780855889612146E-4</v>
      </c>
      <c r="H408" s="22">
        <f t="shared" si="13"/>
        <v>4897711.5260000033</v>
      </c>
      <c r="I408" s="24">
        <f>H408/SUM(ABC[Carga Total])</f>
        <v>0.82946272782201846</v>
      </c>
      <c r="J408" s="23" t="str">
        <f>IF(ABC[[#This Row],[Acum (%)]] &lt;= 0.8, "A", IF( AND(ABC[[#This Row],[Acum (%)]] &gt; 0.8, ABC[[#This Row],[Acum (%)]] &lt;= 0.95 ), "B",  IF( ABC[[#This Row],[Acum (%)]] &gt; 0.95, "C", "OTHER")))</f>
        <v>B</v>
      </c>
      <c r="K408" s="24">
        <f>ABC[[#This Row],[Carga STDEV]]/ABC[[#This Row],[Carga Promedio]]</f>
        <v>0.3339284533181498</v>
      </c>
      <c r="L40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08" s="26" t="str">
        <f>ABC[[#This Row],[ABC]]&amp;ABC[[#This Row],[XYZ]]</f>
        <v>BY</v>
      </c>
    </row>
    <row r="409" spans="1:13" x14ac:dyDescent="0.25">
      <c r="A409" s="22">
        <v>3976</v>
      </c>
      <c r="B409" s="22">
        <v>4122.8</v>
      </c>
      <c r="C409" s="22">
        <v>44.813043478260852</v>
      </c>
      <c r="D409" s="22">
        <v>16.345979223934478</v>
      </c>
      <c r="E409" s="22">
        <v>92</v>
      </c>
      <c r="F409" s="22">
        <f t="shared" si="12"/>
        <v>108327</v>
      </c>
      <c r="G409" s="24">
        <f>ABC[[#This Row],[Frecuencia Acumulada]]/SUM($F$78:$F$1143)</f>
        <v>8.8856319822183346E-4</v>
      </c>
      <c r="H409" s="22">
        <f t="shared" si="13"/>
        <v>4901834.3260000031</v>
      </c>
      <c r="I409" s="24">
        <f>H409/SUM(ABC[Carga Total])</f>
        <v>0.8301609537008009</v>
      </c>
      <c r="J409" s="23" t="str">
        <f>IF(ABC[[#This Row],[Acum (%)]] &lt;= 0.8, "A", IF( AND(ABC[[#This Row],[Acum (%)]] &gt; 0.8, ABC[[#This Row],[Acum (%)]] &lt;= 0.95 ), "B",  IF( ABC[[#This Row],[Acum (%)]] &gt; 0.95, "C", "OTHER")))</f>
        <v>B</v>
      </c>
      <c r="K409" s="24">
        <f>ABC[[#This Row],[Carga STDEV]]/ABC[[#This Row],[Carga Promedio]]</f>
        <v>0.36475940831521603</v>
      </c>
      <c r="L40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09" s="26" t="str">
        <f>ABC[[#This Row],[ABC]]&amp;ABC[[#This Row],[XYZ]]</f>
        <v>BY</v>
      </c>
    </row>
    <row r="410" spans="1:13" x14ac:dyDescent="0.25">
      <c r="A410" s="22">
        <v>560155</v>
      </c>
      <c r="B410" s="22">
        <v>4115.3170000000018</v>
      </c>
      <c r="C410" s="22">
        <v>28.381496551724133</v>
      </c>
      <c r="D410" s="22">
        <v>8.4342450208165403</v>
      </c>
      <c r="E410" s="22">
        <v>145</v>
      </c>
      <c r="F410" s="22">
        <f t="shared" si="12"/>
        <v>108472</v>
      </c>
      <c r="G410" s="24">
        <f>ABC[[#This Row],[Frecuencia Acumulada]]/SUM($F$78:$F$1143)</f>
        <v>8.8975257541996661E-4</v>
      </c>
      <c r="H410" s="22">
        <f t="shared" si="13"/>
        <v>4905949.643000003</v>
      </c>
      <c r="I410" s="24">
        <f>H410/SUM(ABC[Carga Total])</f>
        <v>0.83085791227962924</v>
      </c>
      <c r="J410" s="23" t="str">
        <f>IF(ABC[[#This Row],[Acum (%)]] &lt;= 0.8, "A", IF( AND(ABC[[#This Row],[Acum (%)]] &gt; 0.8, ABC[[#This Row],[Acum (%)]] &lt;= 0.95 ), "B",  IF( ABC[[#This Row],[Acum (%)]] &gt; 0.95, "C", "OTHER")))</f>
        <v>B</v>
      </c>
      <c r="K410" s="24">
        <f>ABC[[#This Row],[Carga STDEV]]/ABC[[#This Row],[Carga Promedio]]</f>
        <v>0.29717407626639664</v>
      </c>
      <c r="L41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410" s="26" t="str">
        <f>ABC[[#This Row],[ABC]]&amp;ABC[[#This Row],[XYZ]]</f>
        <v>BX</v>
      </c>
    </row>
    <row r="411" spans="1:13" x14ac:dyDescent="0.25">
      <c r="A411" s="22">
        <v>560160</v>
      </c>
      <c r="B411" s="22">
        <v>4106.9930000000004</v>
      </c>
      <c r="C411" s="22">
        <v>26.159191082802554</v>
      </c>
      <c r="D411" s="22">
        <v>8.6833503541841335</v>
      </c>
      <c r="E411" s="22">
        <v>157</v>
      </c>
      <c r="F411" s="22">
        <f t="shared" si="12"/>
        <v>108629</v>
      </c>
      <c r="G411" s="24">
        <f>ABC[[#This Row],[Frecuencia Acumulada]]/SUM($F$78:$F$1143)</f>
        <v>8.9104038383449702E-4</v>
      </c>
      <c r="H411" s="22">
        <f t="shared" si="13"/>
        <v>4910056.6360000027</v>
      </c>
      <c r="I411" s="24">
        <f>H411/SUM(ABC[Carga Total])</f>
        <v>0.83155346112909523</v>
      </c>
      <c r="J411" s="23" t="str">
        <f>IF(ABC[[#This Row],[Acum (%)]] &lt;= 0.8, "A", IF( AND(ABC[[#This Row],[Acum (%)]] &gt; 0.8, ABC[[#This Row],[Acum (%)]] &lt;= 0.95 ), "B",  IF( ABC[[#This Row],[Acum (%)]] &gt; 0.95, "C", "OTHER")))</f>
        <v>B</v>
      </c>
      <c r="K411" s="24">
        <f>ABC[[#This Row],[Carga STDEV]]/ABC[[#This Row],[Carga Promedio]]</f>
        <v>0.33194261728883118</v>
      </c>
      <c r="L41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11" s="26" t="str">
        <f>ABC[[#This Row],[ABC]]&amp;ABC[[#This Row],[XYZ]]</f>
        <v>BY</v>
      </c>
    </row>
    <row r="412" spans="1:13" x14ac:dyDescent="0.25">
      <c r="A412" s="22">
        <v>29460</v>
      </c>
      <c r="B412" s="22">
        <v>4089.5</v>
      </c>
      <c r="C412" s="22">
        <v>81.790000000000006</v>
      </c>
      <c r="D412" s="22">
        <v>32.752069571623856</v>
      </c>
      <c r="E412" s="22">
        <v>50</v>
      </c>
      <c r="F412" s="22">
        <f t="shared" si="12"/>
        <v>108679</v>
      </c>
      <c r="G412" s="24">
        <f>ABC[[#This Row],[Frecuencia Acumulada]]/SUM($F$78:$F$1143)</f>
        <v>8.9145051390281875E-4</v>
      </c>
      <c r="H412" s="22">
        <f t="shared" si="13"/>
        <v>4914146.1360000027</v>
      </c>
      <c r="I412" s="24">
        <f>H412/SUM(ABC[Carga Total])</f>
        <v>0.83224604741299968</v>
      </c>
      <c r="J412" s="23" t="str">
        <f>IF(ABC[[#This Row],[Acum (%)]] &lt;= 0.8, "A", IF( AND(ABC[[#This Row],[Acum (%)]] &gt; 0.8, ABC[[#This Row],[Acum (%)]] &lt;= 0.95 ), "B",  IF( ABC[[#This Row],[Acum (%)]] &gt; 0.95, "C", "OTHER")))</f>
        <v>B</v>
      </c>
      <c r="K412" s="24">
        <f>ABC[[#This Row],[Carga STDEV]]/ABC[[#This Row],[Carga Promedio]]</f>
        <v>0.40044100222061196</v>
      </c>
      <c r="L41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12" s="26" t="str">
        <f>ABC[[#This Row],[ABC]]&amp;ABC[[#This Row],[XYZ]]</f>
        <v>BY</v>
      </c>
    </row>
    <row r="413" spans="1:13" x14ac:dyDescent="0.25">
      <c r="A413" s="22">
        <v>3125</v>
      </c>
      <c r="B413" s="22">
        <v>4056.829999999999</v>
      </c>
      <c r="C413" s="22">
        <v>25.3551875</v>
      </c>
      <c r="D413" s="22">
        <v>9.4072740303237552</v>
      </c>
      <c r="E413" s="22">
        <v>160</v>
      </c>
      <c r="F413" s="22">
        <f t="shared" si="12"/>
        <v>108839</v>
      </c>
      <c r="G413" s="24">
        <f>ABC[[#This Row],[Frecuencia Acumulada]]/SUM($F$78:$F$1143)</f>
        <v>8.9276293012144836E-4</v>
      </c>
      <c r="H413" s="22">
        <f t="shared" si="13"/>
        <v>4918202.9660000028</v>
      </c>
      <c r="I413" s="24">
        <f>H413/SUM(ABC[Carga Total])</f>
        <v>0.83293310079706417</v>
      </c>
      <c r="J413" s="23" t="str">
        <f>IF(ABC[[#This Row],[Acum (%)]] &lt;= 0.8, "A", IF( AND(ABC[[#This Row],[Acum (%)]] &gt; 0.8, ABC[[#This Row],[Acum (%)]] &lt;= 0.95 ), "B",  IF( ABC[[#This Row],[Acum (%)]] &gt; 0.95, "C", "OTHER")))</f>
        <v>B</v>
      </c>
      <c r="K413" s="24">
        <f>ABC[[#This Row],[Carga STDEV]]/ABC[[#This Row],[Carga Promedio]]</f>
        <v>0.37101969884165736</v>
      </c>
      <c r="L41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13" s="26" t="str">
        <f>ABC[[#This Row],[ABC]]&amp;ABC[[#This Row],[XYZ]]</f>
        <v>BY</v>
      </c>
    </row>
    <row r="414" spans="1:13" x14ac:dyDescent="0.25">
      <c r="A414" s="22">
        <v>3072</v>
      </c>
      <c r="B414" s="22">
        <v>4055.5000000000014</v>
      </c>
      <c r="C414" s="22">
        <v>62.392307692307703</v>
      </c>
      <c r="D414" s="22">
        <v>35.473208674348115</v>
      </c>
      <c r="E414" s="22">
        <v>65</v>
      </c>
      <c r="F414" s="22">
        <f t="shared" si="12"/>
        <v>108904</v>
      </c>
      <c r="G414" s="24">
        <f>ABC[[#This Row],[Frecuencia Acumulada]]/SUM($F$78:$F$1143)</f>
        <v>8.9329609921026665E-4</v>
      </c>
      <c r="H414" s="22">
        <f t="shared" si="13"/>
        <v>4922258.4660000028</v>
      </c>
      <c r="I414" s="24">
        <f>H414/SUM(ABC[Carga Total])</f>
        <v>0.83361992893604808</v>
      </c>
      <c r="J414" s="23" t="str">
        <f>IF(ABC[[#This Row],[Acum (%)]] &lt;= 0.8, "A", IF( AND(ABC[[#This Row],[Acum (%)]] &gt; 0.8, ABC[[#This Row],[Acum (%)]] &lt;= 0.95 ), "B",  IF( ABC[[#This Row],[Acum (%)]] &gt; 0.95, "C", "OTHER")))</f>
        <v>B</v>
      </c>
      <c r="K414" s="24">
        <f>ABC[[#This Row],[Carga STDEV]]/ABC[[#This Row],[Carga Promedio]]</f>
        <v>0.56855099589018054</v>
      </c>
      <c r="L41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14" s="26" t="str">
        <f>ABC[[#This Row],[ABC]]&amp;ABC[[#This Row],[XYZ]]</f>
        <v>BY</v>
      </c>
    </row>
    <row r="415" spans="1:13" x14ac:dyDescent="0.25">
      <c r="A415" s="22">
        <v>24514</v>
      </c>
      <c r="B415" s="22">
        <v>4041.712</v>
      </c>
      <c r="C415" s="22">
        <v>32.594451612903228</v>
      </c>
      <c r="D415" s="22">
        <v>12.998164272736913</v>
      </c>
      <c r="E415" s="22">
        <v>124</v>
      </c>
      <c r="F415" s="22">
        <f t="shared" si="12"/>
        <v>109028</v>
      </c>
      <c r="G415" s="24">
        <f>ABC[[#This Row],[Frecuencia Acumulada]]/SUM($F$78:$F$1143)</f>
        <v>8.9431322177970461E-4</v>
      </c>
      <c r="H415" s="22">
        <f t="shared" si="13"/>
        <v>4926300.1780000031</v>
      </c>
      <c r="I415" s="24">
        <f>H415/SUM(ABC[Carga Total])</f>
        <v>0.83430442197790944</v>
      </c>
      <c r="J415" s="23" t="str">
        <f>IF(ABC[[#This Row],[Acum (%)]] &lt;= 0.8, "A", IF( AND(ABC[[#This Row],[Acum (%)]] &gt; 0.8, ABC[[#This Row],[Acum (%)]] &lt;= 0.95 ), "B",  IF( ABC[[#This Row],[Acum (%)]] &gt; 0.95, "C", "OTHER")))</f>
        <v>B</v>
      </c>
      <c r="K415" s="24">
        <f>ABC[[#This Row],[Carga STDEV]]/ABC[[#This Row],[Carga Promedio]]</f>
        <v>0.39878456699026976</v>
      </c>
      <c r="L41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15" s="26" t="str">
        <f>ABC[[#This Row],[ABC]]&amp;ABC[[#This Row],[XYZ]]</f>
        <v>BY</v>
      </c>
    </row>
    <row r="416" spans="1:13" x14ac:dyDescent="0.25">
      <c r="A416" s="22">
        <v>294139</v>
      </c>
      <c r="B416" s="22">
        <v>4037.7000000000012</v>
      </c>
      <c r="C416" s="22">
        <v>80.754000000000005</v>
      </c>
      <c r="D416" s="22">
        <v>32.608889547959471</v>
      </c>
      <c r="E416" s="22">
        <v>50</v>
      </c>
      <c r="F416" s="22">
        <f t="shared" si="12"/>
        <v>109078</v>
      </c>
      <c r="G416" s="24">
        <f>ABC[[#This Row],[Frecuencia Acumulada]]/SUM($F$78:$F$1143)</f>
        <v>8.9472335184802645E-4</v>
      </c>
      <c r="H416" s="22">
        <f t="shared" si="13"/>
        <v>4930337.8780000033</v>
      </c>
      <c r="I416" s="24">
        <f>H416/SUM(ABC[Carga Total])</f>
        <v>0.83498823555867008</v>
      </c>
      <c r="J416" s="23" t="str">
        <f>IF(ABC[[#This Row],[Acum (%)]] &lt;= 0.8, "A", IF( AND(ABC[[#This Row],[Acum (%)]] &gt; 0.8, ABC[[#This Row],[Acum (%)]] &lt;= 0.95 ), "B",  IF( ABC[[#This Row],[Acum (%)]] &gt; 0.95, "C", "OTHER")))</f>
        <v>B</v>
      </c>
      <c r="K416" s="24">
        <f>ABC[[#This Row],[Carga STDEV]]/ABC[[#This Row],[Carga Promedio]]</f>
        <v>0.40380525482278856</v>
      </c>
      <c r="L41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16" s="26" t="str">
        <f>ABC[[#This Row],[ABC]]&amp;ABC[[#This Row],[XYZ]]</f>
        <v>BY</v>
      </c>
    </row>
    <row r="417" spans="1:13" x14ac:dyDescent="0.25">
      <c r="A417" s="22">
        <v>23586</v>
      </c>
      <c r="B417" s="22">
        <v>4034.7000000000016</v>
      </c>
      <c r="C417" s="22">
        <v>19.491304347826087</v>
      </c>
      <c r="D417" s="22">
        <v>7.8158863450269669</v>
      </c>
      <c r="E417" s="22">
        <v>207</v>
      </c>
      <c r="F417" s="22">
        <f t="shared" si="12"/>
        <v>109285</v>
      </c>
      <c r="G417" s="24">
        <f>ABC[[#This Row],[Frecuencia Acumulada]]/SUM($F$78:$F$1143)</f>
        <v>8.9642129033087848E-4</v>
      </c>
      <c r="H417" s="22">
        <f t="shared" si="13"/>
        <v>4934372.5780000035</v>
      </c>
      <c r="I417" s="24">
        <f>H417/SUM(ABC[Carga Total])</f>
        <v>0.83567154106782027</v>
      </c>
      <c r="J417" s="23" t="str">
        <f>IF(ABC[[#This Row],[Acum (%)]] &lt;= 0.8, "A", IF( AND(ABC[[#This Row],[Acum (%)]] &gt; 0.8, ABC[[#This Row],[Acum (%)]] &lt;= 0.95 ), "B",  IF( ABC[[#This Row],[Acum (%)]] &gt; 0.95, "C", "OTHER")))</f>
        <v>B</v>
      </c>
      <c r="K417" s="24">
        <f>ABC[[#This Row],[Carga STDEV]]/ABC[[#This Row],[Carga Promedio]]</f>
        <v>0.40099349974485887</v>
      </c>
      <c r="L41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17" s="26" t="str">
        <f>ABC[[#This Row],[ABC]]&amp;ABC[[#This Row],[XYZ]]</f>
        <v>BY</v>
      </c>
    </row>
    <row r="418" spans="1:13" x14ac:dyDescent="0.25">
      <c r="A418" s="22">
        <v>29457</v>
      </c>
      <c r="B418" s="22">
        <v>4028</v>
      </c>
      <c r="C418" s="22">
        <v>98.243902439024382</v>
      </c>
      <c r="D418" s="22">
        <v>36.475361881552928</v>
      </c>
      <c r="E418" s="22">
        <v>41</v>
      </c>
      <c r="F418" s="22">
        <f t="shared" si="12"/>
        <v>109326</v>
      </c>
      <c r="G418" s="24">
        <f>ABC[[#This Row],[Frecuencia Acumulada]]/SUM($F$78:$F$1143)</f>
        <v>8.9675759698690238E-4</v>
      </c>
      <c r="H418" s="22">
        <f t="shared" si="13"/>
        <v>4938400.5780000035</v>
      </c>
      <c r="I418" s="24">
        <f>H418/SUM(ABC[Carga Total])</f>
        <v>0.83635371188370655</v>
      </c>
      <c r="J418" s="23" t="str">
        <f>IF(ABC[[#This Row],[Acum (%)]] &lt;= 0.8, "A", IF( AND(ABC[[#This Row],[Acum (%)]] &gt; 0.8, ABC[[#This Row],[Acum (%)]] &lt;= 0.95 ), "B",  IF( ABC[[#This Row],[Acum (%)]] &gt; 0.95, "C", "OTHER")))</f>
        <v>B</v>
      </c>
      <c r="K418" s="24">
        <f>ABC[[#This Row],[Carga STDEV]]/ABC[[#This Row],[Carga Promedio]]</f>
        <v>0.37127354447459537</v>
      </c>
      <c r="L41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18" s="26" t="str">
        <f>ABC[[#This Row],[ABC]]&amp;ABC[[#This Row],[XYZ]]</f>
        <v>BY</v>
      </c>
    </row>
    <row r="419" spans="1:13" x14ac:dyDescent="0.25">
      <c r="A419" s="22">
        <v>560156</v>
      </c>
      <c r="B419" s="22">
        <v>4025.9070000000002</v>
      </c>
      <c r="C419" s="22">
        <v>20.968265625000019</v>
      </c>
      <c r="D419" s="22">
        <v>13.22997253610291</v>
      </c>
      <c r="E419" s="22">
        <v>192</v>
      </c>
      <c r="F419" s="22">
        <f t="shared" si="12"/>
        <v>109518</v>
      </c>
      <c r="G419" s="24">
        <f>ABC[[#This Row],[Frecuencia Acumulada]]/SUM($F$78:$F$1143)</f>
        <v>8.9833249644925795E-4</v>
      </c>
      <c r="H419" s="22">
        <f t="shared" si="13"/>
        <v>4942426.4850000031</v>
      </c>
      <c r="I419" s="24">
        <f>H419/SUM(ABC[Carga Total])</f>
        <v>0.83703552823496574</v>
      </c>
      <c r="J419" s="23" t="str">
        <f>IF(ABC[[#This Row],[Acum (%)]] &lt;= 0.8, "A", IF( AND(ABC[[#This Row],[Acum (%)]] &gt; 0.8, ABC[[#This Row],[Acum (%)]] &lt;= 0.95 ), "B",  IF( ABC[[#This Row],[Acum (%)]] &gt; 0.95, "C", "OTHER")))</f>
        <v>B</v>
      </c>
      <c r="K419" s="24">
        <f>ABC[[#This Row],[Carga STDEV]]/ABC[[#This Row],[Carga Promedio]]</f>
        <v>0.63095216231566109</v>
      </c>
      <c r="L419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419" s="26" t="str">
        <f>ABC[[#This Row],[ABC]]&amp;ABC[[#This Row],[XYZ]]</f>
        <v>BZ</v>
      </c>
    </row>
    <row r="420" spans="1:13" x14ac:dyDescent="0.25">
      <c r="A420" s="22">
        <v>23574</v>
      </c>
      <c r="B420" s="22">
        <v>4021.7000000000003</v>
      </c>
      <c r="C420" s="22">
        <v>25.293710691823904</v>
      </c>
      <c r="D420" s="22">
        <v>10.664603024145178</v>
      </c>
      <c r="E420" s="22">
        <v>159</v>
      </c>
      <c r="F420" s="22">
        <f t="shared" si="12"/>
        <v>109677</v>
      </c>
      <c r="G420" s="24">
        <f>ABC[[#This Row],[Frecuencia Acumulada]]/SUM($F$78:$F$1143)</f>
        <v>8.9963671006652109E-4</v>
      </c>
      <c r="H420" s="22">
        <f t="shared" si="13"/>
        <v>4946448.1850000033</v>
      </c>
      <c r="I420" s="24">
        <f>H420/SUM(ABC[Carga Total])</f>
        <v>0.83771663210046965</v>
      </c>
      <c r="J420" s="23" t="str">
        <f>IF(ABC[[#This Row],[Acum (%)]] &lt;= 0.8, "A", IF( AND(ABC[[#This Row],[Acum (%)]] &gt; 0.8, ABC[[#This Row],[Acum (%)]] &lt;= 0.95 ), "B",  IF( ABC[[#This Row],[Acum (%)]] &gt; 0.95, "C", "OTHER")))</f>
        <v>B</v>
      </c>
      <c r="K420" s="24">
        <f>ABC[[#This Row],[Carga STDEV]]/ABC[[#This Row],[Carga Promedio]]</f>
        <v>0.4216306240741684</v>
      </c>
      <c r="L42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20" s="26" t="str">
        <f>ABC[[#This Row],[ABC]]&amp;ABC[[#This Row],[XYZ]]</f>
        <v>BY</v>
      </c>
    </row>
    <row r="421" spans="1:13" x14ac:dyDescent="0.25">
      <c r="A421" s="22">
        <v>120172</v>
      </c>
      <c r="B421" s="22">
        <v>4016.7640000000006</v>
      </c>
      <c r="C421" s="22">
        <v>46.169701149425293</v>
      </c>
      <c r="D421" s="22">
        <v>15.169128217745214</v>
      </c>
      <c r="E421" s="22">
        <v>87</v>
      </c>
      <c r="F421" s="22">
        <f t="shared" si="12"/>
        <v>109764</v>
      </c>
      <c r="G421" s="24">
        <f>ABC[[#This Row],[Frecuencia Acumulada]]/SUM($F$78:$F$1143)</f>
        <v>9.0035033638540104E-4</v>
      </c>
      <c r="H421" s="22">
        <f t="shared" si="13"/>
        <v>4950464.9490000037</v>
      </c>
      <c r="I421" s="24">
        <f>H421/SUM(ABC[Carga Total])</f>
        <v>0.83839690001881695</v>
      </c>
      <c r="J421" s="23" t="str">
        <f>IF(ABC[[#This Row],[Acum (%)]] &lt;= 0.8, "A", IF( AND(ABC[[#This Row],[Acum (%)]] &gt; 0.8, ABC[[#This Row],[Acum (%)]] &lt;= 0.95 ), "B",  IF( ABC[[#This Row],[Acum (%)]] &gt; 0.95, "C", "OTHER")))</f>
        <v>B</v>
      </c>
      <c r="K421" s="24">
        <f>ABC[[#This Row],[Carga STDEV]]/ABC[[#This Row],[Carga Promedio]]</f>
        <v>0.32855157906808402</v>
      </c>
      <c r="L42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21" s="26" t="str">
        <f>ABC[[#This Row],[ABC]]&amp;ABC[[#This Row],[XYZ]]</f>
        <v>BY</v>
      </c>
    </row>
    <row r="422" spans="1:13" x14ac:dyDescent="0.25">
      <c r="A422" s="22">
        <v>13032</v>
      </c>
      <c r="B422" s="22">
        <v>3972.8129999999992</v>
      </c>
      <c r="C422" s="22">
        <v>20.691734374999996</v>
      </c>
      <c r="D422" s="22">
        <v>10.702189782644188</v>
      </c>
      <c r="E422" s="22">
        <v>192</v>
      </c>
      <c r="F422" s="22">
        <f t="shared" si="12"/>
        <v>109956</v>
      </c>
      <c r="G422" s="24">
        <f>ABC[[#This Row],[Frecuencia Acumulada]]/SUM($F$78:$F$1143)</f>
        <v>9.0192523584775662E-4</v>
      </c>
      <c r="H422" s="22">
        <f t="shared" si="13"/>
        <v>4954437.7620000038</v>
      </c>
      <c r="I422" s="24">
        <f>H422/SUM(ABC[Carga Total])</f>
        <v>0.8390697245187112</v>
      </c>
      <c r="J422" s="23" t="str">
        <f>IF(ABC[[#This Row],[Acum (%)]] &lt;= 0.8, "A", IF( AND(ABC[[#This Row],[Acum (%)]] &gt; 0.8, ABC[[#This Row],[Acum (%)]] &lt;= 0.95 ), "B",  IF( ABC[[#This Row],[Acum (%)]] &gt; 0.95, "C", "OTHER")))</f>
        <v>B</v>
      </c>
      <c r="K422" s="24">
        <f>ABC[[#This Row],[Carga STDEV]]/ABC[[#This Row],[Carga Promedio]]</f>
        <v>0.51722052819190956</v>
      </c>
      <c r="L42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22" s="26" t="str">
        <f>ABC[[#This Row],[ABC]]&amp;ABC[[#This Row],[XYZ]]</f>
        <v>BY</v>
      </c>
    </row>
    <row r="423" spans="1:13" x14ac:dyDescent="0.25">
      <c r="A423" s="22">
        <v>294187</v>
      </c>
      <c r="B423" s="22">
        <v>3947.4999999999995</v>
      </c>
      <c r="C423" s="22">
        <v>89.715909090909093</v>
      </c>
      <c r="D423" s="22">
        <v>40.840557493301148</v>
      </c>
      <c r="E423" s="22">
        <v>44</v>
      </c>
      <c r="F423" s="22">
        <f t="shared" si="12"/>
        <v>110000</v>
      </c>
      <c r="G423" s="24">
        <f>ABC[[#This Row],[Frecuencia Acumulada]]/SUM($F$78:$F$1143)</f>
        <v>9.0228615030787972E-4</v>
      </c>
      <c r="H423" s="22">
        <f t="shared" si="13"/>
        <v>4958385.2620000038</v>
      </c>
      <c r="I423" s="24">
        <f>H423/SUM(ABC[Carga Total])</f>
        <v>0.83973826207971192</v>
      </c>
      <c r="J423" s="23" t="str">
        <f>IF(ABC[[#This Row],[Acum (%)]] &lt;= 0.8, "A", IF( AND(ABC[[#This Row],[Acum (%)]] &gt; 0.8, ABC[[#This Row],[Acum (%)]] &lt;= 0.95 ), "B",  IF( ABC[[#This Row],[Acum (%)]] &gt; 0.95, "C", "OTHER")))</f>
        <v>B</v>
      </c>
      <c r="K423" s="24">
        <f>ABC[[#This Row],[Carga STDEV]]/ABC[[#This Row],[Carga Promedio]]</f>
        <v>0.45522090682843586</v>
      </c>
      <c r="L42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23" s="26" t="str">
        <f>ABC[[#This Row],[ABC]]&amp;ABC[[#This Row],[XYZ]]</f>
        <v>BY</v>
      </c>
    </row>
    <row r="424" spans="1:13" x14ac:dyDescent="0.25">
      <c r="A424" s="22">
        <v>2406</v>
      </c>
      <c r="B424" s="22">
        <v>3908.6450000000009</v>
      </c>
      <c r="C424" s="22">
        <v>45.449360465116278</v>
      </c>
      <c r="D424" s="22">
        <v>25.438352562692224</v>
      </c>
      <c r="E424" s="22">
        <v>86</v>
      </c>
      <c r="F424" s="22">
        <f t="shared" si="12"/>
        <v>110086</v>
      </c>
      <c r="G424" s="24">
        <f>ABC[[#This Row],[Frecuencia Acumulada]]/SUM($F$78:$F$1143)</f>
        <v>9.0299157402539321E-4</v>
      </c>
      <c r="H424" s="22">
        <f t="shared" si="13"/>
        <v>4962293.9070000034</v>
      </c>
      <c r="I424" s="24">
        <f>H424/SUM(ABC[Carga Total])</f>
        <v>0.84040021926656883</v>
      </c>
      <c r="J424" s="23" t="str">
        <f>IF(ABC[[#This Row],[Acum (%)]] &lt;= 0.8, "A", IF( AND(ABC[[#This Row],[Acum (%)]] &gt; 0.8, ABC[[#This Row],[Acum (%)]] &lt;= 0.95 ), "B",  IF( ABC[[#This Row],[Acum (%)]] &gt; 0.95, "C", "OTHER")))</f>
        <v>B</v>
      </c>
      <c r="K424" s="24">
        <f>ABC[[#This Row],[Carga STDEV]]/ABC[[#This Row],[Carga Promedio]]</f>
        <v>0.5597076020952354</v>
      </c>
      <c r="L42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24" s="26" t="str">
        <f>ABC[[#This Row],[ABC]]&amp;ABC[[#This Row],[XYZ]]</f>
        <v>BY</v>
      </c>
    </row>
    <row r="425" spans="1:13" x14ac:dyDescent="0.25">
      <c r="A425" s="22">
        <v>294123</v>
      </c>
      <c r="B425" s="22">
        <v>3899.3999999999996</v>
      </c>
      <c r="C425" s="22">
        <v>99.984615384615381</v>
      </c>
      <c r="D425" s="22">
        <v>42.180966888056709</v>
      </c>
      <c r="E425" s="22">
        <v>39</v>
      </c>
      <c r="F425" s="22">
        <f t="shared" si="12"/>
        <v>110125</v>
      </c>
      <c r="G425" s="24">
        <f>ABC[[#This Row],[Frecuencia Acumulada]]/SUM($F$78:$F$1143)</f>
        <v>9.0331147547868416E-4</v>
      </c>
      <c r="H425" s="22">
        <f t="shared" si="13"/>
        <v>4966193.3070000038</v>
      </c>
      <c r="I425" s="24">
        <f>H425/SUM(ABC[Carga Total])</f>
        <v>0.84106061074607907</v>
      </c>
      <c r="J425" s="23" t="str">
        <f>IF(ABC[[#This Row],[Acum (%)]] &lt;= 0.8, "A", IF( AND(ABC[[#This Row],[Acum (%)]] &gt; 0.8, ABC[[#This Row],[Acum (%)]] &lt;= 0.95 ), "B",  IF( ABC[[#This Row],[Acum (%)]] &gt; 0.95, "C", "OTHER")))</f>
        <v>B</v>
      </c>
      <c r="K425" s="24">
        <f>ABC[[#This Row],[Carga STDEV]]/ABC[[#This Row],[Carga Promedio]]</f>
        <v>0.4218745726609765</v>
      </c>
      <c r="L42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25" s="26" t="str">
        <f>ABC[[#This Row],[ABC]]&amp;ABC[[#This Row],[XYZ]]</f>
        <v>BY</v>
      </c>
    </row>
    <row r="426" spans="1:13" x14ac:dyDescent="0.25">
      <c r="A426" s="22">
        <v>334247</v>
      </c>
      <c r="B426" s="22">
        <v>3896.6</v>
      </c>
      <c r="C426" s="22">
        <v>24.053086419753086</v>
      </c>
      <c r="D426" s="22">
        <v>5.0504556444035549</v>
      </c>
      <c r="E426" s="22">
        <v>162</v>
      </c>
      <c r="F426" s="22">
        <f t="shared" si="12"/>
        <v>110287</v>
      </c>
      <c r="G426" s="24">
        <f>ABC[[#This Row],[Frecuencia Acumulada]]/SUM($F$78:$F$1143)</f>
        <v>9.0464029690004661E-4</v>
      </c>
      <c r="H426" s="22">
        <f t="shared" si="13"/>
        <v>4970089.9070000034</v>
      </c>
      <c r="I426" s="24">
        <f>H426/SUM(ABC[Carga Total])</f>
        <v>0.84172052802541919</v>
      </c>
      <c r="J426" s="23" t="str">
        <f>IF(ABC[[#This Row],[Acum (%)]] &lt;= 0.8, "A", IF( AND(ABC[[#This Row],[Acum (%)]] &gt; 0.8, ABC[[#This Row],[Acum (%)]] &lt;= 0.95 ), "B",  IF( ABC[[#This Row],[Acum (%)]] &gt; 0.95, "C", "OTHER")))</f>
        <v>B</v>
      </c>
      <c r="K426" s="24">
        <f>ABC[[#This Row],[Carga STDEV]]/ABC[[#This Row],[Carga Promedio]]</f>
        <v>0.20997120936030794</v>
      </c>
      <c r="L42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426" s="26" t="str">
        <f>ABC[[#This Row],[ABC]]&amp;ABC[[#This Row],[XYZ]]</f>
        <v>BX</v>
      </c>
    </row>
    <row r="427" spans="1:13" x14ac:dyDescent="0.25">
      <c r="A427" s="22">
        <v>2674</v>
      </c>
      <c r="B427" s="22">
        <v>3894.4999999999995</v>
      </c>
      <c r="C427" s="22">
        <v>79.479591836734699</v>
      </c>
      <c r="D427" s="22">
        <v>31.17479604044372</v>
      </c>
      <c r="E427" s="22">
        <v>49</v>
      </c>
      <c r="F427" s="22">
        <f t="shared" si="12"/>
        <v>110336</v>
      </c>
      <c r="G427" s="24">
        <f>ABC[[#This Row],[Frecuencia Acumulada]]/SUM($F$78:$F$1143)</f>
        <v>9.0504222436700197E-4</v>
      </c>
      <c r="H427" s="22">
        <f t="shared" si="13"/>
        <v>4973984.4070000034</v>
      </c>
      <c r="I427" s="24">
        <f>H427/SUM(ABC[Carga Total])</f>
        <v>0.84238008965463207</v>
      </c>
      <c r="J427" s="23" t="str">
        <f>IF(ABC[[#This Row],[Acum (%)]] &lt;= 0.8, "A", IF( AND(ABC[[#This Row],[Acum (%)]] &gt; 0.8, ABC[[#This Row],[Acum (%)]] &lt;= 0.95 ), "B",  IF( ABC[[#This Row],[Acum (%)]] &gt; 0.95, "C", "OTHER")))</f>
        <v>B</v>
      </c>
      <c r="K427" s="24">
        <f>ABC[[#This Row],[Carga STDEV]]/ABC[[#This Row],[Carga Promedio]]</f>
        <v>0.39223648888990686</v>
      </c>
      <c r="L42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27" s="26" t="str">
        <f>ABC[[#This Row],[ABC]]&amp;ABC[[#This Row],[XYZ]]</f>
        <v>BY</v>
      </c>
    </row>
    <row r="428" spans="1:13" x14ac:dyDescent="0.25">
      <c r="A428" s="22">
        <v>294199</v>
      </c>
      <c r="B428" s="22">
        <v>3893.2999999999997</v>
      </c>
      <c r="C428" s="22">
        <v>82.836170212765964</v>
      </c>
      <c r="D428" s="22">
        <v>43.484017181388232</v>
      </c>
      <c r="E428" s="22">
        <v>47</v>
      </c>
      <c r="F428" s="22">
        <f t="shared" si="12"/>
        <v>110383</v>
      </c>
      <c r="G428" s="24">
        <f>ABC[[#This Row],[Frecuencia Acumulada]]/SUM($F$78:$F$1143)</f>
        <v>9.0542774663122439E-4</v>
      </c>
      <c r="H428" s="22">
        <f t="shared" si="13"/>
        <v>4977877.7070000032</v>
      </c>
      <c r="I428" s="24">
        <f>H428/SUM(ABC[Carga Total])</f>
        <v>0.84303944805520048</v>
      </c>
      <c r="J428" s="23" t="str">
        <f>IF(ABC[[#This Row],[Acum (%)]] &lt;= 0.8, "A", IF( AND(ABC[[#This Row],[Acum (%)]] &gt; 0.8, ABC[[#This Row],[Acum (%)]] &lt;= 0.95 ), "B",  IF( ABC[[#This Row],[Acum (%)]] &gt; 0.95, "C", "OTHER")))</f>
        <v>B</v>
      </c>
      <c r="K428" s="24">
        <f>ABC[[#This Row],[Carga STDEV]]/ABC[[#This Row],[Carga Promedio]]</f>
        <v>0.52493997573401663</v>
      </c>
      <c r="L42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28" s="26" t="str">
        <f>ABC[[#This Row],[ABC]]&amp;ABC[[#This Row],[XYZ]]</f>
        <v>BY</v>
      </c>
    </row>
    <row r="429" spans="1:13" x14ac:dyDescent="0.25">
      <c r="A429" s="22">
        <v>120134</v>
      </c>
      <c r="B429" s="22">
        <v>3850.4079999999972</v>
      </c>
      <c r="C429" s="22">
        <v>20.59041711229947</v>
      </c>
      <c r="D429" s="22">
        <v>8.8171269805233798</v>
      </c>
      <c r="E429" s="22">
        <v>187</v>
      </c>
      <c r="F429" s="22">
        <f t="shared" si="12"/>
        <v>110570</v>
      </c>
      <c r="G429" s="24">
        <f>ABC[[#This Row],[Frecuencia Acumulada]]/SUM($F$78:$F$1143)</f>
        <v>9.0696163308674781E-4</v>
      </c>
      <c r="H429" s="22">
        <f t="shared" si="13"/>
        <v>4981728.115000003</v>
      </c>
      <c r="I429" s="24">
        <f>H429/SUM(ABC[Carga Total])</f>
        <v>0.8436915423865945</v>
      </c>
      <c r="J429" s="23" t="str">
        <f>IF(ABC[[#This Row],[Acum (%)]] &lt;= 0.8, "A", IF( AND(ABC[[#This Row],[Acum (%)]] &gt; 0.8, ABC[[#This Row],[Acum (%)]] &lt;= 0.95 ), "B",  IF( ABC[[#This Row],[Acum (%)]] &gt; 0.95, "C", "OTHER")))</f>
        <v>B</v>
      </c>
      <c r="K429" s="24">
        <f>ABC[[#This Row],[Carga STDEV]]/ABC[[#This Row],[Carga Promedio]]</f>
        <v>0.42821507366436795</v>
      </c>
      <c r="L42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29" s="26" t="str">
        <f>ABC[[#This Row],[ABC]]&amp;ABC[[#This Row],[XYZ]]</f>
        <v>BY</v>
      </c>
    </row>
    <row r="430" spans="1:13" x14ac:dyDescent="0.25">
      <c r="A430" s="22">
        <v>13036</v>
      </c>
      <c r="B430" s="22">
        <v>3848.7800000000007</v>
      </c>
      <c r="C430" s="22">
        <v>45.818809523809506</v>
      </c>
      <c r="D430" s="22">
        <v>15.834382706573104</v>
      </c>
      <c r="E430" s="22">
        <v>84</v>
      </c>
      <c r="F430" s="22">
        <f t="shared" si="12"/>
        <v>110654</v>
      </c>
      <c r="G430" s="24">
        <f>ABC[[#This Row],[Frecuencia Acumulada]]/SUM($F$78:$F$1143)</f>
        <v>9.0765065160152835E-4</v>
      </c>
      <c r="H430" s="22">
        <f t="shared" si="13"/>
        <v>4985576.8950000033</v>
      </c>
      <c r="I430" s="24">
        <f>H430/SUM(ABC[Carga Total])</f>
        <v>0.84434336100446117</v>
      </c>
      <c r="J430" s="23" t="str">
        <f>IF(ABC[[#This Row],[Acum (%)]] &lt;= 0.8, "A", IF( AND(ABC[[#This Row],[Acum (%)]] &gt; 0.8, ABC[[#This Row],[Acum (%)]] &lt;= 0.95 ), "B",  IF( ABC[[#This Row],[Acum (%)]] &gt; 0.95, "C", "OTHER")))</f>
        <v>B</v>
      </c>
      <c r="K430" s="24">
        <f>ABC[[#This Row],[Carga STDEV]]/ABC[[#This Row],[Carga Promedio]]</f>
        <v>0.34558695154104452</v>
      </c>
      <c r="L43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30" s="26" t="str">
        <f>ABC[[#This Row],[ABC]]&amp;ABC[[#This Row],[XYZ]]</f>
        <v>BY</v>
      </c>
    </row>
    <row r="431" spans="1:13" x14ac:dyDescent="0.25">
      <c r="A431" s="22">
        <v>13038</v>
      </c>
      <c r="B431" s="22">
        <v>3842.5729999999994</v>
      </c>
      <c r="C431" s="22">
        <v>51.926662162162167</v>
      </c>
      <c r="D431" s="22">
        <v>24.481226805411548</v>
      </c>
      <c r="E431" s="22">
        <v>74</v>
      </c>
      <c r="F431" s="22">
        <f t="shared" si="12"/>
        <v>110728</v>
      </c>
      <c r="G431" s="24">
        <f>ABC[[#This Row],[Frecuencia Acumulada]]/SUM($F$78:$F$1143)</f>
        <v>9.0825764410264458E-4</v>
      </c>
      <c r="H431" s="22">
        <f t="shared" si="13"/>
        <v>4989419.4680000031</v>
      </c>
      <c r="I431" s="24">
        <f>H431/SUM(ABC[Carga Total])</f>
        <v>0.84499412842216537</v>
      </c>
      <c r="J431" s="23" t="str">
        <f>IF(ABC[[#This Row],[Acum (%)]] &lt;= 0.8, "A", IF( AND(ABC[[#This Row],[Acum (%)]] &gt; 0.8, ABC[[#This Row],[Acum (%)]] &lt;= 0.95 ), "B",  IF( ABC[[#This Row],[Acum (%)]] &gt; 0.95, "C", "OTHER")))</f>
        <v>B</v>
      </c>
      <c r="K431" s="24">
        <f>ABC[[#This Row],[Carga STDEV]]/ABC[[#This Row],[Carga Promedio]]</f>
        <v>0.47145774032151228</v>
      </c>
      <c r="L43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31" s="26" t="str">
        <f>ABC[[#This Row],[ABC]]&amp;ABC[[#This Row],[XYZ]]</f>
        <v>BY</v>
      </c>
    </row>
    <row r="432" spans="1:13" x14ac:dyDescent="0.25">
      <c r="A432" s="22">
        <v>3343189</v>
      </c>
      <c r="B432" s="22">
        <v>3828.5999999999995</v>
      </c>
      <c r="C432" s="22">
        <v>58.901538461538458</v>
      </c>
      <c r="D432" s="22">
        <v>16.92237324804514</v>
      </c>
      <c r="E432" s="22">
        <v>65</v>
      </c>
      <c r="F432" s="22">
        <f t="shared" si="12"/>
        <v>110793</v>
      </c>
      <c r="G432" s="24">
        <f>ABC[[#This Row],[Frecuencia Acumulada]]/SUM($F$78:$F$1143)</f>
        <v>9.0879081319146288E-4</v>
      </c>
      <c r="H432" s="22">
        <f t="shared" si="13"/>
        <v>4993248.0680000028</v>
      </c>
      <c r="I432" s="24">
        <f>H432/SUM(ABC[Carga Total])</f>
        <v>0.8456425294116644</v>
      </c>
      <c r="J432" s="23" t="str">
        <f>IF(ABC[[#This Row],[Acum (%)]] &lt;= 0.8, "A", IF( AND(ABC[[#This Row],[Acum (%)]] &gt; 0.8, ABC[[#This Row],[Acum (%)]] &lt;= 0.95 ), "B",  IF( ABC[[#This Row],[Acum (%)]] &gt; 0.95, "C", "OTHER")))</f>
        <v>B</v>
      </c>
      <c r="K432" s="24">
        <f>ABC[[#This Row],[Carga STDEV]]/ABC[[#This Row],[Carga Promedio]]</f>
        <v>0.28729934208925828</v>
      </c>
      <c r="L43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432" s="26" t="str">
        <f>ABC[[#This Row],[ABC]]&amp;ABC[[#This Row],[XYZ]]</f>
        <v>BX</v>
      </c>
    </row>
    <row r="433" spans="1:13" x14ac:dyDescent="0.25">
      <c r="A433" s="22">
        <v>23569</v>
      </c>
      <c r="B433" s="22">
        <v>3814.3000000000006</v>
      </c>
      <c r="C433" s="22">
        <v>29.568217054263567</v>
      </c>
      <c r="D433" s="22">
        <v>6.6794225107803555</v>
      </c>
      <c r="E433" s="22">
        <v>129</v>
      </c>
      <c r="F433" s="22">
        <f t="shared" si="12"/>
        <v>110922</v>
      </c>
      <c r="G433" s="24">
        <f>ABC[[#This Row],[Frecuencia Acumulada]]/SUM($F$78:$F$1143)</f>
        <v>9.0984894876773299E-4</v>
      </c>
      <c r="H433" s="22">
        <f t="shared" si="13"/>
        <v>4997062.3680000026</v>
      </c>
      <c r="I433" s="24">
        <f>H433/SUM(ABC[Carga Total])</f>
        <v>0.84628850859315274</v>
      </c>
      <c r="J433" s="23" t="str">
        <f>IF(ABC[[#This Row],[Acum (%)]] &lt;= 0.8, "A", IF( AND(ABC[[#This Row],[Acum (%)]] &gt; 0.8, ABC[[#This Row],[Acum (%)]] &lt;= 0.95 ), "B",  IF( ABC[[#This Row],[Acum (%)]] &gt; 0.95, "C", "OTHER")))</f>
        <v>B</v>
      </c>
      <c r="K433" s="24">
        <f>ABC[[#This Row],[Carga STDEV]]/ABC[[#This Row],[Carga Promedio]]</f>
        <v>0.22589872424577664</v>
      </c>
      <c r="L43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433" s="26" t="str">
        <f>ABC[[#This Row],[ABC]]&amp;ABC[[#This Row],[XYZ]]</f>
        <v>BX</v>
      </c>
    </row>
    <row r="434" spans="1:13" x14ac:dyDescent="0.25">
      <c r="A434" s="22">
        <v>334244</v>
      </c>
      <c r="B434" s="22">
        <v>3812.0999999999972</v>
      </c>
      <c r="C434" s="22">
        <v>25.757432432432431</v>
      </c>
      <c r="D434" s="22">
        <v>3.2878479866257004</v>
      </c>
      <c r="E434" s="22">
        <v>148</v>
      </c>
      <c r="F434" s="22">
        <f t="shared" si="12"/>
        <v>111070</v>
      </c>
      <c r="G434" s="24">
        <f>ABC[[#This Row],[Frecuencia Acumulada]]/SUM($F$78:$F$1143)</f>
        <v>9.1106293376996546E-4</v>
      </c>
      <c r="H434" s="22">
        <f t="shared" si="13"/>
        <v>5000874.4680000022</v>
      </c>
      <c r="I434" s="24">
        <f>H434/SUM(ABC[Carga Total])</f>
        <v>0.84693411518879325</v>
      </c>
      <c r="J434" s="23" t="str">
        <f>IF(ABC[[#This Row],[Acum (%)]] &lt;= 0.8, "A", IF( AND(ABC[[#This Row],[Acum (%)]] &gt; 0.8, ABC[[#This Row],[Acum (%)]] &lt;= 0.95 ), "B",  IF( ABC[[#This Row],[Acum (%)]] &gt; 0.95, "C", "OTHER")))</f>
        <v>B</v>
      </c>
      <c r="K434" s="24">
        <f>ABC[[#This Row],[Carga STDEV]]/ABC[[#This Row],[Carga Promedio]]</f>
        <v>0.12764657328522433</v>
      </c>
      <c r="L43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434" s="26" t="str">
        <f>ABC[[#This Row],[ABC]]&amp;ABC[[#This Row],[XYZ]]</f>
        <v>BX</v>
      </c>
    </row>
    <row r="435" spans="1:13" x14ac:dyDescent="0.25">
      <c r="A435" s="22">
        <v>294186</v>
      </c>
      <c r="B435" s="22">
        <v>3807.6</v>
      </c>
      <c r="C435" s="22">
        <v>82.773913043478245</v>
      </c>
      <c r="D435" s="22">
        <v>32.779732456250791</v>
      </c>
      <c r="E435" s="22">
        <v>46</v>
      </c>
      <c r="F435" s="22">
        <f t="shared" si="12"/>
        <v>111116</v>
      </c>
      <c r="G435" s="24">
        <f>ABC[[#This Row],[Frecuencia Acumulada]]/SUM($F$78:$F$1143)</f>
        <v>9.1144025343282151E-4</v>
      </c>
      <c r="H435" s="22">
        <f t="shared" si="13"/>
        <v>5004682.0680000018</v>
      </c>
      <c r="I435" s="24">
        <f>H435/SUM(ABC[Carga Total])</f>
        <v>0.84757895967701768</v>
      </c>
      <c r="J435" s="23" t="str">
        <f>IF(ABC[[#This Row],[Acum (%)]] &lt;= 0.8, "A", IF( AND(ABC[[#This Row],[Acum (%)]] &gt; 0.8, ABC[[#This Row],[Acum (%)]] &lt;= 0.95 ), "B",  IF( ABC[[#This Row],[Acum (%)]] &gt; 0.95, "C", "OTHER")))</f>
        <v>B</v>
      </c>
      <c r="K435" s="24">
        <f>ABC[[#This Row],[Carga STDEV]]/ABC[[#This Row],[Carga Promedio]]</f>
        <v>0.39601525711407098</v>
      </c>
      <c r="L43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35" s="26" t="str">
        <f>ABC[[#This Row],[ABC]]&amp;ABC[[#This Row],[XYZ]]</f>
        <v>BY</v>
      </c>
    </row>
    <row r="436" spans="1:13" x14ac:dyDescent="0.25">
      <c r="A436" s="22">
        <v>560165</v>
      </c>
      <c r="B436" s="22">
        <v>3782.9149999999986</v>
      </c>
      <c r="C436" s="22">
        <v>23.942500000000003</v>
      </c>
      <c r="D436" s="22">
        <v>16.027415942074221</v>
      </c>
      <c r="E436" s="22">
        <v>158</v>
      </c>
      <c r="F436" s="22">
        <f t="shared" si="12"/>
        <v>111274</v>
      </c>
      <c r="G436" s="24">
        <f>ABC[[#This Row],[Frecuencia Acumulada]]/SUM($F$78:$F$1143)</f>
        <v>9.1273626444871828E-4</v>
      </c>
      <c r="H436" s="22">
        <f t="shared" si="13"/>
        <v>5008464.9830000019</v>
      </c>
      <c r="I436" s="24">
        <f>H436/SUM(ABC[Carga Total])</f>
        <v>0.84821962358267278</v>
      </c>
      <c r="J436" s="23" t="str">
        <f>IF(ABC[[#This Row],[Acum (%)]] &lt;= 0.8, "A", IF( AND(ABC[[#This Row],[Acum (%)]] &gt; 0.8, ABC[[#This Row],[Acum (%)]] &lt;= 0.95 ), "B",  IF( ABC[[#This Row],[Acum (%)]] &gt; 0.95, "C", "OTHER")))</f>
        <v>B</v>
      </c>
      <c r="K436" s="24">
        <f>ABC[[#This Row],[Carga STDEV]]/ABC[[#This Row],[Carga Promedio]]</f>
        <v>0.66941279908423179</v>
      </c>
      <c r="L436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436" s="26" t="str">
        <f>ABC[[#This Row],[ABC]]&amp;ABC[[#This Row],[XYZ]]</f>
        <v>BZ</v>
      </c>
    </row>
    <row r="437" spans="1:13" x14ac:dyDescent="0.25">
      <c r="A437" s="22">
        <v>55014</v>
      </c>
      <c r="B437" s="22">
        <v>3775.3659999999973</v>
      </c>
      <c r="C437" s="22">
        <v>7.461197628458498</v>
      </c>
      <c r="D437" s="22">
        <v>2.4598427625177992</v>
      </c>
      <c r="E437" s="22">
        <v>506</v>
      </c>
      <c r="F437" s="22">
        <f t="shared" si="12"/>
        <v>111780</v>
      </c>
      <c r="G437" s="24">
        <f>ABC[[#This Row],[Frecuencia Acumulada]]/SUM($F$78:$F$1143)</f>
        <v>9.1688678074013455E-4</v>
      </c>
      <c r="H437" s="22">
        <f t="shared" si="13"/>
        <v>5012240.3490000023</v>
      </c>
      <c r="I437" s="24">
        <f>H437/SUM(ABC[Carga Total])</f>
        <v>0.84885900901079825</v>
      </c>
      <c r="J437" s="23" t="str">
        <f>IF(ABC[[#This Row],[Acum (%)]] &lt;= 0.8, "A", IF( AND(ABC[[#This Row],[Acum (%)]] &gt; 0.8, ABC[[#This Row],[Acum (%)]] &lt;= 0.95 ), "B",  IF( ABC[[#This Row],[Acum (%)]] &gt; 0.95, "C", "OTHER")))</f>
        <v>B</v>
      </c>
      <c r="K437" s="24">
        <f>ABC[[#This Row],[Carga STDEV]]/ABC[[#This Row],[Carga Promedio]]</f>
        <v>0.3296847081406164</v>
      </c>
      <c r="L43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37" s="26" t="str">
        <f>ABC[[#This Row],[ABC]]&amp;ABC[[#This Row],[XYZ]]</f>
        <v>BY</v>
      </c>
    </row>
    <row r="438" spans="1:13" x14ac:dyDescent="0.25">
      <c r="A438" s="22">
        <v>3331</v>
      </c>
      <c r="B438" s="22">
        <v>3766.6529999999993</v>
      </c>
      <c r="C438" s="22">
        <v>31.920788135593213</v>
      </c>
      <c r="D438" s="22">
        <v>9.7738662978230497</v>
      </c>
      <c r="E438" s="22">
        <v>118</v>
      </c>
      <c r="F438" s="22">
        <f t="shared" si="12"/>
        <v>111898</v>
      </c>
      <c r="G438" s="24">
        <f>ABC[[#This Row],[Frecuencia Acumulada]]/SUM($F$78:$F$1143)</f>
        <v>9.1785468770137389E-4</v>
      </c>
      <c r="H438" s="22">
        <f t="shared" si="13"/>
        <v>5016007.0020000022</v>
      </c>
      <c r="I438" s="24">
        <f>H438/SUM(ABC[Carga Total])</f>
        <v>0.8494969188296092</v>
      </c>
      <c r="J438" s="23" t="str">
        <f>IF(ABC[[#This Row],[Acum (%)]] &lt;= 0.8, "A", IF( AND(ABC[[#This Row],[Acum (%)]] &gt; 0.8, ABC[[#This Row],[Acum (%)]] &lt;= 0.95 ), "B",  IF( ABC[[#This Row],[Acum (%)]] &gt; 0.95, "C", "OTHER")))</f>
        <v>B</v>
      </c>
      <c r="K438" s="24">
        <f>ABC[[#This Row],[Carga STDEV]]/ABC[[#This Row],[Carga Promedio]]</f>
        <v>0.30619125869654573</v>
      </c>
      <c r="L43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38" s="26" t="str">
        <f>ABC[[#This Row],[ABC]]&amp;ABC[[#This Row],[XYZ]]</f>
        <v>BY</v>
      </c>
    </row>
    <row r="439" spans="1:13" x14ac:dyDescent="0.25">
      <c r="A439" s="22">
        <v>23581</v>
      </c>
      <c r="B439" s="22">
        <v>3762.8000000000011</v>
      </c>
      <c r="C439" s="22">
        <v>23.665408805031447</v>
      </c>
      <c r="D439" s="22">
        <v>9.1314797518476141</v>
      </c>
      <c r="E439" s="22">
        <v>159</v>
      </c>
      <c r="F439" s="22">
        <f t="shared" si="12"/>
        <v>112057</v>
      </c>
      <c r="G439" s="24">
        <f>ABC[[#This Row],[Frecuencia Acumulada]]/SUM($F$78:$F$1143)</f>
        <v>9.1915890131863702E-4</v>
      </c>
      <c r="H439" s="22">
        <f t="shared" si="13"/>
        <v>5019769.802000002</v>
      </c>
      <c r="I439" s="24">
        <f>H439/SUM(ABC[Carga Total])</f>
        <v>0.85013417611511488</v>
      </c>
      <c r="J439" s="23" t="str">
        <f>IF(ABC[[#This Row],[Acum (%)]] &lt;= 0.8, "A", IF( AND(ABC[[#This Row],[Acum (%)]] &gt; 0.8, ABC[[#This Row],[Acum (%)]] &lt;= 0.95 ), "B",  IF( ABC[[#This Row],[Acum (%)]] &gt; 0.95, "C", "OTHER")))</f>
        <v>B</v>
      </c>
      <c r="K439" s="24">
        <f>ABC[[#This Row],[Carga STDEV]]/ABC[[#This Row],[Carga Promedio]]</f>
        <v>0.38585768059524039</v>
      </c>
      <c r="L43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39" s="26" t="str">
        <f>ABC[[#This Row],[ABC]]&amp;ABC[[#This Row],[XYZ]]</f>
        <v>BY</v>
      </c>
    </row>
    <row r="440" spans="1:13" x14ac:dyDescent="0.25">
      <c r="A440" s="22">
        <v>560161</v>
      </c>
      <c r="B440" s="22">
        <v>3758.1889999999999</v>
      </c>
      <c r="C440" s="22">
        <v>29.360851562499988</v>
      </c>
      <c r="D440" s="22">
        <v>8.1384504842678425</v>
      </c>
      <c r="E440" s="22">
        <v>128</v>
      </c>
      <c r="F440" s="22">
        <f t="shared" si="12"/>
        <v>112185</v>
      </c>
      <c r="G440" s="24">
        <f>ABC[[#This Row],[Frecuencia Acumulada]]/SUM($F$78:$F$1143)</f>
        <v>9.2020883429354077E-4</v>
      </c>
      <c r="H440" s="22">
        <f t="shared" si="13"/>
        <v>5023527.9910000023</v>
      </c>
      <c r="I440" s="24">
        <f>H440/SUM(ABC[Carga Total])</f>
        <v>0.85077065249455508</v>
      </c>
      <c r="J440" s="23" t="str">
        <f>IF(ABC[[#This Row],[Acum (%)]] &lt;= 0.8, "A", IF( AND(ABC[[#This Row],[Acum (%)]] &gt; 0.8, ABC[[#This Row],[Acum (%)]] &lt;= 0.95 ), "B",  IF( ABC[[#This Row],[Acum (%)]] &gt; 0.95, "C", "OTHER")))</f>
        <v>B</v>
      </c>
      <c r="K440" s="24">
        <f>ABC[[#This Row],[Carga STDEV]]/ABC[[#This Row],[Carga Promedio]]</f>
        <v>0.2771871403982834</v>
      </c>
      <c r="L44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440" s="26" t="str">
        <f>ABC[[#This Row],[ABC]]&amp;ABC[[#This Row],[XYZ]]</f>
        <v>BX</v>
      </c>
    </row>
    <row r="441" spans="1:13" x14ac:dyDescent="0.25">
      <c r="A441" s="22">
        <v>34210</v>
      </c>
      <c r="B441" s="22">
        <v>3739.6070000000027</v>
      </c>
      <c r="C441" s="22">
        <v>19.276324742268041</v>
      </c>
      <c r="D441" s="22">
        <v>4.4965729659416755</v>
      </c>
      <c r="E441" s="22">
        <v>194</v>
      </c>
      <c r="F441" s="22">
        <f t="shared" si="12"/>
        <v>112379</v>
      </c>
      <c r="G441" s="24">
        <f>ABC[[#This Row],[Frecuencia Acumulada]]/SUM($F$78:$F$1143)</f>
        <v>9.2180013895862918E-4</v>
      </c>
      <c r="H441" s="22">
        <f t="shared" si="13"/>
        <v>5027267.5980000021</v>
      </c>
      <c r="I441" s="24">
        <f>H441/SUM(ABC[Carga Total])</f>
        <v>0.85140398187843891</v>
      </c>
      <c r="J441" s="23" t="str">
        <f>IF(ABC[[#This Row],[Acum (%)]] &lt;= 0.8, "A", IF( AND(ABC[[#This Row],[Acum (%)]] &gt; 0.8, ABC[[#This Row],[Acum (%)]] &lt;= 0.95 ), "B",  IF( ABC[[#This Row],[Acum (%)]] &gt; 0.95, "C", "OTHER")))</f>
        <v>B</v>
      </c>
      <c r="K441" s="24">
        <f>ABC[[#This Row],[Carga STDEV]]/ABC[[#This Row],[Carga Promedio]]</f>
        <v>0.23326920593332001</v>
      </c>
      <c r="L44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441" s="26" t="str">
        <f>ABC[[#This Row],[ABC]]&amp;ABC[[#This Row],[XYZ]]</f>
        <v>BX</v>
      </c>
    </row>
    <row r="442" spans="1:13" x14ac:dyDescent="0.25">
      <c r="A442" s="22">
        <v>120245</v>
      </c>
      <c r="B442" s="22">
        <v>3734.4939999999997</v>
      </c>
      <c r="C442" s="22">
        <v>30.361739837398375</v>
      </c>
      <c r="D442" s="22">
        <v>24.840308529022074</v>
      </c>
      <c r="E442" s="22">
        <v>123</v>
      </c>
      <c r="F442" s="22">
        <f t="shared" si="12"/>
        <v>112502</v>
      </c>
      <c r="G442" s="24">
        <f>ABC[[#This Row],[Frecuencia Acumulada]]/SUM($F$78:$F$1143)</f>
        <v>9.2280905892670078E-4</v>
      </c>
      <c r="H442" s="22">
        <f t="shared" si="13"/>
        <v>5031002.092000002</v>
      </c>
      <c r="I442" s="24">
        <f>H442/SUM(ABC[Carga Total])</f>
        <v>0.85203644533894096</v>
      </c>
      <c r="J442" s="23" t="str">
        <f>IF(ABC[[#This Row],[Acum (%)]] &lt;= 0.8, "A", IF( AND(ABC[[#This Row],[Acum (%)]] &gt; 0.8, ABC[[#This Row],[Acum (%)]] &lt;= 0.95 ), "B",  IF( ABC[[#This Row],[Acum (%)]] &gt; 0.95, "C", "OTHER")))</f>
        <v>B</v>
      </c>
      <c r="K442" s="24">
        <f>ABC[[#This Row],[Carga STDEV]]/ABC[[#This Row],[Carga Promedio]]</f>
        <v>0.81814509517747658</v>
      </c>
      <c r="L442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442" s="26" t="str">
        <f>ABC[[#This Row],[ABC]]&amp;ABC[[#This Row],[XYZ]]</f>
        <v>BZ</v>
      </c>
    </row>
    <row r="443" spans="1:13" x14ac:dyDescent="0.25">
      <c r="A443" s="22">
        <v>2457</v>
      </c>
      <c r="B443" s="22">
        <v>3730.4</v>
      </c>
      <c r="C443" s="22">
        <v>31.883760683760684</v>
      </c>
      <c r="D443" s="22">
        <v>16.397334504082842</v>
      </c>
      <c r="E443" s="22">
        <v>117</v>
      </c>
      <c r="F443" s="22">
        <f t="shared" si="12"/>
        <v>112619</v>
      </c>
      <c r="G443" s="24">
        <f>ABC[[#This Row],[Frecuencia Acumulada]]/SUM($F$78:$F$1143)</f>
        <v>9.2376876328657364E-4</v>
      </c>
      <c r="H443" s="22">
        <f t="shared" si="13"/>
        <v>5034732.4920000024</v>
      </c>
      <c r="I443" s="24">
        <f>H443/SUM(ABC[Carga Total])</f>
        <v>0.85266821545105176</v>
      </c>
      <c r="J443" s="23" t="str">
        <f>IF(ABC[[#This Row],[Acum (%)]] &lt;= 0.8, "A", IF( AND(ABC[[#This Row],[Acum (%)]] &gt; 0.8, ABC[[#This Row],[Acum (%)]] &lt;= 0.95 ), "B",  IF( ABC[[#This Row],[Acum (%)]] &gt; 0.95, "C", "OTHER")))</f>
        <v>B</v>
      </c>
      <c r="K443" s="24">
        <f>ABC[[#This Row],[Carga STDEV]]/ABC[[#This Row],[Carga Promedio]]</f>
        <v>0.51428483191552987</v>
      </c>
      <c r="L44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43" s="26" t="str">
        <f>ABC[[#This Row],[ABC]]&amp;ABC[[#This Row],[XYZ]]</f>
        <v>BY</v>
      </c>
    </row>
    <row r="444" spans="1:13" x14ac:dyDescent="0.25">
      <c r="A444" s="22">
        <v>13030</v>
      </c>
      <c r="B444" s="22">
        <v>3730.3590000000004</v>
      </c>
      <c r="C444" s="22">
        <v>47.219734177215187</v>
      </c>
      <c r="D444" s="22">
        <v>18.895562251837017</v>
      </c>
      <c r="E444" s="22">
        <v>79</v>
      </c>
      <c r="F444" s="22">
        <f t="shared" si="12"/>
        <v>112698</v>
      </c>
      <c r="G444" s="24">
        <f>ABC[[#This Row],[Frecuencia Acumulada]]/SUM($F$78:$F$1143)</f>
        <v>9.2441676879452203E-4</v>
      </c>
      <c r="H444" s="22">
        <f t="shared" si="13"/>
        <v>5038462.8510000026</v>
      </c>
      <c r="I444" s="24">
        <f>H444/SUM(ABC[Carga Total])</f>
        <v>0.85329997861951723</v>
      </c>
      <c r="J444" s="23" t="str">
        <f>IF(ABC[[#This Row],[Acum (%)]] &lt;= 0.8, "A", IF( AND(ABC[[#This Row],[Acum (%)]] &gt; 0.8, ABC[[#This Row],[Acum (%)]] &lt;= 0.95 ), "B",  IF( ABC[[#This Row],[Acum (%)]] &gt; 0.95, "C", "OTHER")))</f>
        <v>B</v>
      </c>
      <c r="K444" s="24">
        <f>ABC[[#This Row],[Carga STDEV]]/ABC[[#This Row],[Carga Promedio]]</f>
        <v>0.40016240203560149</v>
      </c>
      <c r="L44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44" s="26" t="str">
        <f>ABC[[#This Row],[ABC]]&amp;ABC[[#This Row],[XYZ]]</f>
        <v>BY</v>
      </c>
    </row>
    <row r="445" spans="1:13" x14ac:dyDescent="0.25">
      <c r="A445" s="22">
        <v>120240</v>
      </c>
      <c r="B445" s="22">
        <v>3713.3389999999999</v>
      </c>
      <c r="C445" s="22">
        <v>28.346099236641219</v>
      </c>
      <c r="D445" s="22">
        <v>23.270038753018863</v>
      </c>
      <c r="E445" s="22">
        <v>131</v>
      </c>
      <c r="F445" s="22">
        <f t="shared" si="12"/>
        <v>112829</v>
      </c>
      <c r="G445" s="24">
        <f>ABC[[#This Row],[Frecuencia Acumulada]]/SUM($F$78:$F$1143)</f>
        <v>9.2549130957352509E-4</v>
      </c>
      <c r="H445" s="22">
        <f t="shared" si="13"/>
        <v>5042176.1900000023</v>
      </c>
      <c r="I445" s="24">
        <f>H445/SUM(ABC[Carga Total])</f>
        <v>0.85392885932837825</v>
      </c>
      <c r="J445" s="23" t="str">
        <f>IF(ABC[[#This Row],[Acum (%)]] &lt;= 0.8, "A", IF( AND(ABC[[#This Row],[Acum (%)]] &gt; 0.8, ABC[[#This Row],[Acum (%)]] &lt;= 0.95 ), "B",  IF( ABC[[#This Row],[Acum (%)]] &gt; 0.95, "C", "OTHER")))</f>
        <v>B</v>
      </c>
      <c r="K445" s="24">
        <f>ABC[[#This Row],[Carga STDEV]]/ABC[[#This Row],[Carga Promedio]]</f>
        <v>0.82092560809704451</v>
      </c>
      <c r="L445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445" s="26" t="str">
        <f>ABC[[#This Row],[ABC]]&amp;ABC[[#This Row],[XYZ]]</f>
        <v>BZ</v>
      </c>
    </row>
    <row r="446" spans="1:13" x14ac:dyDescent="0.25">
      <c r="A446" s="22">
        <v>560151</v>
      </c>
      <c r="B446" s="22">
        <v>3695.1240000000007</v>
      </c>
      <c r="C446" s="22">
        <v>25.660583333333335</v>
      </c>
      <c r="D446" s="22">
        <v>9.3919593593877746</v>
      </c>
      <c r="E446" s="22">
        <v>144</v>
      </c>
      <c r="F446" s="22">
        <f t="shared" si="12"/>
        <v>112973</v>
      </c>
      <c r="G446" s="24">
        <f>ABC[[#This Row],[Frecuencia Acumulada]]/SUM($F$78:$F$1143)</f>
        <v>9.2667248417029177E-4</v>
      </c>
      <c r="H446" s="22">
        <f t="shared" si="13"/>
        <v>5045871.3140000021</v>
      </c>
      <c r="I446" s="24">
        <f>H446/SUM(ABC[Carga Total])</f>
        <v>0.85455465519577667</v>
      </c>
      <c r="J446" s="23" t="str">
        <f>IF(ABC[[#This Row],[Acum (%)]] &lt;= 0.8, "A", IF( AND(ABC[[#This Row],[Acum (%)]] &gt; 0.8, ABC[[#This Row],[Acum (%)]] &lt;= 0.95 ), "B",  IF( ABC[[#This Row],[Acum (%)]] &gt; 0.95, "C", "OTHER")))</f>
        <v>B</v>
      </c>
      <c r="K446" s="24">
        <f>ABC[[#This Row],[Carga STDEV]]/ABC[[#This Row],[Carga Promedio]]</f>
        <v>0.36600724299153137</v>
      </c>
      <c r="L44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46" s="26" t="str">
        <f>ABC[[#This Row],[ABC]]&amp;ABC[[#This Row],[XYZ]]</f>
        <v>BY</v>
      </c>
    </row>
    <row r="447" spans="1:13" x14ac:dyDescent="0.25">
      <c r="A447" s="22">
        <v>29461</v>
      </c>
      <c r="B447" s="22">
        <v>3676.3</v>
      </c>
      <c r="C447" s="22">
        <v>85.495348837209306</v>
      </c>
      <c r="D447" s="22">
        <v>41.803758964546375</v>
      </c>
      <c r="E447" s="22">
        <v>43</v>
      </c>
      <c r="F447" s="22">
        <f t="shared" si="12"/>
        <v>113016</v>
      </c>
      <c r="G447" s="24">
        <f>ABC[[#This Row],[Frecuencia Acumulada]]/SUM($F$78:$F$1143)</f>
        <v>9.2702519602904851E-4</v>
      </c>
      <c r="H447" s="22">
        <f t="shared" si="13"/>
        <v>5049547.6140000019</v>
      </c>
      <c r="I447" s="24">
        <f>H447/SUM(ABC[Carga Total])</f>
        <v>0.85517726308317554</v>
      </c>
      <c r="J447" s="23" t="str">
        <f>IF(ABC[[#This Row],[Acum (%)]] &lt;= 0.8, "A", IF( AND(ABC[[#This Row],[Acum (%)]] &gt; 0.8, ABC[[#This Row],[Acum (%)]] &lt;= 0.95 ), "B",  IF( ABC[[#This Row],[Acum (%)]] &gt; 0.95, "C", "OTHER")))</f>
        <v>B</v>
      </c>
      <c r="K447" s="24">
        <f>ABC[[#This Row],[Carga STDEV]]/ABC[[#This Row],[Carga Promedio]]</f>
        <v>0.48895945256793355</v>
      </c>
      <c r="L44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47" s="26" t="str">
        <f>ABC[[#This Row],[ABC]]&amp;ABC[[#This Row],[XYZ]]</f>
        <v>BY</v>
      </c>
    </row>
    <row r="448" spans="1:13" x14ac:dyDescent="0.25">
      <c r="A448" s="22">
        <v>30725</v>
      </c>
      <c r="B448" s="22">
        <v>3664.5</v>
      </c>
      <c r="C448" s="22">
        <v>281.88461538461536</v>
      </c>
      <c r="D448" s="22">
        <v>62.657093854219006</v>
      </c>
      <c r="E448" s="22">
        <v>13</v>
      </c>
      <c r="F448" s="22">
        <f t="shared" si="12"/>
        <v>113029</v>
      </c>
      <c r="G448" s="24">
        <f>ABC[[#This Row],[Frecuencia Acumulada]]/SUM($F$78:$F$1143)</f>
        <v>9.2713182984681213E-4</v>
      </c>
      <c r="H448" s="22">
        <f t="shared" si="13"/>
        <v>5053212.1140000019</v>
      </c>
      <c r="I448" s="24">
        <f>H448/SUM(ABC[Carga Total])</f>
        <v>0.8557978725555726</v>
      </c>
      <c r="J448" s="23" t="str">
        <f>IF(ABC[[#This Row],[Acum (%)]] &lt;= 0.8, "A", IF( AND(ABC[[#This Row],[Acum (%)]] &gt; 0.8, ABC[[#This Row],[Acum (%)]] &lt;= 0.95 ), "B",  IF( ABC[[#This Row],[Acum (%)]] &gt; 0.95, "C", "OTHER")))</f>
        <v>B</v>
      </c>
      <c r="K448" s="24">
        <f>ABC[[#This Row],[Carga STDEV]]/ABC[[#This Row],[Carga Promedio]]</f>
        <v>0.22227922502520048</v>
      </c>
      <c r="L448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448" s="26" t="str">
        <f>ABC[[#This Row],[ABC]]&amp;ABC[[#This Row],[XYZ]]</f>
        <v>BX</v>
      </c>
    </row>
    <row r="449" spans="1:13" x14ac:dyDescent="0.25">
      <c r="A449" s="22">
        <v>57068</v>
      </c>
      <c r="B449" s="22">
        <v>3637.0150000000017</v>
      </c>
      <c r="C449" s="22">
        <v>16.531886363636364</v>
      </c>
      <c r="D449" s="22">
        <v>2.148695509703622</v>
      </c>
      <c r="E449" s="22">
        <v>220</v>
      </c>
      <c r="F449" s="22">
        <f t="shared" si="12"/>
        <v>113249</v>
      </c>
      <c r="G449" s="24">
        <f>ABC[[#This Row],[Frecuencia Acumulada]]/SUM($F$78:$F$1143)</f>
        <v>9.2893640214742788E-4</v>
      </c>
      <c r="H449" s="22">
        <f t="shared" si="13"/>
        <v>5056849.1290000016</v>
      </c>
      <c r="I449" s="24">
        <f>H449/SUM(ABC[Carga Total])</f>
        <v>0.85641382724523007</v>
      </c>
      <c r="J449" s="23" t="str">
        <f>IF(ABC[[#This Row],[Acum (%)]] &lt;= 0.8, "A", IF( AND(ABC[[#This Row],[Acum (%)]] &gt; 0.8, ABC[[#This Row],[Acum (%)]] &lt;= 0.95 ), "B",  IF( ABC[[#This Row],[Acum (%)]] &gt; 0.95, "C", "OTHER")))</f>
        <v>B</v>
      </c>
      <c r="K449" s="24">
        <f>ABC[[#This Row],[Carga STDEV]]/ABC[[#This Row],[Carga Promedio]]</f>
        <v>0.1299727969598137</v>
      </c>
      <c r="L449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449" s="26" t="str">
        <f>ABC[[#This Row],[ABC]]&amp;ABC[[#This Row],[XYZ]]</f>
        <v>BX</v>
      </c>
    </row>
    <row r="450" spans="1:13" x14ac:dyDescent="0.25">
      <c r="A450" s="22">
        <v>13033</v>
      </c>
      <c r="B450" s="22">
        <v>3624.4990000000012</v>
      </c>
      <c r="C450" s="22">
        <v>44.20120731707317</v>
      </c>
      <c r="D450" s="22">
        <v>16.361503266183345</v>
      </c>
      <c r="E450" s="22">
        <v>82</v>
      </c>
      <c r="F450" s="22">
        <f t="shared" si="12"/>
        <v>113331</v>
      </c>
      <c r="G450" s="24">
        <f>ABC[[#This Row],[Frecuencia Acumulada]]/SUM($F$78:$F$1143)</f>
        <v>9.2960901545947557E-4</v>
      </c>
      <c r="H450" s="22">
        <f t="shared" si="13"/>
        <v>5060473.6280000014</v>
      </c>
      <c r="I450" s="24">
        <f>H450/SUM(ABC[Carga Total])</f>
        <v>0.85702766226012805</v>
      </c>
      <c r="J450" s="23" t="str">
        <f>IF(ABC[[#This Row],[Acum (%)]] &lt;= 0.8, "A", IF( AND(ABC[[#This Row],[Acum (%)]] &gt; 0.8, ABC[[#This Row],[Acum (%)]] &lt;= 0.95 ), "B",  IF( ABC[[#This Row],[Acum (%)]] &gt; 0.95, "C", "OTHER")))</f>
        <v>B</v>
      </c>
      <c r="K450" s="24">
        <f>ABC[[#This Row],[Carga STDEV]]/ABC[[#This Row],[Carga Promedio]]</f>
        <v>0.37015964629236603</v>
      </c>
      <c r="L45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50" s="26" t="str">
        <f>ABC[[#This Row],[ABC]]&amp;ABC[[#This Row],[XYZ]]</f>
        <v>BY</v>
      </c>
    </row>
    <row r="451" spans="1:13" x14ac:dyDescent="0.25">
      <c r="A451" s="22">
        <v>560145</v>
      </c>
      <c r="B451" s="22">
        <v>3613.4029999999984</v>
      </c>
      <c r="C451" s="22">
        <v>25.62697163120567</v>
      </c>
      <c r="D451" s="22">
        <v>9.1740061960358261</v>
      </c>
      <c r="E451" s="22">
        <v>141</v>
      </c>
      <c r="F451" s="22">
        <f t="shared" ref="F451:F514" si="14">F450+E451</f>
        <v>113472</v>
      </c>
      <c r="G451" s="24">
        <f>ABC[[#This Row],[Frecuencia Acumulada]]/SUM($F$78:$F$1143)</f>
        <v>9.3076558225214294E-4</v>
      </c>
      <c r="H451" s="22">
        <f t="shared" si="13"/>
        <v>5064087.0310000014</v>
      </c>
      <c r="I451" s="24">
        <f>H451/SUM(ABC[Carga Total])</f>
        <v>0.85763961808749545</v>
      </c>
      <c r="J451" s="23" t="str">
        <f>IF(ABC[[#This Row],[Acum (%)]] &lt;= 0.8, "A", IF( AND(ABC[[#This Row],[Acum (%)]] &gt; 0.8, ABC[[#This Row],[Acum (%)]] &lt;= 0.95 ), "B",  IF( ABC[[#This Row],[Acum (%)]] &gt; 0.95, "C", "OTHER")))</f>
        <v>B</v>
      </c>
      <c r="K451" s="24">
        <f>ABC[[#This Row],[Carga STDEV]]/ABC[[#This Row],[Carga Promedio]]</f>
        <v>0.35798245411349128</v>
      </c>
      <c r="L45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51" s="26" t="str">
        <f>ABC[[#This Row],[ABC]]&amp;ABC[[#This Row],[XYZ]]</f>
        <v>BY</v>
      </c>
    </row>
    <row r="452" spans="1:13" x14ac:dyDescent="0.25">
      <c r="A452" s="22">
        <v>294181</v>
      </c>
      <c r="B452" s="22">
        <v>3613.0999999999985</v>
      </c>
      <c r="C452" s="22">
        <v>78.545652173913041</v>
      </c>
      <c r="D452" s="22">
        <v>26.161181646110194</v>
      </c>
      <c r="E452" s="22">
        <v>46</v>
      </c>
      <c r="F452" s="22">
        <f t="shared" si="14"/>
        <v>113518</v>
      </c>
      <c r="G452" s="24">
        <f>ABC[[#This Row],[Frecuencia Acumulada]]/SUM($F$78:$F$1143)</f>
        <v>9.3114290191499899E-4</v>
      </c>
      <c r="H452" s="22">
        <f t="shared" ref="H452:H515" si="15">H451+B452</f>
        <v>5067700.131000001</v>
      </c>
      <c r="I452" s="24">
        <f>H452/SUM(ABC[Carga Total])</f>
        <v>0.85825152259963011</v>
      </c>
      <c r="J452" s="23" t="str">
        <f>IF(ABC[[#This Row],[Acum (%)]] &lt;= 0.8, "A", IF( AND(ABC[[#This Row],[Acum (%)]] &gt; 0.8, ABC[[#This Row],[Acum (%)]] &lt;= 0.95 ), "B",  IF( ABC[[#This Row],[Acum (%)]] &gt; 0.95, "C", "OTHER")))</f>
        <v>B</v>
      </c>
      <c r="K452" s="24">
        <f>ABC[[#This Row],[Carga STDEV]]/ABC[[#This Row],[Carga Promedio]]</f>
        <v>0.33306976162327889</v>
      </c>
      <c r="L45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52" s="26" t="str">
        <f>ABC[[#This Row],[ABC]]&amp;ABC[[#This Row],[XYZ]]</f>
        <v>BY</v>
      </c>
    </row>
    <row r="453" spans="1:13" x14ac:dyDescent="0.25">
      <c r="A453" s="22">
        <v>23566</v>
      </c>
      <c r="B453" s="22">
        <v>3603.400000000001</v>
      </c>
      <c r="C453" s="22">
        <v>36.397979797979801</v>
      </c>
      <c r="D453" s="22">
        <v>9.9585157876796693</v>
      </c>
      <c r="E453" s="22">
        <v>99</v>
      </c>
      <c r="F453" s="22">
        <f t="shared" si="14"/>
        <v>113617</v>
      </c>
      <c r="G453" s="24">
        <f>ABC[[#This Row],[Frecuencia Acumulada]]/SUM($F$78:$F$1143)</f>
        <v>9.3195495945027609E-4</v>
      </c>
      <c r="H453" s="22">
        <f t="shared" si="15"/>
        <v>5071303.5310000014</v>
      </c>
      <c r="I453" s="24">
        <f>H453/SUM(ABC[Carga Total])</f>
        <v>0.85886178434689053</v>
      </c>
      <c r="J453" s="23" t="str">
        <f>IF(ABC[[#This Row],[Acum (%)]] &lt;= 0.8, "A", IF( AND(ABC[[#This Row],[Acum (%)]] &gt; 0.8, ABC[[#This Row],[Acum (%)]] &lt;= 0.95 ), "B",  IF( ABC[[#This Row],[Acum (%)]] &gt; 0.95, "C", "OTHER")))</f>
        <v>B</v>
      </c>
      <c r="K453" s="24">
        <f>ABC[[#This Row],[Carga STDEV]]/ABC[[#This Row],[Carga Promedio]]</f>
        <v>0.27360078342129301</v>
      </c>
      <c r="L45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453" s="26" t="str">
        <f>ABC[[#This Row],[ABC]]&amp;ABC[[#This Row],[XYZ]]</f>
        <v>BX</v>
      </c>
    </row>
    <row r="454" spans="1:13" x14ac:dyDescent="0.25">
      <c r="A454" s="22">
        <v>2455</v>
      </c>
      <c r="B454" s="22">
        <v>3585.0000000000018</v>
      </c>
      <c r="C454" s="22">
        <v>33.820754716981128</v>
      </c>
      <c r="D454" s="22">
        <v>16.075812751318477</v>
      </c>
      <c r="E454" s="22">
        <v>106</v>
      </c>
      <c r="F454" s="22">
        <f t="shared" si="14"/>
        <v>113723</v>
      </c>
      <c r="G454" s="24">
        <f>ABC[[#This Row],[Frecuencia Acumulada]]/SUM($F$78:$F$1143)</f>
        <v>9.3282443519511818E-4</v>
      </c>
      <c r="H454" s="22">
        <f t="shared" si="15"/>
        <v>5074888.5310000014</v>
      </c>
      <c r="I454" s="24">
        <f>H454/SUM(ABC[Carga Total])</f>
        <v>0.85946892992160562</v>
      </c>
      <c r="J454" s="23" t="str">
        <f>IF(ABC[[#This Row],[Acum (%)]] &lt;= 0.8, "A", IF( AND(ABC[[#This Row],[Acum (%)]] &gt; 0.8, ABC[[#This Row],[Acum (%)]] &lt;= 0.95 ), "B",  IF( ABC[[#This Row],[Acum (%)]] &gt; 0.95, "C", "OTHER")))</f>
        <v>B</v>
      </c>
      <c r="K454" s="24">
        <f>ABC[[#This Row],[Carga STDEV]]/ABC[[#This Row],[Carga Promedio]]</f>
        <v>0.47532389167078348</v>
      </c>
      <c r="L45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54" s="26" t="str">
        <f>ABC[[#This Row],[ABC]]&amp;ABC[[#This Row],[XYZ]]</f>
        <v>BY</v>
      </c>
    </row>
    <row r="455" spans="1:13" x14ac:dyDescent="0.25">
      <c r="A455" s="22">
        <v>120137</v>
      </c>
      <c r="B455" s="22">
        <v>3561.2580000000003</v>
      </c>
      <c r="C455" s="22">
        <v>21.714987804878046</v>
      </c>
      <c r="D455" s="22">
        <v>10.267684043613842</v>
      </c>
      <c r="E455" s="22">
        <v>164</v>
      </c>
      <c r="F455" s="22">
        <f t="shared" si="14"/>
        <v>113887</v>
      </c>
      <c r="G455" s="24">
        <f>ABC[[#This Row],[Frecuencia Acumulada]]/SUM($F$78:$F$1143)</f>
        <v>9.3416966181921357E-4</v>
      </c>
      <c r="H455" s="22">
        <f t="shared" si="15"/>
        <v>5078449.7890000017</v>
      </c>
      <c r="I455" s="24">
        <f>H455/SUM(ABC[Carga Total])</f>
        <v>0.86007205461759417</v>
      </c>
      <c r="J455" s="23" t="str">
        <f>IF(ABC[[#This Row],[Acum (%)]] &lt;= 0.8, "A", IF( AND(ABC[[#This Row],[Acum (%)]] &gt; 0.8, ABC[[#This Row],[Acum (%)]] &lt;= 0.95 ), "B",  IF( ABC[[#This Row],[Acum (%)]] &gt; 0.95, "C", "OTHER")))</f>
        <v>B</v>
      </c>
      <c r="K455" s="24">
        <f>ABC[[#This Row],[Carga STDEV]]/ABC[[#This Row],[Carga Promedio]]</f>
        <v>0.47283858208326113</v>
      </c>
      <c r="L45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55" s="26" t="str">
        <f>ABC[[#This Row],[ABC]]&amp;ABC[[#This Row],[XYZ]]</f>
        <v>BY</v>
      </c>
    </row>
    <row r="456" spans="1:13" x14ac:dyDescent="0.25">
      <c r="A456" s="22">
        <v>235104</v>
      </c>
      <c r="B456" s="22">
        <v>3553.4000000000005</v>
      </c>
      <c r="C456" s="22">
        <v>38.623913043478261</v>
      </c>
      <c r="D456" s="22">
        <v>10.84459017981683</v>
      </c>
      <c r="E456" s="22">
        <v>92</v>
      </c>
      <c r="F456" s="22">
        <f t="shared" si="14"/>
        <v>113979</v>
      </c>
      <c r="G456" s="24">
        <f>ABC[[#This Row],[Frecuencia Acumulada]]/SUM($F$78:$F$1143)</f>
        <v>9.3492430114492568E-4</v>
      </c>
      <c r="H456" s="22">
        <f t="shared" si="15"/>
        <v>5082003.1890000021</v>
      </c>
      <c r="I456" s="24">
        <f>H456/SUM(ABC[Carga Total])</f>
        <v>0.86067384850467721</v>
      </c>
      <c r="J456" s="23" t="str">
        <f>IF(ABC[[#This Row],[Acum (%)]] &lt;= 0.8, "A", IF( AND(ABC[[#This Row],[Acum (%)]] &gt; 0.8, ABC[[#This Row],[Acum (%)]] &lt;= 0.95 ), "B",  IF( ABC[[#This Row],[Acum (%)]] &gt; 0.95, "C", "OTHER")))</f>
        <v>B</v>
      </c>
      <c r="K456" s="24">
        <f>ABC[[#This Row],[Carga STDEV]]/ABC[[#This Row],[Carga Promedio]]</f>
        <v>0.28077399013427939</v>
      </c>
      <c r="L45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456" s="26" t="str">
        <f>ABC[[#This Row],[ABC]]&amp;ABC[[#This Row],[XYZ]]</f>
        <v>BX</v>
      </c>
    </row>
    <row r="457" spans="1:13" x14ac:dyDescent="0.25">
      <c r="A457" s="22">
        <v>560144</v>
      </c>
      <c r="B457" s="22">
        <v>3543.2309999999993</v>
      </c>
      <c r="C457" s="22">
        <v>29.282900826446269</v>
      </c>
      <c r="D457" s="22">
        <v>10.656334288741879</v>
      </c>
      <c r="E457" s="22">
        <v>121</v>
      </c>
      <c r="F457" s="22">
        <f t="shared" si="14"/>
        <v>114100</v>
      </c>
      <c r="G457" s="24">
        <f>ABC[[#This Row],[Frecuencia Acumulada]]/SUM($F$78:$F$1143)</f>
        <v>9.3591681591026433E-4</v>
      </c>
      <c r="H457" s="22">
        <f t="shared" si="15"/>
        <v>5085546.4200000018</v>
      </c>
      <c r="I457" s="24">
        <f>H457/SUM(ABC[Carga Total])</f>
        <v>0.86127392019835725</v>
      </c>
      <c r="J457" s="23" t="str">
        <f>IF(ABC[[#This Row],[Acum (%)]] &lt;= 0.8, "A", IF( AND(ABC[[#This Row],[Acum (%)]] &gt; 0.8, ABC[[#This Row],[Acum (%)]] &lt;= 0.95 ), "B",  IF( ABC[[#This Row],[Acum (%)]] &gt; 0.95, "C", "OTHER")))</f>
        <v>B</v>
      </c>
      <c r="K457" s="24">
        <f>ABC[[#This Row],[Carga STDEV]]/ABC[[#This Row],[Carga Promedio]]</f>
        <v>0.36390978994532613</v>
      </c>
      <c r="L45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57" s="26" t="str">
        <f>ABC[[#This Row],[ABC]]&amp;ABC[[#This Row],[XYZ]]</f>
        <v>BY</v>
      </c>
    </row>
    <row r="458" spans="1:13" x14ac:dyDescent="0.25">
      <c r="A458" s="22">
        <v>3128</v>
      </c>
      <c r="B458" s="22">
        <v>3532.4590000000007</v>
      </c>
      <c r="C458" s="22">
        <v>29.684529411764707</v>
      </c>
      <c r="D458" s="22">
        <v>11.390157575302872</v>
      </c>
      <c r="E458" s="22">
        <v>119</v>
      </c>
      <c r="F458" s="22">
        <f t="shared" si="14"/>
        <v>114219</v>
      </c>
      <c r="G458" s="24">
        <f>ABC[[#This Row],[Frecuencia Acumulada]]/SUM($F$78:$F$1143)</f>
        <v>9.3689292547287015E-4</v>
      </c>
      <c r="H458" s="22">
        <f t="shared" si="15"/>
        <v>5089078.8790000016</v>
      </c>
      <c r="I458" s="24">
        <f>H458/SUM(ABC[Carga Total])</f>
        <v>0.86187216757624074</v>
      </c>
      <c r="J458" s="23" t="str">
        <f>IF(ABC[[#This Row],[Acum (%)]] &lt;= 0.8, "A", IF( AND(ABC[[#This Row],[Acum (%)]] &gt; 0.8, ABC[[#This Row],[Acum (%)]] &lt;= 0.95 ), "B",  IF( ABC[[#This Row],[Acum (%)]] &gt; 0.95, "C", "OTHER")))</f>
        <v>B</v>
      </c>
      <c r="K458" s="24">
        <f>ABC[[#This Row],[Carga STDEV]]/ABC[[#This Row],[Carga Promedio]]</f>
        <v>0.38370686013936517</v>
      </c>
      <c r="L45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58" s="26" t="str">
        <f>ABC[[#This Row],[ABC]]&amp;ABC[[#This Row],[XYZ]]</f>
        <v>BY</v>
      </c>
    </row>
    <row r="459" spans="1:13" x14ac:dyDescent="0.25">
      <c r="A459" s="22">
        <v>22557</v>
      </c>
      <c r="B459" s="22">
        <v>3521.2000000000016</v>
      </c>
      <c r="C459" s="22">
        <v>8.2271028037383171</v>
      </c>
      <c r="D459" s="22">
        <v>3.1953514272306589</v>
      </c>
      <c r="E459" s="22">
        <v>428</v>
      </c>
      <c r="F459" s="22">
        <f t="shared" si="14"/>
        <v>114647</v>
      </c>
      <c r="G459" s="24">
        <f>ABC[[#This Row],[Frecuencia Acumulada]]/SUM($F$78:$F$1143)</f>
        <v>9.404036388577044E-4</v>
      </c>
      <c r="H459" s="22">
        <f t="shared" si="15"/>
        <v>5092600.0790000018</v>
      </c>
      <c r="I459" s="24">
        <f>H459/SUM(ABC[Carga Total])</f>
        <v>0.86246850816136966</v>
      </c>
      <c r="J459" s="23" t="str">
        <f>IF(ABC[[#This Row],[Acum (%)]] &lt;= 0.8, "A", IF( AND(ABC[[#This Row],[Acum (%)]] &gt; 0.8, ABC[[#This Row],[Acum (%)]] &lt;= 0.95 ), "B",  IF( ABC[[#This Row],[Acum (%)]] &gt; 0.95, "C", "OTHER")))</f>
        <v>B</v>
      </c>
      <c r="K459" s="24">
        <f>ABC[[#This Row],[Carga STDEV]]/ABC[[#This Row],[Carga Promedio]]</f>
        <v>0.38839327810255653</v>
      </c>
      <c r="L45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59" s="26" t="str">
        <f>ABC[[#This Row],[ABC]]&amp;ABC[[#This Row],[XYZ]]</f>
        <v>BY</v>
      </c>
    </row>
    <row r="460" spans="1:13" x14ac:dyDescent="0.25">
      <c r="A460" s="22">
        <v>2408</v>
      </c>
      <c r="B460" s="22">
        <v>3520.7819999999997</v>
      </c>
      <c r="C460" s="22">
        <v>24.794239436619719</v>
      </c>
      <c r="D460" s="22">
        <v>8.4484311346722247</v>
      </c>
      <c r="E460" s="22">
        <v>142</v>
      </c>
      <c r="F460" s="22">
        <f t="shared" si="14"/>
        <v>114789</v>
      </c>
      <c r="G460" s="24">
        <f>ABC[[#This Row],[Frecuencia Acumulada]]/SUM($F$78:$F$1143)</f>
        <v>9.4156840825173824E-4</v>
      </c>
      <c r="H460" s="22">
        <f t="shared" si="15"/>
        <v>5096120.8610000014</v>
      </c>
      <c r="I460" s="24">
        <f>H460/SUM(ABC[Carga Total])</f>
        <v>0.86306477795518732</v>
      </c>
      <c r="J460" s="23" t="str">
        <f>IF(ABC[[#This Row],[Acum (%)]] &lt;= 0.8, "A", IF( AND(ABC[[#This Row],[Acum (%)]] &gt; 0.8, ABC[[#This Row],[Acum (%)]] &lt;= 0.95 ), "B",  IF( ABC[[#This Row],[Acum (%)]] &gt; 0.95, "C", "OTHER")))</f>
        <v>B</v>
      </c>
      <c r="K460" s="24">
        <f>ABC[[#This Row],[Carga STDEV]]/ABC[[#This Row],[Carga Promedio]]</f>
        <v>0.34074169349975542</v>
      </c>
      <c r="L46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60" s="26" t="str">
        <f>ABC[[#This Row],[ABC]]&amp;ABC[[#This Row],[XYZ]]</f>
        <v>BY</v>
      </c>
    </row>
    <row r="461" spans="1:13" x14ac:dyDescent="0.25">
      <c r="A461" s="22">
        <v>29435</v>
      </c>
      <c r="B461" s="22">
        <v>3490.5999999999995</v>
      </c>
      <c r="C461" s="22">
        <v>94.340540540540545</v>
      </c>
      <c r="D461" s="22">
        <v>28.908125150201275</v>
      </c>
      <c r="E461" s="22">
        <v>37</v>
      </c>
      <c r="F461" s="22">
        <f t="shared" si="14"/>
        <v>114826</v>
      </c>
      <c r="G461" s="24">
        <f>ABC[[#This Row],[Frecuencia Acumulada]]/SUM($F$78:$F$1143)</f>
        <v>9.4187190450229635E-4</v>
      </c>
      <c r="H461" s="22">
        <f t="shared" si="15"/>
        <v>5099611.4610000011</v>
      </c>
      <c r="I461" s="24">
        <f>H461/SUM(ABC[Carga Total])</f>
        <v>0.86365593620988745</v>
      </c>
      <c r="J461" s="23" t="str">
        <f>IF(ABC[[#This Row],[Acum (%)]] &lt;= 0.8, "A", IF( AND(ABC[[#This Row],[Acum (%)]] &gt; 0.8, ABC[[#This Row],[Acum (%)]] &lt;= 0.95 ), "B",  IF( ABC[[#This Row],[Acum (%)]] &gt; 0.95, "C", "OTHER")))</f>
        <v>B</v>
      </c>
      <c r="K461" s="24">
        <f>ABC[[#This Row],[Carga STDEV]]/ABC[[#This Row],[Carga Promedio]]</f>
        <v>0.30642314517774799</v>
      </c>
      <c r="L46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61" s="26" t="str">
        <f>ABC[[#This Row],[ABC]]&amp;ABC[[#This Row],[XYZ]]</f>
        <v>BY</v>
      </c>
    </row>
    <row r="462" spans="1:13" x14ac:dyDescent="0.25">
      <c r="A462" s="22">
        <v>23580</v>
      </c>
      <c r="B462" s="22">
        <v>3489.6000000000031</v>
      </c>
      <c r="C462" s="22">
        <v>21.810000000000006</v>
      </c>
      <c r="D462" s="22">
        <v>6.8742176227210248</v>
      </c>
      <c r="E462" s="22">
        <v>160</v>
      </c>
      <c r="F462" s="22">
        <f t="shared" si="14"/>
        <v>114986</v>
      </c>
      <c r="G462" s="24">
        <f>ABC[[#This Row],[Frecuencia Acumulada]]/SUM($F$78:$F$1143)</f>
        <v>9.4318432072092596E-4</v>
      </c>
      <c r="H462" s="22">
        <f t="shared" si="15"/>
        <v>5103101.0610000007</v>
      </c>
      <c r="I462" s="24">
        <f>H462/SUM(ABC[Carga Total])</f>
        <v>0.8642469251073841</v>
      </c>
      <c r="J462" s="23" t="str">
        <f>IF(ABC[[#This Row],[Acum (%)]] &lt;= 0.8, "A", IF( AND(ABC[[#This Row],[Acum (%)]] &gt; 0.8, ABC[[#This Row],[Acum (%)]] &lt;= 0.95 ), "B",  IF( ABC[[#This Row],[Acum (%)]] &gt; 0.95, "C", "OTHER")))</f>
        <v>B</v>
      </c>
      <c r="K462" s="24">
        <f>ABC[[#This Row],[Carga STDEV]]/ABC[[#This Row],[Carga Promedio]]</f>
        <v>0.31518650264653936</v>
      </c>
      <c r="L46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62" s="26" t="str">
        <f>ABC[[#This Row],[ABC]]&amp;ABC[[#This Row],[XYZ]]</f>
        <v>BY</v>
      </c>
    </row>
    <row r="463" spans="1:13" x14ac:dyDescent="0.25">
      <c r="A463" s="22">
        <v>3429</v>
      </c>
      <c r="B463" s="22">
        <v>3485.9999999999995</v>
      </c>
      <c r="C463" s="22">
        <v>20.03448275862069</v>
      </c>
      <c r="D463" s="22">
        <v>5.0523920411871535</v>
      </c>
      <c r="E463" s="22">
        <v>174</v>
      </c>
      <c r="F463" s="22">
        <f t="shared" si="14"/>
        <v>115160</v>
      </c>
      <c r="G463" s="24">
        <f>ABC[[#This Row],[Frecuencia Acumulada]]/SUM($F$78:$F$1143)</f>
        <v>9.4461157335868576E-4</v>
      </c>
      <c r="H463" s="22">
        <f t="shared" si="15"/>
        <v>5106587.0610000007</v>
      </c>
      <c r="I463" s="24">
        <f>H463/SUM(ABC[Carga Total])</f>
        <v>0.86483730431894812</v>
      </c>
      <c r="J463" s="23" t="str">
        <f>IF(ABC[[#This Row],[Acum (%)]] &lt;= 0.8, "A", IF( AND(ABC[[#This Row],[Acum (%)]] &gt; 0.8, ABC[[#This Row],[Acum (%)]] &lt;= 0.95 ), "B",  IF( ABC[[#This Row],[Acum (%)]] &gt; 0.95, "C", "OTHER")))</f>
        <v>B</v>
      </c>
      <c r="K463" s="24">
        <f>ABC[[#This Row],[Carga STDEV]]/ABC[[#This Row],[Carga Promedio]]</f>
        <v>0.25218480067887683</v>
      </c>
      <c r="L46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463" s="26" t="str">
        <f>ABC[[#This Row],[ABC]]&amp;ABC[[#This Row],[XYZ]]</f>
        <v>BX</v>
      </c>
    </row>
    <row r="464" spans="1:13" x14ac:dyDescent="0.25">
      <c r="A464" s="22">
        <v>120173</v>
      </c>
      <c r="B464" s="22">
        <v>3476.7210000000005</v>
      </c>
      <c r="C464" s="22">
        <v>40.426988372093035</v>
      </c>
      <c r="D464" s="22">
        <v>15.685113218286045</v>
      </c>
      <c r="E464" s="22">
        <v>86</v>
      </c>
      <c r="F464" s="22">
        <f t="shared" si="14"/>
        <v>115246</v>
      </c>
      <c r="G464" s="24">
        <f>ABC[[#This Row],[Frecuencia Acumulada]]/SUM($F$78:$F$1143)</f>
        <v>9.4531699707619914E-4</v>
      </c>
      <c r="H464" s="22">
        <f t="shared" si="15"/>
        <v>5110063.7820000006</v>
      </c>
      <c r="I464" s="24">
        <f>H464/SUM(ABC[Carga Total])</f>
        <v>0.86542611206502029</v>
      </c>
      <c r="J464" s="23" t="str">
        <f>IF(ABC[[#This Row],[Acum (%)]] &lt;= 0.8, "A", IF( AND(ABC[[#This Row],[Acum (%)]] &gt; 0.8, ABC[[#This Row],[Acum (%)]] &lt;= 0.95 ), "B",  IF( ABC[[#This Row],[Acum (%)]] &gt; 0.95, "C", "OTHER")))</f>
        <v>B</v>
      </c>
      <c r="K464" s="24">
        <f>ABC[[#This Row],[Carga STDEV]]/ABC[[#This Row],[Carga Promedio]]</f>
        <v>0.38798619065855428</v>
      </c>
      <c r="L46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64" s="26" t="str">
        <f>ABC[[#This Row],[ABC]]&amp;ABC[[#This Row],[XYZ]]</f>
        <v>BY</v>
      </c>
    </row>
    <row r="465" spans="1:13" x14ac:dyDescent="0.25">
      <c r="A465" s="22">
        <v>560146</v>
      </c>
      <c r="B465" s="22">
        <v>3469.1200000000008</v>
      </c>
      <c r="C465" s="22">
        <v>23.282684563758387</v>
      </c>
      <c r="D465" s="22">
        <v>8.6707382709513983</v>
      </c>
      <c r="E465" s="22">
        <v>149</v>
      </c>
      <c r="F465" s="22">
        <f t="shared" si="14"/>
        <v>115395</v>
      </c>
      <c r="G465" s="24">
        <f>ABC[[#This Row],[Frecuencia Acumulada]]/SUM($F$78:$F$1143)</f>
        <v>9.4653918467979797E-4</v>
      </c>
      <c r="H465" s="22">
        <f t="shared" si="15"/>
        <v>5113532.9020000007</v>
      </c>
      <c r="I465" s="24">
        <f>H465/SUM(ABC[Carga Total])</f>
        <v>0.86601363252698838</v>
      </c>
      <c r="J465" s="23" t="str">
        <f>IF(ABC[[#This Row],[Acum (%)]] &lt;= 0.8, "A", IF( AND(ABC[[#This Row],[Acum (%)]] &gt; 0.8, ABC[[#This Row],[Acum (%)]] &lt;= 0.95 ), "B",  IF( ABC[[#This Row],[Acum (%)]] &gt; 0.95, "C", "OTHER")))</f>
        <v>B</v>
      </c>
      <c r="K465" s="24">
        <f>ABC[[#This Row],[Carga STDEV]]/ABC[[#This Row],[Carga Promedio]]</f>
        <v>0.37241144796713821</v>
      </c>
      <c r="L46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65" s="26" t="str">
        <f>ABC[[#This Row],[ABC]]&amp;ABC[[#This Row],[XYZ]]</f>
        <v>BY</v>
      </c>
    </row>
    <row r="466" spans="1:13" x14ac:dyDescent="0.25">
      <c r="A466" s="22">
        <v>22559</v>
      </c>
      <c r="B466" s="22">
        <v>3403.1000000000022</v>
      </c>
      <c r="C466" s="22">
        <v>11.26854304635761</v>
      </c>
      <c r="D466" s="22">
        <v>3.7236119886914776</v>
      </c>
      <c r="E466" s="22">
        <v>302</v>
      </c>
      <c r="F466" s="22">
        <f t="shared" si="14"/>
        <v>115697</v>
      </c>
      <c r="G466" s="24">
        <f>ABC[[#This Row],[Frecuencia Acumulada]]/SUM($F$78:$F$1143)</f>
        <v>9.4901637029246142E-4</v>
      </c>
      <c r="H466" s="22">
        <f t="shared" si="15"/>
        <v>5116936.0020000003</v>
      </c>
      <c r="I466" s="24">
        <f>H466/SUM(ABC[Carga Total])</f>
        <v>0.86658997202637822</v>
      </c>
      <c r="J466" s="23" t="str">
        <f>IF(ABC[[#This Row],[Acum (%)]] &lt;= 0.8, "A", IF( AND(ABC[[#This Row],[Acum (%)]] &gt; 0.8, ABC[[#This Row],[Acum (%)]] &lt;= 0.95 ), "B",  IF( ABC[[#This Row],[Acum (%)]] &gt; 0.95, "C", "OTHER")))</f>
        <v>B</v>
      </c>
      <c r="K466" s="24">
        <f>ABC[[#This Row],[Carga STDEV]]/ABC[[#This Row],[Carga Promedio]]</f>
        <v>0.3304430726645784</v>
      </c>
      <c r="L46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66" s="26" t="str">
        <f>ABC[[#This Row],[ABC]]&amp;ABC[[#This Row],[XYZ]]</f>
        <v>BY</v>
      </c>
    </row>
    <row r="467" spans="1:13" x14ac:dyDescent="0.25">
      <c r="A467" s="22">
        <v>120124</v>
      </c>
      <c r="B467" s="22">
        <v>3397.3539999999998</v>
      </c>
      <c r="C467" s="22">
        <v>48.533628571428572</v>
      </c>
      <c r="D467" s="22">
        <v>14.336134499291658</v>
      </c>
      <c r="E467" s="22">
        <v>70</v>
      </c>
      <c r="F467" s="22">
        <f t="shared" si="14"/>
        <v>115767</v>
      </c>
      <c r="G467" s="24">
        <f>ABC[[#This Row],[Frecuencia Acumulada]]/SUM($F$78:$F$1143)</f>
        <v>9.4959055238811197E-4</v>
      </c>
      <c r="H467" s="22">
        <f t="shared" si="15"/>
        <v>5120333.3560000006</v>
      </c>
      <c r="I467" s="24">
        <f>H467/SUM(ABC[Carga Total])</f>
        <v>0.86716533839927668</v>
      </c>
      <c r="J467" s="23" t="str">
        <f>IF(ABC[[#This Row],[Acum (%)]] &lt;= 0.8, "A", IF( AND(ABC[[#This Row],[Acum (%)]] &gt; 0.8, ABC[[#This Row],[Acum (%)]] &lt;= 0.95 ), "B",  IF( ABC[[#This Row],[Acum (%)]] &gt; 0.95, "C", "OTHER")))</f>
        <v>B</v>
      </c>
      <c r="K467" s="24">
        <f>ABC[[#This Row],[Carga STDEV]]/ABC[[#This Row],[Carga Promedio]]</f>
        <v>0.2953855897708676</v>
      </c>
      <c r="L46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467" s="26" t="str">
        <f>ABC[[#This Row],[ABC]]&amp;ABC[[#This Row],[XYZ]]</f>
        <v>BX</v>
      </c>
    </row>
    <row r="468" spans="1:13" x14ac:dyDescent="0.25">
      <c r="A468" s="22">
        <v>34212</v>
      </c>
      <c r="B468" s="22">
        <v>3372.9740000000015</v>
      </c>
      <c r="C468" s="22">
        <v>18.94929213483146</v>
      </c>
      <c r="D468" s="22">
        <v>4.8201930024472812</v>
      </c>
      <c r="E468" s="22">
        <v>178</v>
      </c>
      <c r="F468" s="22">
        <f t="shared" si="14"/>
        <v>115945</v>
      </c>
      <c r="G468" s="24">
        <f>ABC[[#This Row],[Frecuencia Acumulada]]/SUM($F$78:$F$1143)</f>
        <v>9.5105061543133745E-4</v>
      </c>
      <c r="H468" s="22">
        <f t="shared" si="15"/>
        <v>5123706.330000001</v>
      </c>
      <c r="I468" s="24">
        <f>H468/SUM(ABC[Carga Total])</f>
        <v>0.86773657584355257</v>
      </c>
      <c r="J468" s="23" t="str">
        <f>IF(ABC[[#This Row],[Acum (%)]] &lt;= 0.8, "A", IF( AND(ABC[[#This Row],[Acum (%)]] &gt; 0.8, ABC[[#This Row],[Acum (%)]] &lt;= 0.95 ), "B",  IF( ABC[[#This Row],[Acum (%)]] &gt; 0.95, "C", "OTHER")))</f>
        <v>B</v>
      </c>
      <c r="K468" s="24">
        <f>ABC[[#This Row],[Carga STDEV]]/ABC[[#This Row],[Carga Promedio]]</f>
        <v>0.25437324878152517</v>
      </c>
      <c r="L468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468" s="26" t="str">
        <f>ABC[[#This Row],[ABC]]&amp;ABC[[#This Row],[XYZ]]</f>
        <v>BX</v>
      </c>
    </row>
    <row r="469" spans="1:13" x14ac:dyDescent="0.25">
      <c r="A469" s="22">
        <v>23022</v>
      </c>
      <c r="B469" s="22">
        <v>3357.0849999999996</v>
      </c>
      <c r="C469" s="22">
        <v>30.798944954128444</v>
      </c>
      <c r="D469" s="22">
        <v>9.9086365058139698</v>
      </c>
      <c r="E469" s="22">
        <v>109</v>
      </c>
      <c r="F469" s="22">
        <f t="shared" si="14"/>
        <v>116054</v>
      </c>
      <c r="G469" s="24">
        <f>ABC[[#This Row],[Frecuencia Acumulada]]/SUM($F$78:$F$1143)</f>
        <v>9.5194469898027885E-4</v>
      </c>
      <c r="H469" s="22">
        <f t="shared" si="15"/>
        <v>5127063.415000001</v>
      </c>
      <c r="I469" s="24">
        <f>H469/SUM(ABC[Carga Total])</f>
        <v>0.86830512237122137</v>
      </c>
      <c r="J469" s="23" t="str">
        <f>IF(ABC[[#This Row],[Acum (%)]] &lt;= 0.8, "A", IF( AND(ABC[[#This Row],[Acum (%)]] &gt; 0.8, ABC[[#This Row],[Acum (%)]] &lt;= 0.95 ), "B",  IF( ABC[[#This Row],[Acum (%)]] &gt; 0.95, "C", "OTHER")))</f>
        <v>B</v>
      </c>
      <c r="K469" s="24">
        <f>ABC[[#This Row],[Carga STDEV]]/ABC[[#This Row],[Carga Promedio]]</f>
        <v>0.32171999789511513</v>
      </c>
      <c r="L46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69" s="26" t="str">
        <f>ABC[[#This Row],[ABC]]&amp;ABC[[#This Row],[XYZ]]</f>
        <v>BY</v>
      </c>
    </row>
    <row r="470" spans="1:13" x14ac:dyDescent="0.25">
      <c r="A470" s="22">
        <v>120246</v>
      </c>
      <c r="B470" s="22">
        <v>3350.9309999999996</v>
      </c>
      <c r="C470" s="22">
        <v>23.935221428571428</v>
      </c>
      <c r="D470" s="22">
        <v>15.101873240359385</v>
      </c>
      <c r="E470" s="22">
        <v>140</v>
      </c>
      <c r="F470" s="22">
        <f t="shared" si="14"/>
        <v>116194</v>
      </c>
      <c r="G470" s="24">
        <f>ABC[[#This Row],[Frecuencia Acumulada]]/SUM($F$78:$F$1143)</f>
        <v>9.5309306317157975E-4</v>
      </c>
      <c r="H470" s="22">
        <f t="shared" si="15"/>
        <v>5130414.3460000008</v>
      </c>
      <c r="I470" s="24">
        <f>H470/SUM(ABC[Carga Total])</f>
        <v>0.86887262667465937</v>
      </c>
      <c r="J470" s="23" t="str">
        <f>IF(ABC[[#This Row],[Acum (%)]] &lt;= 0.8, "A", IF( AND(ABC[[#This Row],[Acum (%)]] &gt; 0.8, ABC[[#This Row],[Acum (%)]] &lt;= 0.95 ), "B",  IF( ABC[[#This Row],[Acum (%)]] &gt; 0.95, "C", "OTHER")))</f>
        <v>B</v>
      </c>
      <c r="K470" s="24">
        <f>ABC[[#This Row],[Carga STDEV]]/ABC[[#This Row],[Carga Promedio]]</f>
        <v>0.63094771382947423</v>
      </c>
      <c r="L470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470" s="26" t="str">
        <f>ABC[[#This Row],[ABC]]&amp;ABC[[#This Row],[XYZ]]</f>
        <v>BZ</v>
      </c>
    </row>
    <row r="471" spans="1:13" x14ac:dyDescent="0.25">
      <c r="A471" s="22">
        <v>13058</v>
      </c>
      <c r="B471" s="22">
        <v>3347.0660000000007</v>
      </c>
      <c r="C471" s="22">
        <v>20.534147239263788</v>
      </c>
      <c r="D471" s="22">
        <v>9.5099636939195662</v>
      </c>
      <c r="E471" s="22">
        <v>163</v>
      </c>
      <c r="F471" s="22">
        <f t="shared" si="14"/>
        <v>116357</v>
      </c>
      <c r="G471" s="24">
        <f>ABC[[#This Row],[Frecuencia Acumulada]]/SUM($F$78:$F$1143)</f>
        <v>9.5443008719430877E-4</v>
      </c>
      <c r="H471" s="22">
        <f t="shared" si="15"/>
        <v>5133761.4120000005</v>
      </c>
      <c r="I471" s="24">
        <f>H471/SUM(ABC[Carga Total])</f>
        <v>0.86943947641250574</v>
      </c>
      <c r="J471" s="23" t="str">
        <f>IF(ABC[[#This Row],[Acum (%)]] &lt;= 0.8, "A", IF( AND(ABC[[#This Row],[Acum (%)]] &gt; 0.8, ABC[[#This Row],[Acum (%)]] &lt;= 0.95 ), "B",  IF( ABC[[#This Row],[Acum (%)]] &gt; 0.95, "C", "OTHER")))</f>
        <v>B</v>
      </c>
      <c r="K471" s="24">
        <f>ABC[[#This Row],[Carga STDEV]]/ABC[[#This Row],[Carga Promedio]]</f>
        <v>0.46312922485212138</v>
      </c>
      <c r="L47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71" s="26" t="str">
        <f>ABC[[#This Row],[ABC]]&amp;ABC[[#This Row],[XYZ]]</f>
        <v>BY</v>
      </c>
    </row>
    <row r="472" spans="1:13" x14ac:dyDescent="0.25">
      <c r="A472" s="22">
        <v>34120</v>
      </c>
      <c r="B472" s="22">
        <v>3346.183</v>
      </c>
      <c r="C472" s="22">
        <v>41.310901234567908</v>
      </c>
      <c r="D472" s="22">
        <v>10.973037105337948</v>
      </c>
      <c r="E472" s="22">
        <v>81</v>
      </c>
      <c r="F472" s="22">
        <f t="shared" si="14"/>
        <v>116438</v>
      </c>
      <c r="G472" s="24">
        <f>ABC[[#This Row],[Frecuencia Acumulada]]/SUM($F$78:$F$1143)</f>
        <v>9.5509449790499E-4</v>
      </c>
      <c r="H472" s="22">
        <f t="shared" si="15"/>
        <v>5137107.5950000007</v>
      </c>
      <c r="I472" s="24">
        <f>H472/SUM(ABC[Carga Total])</f>
        <v>0.87000617660794144</v>
      </c>
      <c r="J472" s="23" t="str">
        <f>IF(ABC[[#This Row],[Acum (%)]] &lt;= 0.8, "A", IF( AND(ABC[[#This Row],[Acum (%)]] &gt; 0.8, ABC[[#This Row],[Acum (%)]] &lt;= 0.95 ), "B",  IF( ABC[[#This Row],[Acum (%)]] &gt; 0.95, "C", "OTHER")))</f>
        <v>B</v>
      </c>
      <c r="K472" s="24">
        <f>ABC[[#This Row],[Carga STDEV]]/ABC[[#This Row],[Carga Promedio]]</f>
        <v>0.26562085980724115</v>
      </c>
      <c r="L47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472" s="26" t="str">
        <f>ABC[[#This Row],[ABC]]&amp;ABC[[#This Row],[XYZ]]</f>
        <v>BX</v>
      </c>
    </row>
    <row r="473" spans="1:13" x14ac:dyDescent="0.25">
      <c r="A473" s="22">
        <v>120248</v>
      </c>
      <c r="B473" s="22">
        <v>3338.2120000000014</v>
      </c>
      <c r="C473" s="22">
        <v>28.052201680672269</v>
      </c>
      <c r="D473" s="22">
        <v>15.970097913998806</v>
      </c>
      <c r="E473" s="22">
        <v>119</v>
      </c>
      <c r="F473" s="22">
        <f t="shared" si="14"/>
        <v>116557</v>
      </c>
      <c r="G473" s="24">
        <f>ABC[[#This Row],[Frecuencia Acumulada]]/SUM($F$78:$F$1143)</f>
        <v>9.5607060746759581E-4</v>
      </c>
      <c r="H473" s="22">
        <f t="shared" si="15"/>
        <v>5140445.807000001</v>
      </c>
      <c r="I473" s="24">
        <f>H473/SUM(ABC[Carga Total])</f>
        <v>0.87057152685710759</v>
      </c>
      <c r="J473" s="23" t="str">
        <f>IF(ABC[[#This Row],[Acum (%)]] &lt;= 0.8, "A", IF( AND(ABC[[#This Row],[Acum (%)]] &gt; 0.8, ABC[[#This Row],[Acum (%)]] &lt;= 0.95 ), "B",  IF( ABC[[#This Row],[Acum (%)]] &gt; 0.95, "C", "OTHER")))</f>
        <v>B</v>
      </c>
      <c r="K473" s="24">
        <f>ABC[[#This Row],[Carga STDEV]]/ABC[[#This Row],[Carga Promedio]]</f>
        <v>0.56929926911947415</v>
      </c>
      <c r="L47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73" s="26" t="str">
        <f>ABC[[#This Row],[ABC]]&amp;ABC[[#This Row],[XYZ]]</f>
        <v>BY</v>
      </c>
    </row>
    <row r="474" spans="1:13" x14ac:dyDescent="0.25">
      <c r="A474" s="22">
        <v>120122</v>
      </c>
      <c r="B474" s="22">
        <v>3296.2049999999999</v>
      </c>
      <c r="C474" s="22">
        <v>40.197621951219517</v>
      </c>
      <c r="D474" s="22">
        <v>13.254406827044207</v>
      </c>
      <c r="E474" s="22">
        <v>82</v>
      </c>
      <c r="F474" s="22">
        <f t="shared" si="14"/>
        <v>116639</v>
      </c>
      <c r="G474" s="24">
        <f>ABC[[#This Row],[Frecuencia Acumulada]]/SUM($F$78:$F$1143)</f>
        <v>9.5674322077964351E-4</v>
      </c>
      <c r="H474" s="22">
        <f t="shared" si="15"/>
        <v>5143742.012000001</v>
      </c>
      <c r="I474" s="24">
        <f>H474/SUM(ABC[Carga Total])</f>
        <v>0.87112976291822442</v>
      </c>
      <c r="J474" s="23" t="str">
        <f>IF(ABC[[#This Row],[Acum (%)]] &lt;= 0.8, "A", IF( AND(ABC[[#This Row],[Acum (%)]] &gt; 0.8, ABC[[#This Row],[Acum (%)]] &lt;= 0.95 ), "B",  IF( ABC[[#This Row],[Acum (%)]] &gt; 0.95, "C", "OTHER")))</f>
        <v>B</v>
      </c>
      <c r="K474" s="24">
        <f>ABC[[#This Row],[Carga STDEV]]/ABC[[#This Row],[Carga Promedio]]</f>
        <v>0.32973111800316574</v>
      </c>
      <c r="L47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74" s="26" t="str">
        <f>ABC[[#This Row],[ABC]]&amp;ABC[[#This Row],[XYZ]]</f>
        <v>BY</v>
      </c>
    </row>
    <row r="475" spans="1:13" x14ac:dyDescent="0.25">
      <c r="A475" s="22">
        <v>510237</v>
      </c>
      <c r="B475" s="22">
        <v>3277.0199999999995</v>
      </c>
      <c r="C475" s="22">
        <v>9.179327731092437</v>
      </c>
      <c r="D475" s="22">
        <v>2.7985732594231005</v>
      </c>
      <c r="E475" s="22">
        <v>357</v>
      </c>
      <c r="F475" s="22">
        <f t="shared" si="14"/>
        <v>116996</v>
      </c>
      <c r="G475" s="24">
        <f>ABC[[#This Row],[Frecuencia Acumulada]]/SUM($F$78:$F$1143)</f>
        <v>9.5967154946746084E-4</v>
      </c>
      <c r="H475" s="22">
        <f t="shared" si="15"/>
        <v>5147019.0320000006</v>
      </c>
      <c r="I475" s="24">
        <f>H475/SUM(ABC[Carga Total])</f>
        <v>0.87168474986139111</v>
      </c>
      <c r="J475" s="23" t="str">
        <f>IF(ABC[[#This Row],[Acum (%)]] &lt;= 0.8, "A", IF( AND(ABC[[#This Row],[Acum (%)]] &gt; 0.8, ABC[[#This Row],[Acum (%)]] &lt;= 0.95 ), "B",  IF( ABC[[#This Row],[Acum (%)]] &gt; 0.95, "C", "OTHER")))</f>
        <v>B</v>
      </c>
      <c r="K475" s="24">
        <f>ABC[[#This Row],[Carga STDEV]]/ABC[[#This Row],[Carga Promedio]]</f>
        <v>0.3048778016655519</v>
      </c>
      <c r="L47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75" s="26" t="str">
        <f>ABC[[#This Row],[ABC]]&amp;ABC[[#This Row],[XYZ]]</f>
        <v>BY</v>
      </c>
    </row>
    <row r="476" spans="1:13" x14ac:dyDescent="0.25">
      <c r="A476" s="22">
        <v>294208</v>
      </c>
      <c r="B476" s="22">
        <v>3276.9</v>
      </c>
      <c r="C476" s="22">
        <v>91.025000000000006</v>
      </c>
      <c r="D476" s="22">
        <v>35.767897617836027</v>
      </c>
      <c r="E476" s="22">
        <v>36</v>
      </c>
      <c r="F476" s="22">
        <f t="shared" si="14"/>
        <v>117032</v>
      </c>
      <c r="G476" s="24">
        <f>ABC[[#This Row],[Frecuencia Acumulada]]/SUM($F$78:$F$1143)</f>
        <v>9.5996684311665259E-4</v>
      </c>
      <c r="H476" s="22">
        <f t="shared" si="15"/>
        <v>5150295.932000001</v>
      </c>
      <c r="I476" s="24">
        <f>H476/SUM(ABC[Carga Total])</f>
        <v>0.87223971648169352</v>
      </c>
      <c r="J476" s="23" t="str">
        <f>IF(ABC[[#This Row],[Acum (%)]] &lt;= 0.8, "A", IF( AND(ABC[[#This Row],[Acum (%)]] &gt; 0.8, ABC[[#This Row],[Acum (%)]] &lt;= 0.95 ), "B",  IF( ABC[[#This Row],[Acum (%)]] &gt; 0.95, "C", "OTHER")))</f>
        <v>B</v>
      </c>
      <c r="K476" s="24">
        <f>ABC[[#This Row],[Carga STDEV]]/ABC[[#This Row],[Carga Promedio]]</f>
        <v>0.39294586781473251</v>
      </c>
      <c r="L47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76" s="26" t="str">
        <f>ABC[[#This Row],[ABC]]&amp;ABC[[#This Row],[XYZ]]</f>
        <v>BY</v>
      </c>
    </row>
    <row r="477" spans="1:13" x14ac:dyDescent="0.25">
      <c r="A477" s="22">
        <v>551060</v>
      </c>
      <c r="B477" s="22">
        <v>3275.6299999999997</v>
      </c>
      <c r="C477" s="22">
        <v>11.998644688644688</v>
      </c>
      <c r="D477" s="22">
        <v>2.4880615819930392</v>
      </c>
      <c r="E477" s="22">
        <v>273</v>
      </c>
      <c r="F477" s="22">
        <f t="shared" si="14"/>
        <v>117305</v>
      </c>
      <c r="G477" s="24">
        <f>ABC[[#This Row],[Frecuencia Acumulada]]/SUM($F$78:$F$1143)</f>
        <v>9.6220615328968938E-4</v>
      </c>
      <c r="H477" s="22">
        <f t="shared" si="15"/>
        <v>5153571.5620000008</v>
      </c>
      <c r="I477" s="24">
        <f>H477/SUM(ABC[Carga Total])</f>
        <v>0.87279446801834737</v>
      </c>
      <c r="J477" s="23" t="str">
        <f>IF(ABC[[#This Row],[Acum (%)]] &lt;= 0.8, "A", IF( AND(ABC[[#This Row],[Acum (%)]] &gt; 0.8, ABC[[#This Row],[Acum (%)]] &lt;= 0.95 ), "B",  IF( ABC[[#This Row],[Acum (%)]] &gt; 0.95, "C", "OTHER")))</f>
        <v>B</v>
      </c>
      <c r="K477" s="24">
        <f>ABC[[#This Row],[Carga STDEV]]/ABC[[#This Row],[Carga Promedio]]</f>
        <v>0.20736188515922119</v>
      </c>
      <c r="L47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477" s="26" t="str">
        <f>ABC[[#This Row],[ABC]]&amp;ABC[[#This Row],[XYZ]]</f>
        <v>BX</v>
      </c>
    </row>
    <row r="478" spans="1:13" x14ac:dyDescent="0.25">
      <c r="A478" s="22">
        <v>3968</v>
      </c>
      <c r="B478" s="22">
        <v>3270.5000000000005</v>
      </c>
      <c r="C478" s="22">
        <v>43.032894736842103</v>
      </c>
      <c r="D478" s="22">
        <v>16.465692722813259</v>
      </c>
      <c r="E478" s="22">
        <v>76</v>
      </c>
      <c r="F478" s="22">
        <f t="shared" si="14"/>
        <v>117381</v>
      </c>
      <c r="G478" s="24">
        <f>ABC[[#This Row],[Frecuencia Acumulada]]/SUM($F$78:$F$1143)</f>
        <v>9.6282955099353845E-4</v>
      </c>
      <c r="H478" s="22">
        <f t="shared" si="15"/>
        <v>5156842.0620000008</v>
      </c>
      <c r="I478" s="24">
        <f>H478/SUM(ABC[Carga Total])</f>
        <v>0.87334835075254691</v>
      </c>
      <c r="J478" s="23" t="str">
        <f>IF(ABC[[#This Row],[Acum (%)]] &lt;= 0.8, "A", IF( AND(ABC[[#This Row],[Acum (%)]] &gt; 0.8, ABC[[#This Row],[Acum (%)]] &lt;= 0.95 ), "B",  IF( ABC[[#This Row],[Acum (%)]] &gt; 0.95, "C", "OTHER")))</f>
        <v>B</v>
      </c>
      <c r="K478" s="24">
        <f>ABC[[#This Row],[Carga STDEV]]/ABC[[#This Row],[Carga Promedio]]</f>
        <v>0.38263037668057109</v>
      </c>
      <c r="L47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78" s="26" t="str">
        <f>ABC[[#This Row],[ABC]]&amp;ABC[[#This Row],[XYZ]]</f>
        <v>BY</v>
      </c>
    </row>
    <row r="479" spans="1:13" x14ac:dyDescent="0.25">
      <c r="A479" s="22">
        <v>3124</v>
      </c>
      <c r="B479" s="22">
        <v>3248.7749999999987</v>
      </c>
      <c r="C479" s="22">
        <v>28.250217391304346</v>
      </c>
      <c r="D479" s="22">
        <v>9.2463865011970707</v>
      </c>
      <c r="E479" s="22">
        <v>115</v>
      </c>
      <c r="F479" s="22">
        <f t="shared" si="14"/>
        <v>117496</v>
      </c>
      <c r="G479" s="24">
        <f>ABC[[#This Row],[Frecuencia Acumulada]]/SUM($F$78:$F$1143)</f>
        <v>9.6377285015067848E-4</v>
      </c>
      <c r="H479" s="22">
        <f t="shared" si="15"/>
        <v>5160090.8370000012</v>
      </c>
      <c r="I479" s="24">
        <f>H479/SUM(ABC[Carga Total])</f>
        <v>0.87389855420149953</v>
      </c>
      <c r="J479" s="23" t="str">
        <f>IF(ABC[[#This Row],[Acum (%)]] &lt;= 0.8, "A", IF( AND(ABC[[#This Row],[Acum (%)]] &gt; 0.8, ABC[[#This Row],[Acum (%)]] &lt;= 0.95 ), "B",  IF( ABC[[#This Row],[Acum (%)]] &gt; 0.95, "C", "OTHER")))</f>
        <v>B</v>
      </c>
      <c r="K479" s="24">
        <f>ABC[[#This Row],[Carga STDEV]]/ABC[[#This Row],[Carga Promedio]]</f>
        <v>0.32730319817089926</v>
      </c>
      <c r="L47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79" s="26" t="str">
        <f>ABC[[#This Row],[ABC]]&amp;ABC[[#This Row],[XYZ]]</f>
        <v>BY</v>
      </c>
    </row>
    <row r="480" spans="1:13" x14ac:dyDescent="0.25">
      <c r="A480" s="22">
        <v>551068</v>
      </c>
      <c r="B480" s="22">
        <v>3246.9339999999979</v>
      </c>
      <c r="C480" s="22">
        <v>11.352916083916078</v>
      </c>
      <c r="D480" s="22">
        <v>3.2257608747400299</v>
      </c>
      <c r="E480" s="22">
        <v>286</v>
      </c>
      <c r="F480" s="22">
        <f t="shared" si="14"/>
        <v>117782</v>
      </c>
      <c r="G480" s="24">
        <f>ABC[[#This Row],[Frecuencia Acumulada]]/SUM($F$78:$F$1143)</f>
        <v>9.66118794141479E-4</v>
      </c>
      <c r="H480" s="22">
        <f t="shared" si="15"/>
        <v>5163337.7710000016</v>
      </c>
      <c r="I480" s="24">
        <f>H480/SUM(ABC[Carga Total])</f>
        <v>0.87444844586384052</v>
      </c>
      <c r="J480" s="23" t="str">
        <f>IF(ABC[[#This Row],[Acum (%)]] &lt;= 0.8, "A", IF( AND(ABC[[#This Row],[Acum (%)]] &gt; 0.8, ABC[[#This Row],[Acum (%)]] &lt;= 0.95 ), "B",  IF( ABC[[#This Row],[Acum (%)]] &gt; 0.95, "C", "OTHER")))</f>
        <v>B</v>
      </c>
      <c r="K480" s="24">
        <f>ABC[[#This Row],[Carga STDEV]]/ABC[[#This Row],[Carga Promedio]]</f>
        <v>0.28413500557006982</v>
      </c>
      <c r="L48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480" s="26" t="str">
        <f>ABC[[#This Row],[ABC]]&amp;ABC[[#This Row],[XYZ]]</f>
        <v>BX</v>
      </c>
    </row>
    <row r="481" spans="1:13" x14ac:dyDescent="0.25">
      <c r="A481" s="22">
        <v>560133</v>
      </c>
      <c r="B481" s="22">
        <v>3193.0949999999971</v>
      </c>
      <c r="C481" s="22">
        <v>29.028136363636364</v>
      </c>
      <c r="D481" s="22">
        <v>10.731923057130539</v>
      </c>
      <c r="E481" s="22">
        <v>110</v>
      </c>
      <c r="F481" s="22">
        <f t="shared" si="14"/>
        <v>117892</v>
      </c>
      <c r="G481" s="24">
        <f>ABC[[#This Row],[Frecuencia Acumulada]]/SUM($F$78:$F$1143)</f>
        <v>9.6702108029178687E-4</v>
      </c>
      <c r="H481" s="22">
        <f t="shared" si="15"/>
        <v>5166530.8660000013</v>
      </c>
      <c r="I481" s="24">
        <f>H481/SUM(ABC[Carga Total])</f>
        <v>0.87498921950369957</v>
      </c>
      <c r="J481" s="23" t="str">
        <f>IF(ABC[[#This Row],[Acum (%)]] &lt;= 0.8, "A", IF( AND(ABC[[#This Row],[Acum (%)]] &gt; 0.8, ABC[[#This Row],[Acum (%)]] &lt;= 0.95 ), "B",  IF( ABC[[#This Row],[Acum (%)]] &gt; 0.95, "C", "OTHER")))</f>
        <v>B</v>
      </c>
      <c r="K481" s="24">
        <f>ABC[[#This Row],[Carga STDEV]]/ABC[[#This Row],[Carga Promedio]]</f>
        <v>0.36970761480142594</v>
      </c>
      <c r="L48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81" s="26" t="str">
        <f>ABC[[#This Row],[ABC]]&amp;ABC[[#This Row],[XYZ]]</f>
        <v>BY</v>
      </c>
    </row>
    <row r="482" spans="1:13" x14ac:dyDescent="0.25">
      <c r="A482" s="22">
        <v>3983</v>
      </c>
      <c r="B482" s="22">
        <v>3192.2000000000007</v>
      </c>
      <c r="C482" s="22">
        <v>60.230188679245288</v>
      </c>
      <c r="D482" s="22">
        <v>28.13535679330888</v>
      </c>
      <c r="E482" s="22">
        <v>53</v>
      </c>
      <c r="F482" s="22">
        <f t="shared" si="14"/>
        <v>117945</v>
      </c>
      <c r="G482" s="24">
        <f>ABC[[#This Row],[Frecuencia Acumulada]]/SUM($F$78:$F$1143)</f>
        <v>9.6745581816420792E-4</v>
      </c>
      <c r="H482" s="22">
        <f t="shared" si="15"/>
        <v>5169723.0660000015</v>
      </c>
      <c r="I482" s="24">
        <f>H482/SUM(ABC[Carga Total])</f>
        <v>0.87552984156886149</v>
      </c>
      <c r="J482" s="23" t="str">
        <f>IF(ABC[[#This Row],[Acum (%)]] &lt;= 0.8, "A", IF( AND(ABC[[#This Row],[Acum (%)]] &gt; 0.8, ABC[[#This Row],[Acum (%)]] &lt;= 0.95 ), "B",  IF( ABC[[#This Row],[Acum (%)]] &gt; 0.95, "C", "OTHER")))</f>
        <v>B</v>
      </c>
      <c r="K482" s="24">
        <f>ABC[[#This Row],[Carga STDEV]]/ABC[[#This Row],[Carga Promedio]]</f>
        <v>0.46713047742790881</v>
      </c>
      <c r="L48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82" s="26" t="str">
        <f>ABC[[#This Row],[ABC]]&amp;ABC[[#This Row],[XYZ]]</f>
        <v>BY</v>
      </c>
    </row>
    <row r="483" spans="1:13" x14ac:dyDescent="0.25">
      <c r="A483" s="22">
        <v>560124</v>
      </c>
      <c r="B483" s="22">
        <v>3189.7239999999988</v>
      </c>
      <c r="C483" s="22">
        <v>24.726542635658916</v>
      </c>
      <c r="D483" s="22">
        <v>9.1057103615050892</v>
      </c>
      <c r="E483" s="22">
        <v>129</v>
      </c>
      <c r="F483" s="22">
        <f t="shared" si="14"/>
        <v>118074</v>
      </c>
      <c r="G483" s="24">
        <f>ABC[[#This Row],[Frecuencia Acumulada]]/SUM($F$78:$F$1143)</f>
        <v>9.6851395374047814E-4</v>
      </c>
      <c r="H483" s="22">
        <f t="shared" si="15"/>
        <v>5172912.7900000019</v>
      </c>
      <c r="I483" s="24">
        <f>H483/SUM(ABC[Carga Total])</f>
        <v>0.87607004430558755</v>
      </c>
      <c r="J483" s="23" t="str">
        <f>IF(ABC[[#This Row],[Acum (%)]] &lt;= 0.8, "A", IF( AND(ABC[[#This Row],[Acum (%)]] &gt; 0.8, ABC[[#This Row],[Acum (%)]] &lt;= 0.95 ), "B",  IF( ABC[[#This Row],[Acum (%)]] &gt; 0.95, "C", "OTHER")))</f>
        <v>B</v>
      </c>
      <c r="K483" s="24">
        <f>ABC[[#This Row],[Carga STDEV]]/ABC[[#This Row],[Carga Promedio]]</f>
        <v>0.36825651267449988</v>
      </c>
      <c r="L48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83" s="26" t="str">
        <f>ABC[[#This Row],[ABC]]&amp;ABC[[#This Row],[XYZ]]</f>
        <v>BY</v>
      </c>
    </row>
    <row r="484" spans="1:13" x14ac:dyDescent="0.25">
      <c r="A484" s="22">
        <v>22562</v>
      </c>
      <c r="B484" s="22">
        <v>3184.3999999999983</v>
      </c>
      <c r="C484" s="22">
        <v>15.383574879227048</v>
      </c>
      <c r="D484" s="22">
        <v>5.4881090146114166</v>
      </c>
      <c r="E484" s="22">
        <v>207</v>
      </c>
      <c r="F484" s="22">
        <f t="shared" si="14"/>
        <v>118281</v>
      </c>
      <c r="G484" s="24">
        <f>ABC[[#This Row],[Frecuencia Acumulada]]/SUM($F$78:$F$1143)</f>
        <v>9.7021189222333017E-4</v>
      </c>
      <c r="H484" s="22">
        <f t="shared" si="15"/>
        <v>5176097.1900000023</v>
      </c>
      <c r="I484" s="24">
        <f>H484/SUM(ABC[Carga Total])</f>
        <v>0.87660934538456181</v>
      </c>
      <c r="J484" s="23" t="str">
        <f>IF(ABC[[#This Row],[Acum (%)]] &lt;= 0.8, "A", IF( AND(ABC[[#This Row],[Acum (%)]] &gt; 0.8, ABC[[#This Row],[Acum (%)]] &lt;= 0.95 ), "B",  IF( ABC[[#This Row],[Acum (%)]] &gt; 0.95, "C", "OTHER")))</f>
        <v>B</v>
      </c>
      <c r="K484" s="24">
        <f>ABC[[#This Row],[Carga STDEV]]/ABC[[#This Row],[Carga Promedio]]</f>
        <v>0.3567512140511756</v>
      </c>
      <c r="L48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84" s="26" t="str">
        <f>ABC[[#This Row],[ABC]]&amp;ABC[[#This Row],[XYZ]]</f>
        <v>BY</v>
      </c>
    </row>
    <row r="485" spans="1:13" x14ac:dyDescent="0.25">
      <c r="A485" s="22">
        <v>560159</v>
      </c>
      <c r="B485" s="22">
        <v>3162.6160000000004</v>
      </c>
      <c r="C485" s="22">
        <v>22.271943661971832</v>
      </c>
      <c r="D485" s="22">
        <v>6.3530210357350034</v>
      </c>
      <c r="E485" s="22">
        <v>142</v>
      </c>
      <c r="F485" s="22">
        <f t="shared" si="14"/>
        <v>118423</v>
      </c>
      <c r="G485" s="24">
        <f>ABC[[#This Row],[Frecuencia Acumulada]]/SUM($F$78:$F$1143)</f>
        <v>9.7137666161736401E-4</v>
      </c>
      <c r="H485" s="22">
        <f t="shared" si="15"/>
        <v>5179259.8060000027</v>
      </c>
      <c r="I485" s="24">
        <f>H485/SUM(ABC[Carga Total])</f>
        <v>0.8771449571862141</v>
      </c>
      <c r="J485" s="23" t="str">
        <f>IF(ABC[[#This Row],[Acum (%)]] &lt;= 0.8, "A", IF( AND(ABC[[#This Row],[Acum (%)]] &gt; 0.8, ABC[[#This Row],[Acum (%)]] &lt;= 0.95 ), "B",  IF( ABC[[#This Row],[Acum (%)]] &gt; 0.95, "C", "OTHER")))</f>
        <v>B</v>
      </c>
      <c r="K485" s="24">
        <f>ABC[[#This Row],[Carga STDEV]]/ABC[[#This Row],[Carga Promedio]]</f>
        <v>0.28524771488994249</v>
      </c>
      <c r="L48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485" s="26" t="str">
        <f>ABC[[#This Row],[ABC]]&amp;ABC[[#This Row],[XYZ]]</f>
        <v>BX</v>
      </c>
    </row>
    <row r="486" spans="1:13" x14ac:dyDescent="0.25">
      <c r="A486" s="22">
        <v>23568</v>
      </c>
      <c r="B486" s="22">
        <v>3156.5000000000009</v>
      </c>
      <c r="C486" s="22">
        <v>27.211206896551722</v>
      </c>
      <c r="D486" s="22">
        <v>7.8159677311394322</v>
      </c>
      <c r="E486" s="22">
        <v>116</v>
      </c>
      <c r="F486" s="22">
        <f t="shared" si="14"/>
        <v>118539</v>
      </c>
      <c r="G486" s="24">
        <f>ABC[[#This Row],[Frecuencia Acumulada]]/SUM($F$78:$F$1143)</f>
        <v>9.7232816337587051E-4</v>
      </c>
      <c r="H486" s="22">
        <f t="shared" si="15"/>
        <v>5182416.3060000027</v>
      </c>
      <c r="I486" s="24">
        <f>H486/SUM(ABC[Carga Total])</f>
        <v>0.87767953319920933</v>
      </c>
      <c r="J486" s="23" t="str">
        <f>IF(ABC[[#This Row],[Acum (%)]] &lt;= 0.8, "A", IF( AND(ABC[[#This Row],[Acum (%)]] &gt; 0.8, ABC[[#This Row],[Acum (%)]] &lt;= 0.95 ), "B",  IF( ABC[[#This Row],[Acum (%)]] &gt; 0.95, "C", "OTHER")))</f>
        <v>B</v>
      </c>
      <c r="K486" s="24">
        <f>ABC[[#This Row],[Carga STDEV]]/ABC[[#This Row],[Carga Promedio]]</f>
        <v>0.28723340941301256</v>
      </c>
      <c r="L48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486" s="26" t="str">
        <f>ABC[[#This Row],[ABC]]&amp;ABC[[#This Row],[XYZ]]</f>
        <v>BX</v>
      </c>
    </row>
    <row r="487" spans="1:13" x14ac:dyDescent="0.25">
      <c r="A487" s="22">
        <v>560143</v>
      </c>
      <c r="B487" s="22">
        <v>3141.1659999999993</v>
      </c>
      <c r="C487" s="22">
        <v>24.540359375000001</v>
      </c>
      <c r="D487" s="22">
        <v>9.4646718672583674</v>
      </c>
      <c r="E487" s="22">
        <v>128</v>
      </c>
      <c r="F487" s="22">
        <f t="shared" si="14"/>
        <v>118667</v>
      </c>
      <c r="G487" s="24">
        <f>ABC[[#This Row],[Frecuencia Acumulada]]/SUM($F$78:$F$1143)</f>
        <v>9.7337809635077426E-4</v>
      </c>
      <c r="H487" s="22">
        <f t="shared" si="15"/>
        <v>5185557.4720000029</v>
      </c>
      <c r="I487" s="24">
        <f>H487/SUM(ABC[Carga Total])</f>
        <v>0.87821151228884553</v>
      </c>
      <c r="J487" s="23" t="str">
        <f>IF(ABC[[#This Row],[Acum (%)]] &lt;= 0.8, "A", IF( AND(ABC[[#This Row],[Acum (%)]] &gt; 0.8, ABC[[#This Row],[Acum (%)]] &lt;= 0.95 ), "B",  IF( ABC[[#This Row],[Acum (%)]] &gt; 0.95, "C", "OTHER")))</f>
        <v>B</v>
      </c>
      <c r="K487" s="24">
        <f>ABC[[#This Row],[Carga STDEV]]/ABC[[#This Row],[Carga Promedio]]</f>
        <v>0.38567780213114206</v>
      </c>
      <c r="L48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87" s="26" t="str">
        <f>ABC[[#This Row],[ABC]]&amp;ABC[[#This Row],[XYZ]]</f>
        <v>BY</v>
      </c>
    </row>
    <row r="488" spans="1:13" x14ac:dyDescent="0.25">
      <c r="A488" s="22">
        <v>120148</v>
      </c>
      <c r="B488" s="22">
        <v>3083.7550000000001</v>
      </c>
      <c r="C488" s="22">
        <v>27.050482456140376</v>
      </c>
      <c r="D488" s="22">
        <v>17.138713321162687</v>
      </c>
      <c r="E488" s="22">
        <v>114</v>
      </c>
      <c r="F488" s="22">
        <f t="shared" si="14"/>
        <v>118781</v>
      </c>
      <c r="G488" s="24">
        <f>ABC[[#This Row],[Frecuencia Acumulada]]/SUM($F$78:$F$1143)</f>
        <v>9.7431319290654781E-4</v>
      </c>
      <c r="H488" s="22">
        <f t="shared" si="15"/>
        <v>5188641.2270000027</v>
      </c>
      <c r="I488" s="24">
        <f>H488/SUM(ABC[Carga Total])</f>
        <v>0.87873376841206874</v>
      </c>
      <c r="J488" s="23" t="str">
        <f>IF(ABC[[#This Row],[Acum (%)]] &lt;= 0.8, "A", IF( AND(ABC[[#This Row],[Acum (%)]] &gt; 0.8, ABC[[#This Row],[Acum (%)]] &lt;= 0.95 ), "B",  IF( ABC[[#This Row],[Acum (%)]] &gt; 0.95, "C", "OTHER")))</f>
        <v>B</v>
      </c>
      <c r="K488" s="24">
        <f>ABC[[#This Row],[Carga STDEV]]/ABC[[#This Row],[Carga Promedio]]</f>
        <v>0.63358253772188278</v>
      </c>
      <c r="L488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488" s="26" t="str">
        <f>ABC[[#This Row],[ABC]]&amp;ABC[[#This Row],[XYZ]]</f>
        <v>BZ</v>
      </c>
    </row>
    <row r="489" spans="1:13" x14ac:dyDescent="0.25">
      <c r="A489" s="22">
        <v>56097</v>
      </c>
      <c r="B489" s="22">
        <v>3070.9749999999999</v>
      </c>
      <c r="C489" s="22">
        <v>22.917723880597016</v>
      </c>
      <c r="D489" s="22">
        <v>8.3418221332111955</v>
      </c>
      <c r="E489" s="22">
        <v>134</v>
      </c>
      <c r="F489" s="22">
        <f t="shared" si="14"/>
        <v>118915</v>
      </c>
      <c r="G489" s="24">
        <f>ABC[[#This Row],[Frecuencia Acumulada]]/SUM($F$78:$F$1143)</f>
        <v>9.7541234148965019E-4</v>
      </c>
      <c r="H489" s="22">
        <f t="shared" si="15"/>
        <v>5191712.2020000024</v>
      </c>
      <c r="I489" s="24">
        <f>H489/SUM(ABC[Carga Total])</f>
        <v>0.87925386015023066</v>
      </c>
      <c r="J489" s="23" t="str">
        <f>IF(ABC[[#This Row],[Acum (%)]] &lt;= 0.8, "A", IF( AND(ABC[[#This Row],[Acum (%)]] &gt; 0.8, ABC[[#This Row],[Acum (%)]] &lt;= 0.95 ), "B",  IF( ABC[[#This Row],[Acum (%)]] &gt; 0.95, "C", "OTHER")))</f>
        <v>B</v>
      </c>
      <c r="K489" s="24">
        <f>ABC[[#This Row],[Carga STDEV]]/ABC[[#This Row],[Carga Promedio]]</f>
        <v>0.36398999205473836</v>
      </c>
      <c r="L48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89" s="26" t="str">
        <f>ABC[[#This Row],[ABC]]&amp;ABC[[#This Row],[XYZ]]</f>
        <v>BY</v>
      </c>
    </row>
    <row r="490" spans="1:13" x14ac:dyDescent="0.25">
      <c r="A490" s="22">
        <v>57057</v>
      </c>
      <c r="B490" s="22">
        <v>3059.7830000000017</v>
      </c>
      <c r="C490" s="22">
        <v>8.9729706744868025</v>
      </c>
      <c r="D490" s="22">
        <v>2.7422992680610321</v>
      </c>
      <c r="E490" s="22">
        <v>341</v>
      </c>
      <c r="F490" s="22">
        <f t="shared" si="14"/>
        <v>119256</v>
      </c>
      <c r="G490" s="24">
        <f>ABC[[#This Row],[Frecuencia Acumulada]]/SUM($F$78:$F$1143)</f>
        <v>9.7820942855560448E-4</v>
      </c>
      <c r="H490" s="22">
        <f t="shared" si="15"/>
        <v>5194771.9850000022</v>
      </c>
      <c r="I490" s="24">
        <f>H490/SUM(ABC[Carga Total])</f>
        <v>0.8797720564425705</v>
      </c>
      <c r="J490" s="23" t="str">
        <f>IF(ABC[[#This Row],[Acum (%)]] &lt;= 0.8, "A", IF( AND(ABC[[#This Row],[Acum (%)]] &gt; 0.8, ABC[[#This Row],[Acum (%)]] &lt;= 0.95 ), "B",  IF( ABC[[#This Row],[Acum (%)]] &gt; 0.95, "C", "OTHER")))</f>
        <v>B</v>
      </c>
      <c r="K490" s="24">
        <f>ABC[[#This Row],[Carga STDEV]]/ABC[[#This Row],[Carga Promedio]]</f>
        <v>0.30561776779883149</v>
      </c>
      <c r="L49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90" s="26" t="str">
        <f>ABC[[#This Row],[ABC]]&amp;ABC[[#This Row],[XYZ]]</f>
        <v>BY</v>
      </c>
    </row>
    <row r="491" spans="1:13" x14ac:dyDescent="0.25">
      <c r="A491" s="22">
        <v>23538</v>
      </c>
      <c r="B491" s="22">
        <v>3039.400000000001</v>
      </c>
      <c r="C491" s="22">
        <v>25.75762711864407</v>
      </c>
      <c r="D491" s="22">
        <v>7.9755438876740907</v>
      </c>
      <c r="E491" s="22">
        <v>118</v>
      </c>
      <c r="F491" s="22">
        <f t="shared" si="14"/>
        <v>119374</v>
      </c>
      <c r="G491" s="24">
        <f>ABC[[#This Row],[Frecuencia Acumulada]]/SUM($F$78:$F$1143)</f>
        <v>9.7917733551684404E-4</v>
      </c>
      <c r="H491" s="22">
        <f t="shared" si="15"/>
        <v>5197811.3850000026</v>
      </c>
      <c r="I491" s="24">
        <f>H491/SUM(ABC[Carga Total])</f>
        <v>0.88028680072703058</v>
      </c>
      <c r="J491" s="23" t="str">
        <f>IF(ABC[[#This Row],[Acum (%)]] &lt;= 0.8, "A", IF( AND(ABC[[#This Row],[Acum (%)]] &gt; 0.8, ABC[[#This Row],[Acum (%)]] &lt;= 0.95 ), "B",  IF( ABC[[#This Row],[Acum (%)]] &gt; 0.95, "C", "OTHER")))</f>
        <v>B</v>
      </c>
      <c r="K491" s="24">
        <f>ABC[[#This Row],[Carga STDEV]]/ABC[[#This Row],[Carga Promedio]]</f>
        <v>0.30963814527391675</v>
      </c>
      <c r="L49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91" s="26" t="str">
        <f>ABC[[#This Row],[ABC]]&amp;ABC[[#This Row],[XYZ]]</f>
        <v>BY</v>
      </c>
    </row>
    <row r="492" spans="1:13" x14ac:dyDescent="0.25">
      <c r="A492" s="22">
        <v>3118</v>
      </c>
      <c r="B492" s="22">
        <v>3038.7340000000004</v>
      </c>
      <c r="C492" s="22">
        <v>19.604735483870968</v>
      </c>
      <c r="D492" s="22">
        <v>7.5029172526229244</v>
      </c>
      <c r="E492" s="22">
        <v>155</v>
      </c>
      <c r="F492" s="22">
        <f t="shared" si="14"/>
        <v>119529</v>
      </c>
      <c r="G492" s="24">
        <f>ABC[[#This Row],[Frecuencia Acumulada]]/SUM($F$78:$F$1143)</f>
        <v>9.8044873872864149E-4</v>
      </c>
      <c r="H492" s="22">
        <f t="shared" si="15"/>
        <v>5200850.1190000027</v>
      </c>
      <c r="I492" s="24">
        <f>H492/SUM(ABC[Carga Total])</f>
        <v>0.88080143221959295</v>
      </c>
      <c r="J492" s="23" t="str">
        <f>IF(ABC[[#This Row],[Acum (%)]] &lt;= 0.8, "A", IF( AND(ABC[[#This Row],[Acum (%)]] &gt; 0.8, ABC[[#This Row],[Acum (%)]] &lt;= 0.95 ), "B",  IF( ABC[[#This Row],[Acum (%)]] &gt; 0.95, "C", "OTHER")))</f>
        <v>B</v>
      </c>
      <c r="K492" s="24">
        <f>ABC[[#This Row],[Carga STDEV]]/ABC[[#This Row],[Carga Promedio]]</f>
        <v>0.38270943562567611</v>
      </c>
      <c r="L49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92" s="26" t="str">
        <f>ABC[[#This Row],[ABC]]&amp;ABC[[#This Row],[XYZ]]</f>
        <v>BY</v>
      </c>
    </row>
    <row r="493" spans="1:13" x14ac:dyDescent="0.25">
      <c r="A493" s="22">
        <v>39641</v>
      </c>
      <c r="B493" s="22">
        <v>3027.6999999999994</v>
      </c>
      <c r="C493" s="22">
        <v>48.833870967741937</v>
      </c>
      <c r="D493" s="22">
        <v>15.851544306505613</v>
      </c>
      <c r="E493" s="22">
        <v>62</v>
      </c>
      <c r="F493" s="22">
        <f t="shared" si="14"/>
        <v>119591</v>
      </c>
      <c r="G493" s="24">
        <f>ABC[[#This Row],[Frecuencia Acumulada]]/SUM($F$78:$F$1143)</f>
        <v>9.8095730001336047E-4</v>
      </c>
      <c r="H493" s="22">
        <f t="shared" si="15"/>
        <v>5203877.8190000029</v>
      </c>
      <c r="I493" s="24">
        <f>H493/SUM(ABC[Carga Total])</f>
        <v>0.88131419502477149</v>
      </c>
      <c r="J493" s="23" t="str">
        <f>IF(ABC[[#This Row],[Acum (%)]] &lt;= 0.8, "A", IF( AND(ABC[[#This Row],[Acum (%)]] &gt; 0.8, ABC[[#This Row],[Acum (%)]] &lt;= 0.95 ), "B",  IF( ABC[[#This Row],[Acum (%)]] &gt; 0.95, "C", "OTHER")))</f>
        <v>B</v>
      </c>
      <c r="K493" s="24">
        <f>ABC[[#This Row],[Carga STDEV]]/ABC[[#This Row],[Carga Promedio]]</f>
        <v>0.32460142913873502</v>
      </c>
      <c r="L49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93" s="26" t="str">
        <f>ABC[[#This Row],[ABC]]&amp;ABC[[#This Row],[XYZ]]</f>
        <v>BY</v>
      </c>
    </row>
    <row r="494" spans="1:13" x14ac:dyDescent="0.25">
      <c r="A494" s="22">
        <v>23591</v>
      </c>
      <c r="B494" s="22">
        <v>3026.6</v>
      </c>
      <c r="C494" s="22">
        <v>25.649152542372889</v>
      </c>
      <c r="D494" s="22">
        <v>8.0109299881897122</v>
      </c>
      <c r="E494" s="22">
        <v>118</v>
      </c>
      <c r="F494" s="22">
        <f t="shared" si="14"/>
        <v>119709</v>
      </c>
      <c r="G494" s="24">
        <f>ABC[[#This Row],[Frecuencia Acumulada]]/SUM($F$78:$F$1143)</f>
        <v>9.8192520697459981E-4</v>
      </c>
      <c r="H494" s="22">
        <f t="shared" si="15"/>
        <v>5206904.4190000026</v>
      </c>
      <c r="I494" s="24">
        <f>H494/SUM(ABC[Carga Total])</f>
        <v>0.88182677153702604</v>
      </c>
      <c r="J494" s="23" t="str">
        <f>IF(ABC[[#This Row],[Acum (%)]] &lt;= 0.8, "A", IF( AND(ABC[[#This Row],[Acum (%)]] &gt; 0.8, ABC[[#This Row],[Acum (%)]] &lt;= 0.95 ), "B",  IF( ABC[[#This Row],[Acum (%)]] &gt; 0.95, "C", "OTHER")))</f>
        <v>B</v>
      </c>
      <c r="K494" s="24">
        <f>ABC[[#This Row],[Carga STDEV]]/ABC[[#This Row],[Carga Promedio]]</f>
        <v>0.31232727767342422</v>
      </c>
      <c r="L49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94" s="26" t="str">
        <f>ABC[[#This Row],[ABC]]&amp;ABC[[#This Row],[XYZ]]</f>
        <v>BY</v>
      </c>
    </row>
    <row r="495" spans="1:13" x14ac:dyDescent="0.25">
      <c r="A495" s="22">
        <v>294120</v>
      </c>
      <c r="B495" s="22">
        <v>3004.3999999999996</v>
      </c>
      <c r="C495" s="22">
        <v>81.199999999999989</v>
      </c>
      <c r="D495" s="22">
        <v>32.88068497529278</v>
      </c>
      <c r="E495" s="22">
        <v>37</v>
      </c>
      <c r="F495" s="22">
        <f t="shared" si="14"/>
        <v>119746</v>
      </c>
      <c r="G495" s="24">
        <f>ABC[[#This Row],[Frecuencia Acumulada]]/SUM($F$78:$F$1143)</f>
        <v>9.8222870322515793E-4</v>
      </c>
      <c r="H495" s="22">
        <f t="shared" si="15"/>
        <v>5209908.8190000029</v>
      </c>
      <c r="I495" s="24">
        <f>H495/SUM(ABC[Carga Total])</f>
        <v>0.88233558831936187</v>
      </c>
      <c r="J495" s="23" t="str">
        <f>IF(ABC[[#This Row],[Acum (%)]] &lt;= 0.8, "A", IF( AND(ABC[[#This Row],[Acum (%)]] &gt; 0.8, ABC[[#This Row],[Acum (%)]] &lt;= 0.95 ), "B",  IF( ABC[[#This Row],[Acum (%)]] &gt; 0.95, "C", "OTHER")))</f>
        <v>B</v>
      </c>
      <c r="K495" s="24">
        <f>ABC[[#This Row],[Carga STDEV]]/ABC[[#This Row],[Carga Promedio]]</f>
        <v>0.40493454403069934</v>
      </c>
      <c r="L49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95" s="26" t="str">
        <f>ABC[[#This Row],[ABC]]&amp;ABC[[#This Row],[XYZ]]</f>
        <v>BY</v>
      </c>
    </row>
    <row r="496" spans="1:13" x14ac:dyDescent="0.25">
      <c r="A496" s="22">
        <v>560118</v>
      </c>
      <c r="B496" s="22">
        <v>2984.9160000000011</v>
      </c>
      <c r="C496" s="22">
        <v>10.118359322033907</v>
      </c>
      <c r="D496" s="22">
        <v>3.2697947385659041</v>
      </c>
      <c r="E496" s="22">
        <v>295</v>
      </c>
      <c r="F496" s="22">
        <f t="shared" si="14"/>
        <v>120041</v>
      </c>
      <c r="G496" s="24">
        <f>ABC[[#This Row],[Frecuencia Acumulada]]/SUM($F$78:$F$1143)</f>
        <v>9.8464847062825628E-4</v>
      </c>
      <c r="H496" s="22">
        <f t="shared" si="15"/>
        <v>5212893.7350000031</v>
      </c>
      <c r="I496" s="24">
        <f>H496/SUM(ABC[Carga Total])</f>
        <v>0.88284110534594384</v>
      </c>
      <c r="J496" s="23" t="str">
        <f>IF(ABC[[#This Row],[Acum (%)]] &lt;= 0.8, "A", IF( AND(ABC[[#This Row],[Acum (%)]] &gt; 0.8, ABC[[#This Row],[Acum (%)]] &lt;= 0.95 ), "B",  IF( ABC[[#This Row],[Acum (%)]] &gt; 0.95, "C", "OTHER")))</f>
        <v>B</v>
      </c>
      <c r="K496" s="24">
        <f>ABC[[#This Row],[Carga STDEV]]/ABC[[#This Row],[Carga Promedio]]</f>
        <v>0.3231546374762107</v>
      </c>
      <c r="L49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96" s="26" t="str">
        <f>ABC[[#This Row],[ABC]]&amp;ABC[[#This Row],[XYZ]]</f>
        <v>BY</v>
      </c>
    </row>
    <row r="497" spans="1:13" x14ac:dyDescent="0.25">
      <c r="A497" s="22">
        <v>57048</v>
      </c>
      <c r="B497" s="22">
        <v>2981.4369999999999</v>
      </c>
      <c r="C497" s="22">
        <v>18.291024539877302</v>
      </c>
      <c r="D497" s="22">
        <v>2.3001253507197617</v>
      </c>
      <c r="E497" s="22">
        <v>163</v>
      </c>
      <c r="F497" s="22">
        <f t="shared" si="14"/>
        <v>120204</v>
      </c>
      <c r="G497" s="24">
        <f>ABC[[#This Row],[Frecuencia Acumulada]]/SUM($F$78:$F$1143)</f>
        <v>9.8598549465098531E-4</v>
      </c>
      <c r="H497" s="22">
        <f t="shared" si="15"/>
        <v>5215875.172000003</v>
      </c>
      <c r="I497" s="24">
        <f>H497/SUM(ABC[Carga Total])</f>
        <v>0.88334603317881466</v>
      </c>
      <c r="J497" s="23" t="str">
        <f>IF(ABC[[#This Row],[Acum (%)]] &lt;= 0.8, "A", IF( AND(ABC[[#This Row],[Acum (%)]] &gt; 0.8, ABC[[#This Row],[Acum (%)]] &lt;= 0.95 ), "B",  IF( ABC[[#This Row],[Acum (%)]] &gt; 0.95, "C", "OTHER")))</f>
        <v>B</v>
      </c>
      <c r="K497" s="24">
        <f>ABC[[#This Row],[Carga STDEV]]/ABC[[#This Row],[Carga Promedio]]</f>
        <v>0.1257515862878609</v>
      </c>
      <c r="L49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497" s="26" t="str">
        <f>ABC[[#This Row],[ABC]]&amp;ABC[[#This Row],[XYZ]]</f>
        <v>BX</v>
      </c>
    </row>
    <row r="498" spans="1:13" x14ac:dyDescent="0.25">
      <c r="A498" s="22">
        <v>294129</v>
      </c>
      <c r="B498" s="22">
        <v>2979.0000000000009</v>
      </c>
      <c r="C498" s="22">
        <v>66.199999999999989</v>
      </c>
      <c r="D498" s="22">
        <v>33.829458652589651</v>
      </c>
      <c r="E498" s="22">
        <v>45</v>
      </c>
      <c r="F498" s="22">
        <f t="shared" si="14"/>
        <v>120249</v>
      </c>
      <c r="G498" s="24">
        <f>ABC[[#This Row],[Frecuencia Acumulada]]/SUM($F$78:$F$1143)</f>
        <v>9.8635461171247478E-4</v>
      </c>
      <c r="H498" s="22">
        <f t="shared" si="15"/>
        <v>5218854.172000003</v>
      </c>
      <c r="I498" s="24">
        <f>H498/SUM(ABC[Carga Total])</f>
        <v>0.88385054828818044</v>
      </c>
      <c r="J498" s="23" t="str">
        <f>IF(ABC[[#This Row],[Acum (%)]] &lt;= 0.8, "A", IF( AND(ABC[[#This Row],[Acum (%)]] &gt; 0.8, ABC[[#This Row],[Acum (%)]] &lt;= 0.95 ), "B",  IF( ABC[[#This Row],[Acum (%)]] &gt; 0.95, "C", "OTHER")))</f>
        <v>B</v>
      </c>
      <c r="K498" s="24">
        <f>ABC[[#This Row],[Carga STDEV]]/ABC[[#This Row],[Carga Promedio]]</f>
        <v>0.51101901287899787</v>
      </c>
      <c r="L49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498" s="26" t="str">
        <f>ABC[[#This Row],[ABC]]&amp;ABC[[#This Row],[XYZ]]</f>
        <v>BY</v>
      </c>
    </row>
    <row r="499" spans="1:13" x14ac:dyDescent="0.25">
      <c r="A499" s="22">
        <v>2481</v>
      </c>
      <c r="B499" s="22">
        <v>2970.2129999999997</v>
      </c>
      <c r="C499" s="22">
        <v>78.163499999999999</v>
      </c>
      <c r="D499" s="22">
        <v>23.246425091915832</v>
      </c>
      <c r="E499" s="22">
        <v>38</v>
      </c>
      <c r="F499" s="22">
        <f t="shared" si="14"/>
        <v>120287</v>
      </c>
      <c r="G499" s="24">
        <f>ABC[[#This Row],[Frecuencia Acumulada]]/SUM($F$78:$F$1143)</f>
        <v>9.8666631056439926E-4</v>
      </c>
      <c r="H499" s="22">
        <f t="shared" si="15"/>
        <v>5221824.3850000035</v>
      </c>
      <c r="I499" s="24">
        <f>H499/SUM(ABC[Carga Total])</f>
        <v>0.88435357525579872</v>
      </c>
      <c r="J499" s="23" t="str">
        <f>IF(ABC[[#This Row],[Acum (%)]] &lt;= 0.8, "A", IF( AND(ABC[[#This Row],[Acum (%)]] &gt; 0.8, ABC[[#This Row],[Acum (%)]] &lt;= 0.95 ), "B",  IF( ABC[[#This Row],[Acum (%)]] &gt; 0.95, "C", "OTHER")))</f>
        <v>B</v>
      </c>
      <c r="K499" s="24">
        <f>ABC[[#This Row],[Carga STDEV]]/ABC[[#This Row],[Carga Promedio]]</f>
        <v>0.29740767867247286</v>
      </c>
      <c r="L499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499" s="26" t="str">
        <f>ABC[[#This Row],[ABC]]&amp;ABC[[#This Row],[XYZ]]</f>
        <v>BX</v>
      </c>
    </row>
    <row r="500" spans="1:13" x14ac:dyDescent="0.25">
      <c r="A500" s="22">
        <v>3343116</v>
      </c>
      <c r="B500" s="22">
        <v>2969.3000000000006</v>
      </c>
      <c r="C500" s="22">
        <v>52.092982456140348</v>
      </c>
      <c r="D500" s="22">
        <v>13.608726974801382</v>
      </c>
      <c r="E500" s="22">
        <v>57</v>
      </c>
      <c r="F500" s="22">
        <f t="shared" si="14"/>
        <v>120344</v>
      </c>
      <c r="G500" s="24">
        <f>ABC[[#This Row],[Frecuencia Acumulada]]/SUM($F$78:$F$1143)</f>
        <v>9.871338588422862E-4</v>
      </c>
      <c r="H500" s="22">
        <f t="shared" si="15"/>
        <v>5224793.6850000033</v>
      </c>
      <c r="I500" s="24">
        <f>H500/SUM(ABC[Carga Total])</f>
        <v>0.88485644760029003</v>
      </c>
      <c r="J500" s="23" t="str">
        <f>IF(ABC[[#This Row],[Acum (%)]] &lt;= 0.8, "A", IF( AND(ABC[[#This Row],[Acum (%)]] &gt; 0.8, ABC[[#This Row],[Acum (%)]] &lt;= 0.95 ), "B",  IF( ABC[[#This Row],[Acum (%)]] &gt; 0.95, "C", "OTHER")))</f>
        <v>B</v>
      </c>
      <c r="K500" s="24">
        <f>ABC[[#This Row],[Carga STDEV]]/ABC[[#This Row],[Carga Promedio]]</f>
        <v>0.26123915992445318</v>
      </c>
      <c r="L50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00" s="26" t="str">
        <f>ABC[[#This Row],[ABC]]&amp;ABC[[#This Row],[XYZ]]</f>
        <v>BX</v>
      </c>
    </row>
    <row r="501" spans="1:13" x14ac:dyDescent="0.25">
      <c r="A501" s="22">
        <v>120114</v>
      </c>
      <c r="B501" s="22">
        <v>2929.866</v>
      </c>
      <c r="C501" s="22">
        <v>52.319035714285718</v>
      </c>
      <c r="D501" s="22">
        <v>12.000260222881964</v>
      </c>
      <c r="E501" s="22">
        <v>56</v>
      </c>
      <c r="F501" s="22">
        <f t="shared" si="14"/>
        <v>120400</v>
      </c>
      <c r="G501" s="24">
        <f>ABC[[#This Row],[Frecuencia Acumulada]]/SUM($F$78:$F$1143)</f>
        <v>9.8759320451880656E-4</v>
      </c>
      <c r="H501" s="22">
        <f t="shared" si="15"/>
        <v>5227723.5510000037</v>
      </c>
      <c r="I501" s="24">
        <f>H501/SUM(ABC[Carga Total])</f>
        <v>0.88535264151281678</v>
      </c>
      <c r="J501" s="23" t="str">
        <f>IF(ABC[[#This Row],[Acum (%)]] &lt;= 0.8, "A", IF( AND(ABC[[#This Row],[Acum (%)]] &gt; 0.8, ABC[[#This Row],[Acum (%)]] &lt;= 0.95 ), "B",  IF( ABC[[#This Row],[Acum (%)]] &gt; 0.95, "C", "OTHER")))</f>
        <v>B</v>
      </c>
      <c r="K501" s="24">
        <f>ABC[[#This Row],[Carga STDEV]]/ABC[[#This Row],[Carga Promedio]]</f>
        <v>0.22936699920112044</v>
      </c>
      <c r="L50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01" s="26" t="str">
        <f>ABC[[#This Row],[ABC]]&amp;ABC[[#This Row],[XYZ]]</f>
        <v>BX</v>
      </c>
    </row>
    <row r="502" spans="1:13" x14ac:dyDescent="0.25">
      <c r="A502" s="22">
        <v>22565</v>
      </c>
      <c r="B502" s="22">
        <v>2929.2000000000007</v>
      </c>
      <c r="C502" s="22">
        <v>13.752112676056337</v>
      </c>
      <c r="D502" s="22">
        <v>5.0431868618060589</v>
      </c>
      <c r="E502" s="22">
        <v>213</v>
      </c>
      <c r="F502" s="22">
        <f t="shared" si="14"/>
        <v>120613</v>
      </c>
      <c r="G502" s="24">
        <f>ABC[[#This Row],[Frecuencia Acumulada]]/SUM($F$78:$F$1143)</f>
        <v>9.8934035860985732E-4</v>
      </c>
      <c r="H502" s="22">
        <f t="shared" si="15"/>
        <v>5230652.7510000039</v>
      </c>
      <c r="I502" s="24">
        <f>H502/SUM(ABC[Carga Total])</f>
        <v>0.88584872263344594</v>
      </c>
      <c r="J502" s="23" t="str">
        <f>IF(ABC[[#This Row],[Acum (%)]] &lt;= 0.8, "A", IF( AND(ABC[[#This Row],[Acum (%)]] &gt; 0.8, ABC[[#This Row],[Acum (%)]] &lt;= 0.95 ), "B",  IF( ABC[[#This Row],[Acum (%)]] &gt; 0.95, "C", "OTHER")))</f>
        <v>B</v>
      </c>
      <c r="K502" s="24">
        <f>ABC[[#This Row],[Carga STDEV]]/ABC[[#This Row],[Carga Promedio]]</f>
        <v>0.36672087995517227</v>
      </c>
      <c r="L50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02" s="26" t="str">
        <f>ABC[[#This Row],[ABC]]&amp;ABC[[#This Row],[XYZ]]</f>
        <v>BY</v>
      </c>
    </row>
    <row r="503" spans="1:13" x14ac:dyDescent="0.25">
      <c r="A503" s="22">
        <v>3942</v>
      </c>
      <c r="B503" s="22">
        <v>2916.8999999999996</v>
      </c>
      <c r="C503" s="22">
        <v>56.094230769230769</v>
      </c>
      <c r="D503" s="22">
        <v>20.108055292145384</v>
      </c>
      <c r="E503" s="22">
        <v>52</v>
      </c>
      <c r="F503" s="22">
        <f t="shared" si="14"/>
        <v>120665</v>
      </c>
      <c r="G503" s="24">
        <f>ABC[[#This Row],[Frecuencia Acumulada]]/SUM($F$78:$F$1143)</f>
        <v>9.8976689388091178E-4</v>
      </c>
      <c r="H503" s="22">
        <f t="shared" si="15"/>
        <v>5233569.6510000043</v>
      </c>
      <c r="I503" s="24">
        <f>H503/SUM(ABC[Carga Total])</f>
        <v>0.88634272066047148</v>
      </c>
      <c r="J503" s="23" t="str">
        <f>IF(ABC[[#This Row],[Acum (%)]] &lt;= 0.8, "A", IF( AND(ABC[[#This Row],[Acum (%)]] &gt; 0.8, ABC[[#This Row],[Acum (%)]] &lt;= 0.95 ), "B",  IF( ABC[[#This Row],[Acum (%)]] &gt; 0.95, "C", "OTHER")))</f>
        <v>B</v>
      </c>
      <c r="K503" s="24">
        <f>ABC[[#This Row],[Carga STDEV]]/ABC[[#This Row],[Carga Promedio]]</f>
        <v>0.35846922252787544</v>
      </c>
      <c r="L50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03" s="26" t="str">
        <f>ABC[[#This Row],[ABC]]&amp;ABC[[#This Row],[XYZ]]</f>
        <v>BY</v>
      </c>
    </row>
    <row r="504" spans="1:13" x14ac:dyDescent="0.25">
      <c r="A504" s="22">
        <v>2411</v>
      </c>
      <c r="B504" s="22">
        <v>2908.3000000000011</v>
      </c>
      <c r="C504" s="22">
        <v>11.774493927125508</v>
      </c>
      <c r="D504" s="22">
        <v>4.2841688684336026</v>
      </c>
      <c r="E504" s="22">
        <v>247</v>
      </c>
      <c r="F504" s="22">
        <f t="shared" si="14"/>
        <v>120912</v>
      </c>
      <c r="G504" s="24">
        <f>ABC[[#This Row],[Frecuencia Acumulada]]/SUM($F$78:$F$1143)</f>
        <v>9.9179293641842134E-4</v>
      </c>
      <c r="H504" s="22">
        <f t="shared" si="15"/>
        <v>5236477.9510000041</v>
      </c>
      <c r="I504" s="24">
        <f>H504/SUM(ABC[Carga Total])</f>
        <v>0.88683526221554643</v>
      </c>
      <c r="J504" s="23" t="str">
        <f>IF(ABC[[#This Row],[Acum (%)]] &lt;= 0.8, "A", IF( AND(ABC[[#This Row],[Acum (%)]] &gt; 0.8, ABC[[#This Row],[Acum (%)]] &lt;= 0.95 ), "B",  IF( ABC[[#This Row],[Acum (%)]] &gt; 0.95, "C", "OTHER")))</f>
        <v>B</v>
      </c>
      <c r="K504" s="24">
        <f>ABC[[#This Row],[Carga STDEV]]/ABC[[#This Row],[Carga Promedio]]</f>
        <v>0.36385163514874658</v>
      </c>
      <c r="L50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04" s="26" t="str">
        <f>ABC[[#This Row],[ABC]]&amp;ABC[[#This Row],[XYZ]]</f>
        <v>BY</v>
      </c>
    </row>
    <row r="505" spans="1:13" x14ac:dyDescent="0.25">
      <c r="A505" s="22">
        <v>11032</v>
      </c>
      <c r="B505" s="22">
        <v>2905.3849999999998</v>
      </c>
      <c r="C505" s="22">
        <v>29.952422680412372</v>
      </c>
      <c r="D505" s="22">
        <v>7.4061735605549766</v>
      </c>
      <c r="E505" s="22">
        <v>97</v>
      </c>
      <c r="F505" s="22">
        <f t="shared" si="14"/>
        <v>121009</v>
      </c>
      <c r="G505" s="24">
        <f>ABC[[#This Row],[Frecuencia Acumulada]]/SUM($F$78:$F$1143)</f>
        <v>9.9258858875096571E-4</v>
      </c>
      <c r="H505" s="22">
        <f t="shared" si="15"/>
        <v>5239383.3360000039</v>
      </c>
      <c r="I505" s="24">
        <f>H505/SUM(ABC[Carga Total])</f>
        <v>0.88732731009437305</v>
      </c>
      <c r="J505" s="23" t="str">
        <f>IF(ABC[[#This Row],[Acum (%)]] &lt;= 0.8, "A", IF( AND(ABC[[#This Row],[Acum (%)]] &gt; 0.8, ABC[[#This Row],[Acum (%)]] &lt;= 0.95 ), "B",  IF( ABC[[#This Row],[Acum (%)]] &gt; 0.95, "C", "OTHER")))</f>
        <v>B</v>
      </c>
      <c r="K505" s="24">
        <f>ABC[[#This Row],[Carga STDEV]]/ABC[[#This Row],[Carga Promedio]]</f>
        <v>0.24726459156835762</v>
      </c>
      <c r="L50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05" s="26" t="str">
        <f>ABC[[#This Row],[ABC]]&amp;ABC[[#This Row],[XYZ]]</f>
        <v>BX</v>
      </c>
    </row>
    <row r="506" spans="1:13" x14ac:dyDescent="0.25">
      <c r="A506" s="22">
        <v>560130</v>
      </c>
      <c r="B506" s="22">
        <v>2903.1140000000005</v>
      </c>
      <c r="C506" s="22">
        <v>24.812940170940173</v>
      </c>
      <c r="D506" s="22">
        <v>7.5866816848849634</v>
      </c>
      <c r="E506" s="22">
        <v>117</v>
      </c>
      <c r="F506" s="22">
        <f t="shared" si="14"/>
        <v>121126</v>
      </c>
      <c r="G506" s="24">
        <f>ABC[[#This Row],[Frecuencia Acumulada]]/SUM($F$78:$F$1143)</f>
        <v>9.9354829311083847E-4</v>
      </c>
      <c r="H506" s="22">
        <f t="shared" si="15"/>
        <v>5242286.4500000039</v>
      </c>
      <c r="I506" s="24">
        <f>H506/SUM(ABC[Carga Total])</f>
        <v>0.88781897336299043</v>
      </c>
      <c r="J506" s="23" t="str">
        <f>IF(ABC[[#This Row],[Acum (%)]] &lt;= 0.8, "A", IF( AND(ABC[[#This Row],[Acum (%)]] &gt; 0.8, ABC[[#This Row],[Acum (%)]] &lt;= 0.95 ), "B",  IF( ABC[[#This Row],[Acum (%)]] &gt; 0.95, "C", "OTHER")))</f>
        <v>B</v>
      </c>
      <c r="K506" s="24">
        <f>ABC[[#This Row],[Carga STDEV]]/ABC[[#This Row],[Carga Promedio]]</f>
        <v>0.3057550468674467</v>
      </c>
      <c r="L50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06" s="26" t="str">
        <f>ABC[[#This Row],[ABC]]&amp;ABC[[#This Row],[XYZ]]</f>
        <v>BY</v>
      </c>
    </row>
    <row r="507" spans="1:13" x14ac:dyDescent="0.25">
      <c r="A507" s="22">
        <v>294182</v>
      </c>
      <c r="B507" s="22">
        <v>2902.2000000000003</v>
      </c>
      <c r="C507" s="22">
        <v>65.959090909090904</v>
      </c>
      <c r="D507" s="22">
        <v>21.330677964147043</v>
      </c>
      <c r="E507" s="22">
        <v>44</v>
      </c>
      <c r="F507" s="22">
        <f t="shared" si="14"/>
        <v>121170</v>
      </c>
      <c r="G507" s="24">
        <f>ABC[[#This Row],[Frecuencia Acumulada]]/SUM($F$78:$F$1143)</f>
        <v>9.9390920757096179E-4</v>
      </c>
      <c r="H507" s="22">
        <f t="shared" si="15"/>
        <v>5245188.6500000041</v>
      </c>
      <c r="I507" s="24">
        <f>H507/SUM(ABC[Carga Total])</f>
        <v>0.88831048183912387</v>
      </c>
      <c r="J507" s="23" t="str">
        <f>IF(ABC[[#This Row],[Acum (%)]] &lt;= 0.8, "A", IF( AND(ABC[[#This Row],[Acum (%)]] &gt; 0.8, ABC[[#This Row],[Acum (%)]] &lt;= 0.95 ), "B",  IF( ABC[[#This Row],[Acum (%)]] &gt; 0.95, "C", "OTHER")))</f>
        <v>B</v>
      </c>
      <c r="K507" s="24">
        <f>ABC[[#This Row],[Carga STDEV]]/ABC[[#This Row],[Carga Promedio]]</f>
        <v>0.32339254028753012</v>
      </c>
      <c r="L50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07" s="26" t="str">
        <f>ABC[[#This Row],[ABC]]&amp;ABC[[#This Row],[XYZ]]</f>
        <v>BY</v>
      </c>
    </row>
    <row r="508" spans="1:13" x14ac:dyDescent="0.25">
      <c r="A508" s="22">
        <v>29464</v>
      </c>
      <c r="B508" s="22">
        <v>2897.3999999999996</v>
      </c>
      <c r="C508" s="22">
        <v>120.72499999999999</v>
      </c>
      <c r="D508" s="22">
        <v>42.321165945145246</v>
      </c>
      <c r="E508" s="22">
        <v>24</v>
      </c>
      <c r="F508" s="22">
        <f t="shared" si="14"/>
        <v>121194</v>
      </c>
      <c r="G508" s="24">
        <f>ABC[[#This Row],[Frecuencia Acumulada]]/SUM($F$78:$F$1143)</f>
        <v>9.9410607000375607E-4</v>
      </c>
      <c r="H508" s="22">
        <f t="shared" si="15"/>
        <v>5248086.0500000045</v>
      </c>
      <c r="I508" s="24">
        <f>H508/SUM(ABC[Carga Total])</f>
        <v>0.88880117740068021</v>
      </c>
      <c r="J508" s="23" t="str">
        <f>IF(ABC[[#This Row],[Acum (%)]] &lt;= 0.8, "A", IF( AND(ABC[[#This Row],[Acum (%)]] &gt; 0.8, ABC[[#This Row],[Acum (%)]] &lt;= 0.95 ), "B",  IF( ABC[[#This Row],[Acum (%)]] &gt; 0.95, "C", "OTHER")))</f>
        <v>B</v>
      </c>
      <c r="K508" s="24">
        <f>ABC[[#This Row],[Carga STDEV]]/ABC[[#This Row],[Carga Promedio]]</f>
        <v>0.3505584257208138</v>
      </c>
      <c r="L50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08" s="26" t="str">
        <f>ABC[[#This Row],[ABC]]&amp;ABC[[#This Row],[XYZ]]</f>
        <v>BY</v>
      </c>
    </row>
    <row r="509" spans="1:13" x14ac:dyDescent="0.25">
      <c r="A509" s="22">
        <v>57066</v>
      </c>
      <c r="B509" s="22">
        <v>2893.3930000000005</v>
      </c>
      <c r="C509" s="22">
        <v>14.991673575129534</v>
      </c>
      <c r="D509" s="22">
        <v>3.9316803596151484</v>
      </c>
      <c r="E509" s="22">
        <v>193</v>
      </c>
      <c r="F509" s="22">
        <f t="shared" si="14"/>
        <v>121387</v>
      </c>
      <c r="G509" s="24">
        <f>ABC[[#This Row],[Frecuencia Acumulada]]/SUM($F$78:$F$1143)</f>
        <v>9.9568917206747823E-4</v>
      </c>
      <c r="H509" s="22">
        <f t="shared" si="15"/>
        <v>5250979.4430000046</v>
      </c>
      <c r="I509" s="24">
        <f>H509/SUM(ABC[Carga Total])</f>
        <v>0.88929119434792203</v>
      </c>
      <c r="J509" s="23" t="str">
        <f>IF(ABC[[#This Row],[Acum (%)]] &lt;= 0.8, "A", IF( AND(ABC[[#This Row],[Acum (%)]] &gt; 0.8, ABC[[#This Row],[Acum (%)]] &lt;= 0.95 ), "B",  IF( ABC[[#This Row],[Acum (%)]] &gt; 0.95, "C", "OTHER")))</f>
        <v>B</v>
      </c>
      <c r="K509" s="24">
        <f>ABC[[#This Row],[Carga STDEV]]/ABC[[#This Row],[Carga Promedio]]</f>
        <v>0.2622576018555805</v>
      </c>
      <c r="L509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09" s="26" t="str">
        <f>ABC[[#This Row],[ABC]]&amp;ABC[[#This Row],[XYZ]]</f>
        <v>BX</v>
      </c>
    </row>
    <row r="510" spans="1:13" x14ac:dyDescent="0.25">
      <c r="A510" s="22">
        <v>560167</v>
      </c>
      <c r="B510" s="22">
        <v>2893.0369999999998</v>
      </c>
      <c r="C510" s="22">
        <v>34.035729411764706</v>
      </c>
      <c r="D510" s="22">
        <v>8.2623846831348171</v>
      </c>
      <c r="E510" s="22">
        <v>85</v>
      </c>
      <c r="F510" s="22">
        <f t="shared" si="14"/>
        <v>121472</v>
      </c>
      <c r="G510" s="24">
        <f>ABC[[#This Row],[Frecuencia Acumulada]]/SUM($F$78:$F$1143)</f>
        <v>9.9638639318362513E-4</v>
      </c>
      <c r="H510" s="22">
        <f t="shared" si="15"/>
        <v>5253872.4800000042</v>
      </c>
      <c r="I510" s="24">
        <f>H510/SUM(ABC[Carga Total])</f>
        <v>0.88978115100399924</v>
      </c>
      <c r="J510" s="23" t="str">
        <f>IF(ABC[[#This Row],[Acum (%)]] &lt;= 0.8, "A", IF( AND(ABC[[#This Row],[Acum (%)]] &gt; 0.8, ABC[[#This Row],[Acum (%)]] &lt;= 0.95 ), "B",  IF( ABC[[#This Row],[Acum (%)]] &gt; 0.95, "C", "OTHER")))</f>
        <v>B</v>
      </c>
      <c r="K510" s="24">
        <f>ABC[[#This Row],[Carga STDEV]]/ABC[[#This Row],[Carga Promedio]]</f>
        <v>0.24275621019242391</v>
      </c>
      <c r="L51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10" s="26" t="str">
        <f>ABC[[#This Row],[ABC]]&amp;ABC[[#This Row],[XYZ]]</f>
        <v>BX</v>
      </c>
    </row>
    <row r="511" spans="1:13" x14ac:dyDescent="0.25">
      <c r="A511" s="22">
        <v>23579</v>
      </c>
      <c r="B511" s="22">
        <v>2881.9999999999991</v>
      </c>
      <c r="C511" s="22">
        <v>32.75</v>
      </c>
      <c r="D511" s="22">
        <v>14.290974565192831</v>
      </c>
      <c r="E511" s="22">
        <v>88</v>
      </c>
      <c r="F511" s="22">
        <f t="shared" si="14"/>
        <v>121560</v>
      </c>
      <c r="G511" s="24">
        <f>ABC[[#This Row],[Frecuencia Acumulada]]/SUM($F$78:$F$1143)</f>
        <v>9.9710822210387134E-4</v>
      </c>
      <c r="H511" s="22">
        <f t="shared" si="15"/>
        <v>5256754.4800000042</v>
      </c>
      <c r="I511" s="24">
        <f>H511/SUM(ABC[Carga Total])</f>
        <v>0.89026923846462092</v>
      </c>
      <c r="J511" s="23" t="str">
        <f>IF(ABC[[#This Row],[Acum (%)]] &lt;= 0.8, "A", IF( AND(ABC[[#This Row],[Acum (%)]] &gt; 0.8, ABC[[#This Row],[Acum (%)]] &lt;= 0.95 ), "B",  IF( ABC[[#This Row],[Acum (%)]] &gt; 0.95, "C", "OTHER")))</f>
        <v>B</v>
      </c>
      <c r="K511" s="24">
        <f>ABC[[#This Row],[Carga STDEV]]/ABC[[#This Row],[Carga Promedio]]</f>
        <v>0.43636563557840707</v>
      </c>
      <c r="L51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11" s="26" t="str">
        <f>ABC[[#This Row],[ABC]]&amp;ABC[[#This Row],[XYZ]]</f>
        <v>BY</v>
      </c>
    </row>
    <row r="512" spans="1:13" x14ac:dyDescent="0.25">
      <c r="A512" s="22">
        <v>57053</v>
      </c>
      <c r="B512" s="22">
        <v>2878.5569999999998</v>
      </c>
      <c r="C512" s="22">
        <v>14.91480310880829</v>
      </c>
      <c r="D512" s="22">
        <v>4.4778037995519577</v>
      </c>
      <c r="E512" s="22">
        <v>193</v>
      </c>
      <c r="F512" s="22">
        <f t="shared" si="14"/>
        <v>121753</v>
      </c>
      <c r="G512" s="24">
        <f>ABC[[#This Row],[Frecuencia Acumulada]]/SUM($F$78:$F$1143)</f>
        <v>9.9869132416759349E-4</v>
      </c>
      <c r="H512" s="22">
        <f t="shared" si="15"/>
        <v>5259633.0370000042</v>
      </c>
      <c r="I512" s="24">
        <f>H512/SUM(ABC[Carga Total])</f>
        <v>0.89075674282839079</v>
      </c>
      <c r="J512" s="23" t="str">
        <f>IF(ABC[[#This Row],[Acum (%)]] &lt;= 0.8, "A", IF( AND(ABC[[#This Row],[Acum (%)]] &gt; 0.8, ABC[[#This Row],[Acum (%)]] &lt;= 0.95 ), "B",  IF( ABC[[#This Row],[Acum (%)]] &gt; 0.95, "C", "OTHER")))</f>
        <v>B</v>
      </c>
      <c r="K512" s="24">
        <f>ABC[[#This Row],[Carga STDEV]]/ABC[[#This Row],[Carga Promedio]]</f>
        <v>0.3002254717601659</v>
      </c>
      <c r="L51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12" s="26" t="str">
        <f>ABC[[#This Row],[ABC]]&amp;ABC[[#This Row],[XYZ]]</f>
        <v>BY</v>
      </c>
    </row>
    <row r="513" spans="1:13" x14ac:dyDescent="0.25">
      <c r="A513" s="22">
        <v>39811</v>
      </c>
      <c r="B513" s="22">
        <v>2876.0000000000005</v>
      </c>
      <c r="C513" s="22">
        <v>239.66666666666669</v>
      </c>
      <c r="D513" s="22">
        <v>67.224945766681984</v>
      </c>
      <c r="E513" s="22">
        <v>12</v>
      </c>
      <c r="F513" s="22">
        <f t="shared" si="14"/>
        <v>121765</v>
      </c>
      <c r="G513" s="24">
        <f>ABC[[#This Row],[Frecuencia Acumulada]]/SUM($F$78:$F$1143)</f>
        <v>9.9878975538399075E-4</v>
      </c>
      <c r="H513" s="22">
        <f t="shared" si="15"/>
        <v>5262509.0370000042</v>
      </c>
      <c r="I513" s="24">
        <f>H513/SUM(ABC[Carga Total])</f>
        <v>0.89124381414579124</v>
      </c>
      <c r="J513" s="23" t="str">
        <f>IF(ABC[[#This Row],[Acum (%)]] &lt;= 0.8, "A", IF( AND(ABC[[#This Row],[Acum (%)]] &gt; 0.8, ABC[[#This Row],[Acum (%)]] &lt;= 0.95 ), "B",  IF( ABC[[#This Row],[Acum (%)]] &gt; 0.95, "C", "OTHER")))</f>
        <v>B</v>
      </c>
      <c r="K513" s="24">
        <f>ABC[[#This Row],[Carga STDEV]]/ABC[[#This Row],[Carga Promedio]]</f>
        <v>0.28049351502092618</v>
      </c>
      <c r="L51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13" s="26" t="str">
        <f>ABC[[#This Row],[ABC]]&amp;ABC[[#This Row],[XYZ]]</f>
        <v>BX</v>
      </c>
    </row>
    <row r="514" spans="1:13" x14ac:dyDescent="0.25">
      <c r="A514" s="22">
        <v>560110</v>
      </c>
      <c r="B514" s="22">
        <v>2872.2129999999993</v>
      </c>
      <c r="C514" s="22">
        <v>21.925290076335877</v>
      </c>
      <c r="D514" s="22">
        <v>8.4649648165823876</v>
      </c>
      <c r="E514" s="22">
        <v>131</v>
      </c>
      <c r="F514" s="22">
        <f t="shared" si="14"/>
        <v>121896</v>
      </c>
      <c r="G514" s="24">
        <f>ABC[[#This Row],[Frecuencia Acumulada]]/SUM($F$78:$F$1143)</f>
        <v>9.998642961629937E-4</v>
      </c>
      <c r="H514" s="22">
        <f t="shared" si="15"/>
        <v>5265381.2500000047</v>
      </c>
      <c r="I514" s="24">
        <f>H514/SUM(ABC[Carga Total])</f>
        <v>0.89173024410746193</v>
      </c>
      <c r="J514" s="23" t="str">
        <f>IF(ABC[[#This Row],[Acum (%)]] &lt;= 0.8, "A", IF( AND(ABC[[#This Row],[Acum (%)]] &gt; 0.8, ABC[[#This Row],[Acum (%)]] &lt;= 0.95 ), "B",  IF( ABC[[#This Row],[Acum (%)]] &gt; 0.95, "C", "OTHER")))</f>
        <v>B</v>
      </c>
      <c r="K514" s="24">
        <f>ABC[[#This Row],[Carga STDEV]]/ABC[[#This Row],[Carga Promedio]]</f>
        <v>0.38608222683077226</v>
      </c>
      <c r="L51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14" s="26" t="str">
        <f>ABC[[#This Row],[ABC]]&amp;ABC[[#This Row],[XYZ]]</f>
        <v>BY</v>
      </c>
    </row>
    <row r="515" spans="1:13" x14ac:dyDescent="0.25">
      <c r="A515" s="22">
        <v>120138</v>
      </c>
      <c r="B515" s="22">
        <v>2866.9549999999981</v>
      </c>
      <c r="C515" s="22">
        <v>19.503095238095238</v>
      </c>
      <c r="D515" s="22">
        <v>9.7400461092361201</v>
      </c>
      <c r="E515" s="22">
        <v>147</v>
      </c>
      <c r="F515" s="22">
        <f t="shared" ref="F515:F578" si="16">F514+E515</f>
        <v>122043</v>
      </c>
      <c r="G515" s="24">
        <f>ABC[[#This Row],[Frecuencia Acumulada]]/SUM($F$78:$F$1143)</f>
        <v>1.0010700785638596E-3</v>
      </c>
      <c r="H515" s="22">
        <f t="shared" si="15"/>
        <v>5268248.2050000047</v>
      </c>
      <c r="I515" s="24">
        <f>H515/SUM(ABC[Carga Total])</f>
        <v>0.89221578358895637</v>
      </c>
      <c r="J515" s="23" t="str">
        <f>IF(ABC[[#This Row],[Acum (%)]] &lt;= 0.8, "A", IF( AND(ABC[[#This Row],[Acum (%)]] &gt; 0.8, ABC[[#This Row],[Acum (%)]] &lt;= 0.95 ), "B",  IF( ABC[[#This Row],[Acum (%)]] &gt; 0.95, "C", "OTHER")))</f>
        <v>B</v>
      </c>
      <c r="K515" s="24">
        <f>ABC[[#This Row],[Carga STDEV]]/ABC[[#This Row],[Carga Promedio]]</f>
        <v>0.49941027259155085</v>
      </c>
      <c r="L51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15" s="26" t="str">
        <f>ABC[[#This Row],[ABC]]&amp;ABC[[#This Row],[XYZ]]</f>
        <v>BY</v>
      </c>
    </row>
    <row r="516" spans="1:13" x14ac:dyDescent="0.25">
      <c r="A516" s="22">
        <v>23557</v>
      </c>
      <c r="B516" s="22">
        <v>2833.6000000000008</v>
      </c>
      <c r="C516" s="22">
        <v>24.218803418803422</v>
      </c>
      <c r="D516" s="22">
        <v>10.889515137744228</v>
      </c>
      <c r="E516" s="22">
        <v>117</v>
      </c>
      <c r="F516" s="22">
        <f t="shared" si="16"/>
        <v>122160</v>
      </c>
      <c r="G516" s="24">
        <f>ABC[[#This Row],[Frecuencia Acumulada]]/SUM($F$78:$F$1143)</f>
        <v>1.0020297829237326E-3</v>
      </c>
      <c r="H516" s="22">
        <f t="shared" ref="H516:H579" si="17">H515+B516</f>
        <v>5271081.8050000044</v>
      </c>
      <c r="I516" s="24">
        <f>H516/SUM(ABC[Carga Total])</f>
        <v>0.89269567416092632</v>
      </c>
      <c r="J516" s="23" t="str">
        <f>IF(ABC[[#This Row],[Acum (%)]] &lt;= 0.8, "A", IF( AND(ABC[[#This Row],[Acum (%)]] &gt; 0.8, ABC[[#This Row],[Acum (%)]] &lt;= 0.95 ), "B",  IF( ABC[[#This Row],[Acum (%)]] &gt; 0.95, "C", "OTHER")))</f>
        <v>B</v>
      </c>
      <c r="K516" s="24">
        <f>ABC[[#This Row],[Carga STDEV]]/ABC[[#This Row],[Carga Promedio]]</f>
        <v>0.44963060104322222</v>
      </c>
      <c r="L51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16" s="26" t="str">
        <f>ABC[[#This Row],[ABC]]&amp;ABC[[#This Row],[XYZ]]</f>
        <v>BY</v>
      </c>
    </row>
    <row r="517" spans="1:13" x14ac:dyDescent="0.25">
      <c r="A517" s="22">
        <v>23575</v>
      </c>
      <c r="B517" s="22">
        <v>2825.6999999999989</v>
      </c>
      <c r="C517" s="22">
        <v>32.479310344827582</v>
      </c>
      <c r="D517" s="22">
        <v>10.500444485952306</v>
      </c>
      <c r="E517" s="22">
        <v>87</v>
      </c>
      <c r="F517" s="22">
        <f t="shared" si="16"/>
        <v>122247</v>
      </c>
      <c r="G517" s="24">
        <f>ABC[[#This Row],[Frecuencia Acumulada]]/SUM($F$78:$F$1143)</f>
        <v>1.0027434092426124E-3</v>
      </c>
      <c r="H517" s="22">
        <f t="shared" si="17"/>
        <v>5273907.5050000045</v>
      </c>
      <c r="I517" s="24">
        <f>H517/SUM(ABC[Carga Total])</f>
        <v>0.89317422681098835</v>
      </c>
      <c r="J517" s="23" t="str">
        <f>IF(ABC[[#This Row],[Acum (%)]] &lt;= 0.8, "A", IF( AND(ABC[[#This Row],[Acum (%)]] &gt; 0.8, ABC[[#This Row],[Acum (%)]] &lt;= 0.95 ), "B",  IF( ABC[[#This Row],[Acum (%)]] &gt; 0.95, "C", "OTHER")))</f>
        <v>B</v>
      </c>
      <c r="K517" s="24">
        <f>ABC[[#This Row],[Carga STDEV]]/ABC[[#This Row],[Carga Promedio]]</f>
        <v>0.32329641160698258</v>
      </c>
      <c r="L51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17" s="26" t="str">
        <f>ABC[[#This Row],[ABC]]&amp;ABC[[#This Row],[XYZ]]</f>
        <v>BY</v>
      </c>
    </row>
    <row r="518" spans="1:13" x14ac:dyDescent="0.25">
      <c r="A518" s="22">
        <v>2483</v>
      </c>
      <c r="B518" s="22">
        <v>2812.0430000000006</v>
      </c>
      <c r="C518" s="22">
        <v>93.734766666666673</v>
      </c>
      <c r="D518" s="22">
        <v>22.450704917407506</v>
      </c>
      <c r="E518" s="22">
        <v>30</v>
      </c>
      <c r="F518" s="22">
        <f t="shared" si="16"/>
        <v>122277</v>
      </c>
      <c r="G518" s="24">
        <f>ABC[[#This Row],[Frecuencia Acumulada]]/SUM($F$78:$F$1143)</f>
        <v>1.0029894872836055E-3</v>
      </c>
      <c r="H518" s="22">
        <f t="shared" si="17"/>
        <v>5276719.5480000041</v>
      </c>
      <c r="I518" s="24">
        <f>H518/SUM(ABC[Carga Total])</f>
        <v>0.89365046654972147</v>
      </c>
      <c r="J518" s="23" t="str">
        <f>IF(ABC[[#This Row],[Acum (%)]] &lt;= 0.8, "A", IF( AND(ABC[[#This Row],[Acum (%)]] &gt; 0.8, ABC[[#This Row],[Acum (%)]] &lt;= 0.95 ), "B",  IF( ABC[[#This Row],[Acum (%)]] &gt; 0.95, "C", "OTHER")))</f>
        <v>B</v>
      </c>
      <c r="K518" s="24">
        <f>ABC[[#This Row],[Carga STDEV]]/ABC[[#This Row],[Carga Promedio]]</f>
        <v>0.23951310400382397</v>
      </c>
      <c r="L518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18" s="26" t="str">
        <f>ABC[[#This Row],[ABC]]&amp;ABC[[#This Row],[XYZ]]</f>
        <v>BX</v>
      </c>
    </row>
    <row r="519" spans="1:13" x14ac:dyDescent="0.25">
      <c r="A519" s="22">
        <v>33410</v>
      </c>
      <c r="B519" s="22">
        <v>2808.8630000000003</v>
      </c>
      <c r="C519" s="22">
        <v>23.213743801652893</v>
      </c>
      <c r="D519" s="22">
        <v>7.9946641127368263</v>
      </c>
      <c r="E519" s="22">
        <v>121</v>
      </c>
      <c r="F519" s="22">
        <f t="shared" si="16"/>
        <v>122398</v>
      </c>
      <c r="G519" s="24">
        <f>ABC[[#This Row],[Frecuencia Acumulada]]/SUM($F$78:$F$1143)</f>
        <v>1.0039820020489442E-3</v>
      </c>
      <c r="H519" s="22">
        <f t="shared" si="17"/>
        <v>5279528.411000004</v>
      </c>
      <c r="I519" s="24">
        <f>H519/SUM(ABC[Carga Total])</f>
        <v>0.89412616773254738</v>
      </c>
      <c r="J519" s="23" t="str">
        <f>IF(ABC[[#This Row],[Acum (%)]] &lt;= 0.8, "A", IF( AND(ABC[[#This Row],[Acum (%)]] &gt; 0.8, ABC[[#This Row],[Acum (%)]] &lt;= 0.95 ), "B",  IF( ABC[[#This Row],[Acum (%)]] &gt; 0.95, "C", "OTHER")))</f>
        <v>B</v>
      </c>
      <c r="K519" s="24">
        <f>ABC[[#This Row],[Carga STDEV]]/ABC[[#This Row],[Carga Promedio]]</f>
        <v>0.34439357050919039</v>
      </c>
      <c r="L51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19" s="26" t="str">
        <f>ABC[[#This Row],[ABC]]&amp;ABC[[#This Row],[XYZ]]</f>
        <v>BY</v>
      </c>
    </row>
    <row r="520" spans="1:13" x14ac:dyDescent="0.25">
      <c r="A520" s="22">
        <v>2403</v>
      </c>
      <c r="B520" s="22">
        <v>2796.47</v>
      </c>
      <c r="C520" s="22">
        <v>52.76358490566038</v>
      </c>
      <c r="D520" s="22">
        <v>19.839244686919411</v>
      </c>
      <c r="E520" s="22">
        <v>53</v>
      </c>
      <c r="F520" s="22">
        <f t="shared" si="16"/>
        <v>122451</v>
      </c>
      <c r="G520" s="24">
        <f>ABC[[#This Row],[Frecuencia Acumulada]]/SUM($F$78:$F$1143)</f>
        <v>1.0044167399213652E-3</v>
      </c>
      <c r="H520" s="22">
        <f t="shared" si="17"/>
        <v>5282324.8810000038</v>
      </c>
      <c r="I520" s="24">
        <f>H520/SUM(ABC[Carga Total])</f>
        <v>0.89459977007154967</v>
      </c>
      <c r="J520" s="23" t="str">
        <f>IF(ABC[[#This Row],[Acum (%)]] &lt;= 0.8, "A", IF( AND(ABC[[#This Row],[Acum (%)]] &gt; 0.8, ABC[[#This Row],[Acum (%)]] &lt;= 0.95 ), "B",  IF( ABC[[#This Row],[Acum (%)]] &gt; 0.95, "C", "OTHER")))</f>
        <v>B</v>
      </c>
      <c r="K520" s="24">
        <f>ABC[[#This Row],[Carga STDEV]]/ABC[[#This Row],[Carga Promedio]]</f>
        <v>0.37600259198444064</v>
      </c>
      <c r="L52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20" s="26" t="str">
        <f>ABC[[#This Row],[ABC]]&amp;ABC[[#This Row],[XYZ]]</f>
        <v>BY</v>
      </c>
    </row>
    <row r="521" spans="1:13" x14ac:dyDescent="0.25">
      <c r="A521" s="22">
        <v>29431</v>
      </c>
      <c r="B521" s="22">
        <v>2782.5000000000009</v>
      </c>
      <c r="C521" s="22">
        <v>63.238636363636367</v>
      </c>
      <c r="D521" s="22">
        <v>26.332261722069696</v>
      </c>
      <c r="E521" s="22">
        <v>44</v>
      </c>
      <c r="F521" s="22">
        <f t="shared" si="16"/>
        <v>122495</v>
      </c>
      <c r="G521" s="24">
        <f>ABC[[#This Row],[Frecuencia Acumulada]]/SUM($F$78:$F$1143)</f>
        <v>1.0047776543814883E-3</v>
      </c>
      <c r="H521" s="22">
        <f t="shared" si="17"/>
        <v>5285107.3810000038</v>
      </c>
      <c r="I521" s="24">
        <f>H521/SUM(ABC[Carga Total])</f>
        <v>0.8950710064904186</v>
      </c>
      <c r="J521" s="23" t="str">
        <f>IF(ABC[[#This Row],[Acum (%)]] &lt;= 0.8, "A", IF( AND(ABC[[#This Row],[Acum (%)]] &gt; 0.8, ABC[[#This Row],[Acum (%)]] &lt;= 0.95 ), "B",  IF( ABC[[#This Row],[Acum (%)]] &gt; 0.95, "C", "OTHER")))</f>
        <v>B</v>
      </c>
      <c r="K521" s="24">
        <f>ABC[[#This Row],[Carga STDEV]]/ABC[[#This Row],[Carga Promedio]]</f>
        <v>0.41639515391592685</v>
      </c>
      <c r="L52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21" s="26" t="str">
        <f>ABC[[#This Row],[ABC]]&amp;ABC[[#This Row],[XYZ]]</f>
        <v>BY</v>
      </c>
    </row>
    <row r="522" spans="1:13" x14ac:dyDescent="0.25">
      <c r="A522" s="22">
        <v>30721</v>
      </c>
      <c r="B522" s="22">
        <v>2779.5000000000005</v>
      </c>
      <c r="C522" s="22">
        <v>185.3</v>
      </c>
      <c r="D522" s="22">
        <v>48.040027952888259</v>
      </c>
      <c r="E522" s="22">
        <v>15</v>
      </c>
      <c r="F522" s="22">
        <f t="shared" si="16"/>
        <v>122510</v>
      </c>
      <c r="G522" s="24">
        <f>ABC[[#This Row],[Frecuencia Acumulada]]/SUM($F$78:$F$1143)</f>
        <v>1.0049006934019849E-3</v>
      </c>
      <c r="H522" s="22">
        <f t="shared" si="17"/>
        <v>5287886.8810000038</v>
      </c>
      <c r="I522" s="24">
        <f>H522/SUM(ABC[Carga Total])</f>
        <v>0.89554173483767674</v>
      </c>
      <c r="J522" s="23" t="str">
        <f>IF(ABC[[#This Row],[Acum (%)]] &lt;= 0.8, "A", IF( AND(ABC[[#This Row],[Acum (%)]] &gt; 0.8, ABC[[#This Row],[Acum (%)]] &lt;= 0.95 ), "B",  IF( ABC[[#This Row],[Acum (%)]] &gt; 0.95, "C", "OTHER")))</f>
        <v>B</v>
      </c>
      <c r="K522" s="24">
        <f>ABC[[#This Row],[Carga STDEV]]/ABC[[#This Row],[Carga Promedio]]</f>
        <v>0.2592554125897909</v>
      </c>
      <c r="L52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22" s="26" t="str">
        <f>ABC[[#This Row],[ABC]]&amp;ABC[[#This Row],[XYZ]]</f>
        <v>BX</v>
      </c>
    </row>
    <row r="523" spans="1:13" x14ac:dyDescent="0.25">
      <c r="A523" s="22">
        <v>120219</v>
      </c>
      <c r="B523" s="22">
        <v>2779.1000000000004</v>
      </c>
      <c r="C523" s="22">
        <v>39.142253521126761</v>
      </c>
      <c r="D523" s="22">
        <v>16.853236436718966</v>
      </c>
      <c r="E523" s="22">
        <v>71</v>
      </c>
      <c r="F523" s="22">
        <f t="shared" si="16"/>
        <v>122581</v>
      </c>
      <c r="G523" s="24">
        <f>ABC[[#This Row],[Frecuencia Acumulada]]/SUM($F$78:$F$1143)</f>
        <v>1.0054830780990018E-3</v>
      </c>
      <c r="H523" s="22">
        <f t="shared" si="17"/>
        <v>5290665.9810000034</v>
      </c>
      <c r="I523" s="24">
        <f>H523/SUM(ABC[Carga Total])</f>
        <v>0.89601239544205347</v>
      </c>
      <c r="J523" s="23" t="str">
        <f>IF(ABC[[#This Row],[Acum (%)]] &lt;= 0.8, "A", IF( AND(ABC[[#This Row],[Acum (%)]] &gt; 0.8, ABC[[#This Row],[Acum (%)]] &lt;= 0.95 ), "B",  IF( ABC[[#This Row],[Acum (%)]] &gt; 0.95, "C", "OTHER")))</f>
        <v>B</v>
      </c>
      <c r="K523" s="24">
        <f>ABC[[#This Row],[Carga STDEV]]/ABC[[#This Row],[Carga Promedio]]</f>
        <v>0.43056377496565312</v>
      </c>
      <c r="L52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23" s="26" t="str">
        <f>ABC[[#This Row],[ABC]]&amp;ABC[[#This Row],[XYZ]]</f>
        <v>BY</v>
      </c>
    </row>
    <row r="524" spans="1:13" x14ac:dyDescent="0.25">
      <c r="A524" s="22">
        <v>235132</v>
      </c>
      <c r="B524" s="22">
        <v>2777.0010000000002</v>
      </c>
      <c r="C524" s="22">
        <v>26.447628571428567</v>
      </c>
      <c r="D524" s="22">
        <v>6.7112387158481344</v>
      </c>
      <c r="E524" s="22">
        <v>105</v>
      </c>
      <c r="F524" s="22">
        <f t="shared" si="16"/>
        <v>122686</v>
      </c>
      <c r="G524" s="24">
        <f>ABC[[#This Row],[Frecuencia Acumulada]]/SUM($F$78:$F$1143)</f>
        <v>1.0063443512424775E-3</v>
      </c>
      <c r="H524" s="22">
        <f t="shared" si="17"/>
        <v>5293442.9820000036</v>
      </c>
      <c r="I524" s="24">
        <f>H524/SUM(ABC[Carga Total])</f>
        <v>0.89648270056565993</v>
      </c>
      <c r="J524" s="23" t="str">
        <f>IF(ABC[[#This Row],[Acum (%)]] &lt;= 0.8, "A", IF( AND(ABC[[#This Row],[Acum (%)]] &gt; 0.8, ABC[[#This Row],[Acum (%)]] &lt;= 0.95 ), "B",  IF( ABC[[#This Row],[Acum (%)]] &gt; 0.95, "C", "OTHER")))</f>
        <v>B</v>
      </c>
      <c r="K524" s="24">
        <f>ABC[[#This Row],[Carga STDEV]]/ABC[[#This Row],[Carga Promedio]]</f>
        <v>0.25375578372642077</v>
      </c>
      <c r="L52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24" s="26" t="str">
        <f>ABC[[#This Row],[ABC]]&amp;ABC[[#This Row],[XYZ]]</f>
        <v>BX</v>
      </c>
    </row>
    <row r="525" spans="1:13" x14ac:dyDescent="0.25">
      <c r="A525" s="22">
        <v>3343188</v>
      </c>
      <c r="B525" s="22">
        <v>2770.6000000000004</v>
      </c>
      <c r="C525" s="22">
        <v>62.968181818181819</v>
      </c>
      <c r="D525" s="22">
        <v>17.178471826438891</v>
      </c>
      <c r="E525" s="22">
        <v>44</v>
      </c>
      <c r="F525" s="22">
        <f t="shared" si="16"/>
        <v>122730</v>
      </c>
      <c r="G525" s="24">
        <f>ABC[[#This Row],[Frecuencia Acumulada]]/SUM($F$78:$F$1143)</f>
        <v>1.0067052657026006E-3</v>
      </c>
      <c r="H525" s="22">
        <f t="shared" si="17"/>
        <v>5296213.5820000032</v>
      </c>
      <c r="I525" s="24">
        <f>H525/SUM(ABC[Carga Total])</f>
        <v>0.89695192163380655</v>
      </c>
      <c r="J525" s="23" t="str">
        <f>IF(ABC[[#This Row],[Acum (%)]] &lt;= 0.8, "A", IF( AND(ABC[[#This Row],[Acum (%)]] &gt; 0.8, ABC[[#This Row],[Acum (%)]] &lt;= 0.95 ), "B",  IF( ABC[[#This Row],[Acum (%)]] &gt; 0.95, "C", "OTHER")))</f>
        <v>B</v>
      </c>
      <c r="K525" s="24">
        <f>ABC[[#This Row],[Carga STDEV]]/ABC[[#This Row],[Carga Promedio]]</f>
        <v>0.27281193978319179</v>
      </c>
      <c r="L52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25" s="26" t="str">
        <f>ABC[[#This Row],[ABC]]&amp;ABC[[#This Row],[XYZ]]</f>
        <v>BX</v>
      </c>
    </row>
    <row r="526" spans="1:13" x14ac:dyDescent="0.25">
      <c r="A526" s="22">
        <v>39819</v>
      </c>
      <c r="B526" s="22">
        <v>2760.5000000000005</v>
      </c>
      <c r="C526" s="22">
        <v>125.47727272727272</v>
      </c>
      <c r="D526" s="22">
        <v>41.685511149880838</v>
      </c>
      <c r="E526" s="22">
        <v>22</v>
      </c>
      <c r="F526" s="22">
        <f t="shared" si="16"/>
        <v>122752</v>
      </c>
      <c r="G526" s="24">
        <f>ABC[[#This Row],[Frecuencia Acumulada]]/SUM($F$78:$F$1143)</f>
        <v>1.0068857229326622E-3</v>
      </c>
      <c r="H526" s="22">
        <f t="shared" si="17"/>
        <v>5298974.0820000032</v>
      </c>
      <c r="I526" s="24">
        <f>H526/SUM(ABC[Carga Total])</f>
        <v>0.89741943219419729</v>
      </c>
      <c r="J526" s="23" t="str">
        <f>IF(ABC[[#This Row],[Acum (%)]] &lt;= 0.8, "A", IF( AND(ABC[[#This Row],[Acum (%)]] &gt; 0.8, ABC[[#This Row],[Acum (%)]] &lt;= 0.95 ), "B",  IF( ABC[[#This Row],[Acum (%)]] &gt; 0.95, "C", "OTHER")))</f>
        <v>B</v>
      </c>
      <c r="K526" s="24">
        <f>ABC[[#This Row],[Carga STDEV]]/ABC[[#This Row],[Carga Promedio]]</f>
        <v>0.33221562952268735</v>
      </c>
      <c r="L52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26" s="26" t="str">
        <f>ABC[[#This Row],[ABC]]&amp;ABC[[#This Row],[XYZ]]</f>
        <v>BY</v>
      </c>
    </row>
    <row r="527" spans="1:13" x14ac:dyDescent="0.25">
      <c r="A527" s="22">
        <v>31113</v>
      </c>
      <c r="B527" s="22">
        <v>2757.2</v>
      </c>
      <c r="C527" s="22">
        <v>23.975652173913033</v>
      </c>
      <c r="D527" s="22">
        <v>10.695552373753781</v>
      </c>
      <c r="E527" s="22">
        <v>115</v>
      </c>
      <c r="F527" s="22">
        <f t="shared" si="16"/>
        <v>122867</v>
      </c>
      <c r="G527" s="24">
        <f>ABC[[#This Row],[Frecuencia Acumulada]]/SUM($F$78:$F$1143)</f>
        <v>1.0078290220898024E-3</v>
      </c>
      <c r="H527" s="22">
        <f t="shared" si="17"/>
        <v>5301731.2820000034</v>
      </c>
      <c r="I527" s="24">
        <f>H527/SUM(ABC[Carga Total])</f>
        <v>0.89788638387581643</v>
      </c>
      <c r="J527" s="23" t="str">
        <f>IF(ABC[[#This Row],[Acum (%)]] &lt;= 0.8, "A", IF( AND(ABC[[#This Row],[Acum (%)]] &gt; 0.8, ABC[[#This Row],[Acum (%)]] &lt;= 0.95 ), "B",  IF( ABC[[#This Row],[Acum (%)]] &gt; 0.95, "C", "OTHER")))</f>
        <v>B</v>
      </c>
      <c r="K527" s="24">
        <f>ABC[[#This Row],[Carga STDEV]]/ABC[[#This Row],[Carga Promedio]]</f>
        <v>0.44610058138027175</v>
      </c>
      <c r="L52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27" s="26" t="str">
        <f>ABC[[#This Row],[ABC]]&amp;ABC[[#This Row],[XYZ]]</f>
        <v>BY</v>
      </c>
    </row>
    <row r="528" spans="1:13" x14ac:dyDescent="0.25">
      <c r="A528" s="22">
        <v>56085</v>
      </c>
      <c r="B528" s="22">
        <v>2742.3129999999992</v>
      </c>
      <c r="C528" s="22">
        <v>24.93011818181818</v>
      </c>
      <c r="D528" s="22">
        <v>8.1266367675098259</v>
      </c>
      <c r="E528" s="22">
        <v>110</v>
      </c>
      <c r="F528" s="22">
        <f t="shared" si="16"/>
        <v>122977</v>
      </c>
      <c r="G528" s="24">
        <f>ABC[[#This Row],[Frecuencia Acumulada]]/SUM($F$78:$F$1143)</f>
        <v>1.0087313082401102E-3</v>
      </c>
      <c r="H528" s="22">
        <f t="shared" si="17"/>
        <v>5304473.5950000035</v>
      </c>
      <c r="I528" s="24">
        <f>H528/SUM(ABC[Carga Total])</f>
        <v>0.89835081433674635</v>
      </c>
      <c r="J528" s="23" t="str">
        <f>IF(ABC[[#This Row],[Acum (%)]] &lt;= 0.8, "A", IF( AND(ABC[[#This Row],[Acum (%)]] &gt; 0.8, ABC[[#This Row],[Acum (%)]] &lt;= 0.95 ), "B",  IF( ABC[[#This Row],[Acum (%)]] &gt; 0.95, "C", "OTHER")))</f>
        <v>B</v>
      </c>
      <c r="K528" s="24">
        <f>ABC[[#This Row],[Carga STDEV]]/ABC[[#This Row],[Carga Promedio]]</f>
        <v>0.32597666438006195</v>
      </c>
      <c r="L52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28" s="26" t="str">
        <f>ABC[[#This Row],[ABC]]&amp;ABC[[#This Row],[XYZ]]</f>
        <v>BY</v>
      </c>
    </row>
    <row r="529" spans="1:13" x14ac:dyDescent="0.25">
      <c r="A529" s="22">
        <v>22564</v>
      </c>
      <c r="B529" s="22">
        <v>2725.5000000000014</v>
      </c>
      <c r="C529" s="22">
        <v>22.903361344537814</v>
      </c>
      <c r="D529" s="22">
        <v>4.5602173002994872</v>
      </c>
      <c r="E529" s="22">
        <v>119</v>
      </c>
      <c r="F529" s="22">
        <f t="shared" si="16"/>
        <v>123096</v>
      </c>
      <c r="G529" s="24">
        <f>ABC[[#This Row],[Frecuencia Acumulada]]/SUM($F$78:$F$1143)</f>
        <v>1.0097074178027159E-3</v>
      </c>
      <c r="H529" s="22">
        <f t="shared" si="17"/>
        <v>5307199.0950000035</v>
      </c>
      <c r="I529" s="24">
        <f>H529/SUM(ABC[Carga Total])</f>
        <v>0.89881239739501295</v>
      </c>
      <c r="J529" s="23" t="str">
        <f>IF(ABC[[#This Row],[Acum (%)]] &lt;= 0.8, "A", IF( AND(ABC[[#This Row],[Acum (%)]] &gt; 0.8, ABC[[#This Row],[Acum (%)]] &lt;= 0.95 ), "B",  IF( ABC[[#This Row],[Acum (%)]] &gt; 0.95, "C", "OTHER")))</f>
        <v>B</v>
      </c>
      <c r="K529" s="24">
        <f>ABC[[#This Row],[Carga STDEV]]/ABC[[#This Row],[Carga Promedio]]</f>
        <v>0.19910690102206532</v>
      </c>
      <c r="L529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29" s="26" t="str">
        <f>ABC[[#This Row],[ABC]]&amp;ABC[[#This Row],[XYZ]]</f>
        <v>BX</v>
      </c>
    </row>
    <row r="530" spans="1:13" x14ac:dyDescent="0.25">
      <c r="A530" s="22">
        <v>57067</v>
      </c>
      <c r="B530" s="22">
        <v>2720.5189999999989</v>
      </c>
      <c r="C530" s="22">
        <v>12.712705607476636</v>
      </c>
      <c r="D530" s="22">
        <v>3.0425332326223815</v>
      </c>
      <c r="E530" s="22">
        <v>214</v>
      </c>
      <c r="F530" s="22">
        <f t="shared" si="16"/>
        <v>123310</v>
      </c>
      <c r="G530" s="24">
        <f>ABC[[#This Row],[Frecuencia Acumulada]]/SUM($F$78:$F$1143)</f>
        <v>1.0114627744951333E-3</v>
      </c>
      <c r="H530" s="22">
        <f t="shared" si="17"/>
        <v>5309919.6140000038</v>
      </c>
      <c r="I530" s="24">
        <f>H530/SUM(ABC[Carga Total])</f>
        <v>0.89927313688504884</v>
      </c>
      <c r="J530" s="23" t="str">
        <f>IF(ABC[[#This Row],[Acum (%)]] &lt;= 0.8, "A", IF( AND(ABC[[#This Row],[Acum (%)]] &gt; 0.8, ABC[[#This Row],[Acum (%)]] &lt;= 0.95 ), "B",  IF( ABC[[#This Row],[Acum (%)]] &gt; 0.95, "C", "OTHER")))</f>
        <v>B</v>
      </c>
      <c r="K530" s="24">
        <f>ABC[[#This Row],[Carga STDEV]]/ABC[[#This Row],[Carga Promedio]]</f>
        <v>0.23933011009340116</v>
      </c>
      <c r="L53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30" s="26" t="str">
        <f>ABC[[#This Row],[ABC]]&amp;ABC[[#This Row],[XYZ]]</f>
        <v>BX</v>
      </c>
    </row>
    <row r="531" spans="1:13" x14ac:dyDescent="0.25">
      <c r="A531" s="22">
        <v>560129</v>
      </c>
      <c r="B531" s="22">
        <v>2719.4559999999988</v>
      </c>
      <c r="C531" s="22">
        <v>32.764530120481929</v>
      </c>
      <c r="D531" s="22">
        <v>6.8056961371094911</v>
      </c>
      <c r="E531" s="22">
        <v>83</v>
      </c>
      <c r="F531" s="22">
        <f t="shared" si="16"/>
        <v>123393</v>
      </c>
      <c r="G531" s="24">
        <f>ABC[[#This Row],[Frecuencia Acumulada]]/SUM($F$78:$F$1143)</f>
        <v>1.0121435904085472E-3</v>
      </c>
      <c r="H531" s="22">
        <f t="shared" si="17"/>
        <v>5312639.070000004</v>
      </c>
      <c r="I531" s="24">
        <f>H531/SUM(ABC[Carga Total])</f>
        <v>0.8997336963483773</v>
      </c>
      <c r="J531" s="23" t="str">
        <f>IF(ABC[[#This Row],[Acum (%)]] &lt;= 0.8, "A", IF( AND(ABC[[#This Row],[Acum (%)]] &gt; 0.8, ABC[[#This Row],[Acum (%)]] &lt;= 0.95 ), "B",  IF( ABC[[#This Row],[Acum (%)]] &gt; 0.95, "C", "OTHER")))</f>
        <v>B</v>
      </c>
      <c r="K531" s="24">
        <f>ABC[[#This Row],[Carga STDEV]]/ABC[[#This Row],[Carga Promedio]]</f>
        <v>0.20771535902036575</v>
      </c>
      <c r="L53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31" s="26" t="str">
        <f>ABC[[#This Row],[ABC]]&amp;ABC[[#This Row],[XYZ]]</f>
        <v>BX</v>
      </c>
    </row>
    <row r="532" spans="1:13" x14ac:dyDescent="0.25">
      <c r="A532" s="22">
        <v>3343</v>
      </c>
      <c r="B532" s="22">
        <v>2706.2269999999999</v>
      </c>
      <c r="C532" s="22">
        <v>42.284796875000005</v>
      </c>
      <c r="D532" s="22">
        <v>12.423897487004998</v>
      </c>
      <c r="E532" s="22">
        <v>64</v>
      </c>
      <c r="F532" s="22">
        <f t="shared" si="16"/>
        <v>123457</v>
      </c>
      <c r="G532" s="24">
        <f>ABC[[#This Row],[Frecuencia Acumulada]]/SUM($F$78:$F$1143)</f>
        <v>1.0126685568959991E-3</v>
      </c>
      <c r="H532" s="22">
        <f t="shared" si="17"/>
        <v>5315345.297000004</v>
      </c>
      <c r="I532" s="24">
        <f>H532/SUM(ABC[Carga Total])</f>
        <v>0.90019201538525995</v>
      </c>
      <c r="J532" s="23" t="str">
        <f>IF(ABC[[#This Row],[Acum (%)]] &lt;= 0.8, "A", IF( AND(ABC[[#This Row],[Acum (%)]] &gt; 0.8, ABC[[#This Row],[Acum (%)]] &lt;= 0.95 ), "B",  IF( ABC[[#This Row],[Acum (%)]] &gt; 0.95, "C", "OTHER")))</f>
        <v>B</v>
      </c>
      <c r="K532" s="24">
        <f>ABC[[#This Row],[Carga STDEV]]/ABC[[#This Row],[Carga Promedio]]</f>
        <v>0.29381476098210529</v>
      </c>
      <c r="L53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32" s="26" t="str">
        <f>ABC[[#This Row],[ABC]]&amp;ABC[[#This Row],[XYZ]]</f>
        <v>BX</v>
      </c>
    </row>
    <row r="533" spans="1:13" x14ac:dyDescent="0.25">
      <c r="A533" s="22">
        <v>3343177</v>
      </c>
      <c r="B533" s="22">
        <v>2702.7900000000004</v>
      </c>
      <c r="C533" s="22">
        <v>73.048378378378374</v>
      </c>
      <c r="D533" s="22">
        <v>18.344968052652828</v>
      </c>
      <c r="E533" s="22">
        <v>37</v>
      </c>
      <c r="F533" s="22">
        <f t="shared" si="16"/>
        <v>123494</v>
      </c>
      <c r="G533" s="24">
        <f>ABC[[#This Row],[Frecuencia Acumulada]]/SUM($F$78:$F$1143)</f>
        <v>1.0129720531465573E-3</v>
      </c>
      <c r="H533" s="22">
        <f t="shared" si="17"/>
        <v>5318048.087000004</v>
      </c>
      <c r="I533" s="24">
        <f>H533/SUM(ABC[Carga Total])</f>
        <v>0.90064975234143407</v>
      </c>
      <c r="J533" s="23" t="str">
        <f>IF(ABC[[#This Row],[Acum (%)]] &lt;= 0.8, "A", IF( AND(ABC[[#This Row],[Acum (%)]] &gt; 0.8, ABC[[#This Row],[Acum (%)]] &lt;= 0.95 ), "B",  IF( ABC[[#This Row],[Acum (%)]] &gt; 0.95, "C", "OTHER")))</f>
        <v>B</v>
      </c>
      <c r="K533" s="24">
        <f>ABC[[#This Row],[Carga STDEV]]/ABC[[#This Row],[Carga Promedio]]</f>
        <v>0.25113450099643503</v>
      </c>
      <c r="L53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33" s="26" t="str">
        <f>ABC[[#This Row],[ABC]]&amp;ABC[[#This Row],[XYZ]]</f>
        <v>BX</v>
      </c>
    </row>
    <row r="534" spans="1:13" x14ac:dyDescent="0.25">
      <c r="A534" s="22">
        <v>22560</v>
      </c>
      <c r="B534" s="22">
        <v>2695.9940000000015</v>
      </c>
      <c r="C534" s="22">
        <v>16.641938271604939</v>
      </c>
      <c r="D534" s="22">
        <v>4.0950868208989286</v>
      </c>
      <c r="E534" s="22">
        <v>162</v>
      </c>
      <c r="F534" s="22">
        <f t="shared" si="16"/>
        <v>123656</v>
      </c>
      <c r="G534" s="24">
        <f>ABC[[#This Row],[Frecuencia Acumulada]]/SUM($F$78:$F$1143)</f>
        <v>1.0143008745679197E-3</v>
      </c>
      <c r="H534" s="22">
        <f t="shared" si="17"/>
        <v>5320744.081000004</v>
      </c>
      <c r="I534" s="24">
        <f>H534/SUM(ABC[Carga Total])</f>
        <v>0.9011063383460528</v>
      </c>
      <c r="J534" s="23" t="str">
        <f>IF(ABC[[#This Row],[Acum (%)]] &lt;= 0.8, "A", IF( AND(ABC[[#This Row],[Acum (%)]] &gt; 0.8, ABC[[#This Row],[Acum (%)]] &lt;= 0.95 ), "B",  IF( ABC[[#This Row],[Acum (%)]] &gt; 0.95, "C", "OTHER")))</f>
        <v>B</v>
      </c>
      <c r="K534" s="24">
        <f>ABC[[#This Row],[Carga STDEV]]/ABC[[#This Row],[Carga Promedio]]</f>
        <v>0.24607030467635552</v>
      </c>
      <c r="L53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34" s="26" t="str">
        <f>ABC[[#This Row],[ABC]]&amp;ABC[[#This Row],[XYZ]]</f>
        <v>BX</v>
      </c>
    </row>
    <row r="535" spans="1:13" x14ac:dyDescent="0.25">
      <c r="A535" s="22">
        <v>560126</v>
      </c>
      <c r="B535" s="22">
        <v>2681.3289999999997</v>
      </c>
      <c r="C535" s="22">
        <v>21.623620967741935</v>
      </c>
      <c r="D535" s="22">
        <v>8.1731373090786086</v>
      </c>
      <c r="E535" s="22">
        <v>124</v>
      </c>
      <c r="F535" s="22">
        <f t="shared" si="16"/>
        <v>123780</v>
      </c>
      <c r="G535" s="24">
        <f>ABC[[#This Row],[Frecuencia Acumulada]]/SUM($F$78:$F$1143)</f>
        <v>1.0153179971373577E-3</v>
      </c>
      <c r="H535" s="22">
        <f t="shared" si="17"/>
        <v>5323425.4100000039</v>
      </c>
      <c r="I535" s="24">
        <f>H535/SUM(ABC[Carga Total])</f>
        <v>0.90156044072728159</v>
      </c>
      <c r="J535" s="23" t="str">
        <f>IF(ABC[[#This Row],[Acum (%)]] &lt;= 0.8, "A", IF( AND(ABC[[#This Row],[Acum (%)]] &gt; 0.8, ABC[[#This Row],[Acum (%)]] &lt;= 0.95 ), "B",  IF( ABC[[#This Row],[Acum (%)]] &gt; 0.95, "C", "OTHER")))</f>
        <v>B</v>
      </c>
      <c r="K535" s="24">
        <f>ABC[[#This Row],[Carga STDEV]]/ABC[[#This Row],[Carga Promedio]]</f>
        <v>0.37797264950543086</v>
      </c>
      <c r="L53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35" s="26" t="str">
        <f>ABC[[#This Row],[ABC]]&amp;ABC[[#This Row],[XYZ]]</f>
        <v>BY</v>
      </c>
    </row>
    <row r="536" spans="1:13" x14ac:dyDescent="0.25">
      <c r="A536" s="22">
        <v>35211</v>
      </c>
      <c r="B536" s="22">
        <v>2677.3</v>
      </c>
      <c r="C536" s="22">
        <v>60.847727272727276</v>
      </c>
      <c r="D536" s="22">
        <v>18.985104180938787</v>
      </c>
      <c r="E536" s="22">
        <v>44</v>
      </c>
      <c r="F536" s="22">
        <f t="shared" si="16"/>
        <v>123824</v>
      </c>
      <c r="G536" s="24">
        <f>ABC[[#This Row],[Frecuencia Acumulada]]/SUM($F$78:$F$1143)</f>
        <v>1.015678911597481E-3</v>
      </c>
      <c r="H536" s="22">
        <f t="shared" si="17"/>
        <v>5326102.7100000037</v>
      </c>
      <c r="I536" s="24">
        <f>H536/SUM(ABC[Carga Total])</f>
        <v>0.90201386076833723</v>
      </c>
      <c r="J536" s="23" t="str">
        <f>IF(ABC[[#This Row],[Acum (%)]] &lt;= 0.8, "A", IF( AND(ABC[[#This Row],[Acum (%)]] &gt; 0.8, ABC[[#This Row],[Acum (%)]] &lt;= 0.95 ), "B",  IF( ABC[[#This Row],[Acum (%)]] &gt; 0.95, "C", "OTHER")))</f>
        <v>B</v>
      </c>
      <c r="K536" s="24">
        <f>ABC[[#This Row],[Carga STDEV]]/ABC[[#This Row],[Carga Promedio]]</f>
        <v>0.31201007879628978</v>
      </c>
      <c r="L53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36" s="26" t="str">
        <f>ABC[[#This Row],[ABC]]&amp;ABC[[#This Row],[XYZ]]</f>
        <v>BY</v>
      </c>
    </row>
    <row r="537" spans="1:13" x14ac:dyDescent="0.25">
      <c r="A537" s="22">
        <v>23543</v>
      </c>
      <c r="B537" s="22">
        <v>2671.6999999999989</v>
      </c>
      <c r="C537" s="22">
        <v>24.069369369369369</v>
      </c>
      <c r="D537" s="22">
        <v>9.4994334069582838</v>
      </c>
      <c r="E537" s="22">
        <v>111</v>
      </c>
      <c r="F537" s="22">
        <f t="shared" si="16"/>
        <v>123935</v>
      </c>
      <c r="G537" s="24">
        <f>ABC[[#This Row],[Frecuencia Acumulada]]/SUM($F$78:$F$1143)</f>
        <v>1.0165894003491551E-3</v>
      </c>
      <c r="H537" s="22">
        <f t="shared" si="17"/>
        <v>5328774.4100000039</v>
      </c>
      <c r="I537" s="24">
        <f>H537/SUM(ABC[Carga Total])</f>
        <v>0.90246633240905316</v>
      </c>
      <c r="J537" s="23" t="str">
        <f>IF(ABC[[#This Row],[Acum (%)]] &lt;= 0.8, "A", IF( AND(ABC[[#This Row],[Acum (%)]] &gt; 0.8, ABC[[#This Row],[Acum (%)]] &lt;= 0.95 ), "B",  IF( ABC[[#This Row],[Acum (%)]] &gt; 0.95, "C", "OTHER")))</f>
        <v>B</v>
      </c>
      <c r="K537" s="24">
        <f>ABC[[#This Row],[Carga STDEV]]/ABC[[#This Row],[Carga Promedio]]</f>
        <v>0.39466897786891098</v>
      </c>
      <c r="L53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37" s="26" t="str">
        <f>ABC[[#This Row],[ABC]]&amp;ABC[[#This Row],[XYZ]]</f>
        <v>BY</v>
      </c>
    </row>
    <row r="538" spans="1:13" x14ac:dyDescent="0.25">
      <c r="A538" s="22">
        <v>323068</v>
      </c>
      <c r="B538" s="22">
        <v>2666.6000000000004</v>
      </c>
      <c r="C538" s="22">
        <v>83.331249999999997</v>
      </c>
      <c r="D538" s="22">
        <v>30.318262754511725</v>
      </c>
      <c r="E538" s="22">
        <v>32</v>
      </c>
      <c r="F538" s="22">
        <f t="shared" si="16"/>
        <v>123967</v>
      </c>
      <c r="G538" s="24">
        <f>ABC[[#This Row],[Frecuencia Acumulada]]/SUM($F$78:$F$1143)</f>
        <v>1.0168518835928812E-3</v>
      </c>
      <c r="H538" s="22">
        <f t="shared" si="17"/>
        <v>5331441.0100000035</v>
      </c>
      <c r="I538" s="24">
        <f>H538/SUM(ABC[Carga Total])</f>
        <v>0.90291794032803085</v>
      </c>
      <c r="J538" s="23" t="str">
        <f>IF(ABC[[#This Row],[Acum (%)]] &lt;= 0.8, "A", IF( AND(ABC[[#This Row],[Acum (%)]] &gt; 0.8, ABC[[#This Row],[Acum (%)]] &lt;= 0.95 ), "B",  IF( ABC[[#This Row],[Acum (%)]] &gt; 0.95, "C", "OTHER")))</f>
        <v>B</v>
      </c>
      <c r="K538" s="24">
        <f>ABC[[#This Row],[Carga STDEV]]/ABC[[#This Row],[Carga Promedio]]</f>
        <v>0.36382824876035974</v>
      </c>
      <c r="L53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38" s="26" t="str">
        <f>ABC[[#This Row],[ABC]]&amp;ABC[[#This Row],[XYZ]]</f>
        <v>BY</v>
      </c>
    </row>
    <row r="539" spans="1:13" x14ac:dyDescent="0.25">
      <c r="A539" s="22">
        <v>560153</v>
      </c>
      <c r="B539" s="22">
        <v>2657.3580000000002</v>
      </c>
      <c r="C539" s="22">
        <v>19.831029850746273</v>
      </c>
      <c r="D539" s="22">
        <v>9.634714842138699</v>
      </c>
      <c r="E539" s="22">
        <v>134</v>
      </c>
      <c r="F539" s="22">
        <f t="shared" si="16"/>
        <v>124101</v>
      </c>
      <c r="G539" s="24">
        <f>ABC[[#This Row],[Frecuencia Acumulada]]/SUM($F$78:$F$1143)</f>
        <v>1.0179510321759835E-3</v>
      </c>
      <c r="H539" s="22">
        <f t="shared" si="17"/>
        <v>5334098.3680000035</v>
      </c>
      <c r="I539" s="24">
        <f>H539/SUM(ABC[Carga Total])</f>
        <v>0.90336798304773336</v>
      </c>
      <c r="J539" s="23" t="str">
        <f>IF(ABC[[#This Row],[Acum (%)]] &lt;= 0.8, "A", IF( AND(ABC[[#This Row],[Acum (%)]] &gt; 0.8, ABC[[#This Row],[Acum (%)]] &lt;= 0.95 ), "B",  IF( ABC[[#This Row],[Acum (%)]] &gt; 0.95, "C", "OTHER")))</f>
        <v>B</v>
      </c>
      <c r="K539" s="24">
        <f>ABC[[#This Row],[Carga STDEV]]/ABC[[#This Row],[Carga Promedio]]</f>
        <v>0.48584036808235298</v>
      </c>
      <c r="L53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39" s="26" t="str">
        <f>ABC[[#This Row],[ABC]]&amp;ABC[[#This Row],[XYZ]]</f>
        <v>BY</v>
      </c>
    </row>
    <row r="540" spans="1:13" x14ac:dyDescent="0.25">
      <c r="A540" s="22">
        <v>23523</v>
      </c>
      <c r="B540" s="22">
        <v>2650.9369999999999</v>
      </c>
      <c r="C540" s="22">
        <v>33.986371794871786</v>
      </c>
      <c r="D540" s="22">
        <v>12.984226735732411</v>
      </c>
      <c r="E540" s="22">
        <v>78</v>
      </c>
      <c r="F540" s="22">
        <f t="shared" si="16"/>
        <v>124179</v>
      </c>
      <c r="G540" s="24">
        <f>ABC[[#This Row],[Frecuencia Acumulada]]/SUM($F$78:$F$1143)</f>
        <v>1.0185908350825654E-3</v>
      </c>
      <c r="H540" s="22">
        <f t="shared" si="17"/>
        <v>5336749.3050000034</v>
      </c>
      <c r="I540" s="24">
        <f>H540/SUM(ABC[Carga Total])</f>
        <v>0.90381693832483201</v>
      </c>
      <c r="J540" s="23" t="str">
        <f>IF(ABC[[#This Row],[Acum (%)]] &lt;= 0.8, "A", IF( AND(ABC[[#This Row],[Acum (%)]] &gt; 0.8, ABC[[#This Row],[Acum (%)]] &lt;= 0.95 ), "B",  IF( ABC[[#This Row],[Acum (%)]] &gt; 0.95, "C", "OTHER")))</f>
        <v>B</v>
      </c>
      <c r="K540" s="24">
        <f>ABC[[#This Row],[Carga STDEV]]/ABC[[#This Row],[Carga Promedio]]</f>
        <v>0.38204215542924197</v>
      </c>
      <c r="L54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40" s="26" t="str">
        <f>ABC[[#This Row],[ABC]]&amp;ABC[[#This Row],[XYZ]]</f>
        <v>BY</v>
      </c>
    </row>
    <row r="541" spans="1:13" x14ac:dyDescent="0.25">
      <c r="A541" s="22">
        <v>510212</v>
      </c>
      <c r="B541" s="22">
        <v>2623.822999999998</v>
      </c>
      <c r="C541" s="22">
        <v>16.819378205128203</v>
      </c>
      <c r="D541" s="22">
        <v>4.0039710680900997</v>
      </c>
      <c r="E541" s="22">
        <v>156</v>
      </c>
      <c r="F541" s="22">
        <f t="shared" si="16"/>
        <v>124335</v>
      </c>
      <c r="G541" s="24">
        <f>ABC[[#This Row],[Frecuencia Acumulada]]/SUM($F$78:$F$1143)</f>
        <v>1.0198704408957294E-3</v>
      </c>
      <c r="H541" s="22">
        <f t="shared" si="17"/>
        <v>5339373.1280000033</v>
      </c>
      <c r="I541" s="24">
        <f>H541/SUM(ABC[Carga Total])</f>
        <v>0.90426130165071361</v>
      </c>
      <c r="J541" s="23" t="str">
        <f>IF(ABC[[#This Row],[Acum (%)]] &lt;= 0.8, "A", IF( AND(ABC[[#This Row],[Acum (%)]] &gt; 0.8, ABC[[#This Row],[Acum (%)]] &lt;= 0.95 ), "B",  IF( ABC[[#This Row],[Acum (%)]] &gt; 0.95, "C", "OTHER")))</f>
        <v>B</v>
      </c>
      <c r="K541" s="24">
        <f>ABC[[#This Row],[Carga STDEV]]/ABC[[#This Row],[Carga Promedio]]</f>
        <v>0.23805702085165639</v>
      </c>
      <c r="L54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41" s="26" t="str">
        <f>ABC[[#This Row],[ABC]]&amp;ABC[[#This Row],[XYZ]]</f>
        <v>BX</v>
      </c>
    </row>
    <row r="542" spans="1:13" x14ac:dyDescent="0.25">
      <c r="A542" s="22">
        <v>23528</v>
      </c>
      <c r="B542" s="22">
        <v>2622</v>
      </c>
      <c r="C542" s="22">
        <v>42.983606557377051</v>
      </c>
      <c r="D542" s="22">
        <v>10.540369701420483</v>
      </c>
      <c r="E542" s="22">
        <v>61</v>
      </c>
      <c r="F542" s="22">
        <f t="shared" si="16"/>
        <v>124396</v>
      </c>
      <c r="G542" s="24">
        <f>ABC[[#This Row],[Frecuencia Acumulada]]/SUM($F$78:$F$1143)</f>
        <v>1.0203707995790818E-3</v>
      </c>
      <c r="H542" s="22">
        <f t="shared" si="17"/>
        <v>5341995.1280000033</v>
      </c>
      <c r="I542" s="24">
        <f>H542/SUM(ABC[Carga Total])</f>
        <v>0.90470535623841319</v>
      </c>
      <c r="J542" s="23" t="str">
        <f>IF(ABC[[#This Row],[Acum (%)]] &lt;= 0.8, "A", IF( AND(ABC[[#This Row],[Acum (%)]] &gt; 0.8, ABC[[#This Row],[Acum (%)]] &lt;= 0.95 ), "B",  IF( ABC[[#This Row],[Acum (%)]] &gt; 0.95, "C", "OTHER")))</f>
        <v>B</v>
      </c>
      <c r="K542" s="24">
        <f>ABC[[#This Row],[Carga STDEV]]/ABC[[#This Row],[Carga Promedio]]</f>
        <v>0.2452183645258007</v>
      </c>
      <c r="L54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42" s="26" t="str">
        <f>ABC[[#This Row],[ABC]]&amp;ABC[[#This Row],[XYZ]]</f>
        <v>BX</v>
      </c>
    </row>
    <row r="543" spans="1:13" x14ac:dyDescent="0.25">
      <c r="A543" s="22">
        <v>31112</v>
      </c>
      <c r="B543" s="22">
        <v>2601.9</v>
      </c>
      <c r="C543" s="22">
        <v>23.870642201834858</v>
      </c>
      <c r="D543" s="22">
        <v>9.4380367421790119</v>
      </c>
      <c r="E543" s="22">
        <v>109</v>
      </c>
      <c r="F543" s="22">
        <f t="shared" si="16"/>
        <v>124505</v>
      </c>
      <c r="G543" s="24">
        <f>ABC[[#This Row],[Frecuencia Acumulada]]/SUM($F$78:$F$1143)</f>
        <v>1.0212648831280232E-3</v>
      </c>
      <c r="H543" s="22">
        <f t="shared" si="17"/>
        <v>5344597.0280000037</v>
      </c>
      <c r="I543" s="24">
        <f>H543/SUM(ABC[Carga Total])</f>
        <v>0.90514600674632151</v>
      </c>
      <c r="J543" s="23" t="str">
        <f>IF(ABC[[#This Row],[Acum (%)]] &lt;= 0.8, "A", IF( AND(ABC[[#This Row],[Acum (%)]] &gt; 0.8, ABC[[#This Row],[Acum (%)]] &lt;= 0.95 ), "B",  IF( ABC[[#This Row],[Acum (%)]] &gt; 0.95, "C", "OTHER")))</f>
        <v>B</v>
      </c>
      <c r="K543" s="24">
        <f>ABC[[#This Row],[Carga STDEV]]/ABC[[#This Row],[Carga Promedio]]</f>
        <v>0.39538260690169202</v>
      </c>
      <c r="L54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43" s="26" t="str">
        <f>ABC[[#This Row],[ABC]]&amp;ABC[[#This Row],[XYZ]]</f>
        <v>BY</v>
      </c>
    </row>
    <row r="544" spans="1:13" x14ac:dyDescent="0.25">
      <c r="A544" s="22">
        <v>560139</v>
      </c>
      <c r="B544" s="22">
        <v>2592.0189999999998</v>
      </c>
      <c r="C544" s="22">
        <v>23.143026785714287</v>
      </c>
      <c r="D544" s="22">
        <v>8.1393936837959</v>
      </c>
      <c r="E544" s="22">
        <v>112</v>
      </c>
      <c r="F544" s="22">
        <f t="shared" si="16"/>
        <v>124617</v>
      </c>
      <c r="G544" s="24">
        <f>ABC[[#This Row],[Frecuencia Acumulada]]/SUM($F$78:$F$1143)</f>
        <v>1.0221835744810641E-3</v>
      </c>
      <c r="H544" s="22">
        <f t="shared" si="17"/>
        <v>5347189.047000004</v>
      </c>
      <c r="I544" s="24">
        <f>H544/SUM(ABC[Carga Total])</f>
        <v>0.90558498383570152</v>
      </c>
      <c r="J544" s="23" t="str">
        <f>IF(ABC[[#This Row],[Acum (%)]] &lt;= 0.8, "A", IF( AND(ABC[[#This Row],[Acum (%)]] &gt; 0.8, ABC[[#This Row],[Acum (%)]] &lt;= 0.95 ), "B",  IF( ABC[[#This Row],[Acum (%)]] &gt; 0.95, "C", "OTHER")))</f>
        <v>B</v>
      </c>
      <c r="K544" s="24">
        <f>ABC[[#This Row],[Carga STDEV]]/ABC[[#This Row],[Carga Promedio]]</f>
        <v>0.35169961816836248</v>
      </c>
      <c r="L54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44" s="26" t="str">
        <f>ABC[[#This Row],[ABC]]&amp;ABC[[#This Row],[XYZ]]</f>
        <v>BY</v>
      </c>
    </row>
    <row r="545" spans="1:13" x14ac:dyDescent="0.25">
      <c r="A545" s="22">
        <v>510232</v>
      </c>
      <c r="B545" s="22">
        <v>2584.5979999999995</v>
      </c>
      <c r="C545" s="22">
        <v>8.8211535836177468</v>
      </c>
      <c r="D545" s="22">
        <v>2.7853433398509138</v>
      </c>
      <c r="E545" s="22">
        <v>293</v>
      </c>
      <c r="F545" s="22">
        <f t="shared" si="16"/>
        <v>124910</v>
      </c>
      <c r="G545" s="24">
        <f>ABC[[#This Row],[Frecuencia Acumulada]]/SUM($F$78:$F$1143)</f>
        <v>1.0245869366814295E-3</v>
      </c>
      <c r="H545" s="22">
        <f t="shared" si="17"/>
        <v>5349773.6450000042</v>
      </c>
      <c r="I545" s="24">
        <f>H545/SUM(ABC[Carga Total])</f>
        <v>0.90602270412527408</v>
      </c>
      <c r="J545" s="23" t="str">
        <f>IF(ABC[[#This Row],[Acum (%)]] &lt;= 0.8, "A", IF( AND(ABC[[#This Row],[Acum (%)]] &gt; 0.8, ABC[[#This Row],[Acum (%)]] &lt;= 0.95 ), "B",  IF( ABC[[#This Row],[Acum (%)]] &gt; 0.95, "C", "OTHER")))</f>
        <v>B</v>
      </c>
      <c r="K545" s="24">
        <f>ABC[[#This Row],[Carga STDEV]]/ABC[[#This Row],[Carga Promedio]]</f>
        <v>0.3157572661498298</v>
      </c>
      <c r="L54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45" s="26" t="str">
        <f>ABC[[#This Row],[ABC]]&amp;ABC[[#This Row],[XYZ]]</f>
        <v>BY</v>
      </c>
    </row>
    <row r="546" spans="1:13" x14ac:dyDescent="0.25">
      <c r="A546" s="22">
        <v>2458</v>
      </c>
      <c r="B546" s="22">
        <v>2568.4</v>
      </c>
      <c r="C546" s="22">
        <v>42.806666666666665</v>
      </c>
      <c r="D546" s="22">
        <v>16.164712212221868</v>
      </c>
      <c r="E546" s="22">
        <v>60</v>
      </c>
      <c r="F546" s="22">
        <f t="shared" si="16"/>
        <v>124970</v>
      </c>
      <c r="G546" s="24">
        <f>ABC[[#This Row],[Frecuencia Acumulada]]/SUM($F$78:$F$1143)</f>
        <v>1.0250790927634158E-3</v>
      </c>
      <c r="H546" s="22">
        <f t="shared" si="17"/>
        <v>5352342.0450000046</v>
      </c>
      <c r="I546" s="24">
        <f>H546/SUM(ABC[Carga Total])</f>
        <v>0.90645768116686365</v>
      </c>
      <c r="J546" s="23" t="str">
        <f>IF(ABC[[#This Row],[Acum (%)]] &lt;= 0.8, "A", IF( AND(ABC[[#This Row],[Acum (%)]] &gt; 0.8, ABC[[#This Row],[Acum (%)]] &lt;= 0.95 ), "B",  IF( ABC[[#This Row],[Acum (%)]] &gt; 0.95, "C", "OTHER")))</f>
        <v>B</v>
      </c>
      <c r="K546" s="24">
        <f>ABC[[#This Row],[Carga STDEV]]/ABC[[#This Row],[Carga Promedio]]</f>
        <v>0.37762137234593995</v>
      </c>
      <c r="L54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46" s="26" t="str">
        <f>ABC[[#This Row],[ABC]]&amp;ABC[[#This Row],[XYZ]]</f>
        <v>BY</v>
      </c>
    </row>
    <row r="547" spans="1:13" x14ac:dyDescent="0.25">
      <c r="A547" s="22">
        <v>510216</v>
      </c>
      <c r="B547" s="22">
        <v>2552.8529999999996</v>
      </c>
      <c r="C547" s="22">
        <v>14.671568965517242</v>
      </c>
      <c r="D547" s="22">
        <v>2.9140368506408025</v>
      </c>
      <c r="E547" s="22">
        <v>174</v>
      </c>
      <c r="F547" s="22">
        <f t="shared" si="16"/>
        <v>125144</v>
      </c>
      <c r="G547" s="24">
        <f>ABC[[#This Row],[Frecuencia Acumulada]]/SUM($F$78:$F$1143)</f>
        <v>1.0265063454011755E-3</v>
      </c>
      <c r="H547" s="22">
        <f t="shared" si="17"/>
        <v>5354894.8980000047</v>
      </c>
      <c r="I547" s="24">
        <f>H547/SUM(ABC[Carga Total])</f>
        <v>0.90689002521200957</v>
      </c>
      <c r="J547" s="23" t="str">
        <f>IF(ABC[[#This Row],[Acum (%)]] &lt;= 0.8, "A", IF( AND(ABC[[#This Row],[Acum (%)]] &gt; 0.8, ABC[[#This Row],[Acum (%)]] &lt;= 0.95 ), "B",  IF( ABC[[#This Row],[Acum (%)]] &gt; 0.95, "C", "OTHER")))</f>
        <v>B</v>
      </c>
      <c r="K547" s="24">
        <f>ABC[[#This Row],[Carga STDEV]]/ABC[[#This Row],[Carga Promedio]]</f>
        <v>0.19861794314498313</v>
      </c>
      <c r="L54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47" s="26" t="str">
        <f>ABC[[#This Row],[ABC]]&amp;ABC[[#This Row],[XYZ]]</f>
        <v>BX</v>
      </c>
    </row>
    <row r="548" spans="1:13" x14ac:dyDescent="0.25">
      <c r="A548" s="22">
        <v>29449</v>
      </c>
      <c r="B548" s="22">
        <v>2547.5</v>
      </c>
      <c r="C548" s="22">
        <v>115.79545454545455</v>
      </c>
      <c r="D548" s="22">
        <v>64.634963833698791</v>
      </c>
      <c r="E548" s="22">
        <v>22</v>
      </c>
      <c r="F548" s="22">
        <f t="shared" si="16"/>
        <v>125166</v>
      </c>
      <c r="G548" s="24">
        <f>ABC[[#This Row],[Frecuencia Acumulada]]/SUM($F$78:$F$1143)</f>
        <v>1.026686802631237E-3</v>
      </c>
      <c r="H548" s="22">
        <f t="shared" si="17"/>
        <v>5357442.3980000047</v>
      </c>
      <c r="I548" s="24">
        <f>H548/SUM(ABC[Carga Total])</f>
        <v>0.90732146268804492</v>
      </c>
      <c r="J548" s="23" t="str">
        <f>IF(ABC[[#This Row],[Acum (%)]] &lt;= 0.8, "A", IF( AND(ABC[[#This Row],[Acum (%)]] &gt; 0.8, ABC[[#This Row],[Acum (%)]] &lt;= 0.95 ), "B",  IF( ABC[[#This Row],[Acum (%)]] &gt; 0.95, "C", "OTHER")))</f>
        <v>B</v>
      </c>
      <c r="K548" s="24">
        <f>ABC[[#This Row],[Carga STDEV]]/ABC[[#This Row],[Carga Promedio]]</f>
        <v>0.55818221956481784</v>
      </c>
      <c r="L54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48" s="26" t="str">
        <f>ABC[[#This Row],[ABC]]&amp;ABC[[#This Row],[XYZ]]</f>
        <v>BY</v>
      </c>
    </row>
    <row r="549" spans="1:13" x14ac:dyDescent="0.25">
      <c r="A549" s="22">
        <v>560109</v>
      </c>
      <c r="B549" s="22">
        <v>2539.3390000000009</v>
      </c>
      <c r="C549" s="22">
        <v>26.729884210526315</v>
      </c>
      <c r="D549" s="22">
        <v>9.7814413949604564</v>
      </c>
      <c r="E549" s="22">
        <v>95</v>
      </c>
      <c r="F549" s="22">
        <f t="shared" si="16"/>
        <v>125261</v>
      </c>
      <c r="G549" s="24">
        <f>ABC[[#This Row],[Frecuencia Acumulada]]/SUM($F$78:$F$1143)</f>
        <v>1.0274660497610485E-3</v>
      </c>
      <c r="H549" s="22">
        <f t="shared" si="17"/>
        <v>5359981.7370000044</v>
      </c>
      <c r="I549" s="24">
        <f>H549/SUM(ABC[Carga Total])</f>
        <v>0.90775151803994203</v>
      </c>
      <c r="J549" s="23" t="str">
        <f>IF(ABC[[#This Row],[Acum (%)]] &lt;= 0.8, "A", IF( AND(ABC[[#This Row],[Acum (%)]] &gt; 0.8, ABC[[#This Row],[Acum (%)]] &lt;= 0.95 ), "B",  IF( ABC[[#This Row],[Acum (%)]] &gt; 0.95, "C", "OTHER")))</f>
        <v>B</v>
      </c>
      <c r="K549" s="24">
        <f>ABC[[#This Row],[Carga STDEV]]/ABC[[#This Row],[Carga Promedio]]</f>
        <v>0.36593654195884967</v>
      </c>
      <c r="L54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49" s="26" t="str">
        <f>ABC[[#This Row],[ABC]]&amp;ABC[[#This Row],[XYZ]]</f>
        <v>BY</v>
      </c>
    </row>
    <row r="550" spans="1:13" x14ac:dyDescent="0.25">
      <c r="A550" s="22">
        <v>56096</v>
      </c>
      <c r="B550" s="22">
        <v>2518.8139999999989</v>
      </c>
      <c r="C550" s="22">
        <v>22.898309090909091</v>
      </c>
      <c r="D550" s="22">
        <v>8.2128898910372516</v>
      </c>
      <c r="E550" s="22">
        <v>110</v>
      </c>
      <c r="F550" s="22">
        <f t="shared" si="16"/>
        <v>125371</v>
      </c>
      <c r="G550" s="24">
        <f>ABC[[#This Row],[Frecuencia Acumulada]]/SUM($F$78:$F$1143)</f>
        <v>1.0283683359113562E-3</v>
      </c>
      <c r="H550" s="22">
        <f t="shared" si="17"/>
        <v>5362500.5510000046</v>
      </c>
      <c r="I550" s="24">
        <f>H550/SUM(ABC[Carga Total])</f>
        <v>0.90817809733523647</v>
      </c>
      <c r="J550" s="23" t="str">
        <f>IF(ABC[[#This Row],[Acum (%)]] &lt;= 0.8, "A", IF( AND(ABC[[#This Row],[Acum (%)]] &gt; 0.8, ABC[[#This Row],[Acum (%)]] &lt;= 0.95 ), "B",  IF( ABC[[#This Row],[Acum (%)]] &gt; 0.95, "C", "OTHER")))</f>
        <v>B</v>
      </c>
      <c r="K550" s="24">
        <f>ABC[[#This Row],[Carga STDEV]]/ABC[[#This Row],[Carga Promedio]]</f>
        <v>0.35866796357892949</v>
      </c>
      <c r="L55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50" s="26" t="str">
        <f>ABC[[#This Row],[ABC]]&amp;ABC[[#This Row],[XYZ]]</f>
        <v>BY</v>
      </c>
    </row>
    <row r="551" spans="1:13" x14ac:dyDescent="0.25">
      <c r="A551" s="22">
        <v>294194</v>
      </c>
      <c r="B551" s="22">
        <v>2513.6</v>
      </c>
      <c r="C551" s="22">
        <v>86.675862068965515</v>
      </c>
      <c r="D551" s="22">
        <v>44.090326564357895</v>
      </c>
      <c r="E551" s="22">
        <v>29</v>
      </c>
      <c r="F551" s="22">
        <f t="shared" si="16"/>
        <v>125400</v>
      </c>
      <c r="G551" s="24">
        <f>ABC[[#This Row],[Frecuencia Acumulada]]/SUM($F$78:$F$1143)</f>
        <v>1.0286062113509828E-3</v>
      </c>
      <c r="H551" s="22">
        <f t="shared" si="17"/>
        <v>5365014.1510000043</v>
      </c>
      <c r="I551" s="24">
        <f>H551/SUM(ABC[Carga Total])</f>
        <v>0.90860379360207155</v>
      </c>
      <c r="J551" s="23" t="str">
        <f>IF(ABC[[#This Row],[Acum (%)]] &lt;= 0.8, "A", IF( AND(ABC[[#This Row],[Acum (%)]] &gt; 0.8, ABC[[#This Row],[Acum (%)]] &lt;= 0.95 ), "B",  IF( ABC[[#This Row],[Acum (%)]] &gt; 0.95, "C", "OTHER")))</f>
        <v>B</v>
      </c>
      <c r="K551" s="24">
        <f>ABC[[#This Row],[Carga STDEV]]/ABC[[#This Row],[Carga Promedio]]</f>
        <v>0.50868056586822841</v>
      </c>
      <c r="L55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51" s="26" t="str">
        <f>ABC[[#This Row],[ABC]]&amp;ABC[[#This Row],[XYZ]]</f>
        <v>BY</v>
      </c>
    </row>
    <row r="552" spans="1:13" x14ac:dyDescent="0.25">
      <c r="A552" s="22">
        <v>235115</v>
      </c>
      <c r="B552" s="22">
        <v>2512.1000000000004</v>
      </c>
      <c r="C552" s="22">
        <v>31.798734177215188</v>
      </c>
      <c r="D552" s="22">
        <v>13.922353301582076</v>
      </c>
      <c r="E552" s="22">
        <v>79</v>
      </c>
      <c r="F552" s="22">
        <f t="shared" si="16"/>
        <v>125479</v>
      </c>
      <c r="G552" s="24">
        <f>ABC[[#This Row],[Frecuencia Acumulada]]/SUM($F$78:$F$1143)</f>
        <v>1.0292542168589313E-3</v>
      </c>
      <c r="H552" s="22">
        <f t="shared" si="17"/>
        <v>5367526.2510000039</v>
      </c>
      <c r="I552" s="24">
        <f>H552/SUM(ABC[Carga Total])</f>
        <v>0.90902923583310125</v>
      </c>
      <c r="J552" s="23" t="str">
        <f>IF(ABC[[#This Row],[Acum (%)]] &lt;= 0.8, "A", IF( AND(ABC[[#This Row],[Acum (%)]] &gt; 0.8, ABC[[#This Row],[Acum (%)]] &lt;= 0.95 ), "B",  IF( ABC[[#This Row],[Acum (%)]] &gt; 0.95, "C", "OTHER")))</f>
        <v>B</v>
      </c>
      <c r="K552" s="24">
        <f>ABC[[#This Row],[Carga STDEV]]/ABC[[#This Row],[Carga Promedio]]</f>
        <v>0.4378272802933737</v>
      </c>
      <c r="L55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52" s="26" t="str">
        <f>ABC[[#This Row],[ABC]]&amp;ABC[[#This Row],[XYZ]]</f>
        <v>BY</v>
      </c>
    </row>
    <row r="553" spans="1:13" x14ac:dyDescent="0.25">
      <c r="A553" s="22">
        <v>120221</v>
      </c>
      <c r="B553" s="22">
        <v>2500.3249999999998</v>
      </c>
      <c r="C553" s="22">
        <v>43.109051724137927</v>
      </c>
      <c r="D553" s="22">
        <v>17.983389101995456</v>
      </c>
      <c r="E553" s="22">
        <v>58</v>
      </c>
      <c r="F553" s="22">
        <f t="shared" si="16"/>
        <v>125537</v>
      </c>
      <c r="G553" s="24">
        <f>ABC[[#This Row],[Frecuencia Acumulada]]/SUM($F$78:$F$1143)</f>
        <v>1.0297299677381846E-3</v>
      </c>
      <c r="H553" s="22">
        <f t="shared" si="17"/>
        <v>5370026.5760000041</v>
      </c>
      <c r="I553" s="24">
        <f>H553/SUM(ABC[Carga Total])</f>
        <v>0.90945268388305922</v>
      </c>
      <c r="J553" s="23" t="str">
        <f>IF(ABC[[#This Row],[Acum (%)]] &lt;= 0.8, "A", IF( AND(ABC[[#This Row],[Acum (%)]] &gt; 0.8, ABC[[#This Row],[Acum (%)]] &lt;= 0.95 ), "B",  IF( ABC[[#This Row],[Acum (%)]] &gt; 0.95, "C", "OTHER")))</f>
        <v>B</v>
      </c>
      <c r="K553" s="24">
        <f>ABC[[#This Row],[Carga STDEV]]/ABC[[#This Row],[Carga Promedio]]</f>
        <v>0.4171603963147737</v>
      </c>
      <c r="L55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53" s="26" t="str">
        <f>ABC[[#This Row],[ABC]]&amp;ABC[[#This Row],[XYZ]]</f>
        <v>BY</v>
      </c>
    </row>
    <row r="554" spans="1:13" x14ac:dyDescent="0.25">
      <c r="A554" s="22">
        <v>3561</v>
      </c>
      <c r="B554" s="22">
        <v>2497.9829999999997</v>
      </c>
      <c r="C554" s="22">
        <v>131.4727894736842</v>
      </c>
      <c r="D554" s="22">
        <v>49.409043232746761</v>
      </c>
      <c r="E554" s="22">
        <v>19</v>
      </c>
      <c r="F554" s="22">
        <f t="shared" si="16"/>
        <v>125556</v>
      </c>
      <c r="G554" s="24">
        <f>ABC[[#This Row],[Frecuencia Acumulada]]/SUM($F$78:$F$1143)</f>
        <v>1.0298858171641468E-3</v>
      </c>
      <c r="H554" s="22">
        <f t="shared" si="17"/>
        <v>5372524.5590000041</v>
      </c>
      <c r="I554" s="24">
        <f>H554/SUM(ABC[Carga Total])</f>
        <v>0.90987573529844656</v>
      </c>
      <c r="J554" s="23" t="str">
        <f>IF(ABC[[#This Row],[Acum (%)]] &lt;= 0.8, "A", IF( AND(ABC[[#This Row],[Acum (%)]] &gt; 0.8, ABC[[#This Row],[Acum (%)]] &lt;= 0.95 ), "B",  IF( ABC[[#This Row],[Acum (%)]] &gt; 0.95, "C", "OTHER")))</f>
        <v>B</v>
      </c>
      <c r="K554" s="24">
        <f>ABC[[#This Row],[Carga STDEV]]/ABC[[#This Row],[Carga Promedio]]</f>
        <v>0.37581193363693366</v>
      </c>
      <c r="L55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54" s="26" t="str">
        <f>ABC[[#This Row],[ABC]]&amp;ABC[[#This Row],[XYZ]]</f>
        <v>BY</v>
      </c>
    </row>
    <row r="555" spans="1:13" x14ac:dyDescent="0.25">
      <c r="A555" s="22">
        <v>23540</v>
      </c>
      <c r="B555" s="22">
        <v>2497.0000000000005</v>
      </c>
      <c r="C555" s="22">
        <v>22.495495495495486</v>
      </c>
      <c r="D555" s="22">
        <v>7.4957368172895773</v>
      </c>
      <c r="E555" s="22">
        <v>111</v>
      </c>
      <c r="F555" s="22">
        <f t="shared" si="16"/>
        <v>125667</v>
      </c>
      <c r="G555" s="24">
        <f>ABC[[#This Row],[Frecuencia Acumulada]]/SUM($F$78:$F$1143)</f>
        <v>1.0307963059158212E-3</v>
      </c>
      <c r="H555" s="22">
        <f t="shared" si="17"/>
        <v>5375021.5590000041</v>
      </c>
      <c r="I555" s="24">
        <f>H555/SUM(ABC[Carga Total])</f>
        <v>0.91029862023570285</v>
      </c>
      <c r="J555" s="23" t="str">
        <f>IF(ABC[[#This Row],[Acum (%)]] &lt;= 0.8, "A", IF( AND(ABC[[#This Row],[Acum (%)]] &gt; 0.8, ABC[[#This Row],[Acum (%)]] &lt;= 0.95 ), "B",  IF( ABC[[#This Row],[Acum (%)]] &gt; 0.95, "C", "OTHER")))</f>
        <v>B</v>
      </c>
      <c r="K555" s="24">
        <f>ABC[[#This Row],[Carga STDEV]]/ABC[[#This Row],[Carga Promedio]]</f>
        <v>0.33321056736849958</v>
      </c>
      <c r="L55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55" s="26" t="str">
        <f>ABC[[#This Row],[ABC]]&amp;ABC[[#This Row],[XYZ]]</f>
        <v>BY</v>
      </c>
    </row>
    <row r="556" spans="1:13" x14ac:dyDescent="0.25">
      <c r="A556" s="22">
        <v>560147</v>
      </c>
      <c r="B556" s="22">
        <v>2482.6580000000008</v>
      </c>
      <c r="C556" s="22">
        <v>18.254838235294116</v>
      </c>
      <c r="D556" s="22">
        <v>11.706174155180507</v>
      </c>
      <c r="E556" s="22">
        <v>136</v>
      </c>
      <c r="F556" s="22">
        <f t="shared" si="16"/>
        <v>125803</v>
      </c>
      <c r="G556" s="24">
        <f>ABC[[#This Row],[Frecuencia Acumulada]]/SUM($F$78:$F$1143)</f>
        <v>1.0319118597016564E-3</v>
      </c>
      <c r="H556" s="22">
        <f t="shared" si="17"/>
        <v>5377504.2170000039</v>
      </c>
      <c r="I556" s="24">
        <f>H556/SUM(ABC[Carga Total])</f>
        <v>0.9107190762519457</v>
      </c>
      <c r="J556" s="23" t="str">
        <f>IF(ABC[[#This Row],[Acum (%)]] &lt;= 0.8, "A", IF( AND(ABC[[#This Row],[Acum (%)]] &gt; 0.8, ABC[[#This Row],[Acum (%)]] &lt;= 0.95 ), "B",  IF( ABC[[#This Row],[Acum (%)]] &gt; 0.95, "C", "OTHER")))</f>
        <v>B</v>
      </c>
      <c r="K556" s="24">
        <f>ABC[[#This Row],[Carga STDEV]]/ABC[[#This Row],[Carga Promedio]]</f>
        <v>0.64126419551325597</v>
      </c>
      <c r="L556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556" s="26" t="str">
        <f>ABC[[#This Row],[ABC]]&amp;ABC[[#This Row],[XYZ]]</f>
        <v>BZ</v>
      </c>
    </row>
    <row r="557" spans="1:13" x14ac:dyDescent="0.25">
      <c r="A557" s="22">
        <v>560105</v>
      </c>
      <c r="B557" s="22">
        <v>2480.2220000000011</v>
      </c>
      <c r="C557" s="22">
        <v>23.179644859813084</v>
      </c>
      <c r="D557" s="22">
        <v>6.7717516048075685</v>
      </c>
      <c r="E557" s="22">
        <v>107</v>
      </c>
      <c r="F557" s="22">
        <f t="shared" si="16"/>
        <v>125910</v>
      </c>
      <c r="G557" s="24">
        <f>ABC[[#This Row],[Frecuencia Acumulada]]/SUM($F$78:$F$1143)</f>
        <v>1.0327895380478648E-3</v>
      </c>
      <c r="H557" s="22">
        <f t="shared" si="17"/>
        <v>5379984.439000004</v>
      </c>
      <c r="I557" s="24">
        <f>H557/SUM(ABC[Carga Total])</f>
        <v>0.91113911971404082</v>
      </c>
      <c r="J557" s="23" t="str">
        <f>IF(ABC[[#This Row],[Acum (%)]] &lt;= 0.8, "A", IF( AND(ABC[[#This Row],[Acum (%)]] &gt; 0.8, ABC[[#This Row],[Acum (%)]] &lt;= 0.95 ), "B",  IF( ABC[[#This Row],[Acum (%)]] &gt; 0.95, "C", "OTHER")))</f>
        <v>B</v>
      </c>
      <c r="K557" s="24">
        <f>ABC[[#This Row],[Carga STDEV]]/ABC[[#This Row],[Carga Promedio]]</f>
        <v>0.29214216377179536</v>
      </c>
      <c r="L55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57" s="26" t="str">
        <f>ABC[[#This Row],[ABC]]&amp;ABC[[#This Row],[XYZ]]</f>
        <v>BX</v>
      </c>
    </row>
    <row r="558" spans="1:13" x14ac:dyDescent="0.25">
      <c r="A558" s="22">
        <v>3343181</v>
      </c>
      <c r="B558" s="22">
        <v>2466.9999999999995</v>
      </c>
      <c r="C558" s="22">
        <v>57.372093023255815</v>
      </c>
      <c r="D558" s="22">
        <v>15.396587834436612</v>
      </c>
      <c r="E558" s="22">
        <v>43</v>
      </c>
      <c r="F558" s="22">
        <f t="shared" si="16"/>
        <v>125953</v>
      </c>
      <c r="G558" s="24">
        <f>ABC[[#This Row],[Frecuencia Acumulada]]/SUM($F$78:$F$1143)</f>
        <v>1.0331422499066216E-3</v>
      </c>
      <c r="H558" s="22">
        <f t="shared" si="17"/>
        <v>5382451.439000004</v>
      </c>
      <c r="I558" s="24">
        <f>H558/SUM(ABC[Carga Total])</f>
        <v>0.91155692393519061</v>
      </c>
      <c r="J558" s="23" t="str">
        <f>IF(ABC[[#This Row],[Acum (%)]] &lt;= 0.8, "A", IF( AND(ABC[[#This Row],[Acum (%)]] &gt; 0.8, ABC[[#This Row],[Acum (%)]] &lt;= 0.95 ), "B",  IF( ABC[[#This Row],[Acum (%)]] &gt; 0.95, "C", "OTHER")))</f>
        <v>B</v>
      </c>
      <c r="K558" s="24">
        <f>ABC[[#This Row],[Carga STDEV]]/ABC[[#This Row],[Carga Promedio]]</f>
        <v>0.26836371174737506</v>
      </c>
      <c r="L558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58" s="26" t="str">
        <f>ABC[[#This Row],[ABC]]&amp;ABC[[#This Row],[XYZ]]</f>
        <v>BX</v>
      </c>
    </row>
    <row r="559" spans="1:13" x14ac:dyDescent="0.25">
      <c r="A559" s="22">
        <v>510173</v>
      </c>
      <c r="B559" s="22">
        <v>2445.9830000000002</v>
      </c>
      <c r="C559" s="22">
        <v>11.168872146118723</v>
      </c>
      <c r="D559" s="22">
        <v>3.9602152536368558</v>
      </c>
      <c r="E559" s="22">
        <v>219</v>
      </c>
      <c r="F559" s="22">
        <f t="shared" si="16"/>
        <v>126172</v>
      </c>
      <c r="G559" s="24">
        <f>ABC[[#This Row],[Frecuencia Acumulada]]/SUM($F$78:$F$1143)</f>
        <v>1.034938619605871E-3</v>
      </c>
      <c r="H559" s="22">
        <f t="shared" si="17"/>
        <v>5384897.422000004</v>
      </c>
      <c r="I559" s="24">
        <f>H559/SUM(ABC[Carga Total])</f>
        <v>0.91197116877599349</v>
      </c>
      <c r="J559" s="23" t="str">
        <f>IF(ABC[[#This Row],[Acum (%)]] &lt;= 0.8, "A", IF( AND(ABC[[#This Row],[Acum (%)]] &gt; 0.8, ABC[[#This Row],[Acum (%)]] &lt;= 0.95 ), "B",  IF( ABC[[#This Row],[Acum (%)]] &gt; 0.95, "C", "OTHER")))</f>
        <v>B</v>
      </c>
      <c r="K559" s="24">
        <f>ABC[[#This Row],[Carga STDEV]]/ABC[[#This Row],[Carga Promedio]]</f>
        <v>0.35457611134111372</v>
      </c>
      <c r="L55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59" s="26" t="str">
        <f>ABC[[#This Row],[ABC]]&amp;ABC[[#This Row],[XYZ]]</f>
        <v>BY</v>
      </c>
    </row>
    <row r="560" spans="1:13" x14ac:dyDescent="0.25">
      <c r="A560" s="22">
        <v>551061</v>
      </c>
      <c r="B560" s="22">
        <v>2437.9929999999995</v>
      </c>
      <c r="C560" s="22">
        <v>11.777743961352657</v>
      </c>
      <c r="D560" s="22">
        <v>3.8024068472724264</v>
      </c>
      <c r="E560" s="22">
        <v>207</v>
      </c>
      <c r="F560" s="22">
        <f t="shared" si="16"/>
        <v>126379</v>
      </c>
      <c r="G560" s="24">
        <f>ABC[[#This Row],[Frecuencia Acumulada]]/SUM($F$78:$F$1143)</f>
        <v>1.0366365580887231E-3</v>
      </c>
      <c r="H560" s="22">
        <f t="shared" si="17"/>
        <v>5387335.4150000038</v>
      </c>
      <c r="I560" s="24">
        <f>H560/SUM(ABC[Carga Total])</f>
        <v>0.91238406045274001</v>
      </c>
      <c r="J560" s="23" t="str">
        <f>IF(ABC[[#This Row],[Acum (%)]] &lt;= 0.8, "A", IF( AND(ABC[[#This Row],[Acum (%)]] &gt; 0.8, ABC[[#This Row],[Acum (%)]] &lt;= 0.95 ), "B",  IF( ABC[[#This Row],[Acum (%)]] &gt; 0.95, "C", "OTHER")))</f>
        <v>B</v>
      </c>
      <c r="K560" s="24">
        <f>ABC[[#This Row],[Carga STDEV]]/ABC[[#This Row],[Carga Promedio]]</f>
        <v>0.32284679135066929</v>
      </c>
      <c r="L56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60" s="26" t="str">
        <f>ABC[[#This Row],[ABC]]&amp;ABC[[#This Row],[XYZ]]</f>
        <v>BY</v>
      </c>
    </row>
    <row r="561" spans="1:13" x14ac:dyDescent="0.25">
      <c r="A561" s="22">
        <v>31114</v>
      </c>
      <c r="B561" s="22">
        <v>2437.6999999999989</v>
      </c>
      <c r="C561" s="22">
        <v>25.392708333333335</v>
      </c>
      <c r="D561" s="22">
        <v>9.9403509923381073</v>
      </c>
      <c r="E561" s="22">
        <v>96</v>
      </c>
      <c r="F561" s="22">
        <f t="shared" si="16"/>
        <v>126475</v>
      </c>
      <c r="G561" s="24">
        <f>ABC[[#This Row],[Frecuencia Acumulada]]/SUM($F$78:$F$1143)</f>
        <v>1.0374240078199009E-3</v>
      </c>
      <c r="H561" s="22">
        <f t="shared" si="17"/>
        <v>5389773.1150000039</v>
      </c>
      <c r="I561" s="24">
        <f>H561/SUM(ABC[Carga Total])</f>
        <v>0.91279690250782597</v>
      </c>
      <c r="J561" s="23" t="str">
        <f>IF(ABC[[#This Row],[Acum (%)]] &lt;= 0.8, "A", IF( AND(ABC[[#This Row],[Acum (%)]] &gt; 0.8, ABC[[#This Row],[Acum (%)]] &lt;= 0.95 ), "B",  IF( ABC[[#This Row],[Acum (%)]] &gt; 0.95, "C", "OTHER")))</f>
        <v>B</v>
      </c>
      <c r="K561" s="24">
        <f>ABC[[#This Row],[Carga STDEV]]/ABC[[#This Row],[Carga Promedio]]</f>
        <v>0.39146478043420363</v>
      </c>
      <c r="L56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61" s="26" t="str">
        <f>ABC[[#This Row],[ABC]]&amp;ABC[[#This Row],[XYZ]]</f>
        <v>BY</v>
      </c>
    </row>
    <row r="562" spans="1:13" x14ac:dyDescent="0.25">
      <c r="A562" s="22">
        <v>57061</v>
      </c>
      <c r="B562" s="22">
        <v>2425.1849999999999</v>
      </c>
      <c r="C562" s="22">
        <v>11.439551886792454</v>
      </c>
      <c r="D562" s="22">
        <v>3.18068726248746</v>
      </c>
      <c r="E562" s="22">
        <v>212</v>
      </c>
      <c r="F562" s="22">
        <f t="shared" si="16"/>
        <v>126687</v>
      </c>
      <c r="G562" s="24">
        <f>ABC[[#This Row],[Frecuencia Acumulada]]/SUM($F$78:$F$1143)</f>
        <v>1.0391629593095851E-3</v>
      </c>
      <c r="H562" s="22">
        <f t="shared" si="17"/>
        <v>5392198.3000000035</v>
      </c>
      <c r="I562" s="24">
        <f>H562/SUM(ABC[Carga Total])</f>
        <v>0.91320762505750941</v>
      </c>
      <c r="J562" s="23" t="str">
        <f>IF(ABC[[#This Row],[Acum (%)]] &lt;= 0.8, "A", IF( AND(ABC[[#This Row],[Acum (%)]] &gt; 0.8, ABC[[#This Row],[Acum (%)]] &lt;= 0.95 ), "B",  IF( ABC[[#This Row],[Acum (%)]] &gt; 0.95, "C", "OTHER")))</f>
        <v>B</v>
      </c>
      <c r="K562" s="24">
        <f>ABC[[#This Row],[Carga STDEV]]/ABC[[#This Row],[Carga Promedio]]</f>
        <v>0.27804299451272435</v>
      </c>
      <c r="L56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62" s="26" t="str">
        <f>ABC[[#This Row],[ABC]]&amp;ABC[[#This Row],[XYZ]]</f>
        <v>BX</v>
      </c>
    </row>
    <row r="563" spans="1:13" x14ac:dyDescent="0.25">
      <c r="A563" s="22">
        <v>2484</v>
      </c>
      <c r="B563" s="22">
        <v>2415.0940000000001</v>
      </c>
      <c r="C563" s="22">
        <v>38.953129032258069</v>
      </c>
      <c r="D563" s="22">
        <v>25.024666811613258</v>
      </c>
      <c r="E563" s="22">
        <v>62</v>
      </c>
      <c r="F563" s="22">
        <f t="shared" si="16"/>
        <v>126749</v>
      </c>
      <c r="G563" s="24">
        <f>ABC[[#This Row],[Frecuencia Acumulada]]/SUM($F$78:$F$1143)</f>
        <v>1.039671520594304E-3</v>
      </c>
      <c r="H563" s="22">
        <f t="shared" si="17"/>
        <v>5394613.3940000031</v>
      </c>
      <c r="I563" s="24">
        <f>H563/SUM(ABC[Carga Total])</f>
        <v>0.91361663862365183</v>
      </c>
      <c r="J563" s="23" t="str">
        <f>IF(ABC[[#This Row],[Acum (%)]] &lt;= 0.8, "A", IF( AND(ABC[[#This Row],[Acum (%)]] &gt; 0.8, ABC[[#This Row],[Acum (%)]] &lt;= 0.95 ), "B",  IF( ABC[[#This Row],[Acum (%)]] &gt; 0.95, "C", "OTHER")))</f>
        <v>B</v>
      </c>
      <c r="K563" s="24">
        <f>ABC[[#This Row],[Carga STDEV]]/ABC[[#This Row],[Carga Promedio]]</f>
        <v>0.64243020864613209</v>
      </c>
      <c r="L563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563" s="26" t="str">
        <f>ABC[[#This Row],[ABC]]&amp;ABC[[#This Row],[XYZ]]</f>
        <v>BZ</v>
      </c>
    </row>
    <row r="564" spans="1:13" x14ac:dyDescent="0.25">
      <c r="A564" s="22">
        <v>23573</v>
      </c>
      <c r="B564" s="22">
        <v>2409.7000000000003</v>
      </c>
      <c r="C564" s="22">
        <v>16.969718309859154</v>
      </c>
      <c r="D564" s="22">
        <v>7.9554610302468243</v>
      </c>
      <c r="E564" s="22">
        <v>142</v>
      </c>
      <c r="F564" s="22">
        <f t="shared" si="16"/>
        <v>126891</v>
      </c>
      <c r="G564" s="24">
        <f>ABC[[#This Row],[Frecuencia Acumulada]]/SUM($F$78:$F$1143)</f>
        <v>1.0408362899883379E-3</v>
      </c>
      <c r="H564" s="22">
        <f t="shared" si="17"/>
        <v>5397023.0940000033</v>
      </c>
      <c r="I564" s="24">
        <f>H564/SUM(ABC[Carga Total])</f>
        <v>0.91402473867703848</v>
      </c>
      <c r="J564" s="23" t="str">
        <f>IF(ABC[[#This Row],[Acum (%)]] &lt;= 0.8, "A", IF( AND(ABC[[#This Row],[Acum (%)]] &gt; 0.8, ABC[[#This Row],[Acum (%)]] &lt;= 0.95 ), "B",  IF( ABC[[#This Row],[Acum (%)]] &gt; 0.95, "C", "OTHER")))</f>
        <v>B</v>
      </c>
      <c r="K564" s="24">
        <f>ABC[[#This Row],[Carga STDEV]]/ABC[[#This Row],[Carga Promedio]]</f>
        <v>0.46880336402666273</v>
      </c>
      <c r="L56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64" s="26" t="str">
        <f>ABC[[#This Row],[ABC]]&amp;ABC[[#This Row],[XYZ]]</f>
        <v>BY</v>
      </c>
    </row>
    <row r="565" spans="1:13" x14ac:dyDescent="0.25">
      <c r="A565" s="22">
        <v>120164</v>
      </c>
      <c r="B565" s="22">
        <v>2407.569</v>
      </c>
      <c r="C565" s="22">
        <v>43.773981818181824</v>
      </c>
      <c r="D565" s="22">
        <v>23.491554048439927</v>
      </c>
      <c r="E565" s="22">
        <v>55</v>
      </c>
      <c r="F565" s="22">
        <f t="shared" si="16"/>
        <v>126946</v>
      </c>
      <c r="G565" s="24">
        <f>ABC[[#This Row],[Frecuencia Acumulada]]/SUM($F$78:$F$1143)</f>
        <v>1.0412874330634919E-3</v>
      </c>
      <c r="H565" s="22">
        <f t="shared" si="17"/>
        <v>5399430.6630000034</v>
      </c>
      <c r="I565" s="24">
        <f>H565/SUM(ABC[Carga Total])</f>
        <v>0.9144324778302243</v>
      </c>
      <c r="J565" s="23" t="str">
        <f>IF(ABC[[#This Row],[Acum (%)]] &lt;= 0.8, "A", IF( AND(ABC[[#This Row],[Acum (%)]] &gt; 0.8, ABC[[#This Row],[Acum (%)]] &lt;= 0.95 ), "B",  IF( ABC[[#This Row],[Acum (%)]] &gt; 0.95, "C", "OTHER")))</f>
        <v>B</v>
      </c>
      <c r="K565" s="24">
        <f>ABC[[#This Row],[Carga STDEV]]/ABC[[#This Row],[Carga Promedio]]</f>
        <v>0.53665563589836707</v>
      </c>
      <c r="L56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65" s="26" t="str">
        <f>ABC[[#This Row],[ABC]]&amp;ABC[[#This Row],[XYZ]]</f>
        <v>BY</v>
      </c>
    </row>
    <row r="566" spans="1:13" x14ac:dyDescent="0.25">
      <c r="A566" s="22">
        <v>3574</v>
      </c>
      <c r="B566" s="22">
        <v>2401.0070000000001</v>
      </c>
      <c r="C566" s="22">
        <v>7.0617852941176471</v>
      </c>
      <c r="D566" s="22">
        <v>2.0961741799534339</v>
      </c>
      <c r="E566" s="22">
        <v>340</v>
      </c>
      <c r="F566" s="22">
        <f t="shared" si="16"/>
        <v>127286</v>
      </c>
      <c r="G566" s="24">
        <f>ABC[[#This Row],[Frecuencia Acumulada]]/SUM($F$78:$F$1143)</f>
        <v>1.0440763175280799E-3</v>
      </c>
      <c r="H566" s="22">
        <f t="shared" si="17"/>
        <v>5401831.6700000037</v>
      </c>
      <c r="I566" s="24">
        <f>H566/SUM(ABC[Carga Total])</f>
        <v>0.91483910566144055</v>
      </c>
      <c r="J566" s="23" t="str">
        <f>IF(ABC[[#This Row],[Acum (%)]] &lt;= 0.8, "A", IF( AND(ABC[[#This Row],[Acum (%)]] &gt; 0.8, ABC[[#This Row],[Acum (%)]] &lt;= 0.95 ), "B",  IF( ABC[[#This Row],[Acum (%)]] &gt; 0.95, "C", "OTHER")))</f>
        <v>B</v>
      </c>
      <c r="K566" s="24">
        <f>ABC[[#This Row],[Carga STDEV]]/ABC[[#This Row],[Carga Promedio]]</f>
        <v>0.29683346245311554</v>
      </c>
      <c r="L56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66" s="26" t="str">
        <f>ABC[[#This Row],[ABC]]&amp;ABC[[#This Row],[XYZ]]</f>
        <v>BX</v>
      </c>
    </row>
    <row r="567" spans="1:13" x14ac:dyDescent="0.25">
      <c r="A567" s="22">
        <v>3141</v>
      </c>
      <c r="B567" s="22">
        <v>2399.6149999999993</v>
      </c>
      <c r="C567" s="22">
        <v>17.388514492753622</v>
      </c>
      <c r="D567" s="22">
        <v>3.4950305309392053</v>
      </c>
      <c r="E567" s="22">
        <v>138</v>
      </c>
      <c r="F567" s="22">
        <f t="shared" si="16"/>
        <v>127424</v>
      </c>
      <c r="G567" s="24">
        <f>ABC[[#This Row],[Frecuencia Acumulada]]/SUM($F$78:$F$1143)</f>
        <v>1.0452082765166478E-3</v>
      </c>
      <c r="H567" s="22">
        <f t="shared" si="17"/>
        <v>5404231.2850000039</v>
      </c>
      <c r="I567" s="24">
        <f>H567/SUM(ABC[Carga Total])</f>
        <v>0.91524549774742936</v>
      </c>
      <c r="J567" s="23" t="str">
        <f>IF(ABC[[#This Row],[Acum (%)]] &lt;= 0.8, "A", IF( AND(ABC[[#This Row],[Acum (%)]] &gt; 0.8, ABC[[#This Row],[Acum (%)]] &lt;= 0.95 ), "B",  IF( ABC[[#This Row],[Acum (%)]] &gt; 0.95, "C", "OTHER")))</f>
        <v>B</v>
      </c>
      <c r="K567" s="24">
        <f>ABC[[#This Row],[Carga STDEV]]/ABC[[#This Row],[Carga Promedio]]</f>
        <v>0.20099649871734024</v>
      </c>
      <c r="L56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67" s="26" t="str">
        <f>ABC[[#This Row],[ABC]]&amp;ABC[[#This Row],[XYZ]]</f>
        <v>BX</v>
      </c>
    </row>
    <row r="568" spans="1:13" x14ac:dyDescent="0.25">
      <c r="A568" s="22">
        <v>22566</v>
      </c>
      <c r="B568" s="22">
        <v>2390.9</v>
      </c>
      <c r="C568" s="22">
        <v>15.228662420382166</v>
      </c>
      <c r="D568" s="22">
        <v>7.3863443905508701</v>
      </c>
      <c r="E568" s="22">
        <v>157</v>
      </c>
      <c r="F568" s="22">
        <f t="shared" si="16"/>
        <v>127581</v>
      </c>
      <c r="G568" s="24">
        <f>ABC[[#This Row],[Frecuencia Acumulada]]/SUM($F$78:$F$1143)</f>
        <v>1.0464960849311783E-3</v>
      </c>
      <c r="H568" s="22">
        <f t="shared" si="17"/>
        <v>5406622.1850000042</v>
      </c>
      <c r="I568" s="24">
        <f>H568/SUM(ABC[Carga Total])</f>
        <v>0.91565041388538937</v>
      </c>
      <c r="J568" s="23" t="str">
        <f>IF(ABC[[#This Row],[Acum (%)]] &lt;= 0.8, "A", IF( AND(ABC[[#This Row],[Acum (%)]] &gt; 0.8, ABC[[#This Row],[Acum (%)]] &lt;= 0.95 ), "B",  IF( ABC[[#This Row],[Acum (%)]] &gt; 0.95, "C", "OTHER")))</f>
        <v>B</v>
      </c>
      <c r="K568" s="24">
        <f>ABC[[#This Row],[Carga STDEV]]/ABC[[#This Row],[Carga Promedio]]</f>
        <v>0.48502909754338808</v>
      </c>
      <c r="L56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68" s="26" t="str">
        <f>ABC[[#This Row],[ABC]]&amp;ABC[[#This Row],[XYZ]]</f>
        <v>BY</v>
      </c>
    </row>
    <row r="569" spans="1:13" x14ac:dyDescent="0.25">
      <c r="A569" s="22">
        <v>22563</v>
      </c>
      <c r="B569" s="22">
        <v>2365.0000000000005</v>
      </c>
      <c r="C569" s="22">
        <v>13.138888888888888</v>
      </c>
      <c r="D569" s="22">
        <v>5.5751282159656963</v>
      </c>
      <c r="E569" s="22">
        <v>180</v>
      </c>
      <c r="F569" s="22">
        <f t="shared" si="16"/>
        <v>127761</v>
      </c>
      <c r="G569" s="24">
        <f>ABC[[#This Row],[Frecuencia Acumulada]]/SUM($F$78:$F$1143)</f>
        <v>1.0479725531771366E-3</v>
      </c>
      <c r="H569" s="22">
        <f t="shared" si="17"/>
        <v>5408987.1850000042</v>
      </c>
      <c r="I569" s="24">
        <f>H569/SUM(ABC[Carga Total])</f>
        <v>0.91605094367177742</v>
      </c>
      <c r="J569" s="23" t="str">
        <f>IF(ABC[[#This Row],[Acum (%)]] &lt;= 0.8, "A", IF( AND(ABC[[#This Row],[Acum (%)]] &gt; 0.8, ABC[[#This Row],[Acum (%)]] &lt;= 0.95 ), "B",  IF( ABC[[#This Row],[Acum (%)]] &gt; 0.95, "C", "OTHER")))</f>
        <v>B</v>
      </c>
      <c r="K569" s="24">
        <f>ABC[[#This Row],[Carga STDEV]]/ABC[[#This Row],[Carga Promedio]]</f>
        <v>0.42432265491493676</v>
      </c>
      <c r="L56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69" s="26" t="str">
        <f>ABC[[#This Row],[ABC]]&amp;ABC[[#This Row],[XYZ]]</f>
        <v>BY</v>
      </c>
    </row>
    <row r="570" spans="1:13" x14ac:dyDescent="0.25">
      <c r="A570" s="22">
        <v>57064</v>
      </c>
      <c r="B570" s="22">
        <v>2348.913</v>
      </c>
      <c r="C570" s="22">
        <v>8.6675756457564574</v>
      </c>
      <c r="D570" s="22">
        <v>3.6502530547485308</v>
      </c>
      <c r="E570" s="22">
        <v>271</v>
      </c>
      <c r="F570" s="22">
        <f t="shared" si="16"/>
        <v>128032</v>
      </c>
      <c r="G570" s="24">
        <f>ABC[[#This Row],[Frecuencia Acumulada]]/SUM($F$78:$F$1143)</f>
        <v>1.0501954581474404E-3</v>
      </c>
      <c r="H570" s="22">
        <f t="shared" si="17"/>
        <v>5411336.098000004</v>
      </c>
      <c r="I570" s="24">
        <f>H570/SUM(ABC[Carga Total])</f>
        <v>0.916448749008832</v>
      </c>
      <c r="J570" s="23" t="str">
        <f>IF(ABC[[#This Row],[Acum (%)]] &lt;= 0.8, "A", IF( AND(ABC[[#This Row],[Acum (%)]] &gt; 0.8, ABC[[#This Row],[Acum (%)]] &lt;= 0.95 ), "B",  IF( ABC[[#This Row],[Acum (%)]] &gt; 0.95, "C", "OTHER")))</f>
        <v>B</v>
      </c>
      <c r="K570" s="24">
        <f>ABC[[#This Row],[Carga STDEV]]/ABC[[#This Row],[Carga Promedio]]</f>
        <v>0.42113887480585782</v>
      </c>
      <c r="L57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70" s="26" t="str">
        <f>ABC[[#This Row],[ABC]]&amp;ABC[[#This Row],[XYZ]]</f>
        <v>BY</v>
      </c>
    </row>
    <row r="571" spans="1:13" x14ac:dyDescent="0.25">
      <c r="A571" s="22">
        <v>22544</v>
      </c>
      <c r="B571" s="22">
        <v>2320.0269999999991</v>
      </c>
      <c r="C571" s="22">
        <v>12.540686486486486</v>
      </c>
      <c r="D571" s="22">
        <v>4.9066886501866751</v>
      </c>
      <c r="E571" s="22">
        <v>185</v>
      </c>
      <c r="F571" s="22">
        <f t="shared" si="16"/>
        <v>128217</v>
      </c>
      <c r="G571" s="24">
        <f>ABC[[#This Row],[Frecuencia Acumulada]]/SUM($F$78:$F$1143)</f>
        <v>1.051712939400231E-3</v>
      </c>
      <c r="H571" s="22">
        <f t="shared" si="17"/>
        <v>5413656.1250000037</v>
      </c>
      <c r="I571" s="24">
        <f>H571/SUM(ABC[Carga Total])</f>
        <v>0.9168416622937049</v>
      </c>
      <c r="J571" s="23" t="str">
        <f>IF(ABC[[#This Row],[Acum (%)]] &lt;= 0.8, "A", IF( AND(ABC[[#This Row],[Acum (%)]] &gt; 0.8, ABC[[#This Row],[Acum (%)]] &lt;= 0.95 ), "B",  IF( ABC[[#This Row],[Acum (%)]] &gt; 0.95, "C", "OTHER")))</f>
        <v>B</v>
      </c>
      <c r="K571" s="24">
        <f>ABC[[#This Row],[Carga STDEV]]/ABC[[#This Row],[Carga Promedio]]</f>
        <v>0.39126156733716244</v>
      </c>
      <c r="L57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71" s="26" t="str">
        <f>ABC[[#This Row],[ABC]]&amp;ABC[[#This Row],[XYZ]]</f>
        <v>BY</v>
      </c>
    </row>
    <row r="572" spans="1:13" x14ac:dyDescent="0.25">
      <c r="A572" s="22">
        <v>39426</v>
      </c>
      <c r="B572" s="22">
        <v>2311.4</v>
      </c>
      <c r="C572" s="22">
        <v>59.26666666666668</v>
      </c>
      <c r="D572" s="22">
        <v>29.959923523665076</v>
      </c>
      <c r="E572" s="22">
        <v>39</v>
      </c>
      <c r="F572" s="22">
        <f t="shared" si="16"/>
        <v>128256</v>
      </c>
      <c r="G572" s="24">
        <f>ABC[[#This Row],[Frecuencia Acumulada]]/SUM($F$78:$F$1143)</f>
        <v>1.0520328408535221E-3</v>
      </c>
      <c r="H572" s="22">
        <f t="shared" si="17"/>
        <v>5415967.5250000041</v>
      </c>
      <c r="I572" s="24">
        <f>H572/SUM(ABC[Carga Total])</f>
        <v>0.91723311453398282</v>
      </c>
      <c r="J572" s="23" t="str">
        <f>IF(ABC[[#This Row],[Acum (%)]] &lt;= 0.8, "A", IF( AND(ABC[[#This Row],[Acum (%)]] &gt; 0.8, ABC[[#This Row],[Acum (%)]] &lt;= 0.95 ), "B",  IF( ABC[[#This Row],[Acum (%)]] &gt; 0.95, "C", "OTHER")))</f>
        <v>B</v>
      </c>
      <c r="K572" s="24">
        <f>ABC[[#This Row],[Carga STDEV]]/ABC[[#This Row],[Carga Promedio]]</f>
        <v>0.50551052064676716</v>
      </c>
      <c r="L57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72" s="26" t="str">
        <f>ABC[[#This Row],[ABC]]&amp;ABC[[#This Row],[XYZ]]</f>
        <v>BY</v>
      </c>
    </row>
    <row r="573" spans="1:13" x14ac:dyDescent="0.25">
      <c r="A573" s="22">
        <v>120247</v>
      </c>
      <c r="B573" s="22">
        <v>2302.9910000000004</v>
      </c>
      <c r="C573" s="22">
        <v>29.151784810126571</v>
      </c>
      <c r="D573" s="22">
        <v>21.528523439947794</v>
      </c>
      <c r="E573" s="22">
        <v>79</v>
      </c>
      <c r="F573" s="22">
        <f t="shared" si="16"/>
        <v>128335</v>
      </c>
      <c r="G573" s="24">
        <f>ABC[[#This Row],[Frecuencia Acumulada]]/SUM($F$78:$F$1143)</f>
        <v>1.0526808463614703E-3</v>
      </c>
      <c r="H573" s="22">
        <f t="shared" si="17"/>
        <v>5418270.5160000045</v>
      </c>
      <c r="I573" s="24">
        <f>H573/SUM(ABC[Carga Total])</f>
        <v>0.91762314264953626</v>
      </c>
      <c r="J573" s="23" t="str">
        <f>IF(ABC[[#This Row],[Acum (%)]] &lt;= 0.8, "A", IF( AND(ABC[[#This Row],[Acum (%)]] &gt; 0.8, ABC[[#This Row],[Acum (%)]] &lt;= 0.95 ), "B",  IF( ABC[[#This Row],[Acum (%)]] &gt; 0.95, "C", "OTHER")))</f>
        <v>B</v>
      </c>
      <c r="K573" s="24">
        <f>ABC[[#This Row],[Carga STDEV]]/ABC[[#This Row],[Carga Promedio]]</f>
        <v>0.73849761104401901</v>
      </c>
      <c r="L573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573" s="26" t="str">
        <f>ABC[[#This Row],[ABC]]&amp;ABC[[#This Row],[XYZ]]</f>
        <v>BZ</v>
      </c>
    </row>
    <row r="574" spans="1:13" x14ac:dyDescent="0.25">
      <c r="A574" s="22">
        <v>2355</v>
      </c>
      <c r="B574" s="22">
        <v>2294.9949999999999</v>
      </c>
      <c r="C574" s="22">
        <v>37.016048387096774</v>
      </c>
      <c r="D574" s="22">
        <v>11.566560679322093</v>
      </c>
      <c r="E574" s="22">
        <v>62</v>
      </c>
      <c r="F574" s="22">
        <f t="shared" si="16"/>
        <v>128397</v>
      </c>
      <c r="G574" s="24">
        <f>ABC[[#This Row],[Frecuencia Acumulada]]/SUM($F$78:$F$1143)</f>
        <v>1.0531894076461893E-3</v>
      </c>
      <c r="H574" s="22">
        <f t="shared" si="17"/>
        <v>5420565.5110000046</v>
      </c>
      <c r="I574" s="24">
        <f>H574/SUM(ABC[Carga Total])</f>
        <v>0.91801181658489006</v>
      </c>
      <c r="J574" s="23" t="str">
        <f>IF(ABC[[#This Row],[Acum (%)]] &lt;= 0.8, "A", IF( AND(ABC[[#This Row],[Acum (%)]] &gt; 0.8, ABC[[#This Row],[Acum (%)]] &lt;= 0.95 ), "B",  IF( ABC[[#This Row],[Acum (%)]] &gt; 0.95, "C", "OTHER")))</f>
        <v>B</v>
      </c>
      <c r="K574" s="24">
        <f>ABC[[#This Row],[Carga STDEV]]/ABC[[#This Row],[Carga Promedio]]</f>
        <v>0.31247421546363707</v>
      </c>
      <c r="L57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74" s="26" t="str">
        <f>ABC[[#This Row],[ABC]]&amp;ABC[[#This Row],[XYZ]]</f>
        <v>BY</v>
      </c>
    </row>
    <row r="575" spans="1:13" x14ac:dyDescent="0.25">
      <c r="A575" s="22">
        <v>560115</v>
      </c>
      <c r="B575" s="22">
        <v>2292.7800000000007</v>
      </c>
      <c r="C575" s="22">
        <v>28.659749999999995</v>
      </c>
      <c r="D575" s="22">
        <v>10.780116261907992</v>
      </c>
      <c r="E575" s="22">
        <v>80</v>
      </c>
      <c r="F575" s="22">
        <f t="shared" si="16"/>
        <v>128477</v>
      </c>
      <c r="G575" s="24">
        <f>ABC[[#This Row],[Frecuencia Acumulada]]/SUM($F$78:$F$1143)</f>
        <v>1.0538456157555042E-3</v>
      </c>
      <c r="H575" s="22">
        <f t="shared" si="17"/>
        <v>5422858.2910000049</v>
      </c>
      <c r="I575" s="24">
        <f>H575/SUM(ABC[Carga Total])</f>
        <v>0.91840011539403799</v>
      </c>
      <c r="J575" s="23" t="str">
        <f>IF(ABC[[#This Row],[Acum (%)]] &lt;= 0.8, "A", IF( AND(ABC[[#This Row],[Acum (%)]] &gt; 0.8, ABC[[#This Row],[Acum (%)]] &lt;= 0.95 ), "B",  IF( ABC[[#This Row],[Acum (%)]] &gt; 0.95, "C", "OTHER")))</f>
        <v>B</v>
      </c>
      <c r="K575" s="24">
        <f>ABC[[#This Row],[Carga STDEV]]/ABC[[#This Row],[Carga Promedio]]</f>
        <v>0.37614132230420688</v>
      </c>
      <c r="L57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75" s="26" t="str">
        <f>ABC[[#This Row],[ABC]]&amp;ABC[[#This Row],[XYZ]]</f>
        <v>BY</v>
      </c>
    </row>
    <row r="576" spans="1:13" x14ac:dyDescent="0.25">
      <c r="A576" s="22">
        <v>22561</v>
      </c>
      <c r="B576" s="22">
        <v>2289.9000000000005</v>
      </c>
      <c r="C576" s="22">
        <v>14.678846153846152</v>
      </c>
      <c r="D576" s="22">
        <v>4.619942879347831</v>
      </c>
      <c r="E576" s="22">
        <v>156</v>
      </c>
      <c r="F576" s="22">
        <f t="shared" si="16"/>
        <v>128633</v>
      </c>
      <c r="G576" s="24">
        <f>ABC[[#This Row],[Frecuencia Acumulada]]/SUM($F$78:$F$1143)</f>
        <v>1.0551252215686682E-3</v>
      </c>
      <c r="H576" s="22">
        <f t="shared" si="17"/>
        <v>5425148.1910000052</v>
      </c>
      <c r="I576" s="24">
        <f>H576/SUM(ABC[Carga Total])</f>
        <v>0.91878792645443974</v>
      </c>
      <c r="J576" s="23" t="str">
        <f>IF(ABC[[#This Row],[Acum (%)]] &lt;= 0.8, "A", IF( AND(ABC[[#This Row],[Acum (%)]] &gt; 0.8, ABC[[#This Row],[Acum (%)]] &lt;= 0.95 ), "B",  IF( ABC[[#This Row],[Acum (%)]] &gt; 0.95, "C", "OTHER")))</f>
        <v>B</v>
      </c>
      <c r="K576" s="24">
        <f>ABC[[#This Row],[Carga STDEV]]/ABC[[#This Row],[Carga Promedio]]</f>
        <v>0.31473474351642505</v>
      </c>
      <c r="L57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76" s="26" t="str">
        <f>ABC[[#This Row],[ABC]]&amp;ABC[[#This Row],[XYZ]]</f>
        <v>BY</v>
      </c>
    </row>
    <row r="577" spans="1:13" x14ac:dyDescent="0.25">
      <c r="A577" s="22">
        <v>560127</v>
      </c>
      <c r="B577" s="22">
        <v>2287.8010000000004</v>
      </c>
      <c r="C577" s="22">
        <v>28.597512499999997</v>
      </c>
      <c r="D577" s="22">
        <v>10.766626433536899</v>
      </c>
      <c r="E577" s="22">
        <v>80</v>
      </c>
      <c r="F577" s="22">
        <f t="shared" si="16"/>
        <v>128713</v>
      </c>
      <c r="G577" s="24">
        <f>ABC[[#This Row],[Frecuencia Acumulada]]/SUM($F$78:$F$1143)</f>
        <v>1.0557814296779829E-3</v>
      </c>
      <c r="H577" s="22">
        <f t="shared" si="17"/>
        <v>5427435.9920000052</v>
      </c>
      <c r="I577" s="24">
        <f>H577/SUM(ABC[Carga Total])</f>
        <v>0.91917538203407123</v>
      </c>
      <c r="J577" s="23" t="str">
        <f>IF(ABC[[#This Row],[Acum (%)]] &lt;= 0.8, "A", IF( AND(ABC[[#This Row],[Acum (%)]] &gt; 0.8, ABC[[#This Row],[Acum (%)]] &lt;= 0.95 ), "B",  IF( ABC[[#This Row],[Acum (%)]] &gt; 0.95, "C", "OTHER")))</f>
        <v>B</v>
      </c>
      <c r="K577" s="24">
        <f>ABC[[#This Row],[Carga STDEV]]/ABC[[#This Row],[Carga Promedio]]</f>
        <v>0.37648821496404278</v>
      </c>
      <c r="L57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77" s="26" t="str">
        <f>ABC[[#This Row],[ABC]]&amp;ABC[[#This Row],[XYZ]]</f>
        <v>BY</v>
      </c>
    </row>
    <row r="578" spans="1:13" x14ac:dyDescent="0.25">
      <c r="A578" s="22">
        <v>23539</v>
      </c>
      <c r="B578" s="22">
        <v>2283.0000000000005</v>
      </c>
      <c r="C578" s="22">
        <v>15.965034965034967</v>
      </c>
      <c r="D578" s="22">
        <v>6.7095922373663379</v>
      </c>
      <c r="E578" s="22">
        <v>143</v>
      </c>
      <c r="F578" s="22">
        <f t="shared" si="16"/>
        <v>128856</v>
      </c>
      <c r="G578" s="24">
        <f>ABC[[#This Row],[Frecuencia Acumulada]]/SUM($F$78:$F$1143)</f>
        <v>1.0569544016733833E-3</v>
      </c>
      <c r="H578" s="22">
        <f t="shared" si="17"/>
        <v>5429718.9920000052</v>
      </c>
      <c r="I578" s="24">
        <f>H578/SUM(ABC[Carga Total])</f>
        <v>0.91956202452976843</v>
      </c>
      <c r="J578" s="23" t="str">
        <f>IF(ABC[[#This Row],[Acum (%)]] &lt;= 0.8, "A", IF( AND(ABC[[#This Row],[Acum (%)]] &gt; 0.8, ABC[[#This Row],[Acum (%)]] &lt;= 0.95 ), "B",  IF( ABC[[#This Row],[Acum (%)]] &gt; 0.95, "C", "OTHER")))</f>
        <v>B</v>
      </c>
      <c r="K578" s="24">
        <f>ABC[[#This Row],[Carga STDEV]]/ABC[[#This Row],[Carga Promedio]]</f>
        <v>0.42026793252009909</v>
      </c>
      <c r="L57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78" s="26" t="str">
        <f>ABC[[#This Row],[ABC]]&amp;ABC[[#This Row],[XYZ]]</f>
        <v>BY</v>
      </c>
    </row>
    <row r="579" spans="1:13" x14ac:dyDescent="0.25">
      <c r="A579" s="22">
        <v>57062</v>
      </c>
      <c r="B579" s="22">
        <v>2282.2759999999994</v>
      </c>
      <c r="C579" s="22">
        <v>9.7118127659574398</v>
      </c>
      <c r="D579" s="22">
        <v>3.1244213821667213</v>
      </c>
      <c r="E579" s="22">
        <v>235</v>
      </c>
      <c r="F579" s="22">
        <f t="shared" ref="F579:F642" si="18">F578+E579</f>
        <v>129091</v>
      </c>
      <c r="G579" s="24">
        <f>ABC[[#This Row],[Frecuencia Acumulada]]/SUM($F$78:$F$1143)</f>
        <v>1.0588820129944954E-3</v>
      </c>
      <c r="H579" s="22">
        <f t="shared" si="17"/>
        <v>5432001.2680000048</v>
      </c>
      <c r="I579" s="24">
        <f>H579/SUM(ABC[Carga Total])</f>
        <v>0.91994854441085017</v>
      </c>
      <c r="J579" s="23" t="str">
        <f>IF(ABC[[#This Row],[Acum (%)]] &lt;= 0.8, "A", IF( AND(ABC[[#This Row],[Acum (%)]] &gt; 0.8, ABC[[#This Row],[Acum (%)]] &lt;= 0.95 ), "B",  IF( ABC[[#This Row],[Acum (%)]] &gt; 0.95, "C", "OTHER")))</f>
        <v>B</v>
      </c>
      <c r="K579" s="24">
        <f>ABC[[#This Row],[Carga STDEV]]/ABC[[#This Row],[Carga Promedio]]</f>
        <v>0.32171351090279177</v>
      </c>
      <c r="L57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79" s="26" t="str">
        <f>ABC[[#This Row],[ABC]]&amp;ABC[[#This Row],[XYZ]]</f>
        <v>BY</v>
      </c>
    </row>
    <row r="580" spans="1:13" x14ac:dyDescent="0.25">
      <c r="A580" s="22">
        <v>235133</v>
      </c>
      <c r="B580" s="22">
        <v>2279.9589999999994</v>
      </c>
      <c r="C580" s="22">
        <v>24.254882978723398</v>
      </c>
      <c r="D580" s="22">
        <v>6.0541313892772335</v>
      </c>
      <c r="E580" s="22">
        <v>94</v>
      </c>
      <c r="F580" s="22">
        <f t="shared" si="18"/>
        <v>129185</v>
      </c>
      <c r="G580" s="24">
        <f>ABC[[#This Row],[Frecuencia Acumulada]]/SUM($F$78:$F$1143)</f>
        <v>1.0596530575229404E-3</v>
      </c>
      <c r="H580" s="22">
        <f t="shared" ref="H580:H643" si="19">H579+B580</f>
        <v>5434281.2270000046</v>
      </c>
      <c r="I580" s="24">
        <f>H580/SUM(ABC[Carga Total])</f>
        <v>0.92033467189129137</v>
      </c>
      <c r="J580" s="23" t="str">
        <f>IF(ABC[[#This Row],[Acum (%)]] &lt;= 0.8, "A", IF( AND(ABC[[#This Row],[Acum (%)]] &gt; 0.8, ABC[[#This Row],[Acum (%)]] &lt;= 0.95 ), "B",  IF( ABC[[#This Row],[Acum (%)]] &gt; 0.95, "C", "OTHER")))</f>
        <v>B</v>
      </c>
      <c r="K580" s="24">
        <f>ABC[[#This Row],[Carga STDEV]]/ABC[[#This Row],[Carga Promedio]]</f>
        <v>0.24960464227297952</v>
      </c>
      <c r="L58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80" s="26" t="str">
        <f>ABC[[#This Row],[ABC]]&amp;ABC[[#This Row],[XYZ]]</f>
        <v>BX</v>
      </c>
    </row>
    <row r="581" spans="1:13" x14ac:dyDescent="0.25">
      <c r="A581" s="22">
        <v>510211</v>
      </c>
      <c r="B581" s="22">
        <v>2279.953</v>
      </c>
      <c r="C581" s="22">
        <v>13.490846153846153</v>
      </c>
      <c r="D581" s="22">
        <v>3.9355315699528122</v>
      </c>
      <c r="E581" s="22">
        <v>169</v>
      </c>
      <c r="F581" s="22">
        <f t="shared" si="18"/>
        <v>129354</v>
      </c>
      <c r="G581" s="24">
        <f>ABC[[#This Row],[Frecuencia Acumulada]]/SUM($F$78:$F$1143)</f>
        <v>1.0610392971538679E-3</v>
      </c>
      <c r="H581" s="22">
        <f t="shared" si="19"/>
        <v>5436561.1800000044</v>
      </c>
      <c r="I581" s="24">
        <f>H581/SUM(ABC[Carga Total])</f>
        <v>0.9207207983555894</v>
      </c>
      <c r="J581" s="23" t="str">
        <f>IF(ABC[[#This Row],[Acum (%)]] &lt;= 0.8, "A", IF( AND(ABC[[#This Row],[Acum (%)]] &gt; 0.8, ABC[[#This Row],[Acum (%)]] &lt;= 0.95 ), "B",  IF( ABC[[#This Row],[Acum (%)]] &gt; 0.95, "C", "OTHER")))</f>
        <v>B</v>
      </c>
      <c r="K581" s="24">
        <f>ABC[[#This Row],[Carga STDEV]]/ABC[[#This Row],[Carga Promedio]]</f>
        <v>0.29171866056976847</v>
      </c>
      <c r="L58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81" s="26" t="str">
        <f>ABC[[#This Row],[ABC]]&amp;ABC[[#This Row],[XYZ]]</f>
        <v>BX</v>
      </c>
    </row>
    <row r="582" spans="1:13" x14ac:dyDescent="0.25">
      <c r="A582" s="22">
        <v>22553</v>
      </c>
      <c r="B582" s="22">
        <v>2277.9009999999989</v>
      </c>
      <c r="C582" s="22">
        <v>12.515939560439563</v>
      </c>
      <c r="D582" s="22">
        <v>4.8231113879336514</v>
      </c>
      <c r="E582" s="22">
        <v>182</v>
      </c>
      <c r="F582" s="22">
        <f t="shared" si="18"/>
        <v>129536</v>
      </c>
      <c r="G582" s="24">
        <f>ABC[[#This Row],[Frecuencia Acumulada]]/SUM($F$78:$F$1143)</f>
        <v>1.0625321706025591E-3</v>
      </c>
      <c r="H582" s="22">
        <f t="shared" si="19"/>
        <v>5438839.081000004</v>
      </c>
      <c r="I582" s="24">
        <f>H582/SUM(ABC[Carga Total])</f>
        <v>0.92110657729890566</v>
      </c>
      <c r="J582" s="23" t="str">
        <f>IF(ABC[[#This Row],[Acum (%)]] &lt;= 0.8, "A", IF( AND(ABC[[#This Row],[Acum (%)]] &gt; 0.8, ABC[[#This Row],[Acum (%)]] &lt;= 0.95 ), "B",  IF( ABC[[#This Row],[Acum (%)]] &gt; 0.95, "C", "OTHER")))</f>
        <v>B</v>
      </c>
      <c r="K582" s="24">
        <f>ABC[[#This Row],[Carga STDEV]]/ABC[[#This Row],[Carga Promedio]]</f>
        <v>0.3853575166804547</v>
      </c>
      <c r="L58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82" s="26" t="str">
        <f>ABC[[#This Row],[ABC]]&amp;ABC[[#This Row],[XYZ]]</f>
        <v>BY</v>
      </c>
    </row>
    <row r="583" spans="1:13" x14ac:dyDescent="0.25">
      <c r="A583" s="22">
        <v>3575</v>
      </c>
      <c r="B583" s="22">
        <v>2268.2370000000005</v>
      </c>
      <c r="C583" s="22">
        <v>7.2007523809523786</v>
      </c>
      <c r="D583" s="22">
        <v>2.2149387165579477</v>
      </c>
      <c r="E583" s="22">
        <v>315</v>
      </c>
      <c r="F583" s="22">
        <f t="shared" si="18"/>
        <v>129851</v>
      </c>
      <c r="G583" s="24">
        <f>ABC[[#This Row],[Frecuencia Acumulada]]/SUM($F$78:$F$1143)</f>
        <v>1.0651159900329863E-3</v>
      </c>
      <c r="H583" s="22">
        <f t="shared" si="19"/>
        <v>5441107.3180000037</v>
      </c>
      <c r="I583" s="24">
        <f>H583/SUM(ABC[Carga Total])</f>
        <v>0.92149071957420681</v>
      </c>
      <c r="J583" s="23" t="str">
        <f>IF(ABC[[#This Row],[Acum (%)]] &lt;= 0.8, "A", IF( AND(ABC[[#This Row],[Acum (%)]] &gt; 0.8, ABC[[#This Row],[Acum (%)]] &lt;= 0.95 ), "B",  IF( ABC[[#This Row],[Acum (%)]] &gt; 0.95, "C", "OTHER")))</f>
        <v>B</v>
      </c>
      <c r="K583" s="24">
        <f>ABC[[#This Row],[Carga STDEV]]/ABC[[#This Row],[Carga Promedio]]</f>
        <v>0.30759823409800374</v>
      </c>
      <c r="L58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83" s="26" t="str">
        <f>ABC[[#This Row],[ABC]]&amp;ABC[[#This Row],[XYZ]]</f>
        <v>BY</v>
      </c>
    </row>
    <row r="584" spans="1:13" x14ac:dyDescent="0.25">
      <c r="A584" s="22">
        <v>57046</v>
      </c>
      <c r="B584" s="22">
        <v>2264.9260000000008</v>
      </c>
      <c r="C584" s="22">
        <v>9.7626120689655096</v>
      </c>
      <c r="D584" s="22">
        <v>3.1009448714240779</v>
      </c>
      <c r="E584" s="22">
        <v>232</v>
      </c>
      <c r="F584" s="22">
        <f t="shared" si="18"/>
        <v>130083</v>
      </c>
      <c r="G584" s="24">
        <f>ABC[[#This Row],[Frecuencia Acumulada]]/SUM($F$78:$F$1143)</f>
        <v>1.0670189935499993E-3</v>
      </c>
      <c r="H584" s="22">
        <f t="shared" si="19"/>
        <v>5443372.2440000037</v>
      </c>
      <c r="I584" s="24">
        <f>H584/SUM(ABC[Carga Total])</f>
        <v>0.9218743011078071</v>
      </c>
      <c r="J584" s="23" t="str">
        <f>IF(ABC[[#This Row],[Acum (%)]] &lt;= 0.8, "A", IF( AND(ABC[[#This Row],[Acum (%)]] &gt; 0.8, ABC[[#This Row],[Acum (%)]] &lt;= 0.95 ), "B",  IF( ABC[[#This Row],[Acum (%)]] &gt; 0.95, "C", "OTHER")))</f>
        <v>B</v>
      </c>
      <c r="K584" s="24">
        <f>ABC[[#This Row],[Carga STDEV]]/ABC[[#This Row],[Carga Promedio]]</f>
        <v>0.31763475282211723</v>
      </c>
      <c r="L58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84" s="26" t="str">
        <f>ABC[[#This Row],[ABC]]&amp;ABC[[#This Row],[XYZ]]</f>
        <v>BY</v>
      </c>
    </row>
    <row r="585" spans="1:13" x14ac:dyDescent="0.25">
      <c r="A585" s="22">
        <v>560117</v>
      </c>
      <c r="B585" s="22">
        <v>2262.242999999999</v>
      </c>
      <c r="C585" s="22">
        <v>21.545171428571429</v>
      </c>
      <c r="D585" s="22">
        <v>7.9981420864919794</v>
      </c>
      <c r="E585" s="22">
        <v>105</v>
      </c>
      <c r="F585" s="22">
        <f t="shared" si="18"/>
        <v>130188</v>
      </c>
      <c r="G585" s="24">
        <f>ABC[[#This Row],[Frecuencia Acumulada]]/SUM($F$78:$F$1143)</f>
        <v>1.067880266693475E-3</v>
      </c>
      <c r="H585" s="22">
        <f t="shared" si="19"/>
        <v>5445634.4870000035</v>
      </c>
      <c r="I585" s="24">
        <f>H585/SUM(ABC[Carga Total])</f>
        <v>0.9222574282560303</v>
      </c>
      <c r="J585" s="23" t="str">
        <f>IF(ABC[[#This Row],[Acum (%)]] &lt;= 0.8, "A", IF( AND(ABC[[#This Row],[Acum (%)]] &gt; 0.8, ABC[[#This Row],[Acum (%)]] &lt;= 0.95 ), "B",  IF( ABC[[#This Row],[Acum (%)]] &gt; 0.95, "C", "OTHER")))</f>
        <v>B</v>
      </c>
      <c r="K585" s="24">
        <f>ABC[[#This Row],[Carga STDEV]]/ABC[[#This Row],[Carga Promedio]]</f>
        <v>0.37122666268904703</v>
      </c>
      <c r="L58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85" s="26" t="str">
        <f>ABC[[#This Row],[ABC]]&amp;ABC[[#This Row],[XYZ]]</f>
        <v>BY</v>
      </c>
    </row>
    <row r="586" spans="1:13" x14ac:dyDescent="0.25">
      <c r="A586" s="22">
        <v>52302</v>
      </c>
      <c r="B586" s="22">
        <v>2257.2999999999997</v>
      </c>
      <c r="C586" s="22">
        <v>83.603703703703701</v>
      </c>
      <c r="D586" s="22">
        <v>29.562508500327048</v>
      </c>
      <c r="E586" s="22">
        <v>27</v>
      </c>
      <c r="F586" s="22">
        <f t="shared" si="18"/>
        <v>130215</v>
      </c>
      <c r="G586" s="24">
        <f>ABC[[#This Row],[Frecuencia Acumulada]]/SUM($F$78:$F$1143)</f>
        <v>1.0681017369303686E-3</v>
      </c>
      <c r="H586" s="22">
        <f t="shared" si="19"/>
        <v>5447891.7870000033</v>
      </c>
      <c r="I586" s="24">
        <f>H586/SUM(ABC[Carga Total])</f>
        <v>0.9226397182715963</v>
      </c>
      <c r="J586" s="23" t="str">
        <f>IF(ABC[[#This Row],[Acum (%)]] &lt;= 0.8, "A", IF( AND(ABC[[#This Row],[Acum (%)]] &gt; 0.8, ABC[[#This Row],[Acum (%)]] &lt;= 0.95 ), "B",  IF( ABC[[#This Row],[Acum (%)]] &gt; 0.95, "C", "OTHER")))</f>
        <v>B</v>
      </c>
      <c r="K586" s="24">
        <f>ABC[[#This Row],[Carga STDEV]]/ABC[[#This Row],[Carga Promedio]]</f>
        <v>0.35360285717841239</v>
      </c>
      <c r="L58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86" s="26" t="str">
        <f>ABC[[#This Row],[ABC]]&amp;ABC[[#This Row],[XYZ]]</f>
        <v>BY</v>
      </c>
    </row>
    <row r="587" spans="1:13" x14ac:dyDescent="0.25">
      <c r="A587" s="22">
        <v>294205</v>
      </c>
      <c r="B587" s="22">
        <v>2253.1000000000004</v>
      </c>
      <c r="C587" s="22">
        <v>93.879166666666663</v>
      </c>
      <c r="D587" s="22">
        <v>34.090582394130713</v>
      </c>
      <c r="E587" s="22">
        <v>24</v>
      </c>
      <c r="F587" s="22">
        <f t="shared" si="18"/>
        <v>130239</v>
      </c>
      <c r="G587" s="24">
        <f>ABC[[#This Row],[Frecuencia Acumulada]]/SUM($F$78:$F$1143)</f>
        <v>1.0682985993631631E-3</v>
      </c>
      <c r="H587" s="22">
        <f t="shared" si="19"/>
        <v>5450144.8870000029</v>
      </c>
      <c r="I587" s="24">
        <f>H587/SUM(ABC[Carga Total])</f>
        <v>0.92302129698690738</v>
      </c>
      <c r="J587" s="23" t="str">
        <f>IF(ABC[[#This Row],[Acum (%)]] &lt;= 0.8, "A", IF( AND(ABC[[#This Row],[Acum (%)]] &gt; 0.8, ABC[[#This Row],[Acum (%)]] &lt;= 0.95 ), "B",  IF( ABC[[#This Row],[Acum (%)]] &gt; 0.95, "C", "OTHER")))</f>
        <v>B</v>
      </c>
      <c r="K587" s="24">
        <f>ABC[[#This Row],[Carga STDEV]]/ABC[[#This Row],[Carga Promedio]]</f>
        <v>0.36313256289518314</v>
      </c>
      <c r="L58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87" s="26" t="str">
        <f>ABC[[#This Row],[ABC]]&amp;ABC[[#This Row],[XYZ]]</f>
        <v>BY</v>
      </c>
    </row>
    <row r="588" spans="1:13" x14ac:dyDescent="0.25">
      <c r="A588" s="22">
        <v>57058</v>
      </c>
      <c r="B588" s="22">
        <v>2224.9990000000012</v>
      </c>
      <c r="C588" s="22">
        <v>10.645928229665071</v>
      </c>
      <c r="D588" s="22">
        <v>3.1856677750055575</v>
      </c>
      <c r="E588" s="22">
        <v>209</v>
      </c>
      <c r="F588" s="22">
        <f t="shared" si="18"/>
        <v>130448</v>
      </c>
      <c r="G588" s="24">
        <f>ABC[[#This Row],[Frecuencia Acumulada]]/SUM($F$78:$F$1143)</f>
        <v>1.0700129430487482E-3</v>
      </c>
      <c r="H588" s="22">
        <f t="shared" si="19"/>
        <v>5452369.8860000027</v>
      </c>
      <c r="I588" s="24">
        <f>H588/SUM(ABC[Carga Total])</f>
        <v>0.92339811659544169</v>
      </c>
      <c r="J588" s="23" t="str">
        <f>IF(ABC[[#This Row],[Acum (%)]] &lt;= 0.8, "A", IF( AND(ABC[[#This Row],[Acum (%)]] &gt; 0.8, ABC[[#This Row],[Acum (%)]] &lt;= 0.95 ), "B",  IF( ABC[[#This Row],[Acum (%)]] &gt; 0.95, "C", "OTHER")))</f>
        <v>B</v>
      </c>
      <c r="K588" s="24">
        <f>ABC[[#This Row],[Carga STDEV]]/ABC[[#This Row],[Carga Promedio]]</f>
        <v>0.29923814121991138</v>
      </c>
      <c r="L588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88" s="26" t="str">
        <f>ABC[[#This Row],[ABC]]&amp;ABC[[#This Row],[XYZ]]</f>
        <v>BX</v>
      </c>
    </row>
    <row r="589" spans="1:13" x14ac:dyDescent="0.25">
      <c r="A589" s="22">
        <v>560152</v>
      </c>
      <c r="B589" s="22">
        <v>2218.1600000000012</v>
      </c>
      <c r="C589" s="22">
        <v>25.206363636363637</v>
      </c>
      <c r="D589" s="22">
        <v>8.6351558700889406</v>
      </c>
      <c r="E589" s="22">
        <v>88</v>
      </c>
      <c r="F589" s="22">
        <f t="shared" si="18"/>
        <v>130536</v>
      </c>
      <c r="G589" s="24">
        <f>ABC[[#This Row],[Frecuencia Acumulada]]/SUM($F$78:$F$1143)</f>
        <v>1.0707347719689944E-3</v>
      </c>
      <c r="H589" s="22">
        <f t="shared" si="19"/>
        <v>5454588.0460000029</v>
      </c>
      <c r="I589" s="24">
        <f>H589/SUM(ABC[Carga Total])</f>
        <v>0.92377377797006099</v>
      </c>
      <c r="J589" s="23" t="str">
        <f>IF(ABC[[#This Row],[Acum (%)]] &lt;= 0.8, "A", IF( AND(ABC[[#This Row],[Acum (%)]] &gt; 0.8, ABC[[#This Row],[Acum (%)]] &lt;= 0.95 ), "B",  IF( ABC[[#This Row],[Acum (%)]] &gt; 0.95, "C", "OTHER")))</f>
        <v>B</v>
      </c>
      <c r="K589" s="24">
        <f>ABC[[#This Row],[Carga STDEV]]/ABC[[#This Row],[Carga Promedio]]</f>
        <v>0.34257840578129023</v>
      </c>
      <c r="L58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89" s="26" t="str">
        <f>ABC[[#This Row],[ABC]]&amp;ABC[[#This Row],[XYZ]]</f>
        <v>BY</v>
      </c>
    </row>
    <row r="590" spans="1:13" x14ac:dyDescent="0.25">
      <c r="A590" s="22">
        <v>510225</v>
      </c>
      <c r="B590" s="22">
        <v>2208.6299999999997</v>
      </c>
      <c r="C590" s="22">
        <v>11.624368421052631</v>
      </c>
      <c r="D590" s="22">
        <v>3.6056522663263251</v>
      </c>
      <c r="E590" s="22">
        <v>190</v>
      </c>
      <c r="F590" s="22">
        <f t="shared" si="18"/>
        <v>130726</v>
      </c>
      <c r="G590" s="24">
        <f>ABC[[#This Row],[Frecuencia Acumulada]]/SUM($F$78:$F$1143)</f>
        <v>1.072293266228617E-3</v>
      </c>
      <c r="H590" s="22">
        <f t="shared" si="19"/>
        <v>5456796.6760000028</v>
      </c>
      <c r="I590" s="24">
        <f>H590/SUM(ABC[Carga Total])</f>
        <v>0.92414782537053042</v>
      </c>
      <c r="J590" s="23" t="str">
        <f>IF(ABC[[#This Row],[Acum (%)]] &lt;= 0.8, "A", IF( AND(ABC[[#This Row],[Acum (%)]] &gt; 0.8, ABC[[#This Row],[Acum (%)]] &lt;= 0.95 ), "B",  IF( ABC[[#This Row],[Acum (%)]] &gt; 0.95, "C", "OTHER")))</f>
        <v>B</v>
      </c>
      <c r="K590" s="24">
        <f>ABC[[#This Row],[Carga STDEV]]/ABC[[#This Row],[Carga Promedio]]</f>
        <v>0.31018048772406503</v>
      </c>
      <c r="L59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90" s="26" t="str">
        <f>ABC[[#This Row],[ABC]]&amp;ABC[[#This Row],[XYZ]]</f>
        <v>BY</v>
      </c>
    </row>
    <row r="591" spans="1:13" x14ac:dyDescent="0.25">
      <c r="A591" s="22">
        <v>22558</v>
      </c>
      <c r="B591" s="22">
        <v>2200.5000000000005</v>
      </c>
      <c r="C591" s="22">
        <v>10.630434782608694</v>
      </c>
      <c r="D591" s="22">
        <v>4.4019844713236536</v>
      </c>
      <c r="E591" s="22">
        <v>207</v>
      </c>
      <c r="F591" s="22">
        <f t="shared" si="18"/>
        <v>130933</v>
      </c>
      <c r="G591" s="24">
        <f>ABC[[#This Row],[Frecuencia Acumulada]]/SUM($F$78:$F$1143)</f>
        <v>1.0739912047114692E-3</v>
      </c>
      <c r="H591" s="22">
        <f t="shared" si="19"/>
        <v>5458997.1760000028</v>
      </c>
      <c r="I591" s="24">
        <f>H591/SUM(ABC[Carga Total])</f>
        <v>0.92452049589693497</v>
      </c>
      <c r="J591" s="23" t="str">
        <f>IF(ABC[[#This Row],[Acum (%)]] &lt;= 0.8, "A", IF( AND(ABC[[#This Row],[Acum (%)]] &gt; 0.8, ABC[[#This Row],[Acum (%)]] &lt;= 0.95 ), "B",  IF( ABC[[#This Row],[Acum (%)]] &gt; 0.95, "C", "OTHER")))</f>
        <v>B</v>
      </c>
      <c r="K591" s="24">
        <f>ABC[[#This Row],[Carga STDEV]]/ABC[[#This Row],[Carga Promedio]]</f>
        <v>0.41409260875437243</v>
      </c>
      <c r="L59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91" s="26" t="str">
        <f>ABC[[#This Row],[ABC]]&amp;ABC[[#This Row],[XYZ]]</f>
        <v>BY</v>
      </c>
    </row>
    <row r="592" spans="1:13" x14ac:dyDescent="0.25">
      <c r="A592" s="22">
        <v>235134</v>
      </c>
      <c r="B592" s="22">
        <v>2191.9999999999991</v>
      </c>
      <c r="C592" s="22">
        <v>28.102564102564102</v>
      </c>
      <c r="D592" s="22">
        <v>5.5382723725418979</v>
      </c>
      <c r="E592" s="22">
        <v>78</v>
      </c>
      <c r="F592" s="22">
        <f t="shared" si="18"/>
        <v>131011</v>
      </c>
      <c r="G592" s="24">
        <f>ABC[[#This Row],[Frecuencia Acumulada]]/SUM($F$78:$F$1143)</f>
        <v>1.0746310076180511E-3</v>
      </c>
      <c r="H592" s="22">
        <f t="shared" si="19"/>
        <v>5461189.1760000028</v>
      </c>
      <c r="I592" s="24">
        <f>H592/SUM(ABC[Carga Total])</f>
        <v>0.92489172688710952</v>
      </c>
      <c r="J592" s="23" t="str">
        <f>IF(ABC[[#This Row],[Acum (%)]] &lt;= 0.8, "A", IF( AND(ABC[[#This Row],[Acum (%)]] &gt; 0.8, ABC[[#This Row],[Acum (%)]] &lt;= 0.95 ), "B",  IF( ABC[[#This Row],[Acum (%)]] &gt; 0.95, "C", "OTHER")))</f>
        <v>B</v>
      </c>
      <c r="K592" s="24">
        <f>ABC[[#This Row],[Carga STDEV]]/ABC[[#This Row],[Carga Promedio]]</f>
        <v>0.19707356070176463</v>
      </c>
      <c r="L59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92" s="26" t="str">
        <f>ABC[[#This Row],[ABC]]&amp;ABC[[#This Row],[XYZ]]</f>
        <v>BX</v>
      </c>
    </row>
    <row r="593" spans="1:13" x14ac:dyDescent="0.25">
      <c r="A593" s="22">
        <v>23527</v>
      </c>
      <c r="B593" s="22">
        <v>2188.6999999999998</v>
      </c>
      <c r="C593" s="22">
        <v>20.265740740740739</v>
      </c>
      <c r="D593" s="22">
        <v>8.3222274385907724</v>
      </c>
      <c r="E593" s="22">
        <v>108</v>
      </c>
      <c r="F593" s="22">
        <f t="shared" si="18"/>
        <v>131119</v>
      </c>
      <c r="G593" s="24">
        <f>ABC[[#This Row],[Frecuencia Acumulada]]/SUM($F$78:$F$1143)</f>
        <v>1.0755168885656261E-3</v>
      </c>
      <c r="H593" s="22">
        <f t="shared" si="19"/>
        <v>5463377.876000003</v>
      </c>
      <c r="I593" s="24">
        <f>H593/SUM(ABC[Carga Total])</f>
        <v>0.92526239899851226</v>
      </c>
      <c r="J593" s="23" t="str">
        <f>IF(ABC[[#This Row],[Acum (%)]] &lt;= 0.8, "A", IF( AND(ABC[[#This Row],[Acum (%)]] &gt; 0.8, ABC[[#This Row],[Acum (%)]] &lt;= 0.95 ), "B",  IF( ABC[[#This Row],[Acum (%)]] &gt; 0.95, "C", "OTHER")))</f>
        <v>B</v>
      </c>
      <c r="K593" s="24">
        <f>ABC[[#This Row],[Carga STDEV]]/ABC[[#This Row],[Carga Promedio]]</f>
        <v>0.4106549839483728</v>
      </c>
      <c r="L59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93" s="26" t="str">
        <f>ABC[[#This Row],[ABC]]&amp;ABC[[#This Row],[XYZ]]</f>
        <v>BY</v>
      </c>
    </row>
    <row r="594" spans="1:13" x14ac:dyDescent="0.25">
      <c r="A594" s="22">
        <v>22567</v>
      </c>
      <c r="B594" s="22">
        <v>2176.099999999999</v>
      </c>
      <c r="C594" s="22">
        <v>16.361654135338345</v>
      </c>
      <c r="D594" s="22">
        <v>5.9870785333349259</v>
      </c>
      <c r="E594" s="22">
        <v>133</v>
      </c>
      <c r="F594" s="22">
        <f t="shared" si="18"/>
        <v>131252</v>
      </c>
      <c r="G594" s="24">
        <f>ABC[[#This Row],[Frecuencia Acumulada]]/SUM($F$78:$F$1143)</f>
        <v>1.076607834547362E-3</v>
      </c>
      <c r="H594" s="22">
        <f t="shared" si="19"/>
        <v>5465553.9760000026</v>
      </c>
      <c r="I594" s="24">
        <f>H594/SUM(ABC[Carga Total])</f>
        <v>0.92563093720915024</v>
      </c>
      <c r="J594" s="23" t="str">
        <f>IF(ABC[[#This Row],[Acum (%)]] &lt;= 0.8, "A", IF( AND(ABC[[#This Row],[Acum (%)]] &gt; 0.8, ABC[[#This Row],[Acum (%)]] &lt;= 0.95 ), "B",  IF( ABC[[#This Row],[Acum (%)]] &gt; 0.95, "C", "OTHER")))</f>
        <v>B</v>
      </c>
      <c r="K594" s="24">
        <f>ABC[[#This Row],[Carga STDEV]]/ABC[[#This Row],[Carga Promedio]]</f>
        <v>0.36592134779355046</v>
      </c>
      <c r="L59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94" s="26" t="str">
        <f>ABC[[#This Row],[ABC]]&amp;ABC[[#This Row],[XYZ]]</f>
        <v>BY</v>
      </c>
    </row>
    <row r="595" spans="1:13" x14ac:dyDescent="0.25">
      <c r="A595" s="22">
        <v>510229</v>
      </c>
      <c r="B595" s="22">
        <v>2174.2009999999996</v>
      </c>
      <c r="C595" s="22">
        <v>12.865094674556213</v>
      </c>
      <c r="D595" s="22">
        <v>3.3087012022461741</v>
      </c>
      <c r="E595" s="22">
        <v>169</v>
      </c>
      <c r="F595" s="22">
        <f t="shared" si="18"/>
        <v>131421</v>
      </c>
      <c r="G595" s="24">
        <f>ABC[[#This Row],[Frecuencia Acumulada]]/SUM($F$78:$F$1143)</f>
        <v>1.0779940741782897E-3</v>
      </c>
      <c r="H595" s="22">
        <f t="shared" si="19"/>
        <v>5467728.1770000029</v>
      </c>
      <c r="I595" s="24">
        <f>H595/SUM(ABC[Carga Total])</f>
        <v>0.92599915381045883</v>
      </c>
      <c r="J595" s="23" t="str">
        <f>IF(ABC[[#This Row],[Acum (%)]] &lt;= 0.8, "A", IF( AND(ABC[[#This Row],[Acum (%)]] &gt; 0.8, ABC[[#This Row],[Acum (%)]] &lt;= 0.95 ), "B",  IF( ABC[[#This Row],[Acum (%)]] &gt; 0.95, "C", "OTHER")))</f>
        <v>B</v>
      </c>
      <c r="K595" s="24">
        <f>ABC[[#This Row],[Carga STDEV]]/ABC[[#This Row],[Carga Promedio]]</f>
        <v>0.2571843648216533</v>
      </c>
      <c r="L59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95" s="26" t="str">
        <f>ABC[[#This Row],[ABC]]&amp;ABC[[#This Row],[XYZ]]</f>
        <v>BX</v>
      </c>
    </row>
    <row r="596" spans="1:13" x14ac:dyDescent="0.25">
      <c r="A596" s="22">
        <v>57044</v>
      </c>
      <c r="B596" s="22">
        <v>2174.1880000000006</v>
      </c>
      <c r="C596" s="22">
        <v>13.01908982035928</v>
      </c>
      <c r="D596" s="22">
        <v>3.3421329471554566</v>
      </c>
      <c r="E596" s="22">
        <v>167</v>
      </c>
      <c r="F596" s="22">
        <f t="shared" si="18"/>
        <v>131588</v>
      </c>
      <c r="G596" s="24">
        <f>ABC[[#This Row],[Frecuencia Acumulada]]/SUM($F$78:$F$1143)</f>
        <v>1.0793639086064844E-3</v>
      </c>
      <c r="H596" s="22">
        <f t="shared" si="19"/>
        <v>5469902.365000003</v>
      </c>
      <c r="I596" s="24">
        <f>H596/SUM(ABC[Carga Total])</f>
        <v>0.92636736821012378</v>
      </c>
      <c r="J596" s="23" t="str">
        <f>IF(ABC[[#This Row],[Acum (%)]] &lt;= 0.8, "A", IF( AND(ABC[[#This Row],[Acum (%)]] &gt; 0.8, ABC[[#This Row],[Acum (%)]] &lt;= 0.95 ), "B",  IF( ABC[[#This Row],[Acum (%)]] &gt; 0.95, "C", "OTHER")))</f>
        <v>B</v>
      </c>
      <c r="K596" s="24">
        <f>ABC[[#This Row],[Carga STDEV]]/ABC[[#This Row],[Carga Promedio]]</f>
        <v>0.25671018429637238</v>
      </c>
      <c r="L59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96" s="26" t="str">
        <f>ABC[[#This Row],[ABC]]&amp;ABC[[#This Row],[XYZ]]</f>
        <v>BX</v>
      </c>
    </row>
    <row r="597" spans="1:13" x14ac:dyDescent="0.25">
      <c r="A597" s="22">
        <v>3428</v>
      </c>
      <c r="B597" s="22">
        <v>2171.3000000000006</v>
      </c>
      <c r="C597" s="22">
        <v>17.944628099173553</v>
      </c>
      <c r="D597" s="22">
        <v>4.7954657475095361</v>
      </c>
      <c r="E597" s="22">
        <v>121</v>
      </c>
      <c r="F597" s="22">
        <f t="shared" si="18"/>
        <v>131709</v>
      </c>
      <c r="G597" s="24">
        <f>ABC[[#This Row],[Frecuencia Acumulada]]/SUM($F$78:$F$1143)</f>
        <v>1.080356423371823E-3</v>
      </c>
      <c r="H597" s="22">
        <f t="shared" si="19"/>
        <v>5472073.6650000028</v>
      </c>
      <c r="I597" s="24">
        <f>H597/SUM(ABC[Carga Total])</f>
        <v>0.92673509350618477</v>
      </c>
      <c r="J597" s="23" t="str">
        <f>IF(ABC[[#This Row],[Acum (%)]] &lt;= 0.8, "A", IF( AND(ABC[[#This Row],[Acum (%)]] &gt; 0.8, ABC[[#This Row],[Acum (%)]] &lt;= 0.95 ), "B",  IF( ABC[[#This Row],[Acum (%)]] &gt; 0.95, "C", "OTHER")))</f>
        <v>B</v>
      </c>
      <c r="K597" s="24">
        <f>ABC[[#This Row],[Carga STDEV]]/ABC[[#This Row],[Carga Promedio]]</f>
        <v>0.26723684219069399</v>
      </c>
      <c r="L59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97" s="26" t="str">
        <f>ABC[[#This Row],[ABC]]&amp;ABC[[#This Row],[XYZ]]</f>
        <v>BX</v>
      </c>
    </row>
    <row r="598" spans="1:13" x14ac:dyDescent="0.25">
      <c r="A598" s="22">
        <v>510247</v>
      </c>
      <c r="B598" s="22">
        <v>2161.2590000000005</v>
      </c>
      <c r="C598" s="22">
        <v>10.970857868020303</v>
      </c>
      <c r="D598" s="22">
        <v>3.8021678738477522</v>
      </c>
      <c r="E598" s="22">
        <v>197</v>
      </c>
      <c r="F598" s="22">
        <f t="shared" si="18"/>
        <v>131906</v>
      </c>
      <c r="G598" s="24">
        <f>ABC[[#This Row],[Frecuencia Acumulada]]/SUM($F$78:$F$1143)</f>
        <v>1.0819723358410107E-3</v>
      </c>
      <c r="H598" s="22">
        <f t="shared" si="19"/>
        <v>5474234.9240000024</v>
      </c>
      <c r="I598" s="24">
        <f>H598/SUM(ABC[Carga Total])</f>
        <v>0.92710111828656494</v>
      </c>
      <c r="J598" s="23" t="str">
        <f>IF(ABC[[#This Row],[Acum (%)]] &lt;= 0.8, "A", IF( AND(ABC[[#This Row],[Acum (%)]] &gt; 0.8, ABC[[#This Row],[Acum (%)]] &lt;= 0.95 ), "B",  IF( ABC[[#This Row],[Acum (%)]] &gt; 0.95, "C", "OTHER")))</f>
        <v>B</v>
      </c>
      <c r="K598" s="24">
        <f>ABC[[#This Row],[Carga STDEV]]/ABC[[#This Row],[Carga Promedio]]</f>
        <v>0.34656978693807972</v>
      </c>
      <c r="L59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598" s="26" t="str">
        <f>ABC[[#This Row],[ABC]]&amp;ABC[[#This Row],[XYZ]]</f>
        <v>BY</v>
      </c>
    </row>
    <row r="599" spans="1:13" x14ac:dyDescent="0.25">
      <c r="A599" s="22">
        <v>57041</v>
      </c>
      <c r="B599" s="22">
        <v>2150.9989999999989</v>
      </c>
      <c r="C599" s="22">
        <v>18.543094827586206</v>
      </c>
      <c r="D599" s="22">
        <v>2.996954352493467</v>
      </c>
      <c r="E599" s="22">
        <v>116</v>
      </c>
      <c r="F599" s="22">
        <f t="shared" si="18"/>
        <v>132022</v>
      </c>
      <c r="G599" s="24">
        <f>ABC[[#This Row],[Frecuencia Acumulada]]/SUM($F$78:$F$1143)</f>
        <v>1.0829238375995173E-3</v>
      </c>
      <c r="H599" s="22">
        <f t="shared" si="19"/>
        <v>5476385.9230000023</v>
      </c>
      <c r="I599" s="24">
        <f>H599/SUM(ABC[Carga Total])</f>
        <v>0.92746540546203682</v>
      </c>
      <c r="J599" s="23" t="str">
        <f>IF(ABC[[#This Row],[Acum (%)]] &lt;= 0.8, "A", IF( AND(ABC[[#This Row],[Acum (%)]] &gt; 0.8, ABC[[#This Row],[Acum (%)]] &lt;= 0.95 ), "B",  IF( ABC[[#This Row],[Acum (%)]] &gt; 0.95, "C", "OTHER")))</f>
        <v>B</v>
      </c>
      <c r="K599" s="24">
        <f>ABC[[#This Row],[Carga STDEV]]/ABC[[#This Row],[Carga Promedio]]</f>
        <v>0.16162104440273667</v>
      </c>
      <c r="L599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599" s="26" t="str">
        <f>ABC[[#This Row],[ABC]]&amp;ABC[[#This Row],[XYZ]]</f>
        <v>BX</v>
      </c>
    </row>
    <row r="600" spans="1:13" x14ac:dyDescent="0.25">
      <c r="A600" s="22">
        <v>510184</v>
      </c>
      <c r="B600" s="22">
        <v>2143.1459999999984</v>
      </c>
      <c r="C600" s="22">
        <v>14.193019867549669</v>
      </c>
      <c r="D600" s="22">
        <v>3.77391455382904</v>
      </c>
      <c r="E600" s="22">
        <v>151</v>
      </c>
      <c r="F600" s="22">
        <f t="shared" si="18"/>
        <v>132173</v>
      </c>
      <c r="G600" s="24">
        <f>ABC[[#This Row],[Frecuencia Acumulada]]/SUM($F$78:$F$1143)</f>
        <v>1.084162430405849E-3</v>
      </c>
      <c r="H600" s="22">
        <f t="shared" si="19"/>
        <v>5478529.069000002</v>
      </c>
      <c r="I600" s="24">
        <f>H600/SUM(ABC[Carga Total])</f>
        <v>0.92782836267538915</v>
      </c>
      <c r="J600" s="23" t="str">
        <f>IF(ABC[[#This Row],[Acum (%)]] &lt;= 0.8, "A", IF( AND(ABC[[#This Row],[Acum (%)]] &gt; 0.8, ABC[[#This Row],[Acum (%)]] &lt;= 0.95 ), "B",  IF( ABC[[#This Row],[Acum (%)]] &gt; 0.95, "C", "OTHER")))</f>
        <v>B</v>
      </c>
      <c r="K600" s="24">
        <f>ABC[[#This Row],[Carga STDEV]]/ABC[[#This Row],[Carga Promedio]]</f>
        <v>0.26589933566270568</v>
      </c>
      <c r="L60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00" s="26" t="str">
        <f>ABC[[#This Row],[ABC]]&amp;ABC[[#This Row],[XYZ]]</f>
        <v>BX</v>
      </c>
    </row>
    <row r="601" spans="1:13" x14ac:dyDescent="0.25">
      <c r="A601" s="22">
        <v>510221</v>
      </c>
      <c r="B601" s="22">
        <v>2128.4719999999998</v>
      </c>
      <c r="C601" s="22">
        <v>14.479401360544218</v>
      </c>
      <c r="D601" s="22">
        <v>4.1131585481131117</v>
      </c>
      <c r="E601" s="22">
        <v>147</v>
      </c>
      <c r="F601" s="22">
        <f t="shared" si="18"/>
        <v>132320</v>
      </c>
      <c r="G601" s="24">
        <f>ABC[[#This Row],[Frecuencia Acumulada]]/SUM($F$78:$F$1143)</f>
        <v>1.0853682128067149E-3</v>
      </c>
      <c r="H601" s="22">
        <f t="shared" si="19"/>
        <v>5480657.5410000021</v>
      </c>
      <c r="I601" s="24">
        <f>H601/SUM(ABC[Carga Total])</f>
        <v>0.92818883474113667</v>
      </c>
      <c r="J601" s="23" t="str">
        <f>IF(ABC[[#This Row],[Acum (%)]] &lt;= 0.8, "A", IF( AND(ABC[[#This Row],[Acum (%)]] &gt; 0.8, ABC[[#This Row],[Acum (%)]] &lt;= 0.95 ), "B",  IF( ABC[[#This Row],[Acum (%)]] &gt; 0.95, "C", "OTHER")))</f>
        <v>B</v>
      </c>
      <c r="K601" s="24">
        <f>ABC[[#This Row],[Carga STDEV]]/ABC[[#This Row],[Carga Promedio]]</f>
        <v>0.28406965493209563</v>
      </c>
      <c r="L60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01" s="26" t="str">
        <f>ABC[[#This Row],[ABC]]&amp;ABC[[#This Row],[XYZ]]</f>
        <v>BX</v>
      </c>
    </row>
    <row r="602" spans="1:13" x14ac:dyDescent="0.25">
      <c r="A602" s="22">
        <v>294207</v>
      </c>
      <c r="B602" s="22">
        <v>2122.6</v>
      </c>
      <c r="C602" s="22">
        <v>81.638461538461542</v>
      </c>
      <c r="D602" s="22">
        <v>29.911871582006722</v>
      </c>
      <c r="E602" s="22">
        <v>26</v>
      </c>
      <c r="F602" s="22">
        <f t="shared" si="18"/>
        <v>132346</v>
      </c>
      <c r="G602" s="24">
        <f>ABC[[#This Row],[Frecuencia Acumulada]]/SUM($F$78:$F$1143)</f>
        <v>1.0855814804422424E-3</v>
      </c>
      <c r="H602" s="22">
        <f t="shared" si="19"/>
        <v>5482780.1410000017</v>
      </c>
      <c r="I602" s="24">
        <f>H602/SUM(ABC[Carga Total])</f>
        <v>0.92854831234138491</v>
      </c>
      <c r="J602" s="23" t="str">
        <f>IF(ABC[[#This Row],[Acum (%)]] &lt;= 0.8, "A", IF( AND(ABC[[#This Row],[Acum (%)]] &gt; 0.8, ABC[[#This Row],[Acum (%)]] &lt;= 0.95 ), "B",  IF( ABC[[#This Row],[Acum (%)]] &gt; 0.95, "C", "OTHER")))</f>
        <v>B</v>
      </c>
      <c r="K602" s="24">
        <f>ABC[[#This Row],[Carga STDEV]]/ABC[[#This Row],[Carga Promedio]]</f>
        <v>0.36639435651190744</v>
      </c>
      <c r="L60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02" s="26" t="str">
        <f>ABC[[#This Row],[ABC]]&amp;ABC[[#This Row],[XYZ]]</f>
        <v>BY</v>
      </c>
    </row>
    <row r="603" spans="1:13" x14ac:dyDescent="0.25">
      <c r="A603" s="22">
        <v>510213</v>
      </c>
      <c r="B603" s="22">
        <v>2120.8349999999996</v>
      </c>
      <c r="C603" s="22">
        <v>14.526267123287672</v>
      </c>
      <c r="D603" s="22">
        <v>3.2445838972176522</v>
      </c>
      <c r="E603" s="22">
        <v>146</v>
      </c>
      <c r="F603" s="22">
        <f t="shared" si="18"/>
        <v>132492</v>
      </c>
      <c r="G603" s="24">
        <f>ABC[[#This Row],[Frecuencia Acumulada]]/SUM($F$78:$F$1143)</f>
        <v>1.0867790602417419E-3</v>
      </c>
      <c r="H603" s="22">
        <f t="shared" si="19"/>
        <v>5484900.9760000017</v>
      </c>
      <c r="I603" s="24">
        <f>H603/SUM(ABC[Carga Total])</f>
        <v>0.92890749102616899</v>
      </c>
      <c r="J603" s="23" t="str">
        <f>IF(ABC[[#This Row],[Acum (%)]] &lt;= 0.8, "A", IF( AND(ABC[[#This Row],[Acum (%)]] &gt; 0.8, ABC[[#This Row],[Acum (%)]] &lt;= 0.95 ), "B",  IF( ABC[[#This Row],[Acum (%)]] &gt; 0.95, "C", "OTHER")))</f>
        <v>B</v>
      </c>
      <c r="K603" s="24">
        <f>ABC[[#This Row],[Carga STDEV]]/ABC[[#This Row],[Carga Promedio]]</f>
        <v>0.22335978470450421</v>
      </c>
      <c r="L60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03" s="26" t="str">
        <f>ABC[[#This Row],[ABC]]&amp;ABC[[#This Row],[XYZ]]</f>
        <v>BX</v>
      </c>
    </row>
    <row r="604" spans="1:13" x14ac:dyDescent="0.25">
      <c r="A604" s="22">
        <v>30717</v>
      </c>
      <c r="B604" s="22">
        <v>2119.900000000001</v>
      </c>
      <c r="C604" s="22">
        <v>45.104255319148933</v>
      </c>
      <c r="D604" s="22">
        <v>18.247750992416059</v>
      </c>
      <c r="E604" s="22">
        <v>47</v>
      </c>
      <c r="F604" s="22">
        <f t="shared" si="18"/>
        <v>132539</v>
      </c>
      <c r="G604" s="24">
        <f>ABC[[#This Row],[Frecuencia Acumulada]]/SUM($F$78:$F$1143)</f>
        <v>1.0871645825059643E-3</v>
      </c>
      <c r="H604" s="22">
        <f t="shared" si="19"/>
        <v>5487020.876000002</v>
      </c>
      <c r="I604" s="24">
        <f>H604/SUM(ABC[Carga Total])</f>
        <v>0.92926651136196781</v>
      </c>
      <c r="J604" s="23" t="str">
        <f>IF(ABC[[#This Row],[Acum (%)]] &lt;= 0.8, "A", IF( AND(ABC[[#This Row],[Acum (%)]] &gt; 0.8, ABC[[#This Row],[Acum (%)]] &lt;= 0.95 ), "B",  IF( ABC[[#This Row],[Acum (%)]] &gt; 0.95, "C", "OTHER")))</f>
        <v>B</v>
      </c>
      <c r="K604" s="24">
        <f>ABC[[#This Row],[Carga STDEV]]/ABC[[#This Row],[Carga Promedio]]</f>
        <v>0.4045682799394098</v>
      </c>
      <c r="L60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04" s="26" t="str">
        <f>ABC[[#This Row],[ABC]]&amp;ABC[[#This Row],[XYZ]]</f>
        <v>BY</v>
      </c>
    </row>
    <row r="605" spans="1:13" x14ac:dyDescent="0.25">
      <c r="A605" s="22">
        <v>510233</v>
      </c>
      <c r="B605" s="22">
        <v>2119.3490000000002</v>
      </c>
      <c r="C605" s="22">
        <v>10.388965686274506</v>
      </c>
      <c r="D605" s="22">
        <v>2.7541841011189092</v>
      </c>
      <c r="E605" s="22">
        <v>204</v>
      </c>
      <c r="F605" s="22">
        <f t="shared" si="18"/>
        <v>132743</v>
      </c>
      <c r="G605" s="24">
        <f>ABC[[#This Row],[Frecuencia Acumulada]]/SUM($F$78:$F$1143)</f>
        <v>1.0888379131847171E-3</v>
      </c>
      <c r="H605" s="22">
        <f t="shared" si="19"/>
        <v>5489140.2250000024</v>
      </c>
      <c r="I605" s="24">
        <f>H605/SUM(ABC[Carga Total])</f>
        <v>0.92962543838194744</v>
      </c>
      <c r="J605" s="23" t="str">
        <f>IF(ABC[[#This Row],[Acum (%)]] &lt;= 0.8, "A", IF( AND(ABC[[#This Row],[Acum (%)]] &gt; 0.8, ABC[[#This Row],[Acum (%)]] &lt;= 0.95 ), "B",  IF( ABC[[#This Row],[Acum (%)]] &gt; 0.95, "C", "OTHER")))</f>
        <v>B</v>
      </c>
      <c r="K605" s="24">
        <f>ABC[[#This Row],[Carga STDEV]]/ABC[[#This Row],[Carga Promedio]]</f>
        <v>0.26510667031633661</v>
      </c>
      <c r="L60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05" s="26" t="str">
        <f>ABC[[#This Row],[ABC]]&amp;ABC[[#This Row],[XYZ]]</f>
        <v>BX</v>
      </c>
    </row>
    <row r="606" spans="1:13" x14ac:dyDescent="0.25">
      <c r="A606" s="22">
        <v>510243</v>
      </c>
      <c r="B606" s="22">
        <v>2109.9129999999996</v>
      </c>
      <c r="C606" s="22">
        <v>11.853443820224722</v>
      </c>
      <c r="D606" s="22">
        <v>2.6203346984410696</v>
      </c>
      <c r="E606" s="22">
        <v>178</v>
      </c>
      <c r="F606" s="22">
        <f t="shared" si="18"/>
        <v>132921</v>
      </c>
      <c r="G606" s="24">
        <f>ABC[[#This Row],[Frecuencia Acumulada]]/SUM($F$78:$F$1143)</f>
        <v>1.0902979762279425E-3</v>
      </c>
      <c r="H606" s="22">
        <f t="shared" si="19"/>
        <v>5491250.1380000021</v>
      </c>
      <c r="I606" s="24">
        <f>H606/SUM(ABC[Carga Total])</f>
        <v>0.9299827673473543</v>
      </c>
      <c r="J606" s="23" t="str">
        <f>IF(ABC[[#This Row],[Acum (%)]] &lt;= 0.8, "A", IF( AND(ABC[[#This Row],[Acum (%)]] &gt; 0.8, ABC[[#This Row],[Acum (%)]] &lt;= 0.95 ), "B",  IF( ABC[[#This Row],[Acum (%)]] &gt; 0.95, "C", "OTHER")))</f>
        <v>B</v>
      </c>
      <c r="K606" s="24">
        <f>ABC[[#This Row],[Carga STDEV]]/ABC[[#This Row],[Carga Promedio]]</f>
        <v>0.22106104674577115</v>
      </c>
      <c r="L60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06" s="26" t="str">
        <f>ABC[[#This Row],[ABC]]&amp;ABC[[#This Row],[XYZ]]</f>
        <v>BX</v>
      </c>
    </row>
    <row r="607" spans="1:13" x14ac:dyDescent="0.25">
      <c r="A607" s="22">
        <v>510222</v>
      </c>
      <c r="B607" s="22">
        <v>2099.5819999999999</v>
      </c>
      <c r="C607" s="22">
        <v>16.275829457364342</v>
      </c>
      <c r="D607" s="22">
        <v>2.4966806999620479</v>
      </c>
      <c r="E607" s="22">
        <v>129</v>
      </c>
      <c r="F607" s="22">
        <f t="shared" si="18"/>
        <v>133050</v>
      </c>
      <c r="G607" s="24">
        <f>ABC[[#This Row],[Frecuencia Acumulada]]/SUM($F$78:$F$1143)</f>
        <v>1.0913561118042127E-3</v>
      </c>
      <c r="H607" s="22">
        <f t="shared" si="19"/>
        <v>5493349.7200000025</v>
      </c>
      <c r="I607" s="24">
        <f>H607/SUM(ABC[Carga Total])</f>
        <v>0.93033834668349147</v>
      </c>
      <c r="J607" s="23" t="str">
        <f>IF(ABC[[#This Row],[Acum (%)]] &lt;= 0.8, "A", IF( AND(ABC[[#This Row],[Acum (%)]] &gt; 0.8, ABC[[#This Row],[Acum (%)]] &lt;= 0.95 ), "B",  IF( ABC[[#This Row],[Acum (%)]] &gt; 0.95, "C", "OTHER")))</f>
        <v>B</v>
      </c>
      <c r="K607" s="24">
        <f>ABC[[#This Row],[Carga STDEV]]/ABC[[#This Row],[Carga Promedio]]</f>
        <v>0.15339806223100796</v>
      </c>
      <c r="L60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07" s="26" t="str">
        <f>ABC[[#This Row],[ABC]]&amp;ABC[[#This Row],[XYZ]]</f>
        <v>BX</v>
      </c>
    </row>
    <row r="608" spans="1:13" x14ac:dyDescent="0.25">
      <c r="A608" s="22">
        <v>57054</v>
      </c>
      <c r="B608" s="22">
        <v>2087.8040000000005</v>
      </c>
      <c r="C608" s="22">
        <v>12.730512195121952</v>
      </c>
      <c r="D608" s="22">
        <v>3.0128454367287483</v>
      </c>
      <c r="E608" s="22">
        <v>164</v>
      </c>
      <c r="F608" s="22">
        <f t="shared" si="18"/>
        <v>133214</v>
      </c>
      <c r="G608" s="24">
        <f>ABC[[#This Row],[Frecuencia Acumulada]]/SUM($F$78:$F$1143)</f>
        <v>1.0927013384283081E-3</v>
      </c>
      <c r="H608" s="22">
        <f t="shared" si="19"/>
        <v>5495437.5240000021</v>
      </c>
      <c r="I608" s="24">
        <f>H608/SUM(ABC[Carga Total])</f>
        <v>0.93069193133048511</v>
      </c>
      <c r="J608" s="23" t="str">
        <f>IF(ABC[[#This Row],[Acum (%)]] &lt;= 0.8, "A", IF( AND(ABC[[#This Row],[Acum (%)]] &gt; 0.8, ABC[[#This Row],[Acum (%)]] &lt;= 0.95 ), "B",  IF( ABC[[#This Row],[Acum (%)]] &gt; 0.95, "C", "OTHER")))</f>
        <v>B</v>
      </c>
      <c r="K608" s="24">
        <f>ABC[[#This Row],[Carga STDEV]]/ABC[[#This Row],[Carga Promedio]]</f>
        <v>0.23666333220144933</v>
      </c>
      <c r="L608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08" s="26" t="str">
        <f>ABC[[#This Row],[ABC]]&amp;ABC[[#This Row],[XYZ]]</f>
        <v>BX</v>
      </c>
    </row>
    <row r="609" spans="1:13" x14ac:dyDescent="0.25">
      <c r="A609" s="22">
        <v>510181</v>
      </c>
      <c r="B609" s="22">
        <v>2085.4850000000006</v>
      </c>
      <c r="C609" s="22">
        <v>13.454741935483874</v>
      </c>
      <c r="D609" s="22">
        <v>3.4878670459713423</v>
      </c>
      <c r="E609" s="22">
        <v>155</v>
      </c>
      <c r="F609" s="22">
        <f t="shared" si="18"/>
        <v>133369</v>
      </c>
      <c r="G609" s="24">
        <f>ABC[[#This Row],[Frecuencia Acumulada]]/SUM($F$78:$F$1143)</f>
        <v>1.0939727416401056E-3</v>
      </c>
      <c r="H609" s="22">
        <f t="shared" si="19"/>
        <v>5497523.0090000024</v>
      </c>
      <c r="I609" s="24">
        <f>H609/SUM(ABC[Carga Total])</f>
        <v>0.93104512323812383</v>
      </c>
      <c r="J609" s="23" t="str">
        <f>IF(ABC[[#This Row],[Acum (%)]] &lt;= 0.8, "A", IF( AND(ABC[[#This Row],[Acum (%)]] &gt; 0.8, ABC[[#This Row],[Acum (%)]] &lt;= 0.95 ), "B",  IF( ABC[[#This Row],[Acum (%)]] &gt; 0.95, "C", "OTHER")))</f>
        <v>B</v>
      </c>
      <c r="K609" s="24">
        <f>ABC[[#This Row],[Carga STDEV]]/ABC[[#This Row],[Carga Promedio]]</f>
        <v>0.25922957591426354</v>
      </c>
      <c r="L609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09" s="26" t="str">
        <f>ABC[[#This Row],[ABC]]&amp;ABC[[#This Row],[XYZ]]</f>
        <v>BX</v>
      </c>
    </row>
    <row r="610" spans="1:13" x14ac:dyDescent="0.25">
      <c r="A610" s="22">
        <v>560137</v>
      </c>
      <c r="B610" s="22">
        <v>2082.1429999999996</v>
      </c>
      <c r="C610" s="22">
        <v>25.705469135802471</v>
      </c>
      <c r="D610" s="22">
        <v>9.443038781407207</v>
      </c>
      <c r="E610" s="22">
        <v>81</v>
      </c>
      <c r="F610" s="22">
        <f t="shared" si="18"/>
        <v>133450</v>
      </c>
      <c r="G610" s="24">
        <f>ABC[[#This Row],[Frecuencia Acumulada]]/SUM($F$78:$F$1143)</f>
        <v>1.0946371523507868E-3</v>
      </c>
      <c r="H610" s="22">
        <f t="shared" si="19"/>
        <v>5499605.1520000026</v>
      </c>
      <c r="I610" s="24">
        <f>H610/SUM(ABC[Carga Total])</f>
        <v>0.93139774915398832</v>
      </c>
      <c r="J610" s="23" t="str">
        <f>IF(ABC[[#This Row],[Acum (%)]] &lt;= 0.8, "A", IF( AND(ABC[[#This Row],[Acum (%)]] &gt; 0.8, ABC[[#This Row],[Acum (%)]] &lt;= 0.95 ), "B",  IF( ABC[[#This Row],[Acum (%)]] &gt; 0.95, "C", "OTHER")))</f>
        <v>B</v>
      </c>
      <c r="K610" s="24">
        <f>ABC[[#This Row],[Carga STDEV]]/ABC[[#This Row],[Carga Promedio]]</f>
        <v>0.36735523991098773</v>
      </c>
      <c r="L61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10" s="26" t="str">
        <f>ABC[[#This Row],[ABC]]&amp;ABC[[#This Row],[XYZ]]</f>
        <v>BY</v>
      </c>
    </row>
    <row r="611" spans="1:13" x14ac:dyDescent="0.25">
      <c r="A611" s="22">
        <v>510217</v>
      </c>
      <c r="B611" s="22">
        <v>2066.4159999999983</v>
      </c>
      <c r="C611" s="22">
        <v>16.400126984126985</v>
      </c>
      <c r="D611" s="22">
        <v>3.7781870149247547</v>
      </c>
      <c r="E611" s="22">
        <v>126</v>
      </c>
      <c r="F611" s="22">
        <f t="shared" si="18"/>
        <v>133576</v>
      </c>
      <c r="G611" s="24">
        <f>ABC[[#This Row],[Frecuencia Acumulada]]/SUM($F$78:$F$1143)</f>
        <v>1.0956706801229577E-3</v>
      </c>
      <c r="H611" s="22">
        <f t="shared" si="19"/>
        <v>5501671.5680000028</v>
      </c>
      <c r="I611" s="24">
        <f>H611/SUM(ABC[Carga Total])</f>
        <v>0.93174771158911263</v>
      </c>
      <c r="J611" s="23" t="str">
        <f>IF(ABC[[#This Row],[Acum (%)]] &lt;= 0.8, "A", IF( AND(ABC[[#This Row],[Acum (%)]] &gt; 0.8, ABC[[#This Row],[Acum (%)]] &lt;= 0.95 ), "B",  IF( ABC[[#This Row],[Acum (%)]] &gt; 0.95, "C", "OTHER")))</f>
        <v>B</v>
      </c>
      <c r="K611" s="24">
        <f>ABC[[#This Row],[Carga STDEV]]/ABC[[#This Row],[Carga Promedio]]</f>
        <v>0.23037547322539076</v>
      </c>
      <c r="L61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11" s="26" t="str">
        <f>ABC[[#This Row],[ABC]]&amp;ABC[[#This Row],[XYZ]]</f>
        <v>BX</v>
      </c>
    </row>
    <row r="612" spans="1:13" x14ac:dyDescent="0.25">
      <c r="A612" s="22">
        <v>294167</v>
      </c>
      <c r="B612" s="22">
        <v>2052.3999999999996</v>
      </c>
      <c r="C612" s="22">
        <v>73.3</v>
      </c>
      <c r="D612" s="22">
        <v>35.267296780760248</v>
      </c>
      <c r="E612" s="22">
        <v>28</v>
      </c>
      <c r="F612" s="22">
        <f t="shared" si="18"/>
        <v>133604</v>
      </c>
      <c r="G612" s="24">
        <f>ABC[[#This Row],[Frecuencia Acumulada]]/SUM($F$78:$F$1143)</f>
        <v>1.0959003529612179E-3</v>
      </c>
      <c r="H612" s="22">
        <f t="shared" si="19"/>
        <v>5503723.9680000031</v>
      </c>
      <c r="I612" s="24">
        <f>H612/SUM(ABC[Carga Total])</f>
        <v>0.93209530031367194</v>
      </c>
      <c r="J612" s="23" t="str">
        <f>IF(ABC[[#This Row],[Acum (%)]] &lt;= 0.8, "A", IF( AND(ABC[[#This Row],[Acum (%)]] &gt; 0.8, ABC[[#This Row],[Acum (%)]] &lt;= 0.95 ), "B",  IF( ABC[[#This Row],[Acum (%)]] &gt; 0.95, "C", "OTHER")))</f>
        <v>B</v>
      </c>
      <c r="K612" s="24">
        <f>ABC[[#This Row],[Carga STDEV]]/ABC[[#This Row],[Carga Promedio]]</f>
        <v>0.48113638172933493</v>
      </c>
      <c r="L61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12" s="26" t="str">
        <f>ABC[[#This Row],[ABC]]&amp;ABC[[#This Row],[XYZ]]</f>
        <v>BY</v>
      </c>
    </row>
    <row r="613" spans="1:13" x14ac:dyDescent="0.25">
      <c r="A613" s="22">
        <v>510227</v>
      </c>
      <c r="B613" s="22">
        <v>2039.6809999999998</v>
      </c>
      <c r="C613" s="22">
        <v>11.085222826086959</v>
      </c>
      <c r="D613" s="22">
        <v>3.1552798390389287</v>
      </c>
      <c r="E613" s="22">
        <v>184</v>
      </c>
      <c r="F613" s="22">
        <f t="shared" si="18"/>
        <v>133788</v>
      </c>
      <c r="G613" s="24">
        <f>ABC[[#This Row],[Frecuencia Acumulada]]/SUM($F$78:$F$1143)</f>
        <v>1.0974096316126419E-3</v>
      </c>
      <c r="H613" s="22">
        <f t="shared" si="19"/>
        <v>5505763.649000003</v>
      </c>
      <c r="I613" s="24">
        <f>H613/SUM(ABC[Carga Total])</f>
        <v>0.93244073498395941</v>
      </c>
      <c r="J613" s="23" t="str">
        <f>IF(ABC[[#This Row],[Acum (%)]] &lt;= 0.8, "A", IF( AND(ABC[[#This Row],[Acum (%)]] &gt; 0.8, ABC[[#This Row],[Acum (%)]] &lt;= 0.95 ), "B",  IF( ABC[[#This Row],[Acum (%)]] &gt; 0.95, "C", "OTHER")))</f>
        <v>B</v>
      </c>
      <c r="K613" s="24">
        <f>ABC[[#This Row],[Carga STDEV]]/ABC[[#This Row],[Carga Promedio]]</f>
        <v>0.2846383774635165</v>
      </c>
      <c r="L61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13" s="26" t="str">
        <f>ABC[[#This Row],[ABC]]&amp;ABC[[#This Row],[XYZ]]</f>
        <v>BX</v>
      </c>
    </row>
    <row r="614" spans="1:13" x14ac:dyDescent="0.25">
      <c r="A614" s="22">
        <v>11031</v>
      </c>
      <c r="B614" s="22">
        <v>2038.2279999999994</v>
      </c>
      <c r="C614" s="22">
        <v>22.154652173913043</v>
      </c>
      <c r="D614" s="22">
        <v>5.1151139598979096</v>
      </c>
      <c r="E614" s="22">
        <v>92</v>
      </c>
      <c r="F614" s="22">
        <f t="shared" si="18"/>
        <v>133880</v>
      </c>
      <c r="G614" s="24">
        <f>ABC[[#This Row],[Frecuencia Acumulada]]/SUM($F$78:$F$1143)</f>
        <v>1.098164270938354E-3</v>
      </c>
      <c r="H614" s="22">
        <f t="shared" si="19"/>
        <v>5507801.8770000031</v>
      </c>
      <c r="I614" s="24">
        <f>H614/SUM(ABC[Carga Total])</f>
        <v>0.93278592357823009</v>
      </c>
      <c r="J614" s="23" t="str">
        <f>IF(ABC[[#This Row],[Acum (%)]] &lt;= 0.8, "A", IF( AND(ABC[[#This Row],[Acum (%)]] &gt; 0.8, ABC[[#This Row],[Acum (%)]] &lt;= 0.95 ), "B",  IF( ABC[[#This Row],[Acum (%)]] &gt; 0.95, "C", "OTHER")))</f>
        <v>B</v>
      </c>
      <c r="K614" s="24">
        <f>ABC[[#This Row],[Carga STDEV]]/ABC[[#This Row],[Carga Promedio]]</f>
        <v>0.23088216053876587</v>
      </c>
      <c r="L61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14" s="26" t="str">
        <f>ABC[[#This Row],[ABC]]&amp;ABC[[#This Row],[XYZ]]</f>
        <v>BX</v>
      </c>
    </row>
    <row r="615" spans="1:13" x14ac:dyDescent="0.25">
      <c r="A615" s="22">
        <v>510194</v>
      </c>
      <c r="B615" s="22">
        <v>2037.3839999999996</v>
      </c>
      <c r="C615" s="22">
        <v>13.144412903225804</v>
      </c>
      <c r="D615" s="22">
        <v>3.5952109809071051</v>
      </c>
      <c r="E615" s="22">
        <v>155</v>
      </c>
      <c r="F615" s="22">
        <f t="shared" si="18"/>
        <v>134035</v>
      </c>
      <c r="G615" s="24">
        <f>ABC[[#This Row],[Frecuencia Acumulada]]/SUM($F$78:$F$1143)</f>
        <v>1.0994356741501515E-3</v>
      </c>
      <c r="H615" s="22">
        <f t="shared" si="19"/>
        <v>5509839.2610000027</v>
      </c>
      <c r="I615" s="24">
        <f>H615/SUM(ABC[Carga Total])</f>
        <v>0.93313096923502092</v>
      </c>
      <c r="J615" s="23" t="str">
        <f>IF(ABC[[#This Row],[Acum (%)]] &lt;= 0.8, "A", IF( AND(ABC[[#This Row],[Acum (%)]] &gt; 0.8, ABC[[#This Row],[Acum (%)]] &lt;= 0.95 ), "B",  IF( ABC[[#This Row],[Acum (%)]] &gt; 0.95, "C", "OTHER")))</f>
        <v>B</v>
      </c>
      <c r="K615" s="24">
        <f>ABC[[#This Row],[Carga STDEV]]/ABC[[#This Row],[Carga Promedio]]</f>
        <v>0.27351628462803351</v>
      </c>
      <c r="L61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15" s="26" t="str">
        <f>ABC[[#This Row],[ABC]]&amp;ABC[[#This Row],[XYZ]]</f>
        <v>BX</v>
      </c>
    </row>
    <row r="616" spans="1:13" x14ac:dyDescent="0.25">
      <c r="A616" s="22">
        <v>2416</v>
      </c>
      <c r="B616" s="22">
        <v>2033.0999999999995</v>
      </c>
      <c r="C616" s="22">
        <v>10.015270935960594</v>
      </c>
      <c r="D616" s="22">
        <v>4.890728073569071</v>
      </c>
      <c r="E616" s="22">
        <v>203</v>
      </c>
      <c r="F616" s="22">
        <f t="shared" si="18"/>
        <v>134238</v>
      </c>
      <c r="G616" s="24">
        <f>ABC[[#This Row],[Frecuencia Acumulada]]/SUM($F$78:$F$1143)</f>
        <v>1.1011008022275377E-3</v>
      </c>
      <c r="H616" s="22">
        <f t="shared" si="19"/>
        <v>5511872.3610000024</v>
      </c>
      <c r="I616" s="24">
        <f>H616/SUM(ABC[Carga Total])</f>
        <v>0.93347528936555169</v>
      </c>
      <c r="J616" s="23" t="str">
        <f>IF(ABC[[#This Row],[Acum (%)]] &lt;= 0.8, "A", IF( AND(ABC[[#This Row],[Acum (%)]] &gt; 0.8, ABC[[#This Row],[Acum (%)]] &lt;= 0.95 ), "B",  IF( ABC[[#This Row],[Acum (%)]] &gt; 0.95, "C", "OTHER")))</f>
        <v>B</v>
      </c>
      <c r="K616" s="24">
        <f>ABC[[#This Row],[Carga STDEV]]/ABC[[#This Row],[Carga Promedio]]</f>
        <v>0.48832708619080278</v>
      </c>
      <c r="L61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16" s="26" t="str">
        <f>ABC[[#This Row],[ABC]]&amp;ABC[[#This Row],[XYZ]]</f>
        <v>BY</v>
      </c>
    </row>
    <row r="617" spans="1:13" x14ac:dyDescent="0.25">
      <c r="A617" s="22">
        <v>53522</v>
      </c>
      <c r="B617" s="22">
        <v>2028.7999999999997</v>
      </c>
      <c r="C617" s="22">
        <v>65.445161290322574</v>
      </c>
      <c r="D617" s="22">
        <v>25.072545924572257</v>
      </c>
      <c r="E617" s="22">
        <v>31</v>
      </c>
      <c r="F617" s="22">
        <f t="shared" si="18"/>
        <v>134269</v>
      </c>
      <c r="G617" s="24">
        <f>ABC[[#This Row],[Frecuencia Acumulada]]/SUM($F$78:$F$1143)</f>
        <v>1.1013550828698972E-3</v>
      </c>
      <c r="H617" s="22">
        <f t="shared" si="19"/>
        <v>5513901.1610000022</v>
      </c>
      <c r="I617" s="24">
        <f>H617/SUM(ABC[Carga Total])</f>
        <v>0.93381888126010737</v>
      </c>
      <c r="J617" s="23" t="str">
        <f>IF(ABC[[#This Row],[Acum (%)]] &lt;= 0.8, "A", IF( AND(ABC[[#This Row],[Acum (%)]] &gt; 0.8, ABC[[#This Row],[Acum (%)]] &lt;= 0.95 ), "B",  IF( ABC[[#This Row],[Acum (%)]] &gt; 0.95, "C", "OTHER")))</f>
        <v>B</v>
      </c>
      <c r="K617" s="24">
        <f>ABC[[#This Row],[Carga STDEV]]/ABC[[#This Row],[Carga Promedio]]</f>
        <v>0.38310771079541606</v>
      </c>
      <c r="L61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17" s="26" t="str">
        <f>ABC[[#This Row],[ABC]]&amp;ABC[[#This Row],[XYZ]]</f>
        <v>BY</v>
      </c>
    </row>
    <row r="618" spans="1:13" x14ac:dyDescent="0.25">
      <c r="A618" s="22">
        <v>510178</v>
      </c>
      <c r="B618" s="22">
        <v>2016.8159999999996</v>
      </c>
      <c r="C618" s="22">
        <v>13.627135135135136</v>
      </c>
      <c r="D618" s="22">
        <v>3.70164258565767</v>
      </c>
      <c r="E618" s="22">
        <v>148</v>
      </c>
      <c r="F618" s="22">
        <f t="shared" si="18"/>
        <v>134417</v>
      </c>
      <c r="G618" s="24">
        <f>ABC[[#This Row],[Frecuencia Acumulada]]/SUM($F$78:$F$1143)</f>
        <v>1.1025690678721296E-3</v>
      </c>
      <c r="H618" s="22">
        <f t="shared" si="19"/>
        <v>5515917.9770000018</v>
      </c>
      <c r="I618" s="24">
        <f>H618/SUM(ABC[Carga Total])</f>
        <v>0.9341604435779356</v>
      </c>
      <c r="J618" s="23" t="str">
        <f>IF(ABC[[#This Row],[Acum (%)]] &lt;= 0.8, "A", IF( AND(ABC[[#This Row],[Acum (%)]] &gt; 0.8, ABC[[#This Row],[Acum (%)]] &lt;= 0.95 ), "B",  IF( ABC[[#This Row],[Acum (%)]] &gt; 0.95, "C", "OTHER")))</f>
        <v>B</v>
      </c>
      <c r="K618" s="24">
        <f>ABC[[#This Row],[Carga STDEV]]/ABC[[#This Row],[Carga Promedio]]</f>
        <v>0.27163762221111648</v>
      </c>
      <c r="L618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18" s="26" t="str">
        <f>ABC[[#This Row],[ABC]]&amp;ABC[[#This Row],[XYZ]]</f>
        <v>BX</v>
      </c>
    </row>
    <row r="619" spans="1:13" x14ac:dyDescent="0.25">
      <c r="A619" s="22">
        <v>24012</v>
      </c>
      <c r="B619" s="22">
        <v>2009.5579999999998</v>
      </c>
      <c r="C619" s="22">
        <v>42.75655319148936</v>
      </c>
      <c r="D619" s="22">
        <v>24.327860860239085</v>
      </c>
      <c r="E619" s="22">
        <v>47</v>
      </c>
      <c r="F619" s="22">
        <f t="shared" si="18"/>
        <v>134464</v>
      </c>
      <c r="G619" s="24">
        <f>ABC[[#This Row],[Frecuencia Acumulada]]/SUM($F$78:$F$1143)</f>
        <v>1.1029545901363521E-3</v>
      </c>
      <c r="H619" s="22">
        <f t="shared" si="19"/>
        <v>5517927.535000002</v>
      </c>
      <c r="I619" s="24">
        <f>H619/SUM(ABC[Carga Total])</f>
        <v>0.93450077670118059</v>
      </c>
      <c r="J619" s="23" t="str">
        <f>IF(ABC[[#This Row],[Acum (%)]] &lt;= 0.8, "A", IF( AND(ABC[[#This Row],[Acum (%)]] &gt; 0.8, ABC[[#This Row],[Acum (%)]] &lt;= 0.95 ), "B",  IF( ABC[[#This Row],[Acum (%)]] &gt; 0.95, "C", "OTHER")))</f>
        <v>B</v>
      </c>
      <c r="K619" s="24">
        <f>ABC[[#This Row],[Carga STDEV]]/ABC[[#This Row],[Carga Promedio]]</f>
        <v>0.5689855482803865</v>
      </c>
      <c r="L61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19" s="26" t="str">
        <f>ABC[[#This Row],[ABC]]&amp;ABC[[#This Row],[XYZ]]</f>
        <v>BY</v>
      </c>
    </row>
    <row r="620" spans="1:13" x14ac:dyDescent="0.25">
      <c r="A620" s="22">
        <v>510163</v>
      </c>
      <c r="B620" s="22">
        <v>2002.185999999999</v>
      </c>
      <c r="C620" s="22">
        <v>14.404215827338128</v>
      </c>
      <c r="D620" s="22">
        <v>2.6910069899105942</v>
      </c>
      <c r="E620" s="22">
        <v>139</v>
      </c>
      <c r="F620" s="22">
        <f t="shared" si="18"/>
        <v>134603</v>
      </c>
      <c r="G620" s="24">
        <f>ABC[[#This Row],[Frecuencia Acumulada]]/SUM($F$78:$F$1143)</f>
        <v>1.1040947517262866E-3</v>
      </c>
      <c r="H620" s="22">
        <f t="shared" si="19"/>
        <v>5519929.7210000018</v>
      </c>
      <c r="I620" s="24">
        <f>H620/SUM(ABC[Carga Total])</f>
        <v>0.93483986132312102</v>
      </c>
      <c r="J620" s="23" t="str">
        <f>IF(ABC[[#This Row],[Acum (%)]] &lt;= 0.8, "A", IF( AND(ABC[[#This Row],[Acum (%)]] &gt; 0.8, ABC[[#This Row],[Acum (%)]] &lt;= 0.95 ), "B",  IF( ABC[[#This Row],[Acum (%)]] &gt; 0.95, "C", "OTHER")))</f>
        <v>B</v>
      </c>
      <c r="K620" s="24">
        <f>ABC[[#This Row],[Carga STDEV]]/ABC[[#This Row],[Carga Promedio]]</f>
        <v>0.18682079067457902</v>
      </c>
      <c r="L62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20" s="26" t="str">
        <f>ABC[[#This Row],[ABC]]&amp;ABC[[#This Row],[XYZ]]</f>
        <v>BX</v>
      </c>
    </row>
    <row r="621" spans="1:13" x14ac:dyDescent="0.25">
      <c r="A621" s="22">
        <v>560114</v>
      </c>
      <c r="B621" s="22">
        <v>2000.7139999999995</v>
      </c>
      <c r="C621" s="22">
        <v>22.735386363636362</v>
      </c>
      <c r="D621" s="22">
        <v>10.657053549398841</v>
      </c>
      <c r="E621" s="22">
        <v>88</v>
      </c>
      <c r="F621" s="22">
        <f t="shared" si="18"/>
        <v>134691</v>
      </c>
      <c r="G621" s="24">
        <f>ABC[[#This Row],[Frecuencia Acumulada]]/SUM($F$78:$F$1143)</f>
        <v>1.104816580646533E-3</v>
      </c>
      <c r="H621" s="22">
        <f t="shared" si="19"/>
        <v>5521930.4350000015</v>
      </c>
      <c r="I621" s="24">
        <f>H621/SUM(ABC[Carga Total])</f>
        <v>0.93517869665125775</v>
      </c>
      <c r="J621" s="23" t="str">
        <f>IF(ABC[[#This Row],[Acum (%)]] &lt;= 0.8, "A", IF( AND(ABC[[#This Row],[Acum (%)]] &gt; 0.8, ABC[[#This Row],[Acum (%)]] &lt;= 0.95 ), "B",  IF( ABC[[#This Row],[Acum (%)]] &gt; 0.95, "C", "OTHER")))</f>
        <v>B</v>
      </c>
      <c r="K621" s="24">
        <f>ABC[[#This Row],[Carga STDEV]]/ABC[[#This Row],[Carga Promedio]]</f>
        <v>0.46874301491722359</v>
      </c>
      <c r="L62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21" s="26" t="str">
        <f>ABC[[#This Row],[ABC]]&amp;ABC[[#This Row],[XYZ]]</f>
        <v>BY</v>
      </c>
    </row>
    <row r="622" spans="1:13" x14ac:dyDescent="0.25">
      <c r="A622" s="22">
        <v>560103</v>
      </c>
      <c r="B622" s="22">
        <v>1974.549</v>
      </c>
      <c r="C622" s="22">
        <v>22.695965517241376</v>
      </c>
      <c r="D622" s="22">
        <v>10.219687623734107</v>
      </c>
      <c r="E622" s="22">
        <v>87</v>
      </c>
      <c r="F622" s="22">
        <f t="shared" si="18"/>
        <v>134778</v>
      </c>
      <c r="G622" s="24">
        <f>ABC[[#This Row],[Frecuencia Acumulada]]/SUM($F$78:$F$1143)</f>
        <v>1.1055302069654129E-3</v>
      </c>
      <c r="H622" s="22">
        <f t="shared" si="19"/>
        <v>5523904.9840000011</v>
      </c>
      <c r="I622" s="24">
        <f>H622/SUM(ABC[Carga Total])</f>
        <v>0.93551310074816374</v>
      </c>
      <c r="J622" s="23" t="str">
        <f>IF(ABC[[#This Row],[Acum (%)]] &lt;= 0.8, "A", IF( AND(ABC[[#This Row],[Acum (%)]] &gt; 0.8, ABC[[#This Row],[Acum (%)]] &lt;= 0.95 ), "B",  IF( ABC[[#This Row],[Acum (%)]] &gt; 0.95, "C", "OTHER")))</f>
        <v>B</v>
      </c>
      <c r="K622" s="24">
        <f>ABC[[#This Row],[Carga STDEV]]/ABC[[#This Row],[Carga Promedio]]</f>
        <v>0.45028653290694098</v>
      </c>
      <c r="L62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22" s="26" t="str">
        <f>ABC[[#This Row],[ABC]]&amp;ABC[[#This Row],[XYZ]]</f>
        <v>BY</v>
      </c>
    </row>
    <row r="623" spans="1:13" x14ac:dyDescent="0.25">
      <c r="A623" s="22">
        <v>510223</v>
      </c>
      <c r="B623" s="22">
        <v>1958.4810000000004</v>
      </c>
      <c r="C623" s="22">
        <v>13.792119718309861</v>
      </c>
      <c r="D623" s="22">
        <v>2.8403982651583939</v>
      </c>
      <c r="E623" s="22">
        <v>142</v>
      </c>
      <c r="F623" s="22">
        <f t="shared" si="18"/>
        <v>134920</v>
      </c>
      <c r="G623" s="24">
        <f>ABC[[#This Row],[Frecuencia Acumulada]]/SUM($F$78:$F$1143)</f>
        <v>1.1066949763594467E-3</v>
      </c>
      <c r="H623" s="22">
        <f t="shared" si="19"/>
        <v>5525863.4650000008</v>
      </c>
      <c r="I623" s="24">
        <f>H623/SUM(ABC[Carga Total])</f>
        <v>0.93584478361352308</v>
      </c>
      <c r="J623" s="23" t="str">
        <f>IF(ABC[[#This Row],[Acum (%)]] &lt;= 0.8, "A", IF( AND(ABC[[#This Row],[Acum (%)]] &gt; 0.8, ABC[[#This Row],[Acum (%)]] &lt;= 0.95 ), "B",  IF( ABC[[#This Row],[Acum (%)]] &gt; 0.95, "C", "OTHER")))</f>
        <v>B</v>
      </c>
      <c r="K623" s="24">
        <f>ABC[[#This Row],[Carga STDEV]]/ABC[[#This Row],[Carga Promedio]]</f>
        <v>0.20594356220585847</v>
      </c>
      <c r="L62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23" s="26" t="str">
        <f>ABC[[#This Row],[ABC]]&amp;ABC[[#This Row],[XYZ]]</f>
        <v>BX</v>
      </c>
    </row>
    <row r="624" spans="1:13" x14ac:dyDescent="0.25">
      <c r="A624" s="22">
        <v>22549</v>
      </c>
      <c r="B624" s="22">
        <v>1952.2000000000003</v>
      </c>
      <c r="C624" s="22">
        <v>7.5961089494163421</v>
      </c>
      <c r="D624" s="22">
        <v>4.2180212837992732</v>
      </c>
      <c r="E624" s="22">
        <v>257</v>
      </c>
      <c r="F624" s="22">
        <f t="shared" si="18"/>
        <v>135177</v>
      </c>
      <c r="G624" s="24">
        <f>ABC[[#This Row],[Frecuencia Acumulada]]/SUM($F$78:$F$1143)</f>
        <v>1.1088030449106206E-3</v>
      </c>
      <c r="H624" s="22">
        <f t="shared" si="19"/>
        <v>5527815.665000001</v>
      </c>
      <c r="I624" s="24">
        <f>H624/SUM(ABC[Carga Total])</f>
        <v>0.93617540274628708</v>
      </c>
      <c r="J624" s="23" t="str">
        <f>IF(ABC[[#This Row],[Acum (%)]] &lt;= 0.8, "A", IF( AND(ABC[[#This Row],[Acum (%)]] &gt; 0.8, ABC[[#This Row],[Acum (%)]] &lt;= 0.95 ), "B",  IF( ABC[[#This Row],[Acum (%)]] &gt; 0.95, "C", "OTHER")))</f>
        <v>B</v>
      </c>
      <c r="K624" s="24">
        <f>ABC[[#This Row],[Carga STDEV]]/ABC[[#This Row],[Carga Promedio]]</f>
        <v>0.5552870965763822</v>
      </c>
      <c r="L62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24" s="26" t="str">
        <f>ABC[[#This Row],[ABC]]&amp;ABC[[#This Row],[XYZ]]</f>
        <v>BY</v>
      </c>
    </row>
    <row r="625" spans="1:13" x14ac:dyDescent="0.25">
      <c r="A625" s="22">
        <v>23532</v>
      </c>
      <c r="B625" s="22">
        <v>1945.1999999999994</v>
      </c>
      <c r="C625" s="22">
        <v>21.143478260869564</v>
      </c>
      <c r="D625" s="22">
        <v>8.8387670607029989</v>
      </c>
      <c r="E625" s="22">
        <v>92</v>
      </c>
      <c r="F625" s="22">
        <f t="shared" si="18"/>
        <v>135269</v>
      </c>
      <c r="G625" s="24">
        <f>ABC[[#This Row],[Frecuencia Acumulada]]/SUM($F$78:$F$1143)</f>
        <v>1.1095576842363325E-3</v>
      </c>
      <c r="H625" s="22">
        <f t="shared" si="19"/>
        <v>5529760.8650000012</v>
      </c>
      <c r="I625" s="24">
        <f>H625/SUM(ABC[Carga Total])</f>
        <v>0.93650483637862625</v>
      </c>
      <c r="J625" s="23" t="str">
        <f>IF(ABC[[#This Row],[Acum (%)]] &lt;= 0.8, "A", IF( AND(ABC[[#This Row],[Acum (%)]] &gt; 0.8, ABC[[#This Row],[Acum (%)]] &lt;= 0.95 ), "B",  IF( ABC[[#This Row],[Acum (%)]] &gt; 0.95, "C", "OTHER")))</f>
        <v>B</v>
      </c>
      <c r="K625" s="24">
        <f>ABC[[#This Row],[Carga STDEV]]/ABC[[#This Row],[Carga Promedio]]</f>
        <v>0.41803751263863659</v>
      </c>
      <c r="L62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25" s="26" t="str">
        <f>ABC[[#This Row],[ABC]]&amp;ABC[[#This Row],[XYZ]]</f>
        <v>BY</v>
      </c>
    </row>
    <row r="626" spans="1:13" x14ac:dyDescent="0.25">
      <c r="A626" s="22">
        <v>560120</v>
      </c>
      <c r="B626" s="22">
        <v>1937.0049999999992</v>
      </c>
      <c r="C626" s="22">
        <v>23.913641975308643</v>
      </c>
      <c r="D626" s="22">
        <v>9.458132182556767</v>
      </c>
      <c r="E626" s="22">
        <v>81</v>
      </c>
      <c r="F626" s="22">
        <f t="shared" si="18"/>
        <v>135350</v>
      </c>
      <c r="G626" s="24">
        <f>ABC[[#This Row],[Frecuencia Acumulada]]/SUM($F$78:$F$1143)</f>
        <v>1.1102220949470139E-3</v>
      </c>
      <c r="H626" s="22">
        <f t="shared" si="19"/>
        <v>5531697.870000001</v>
      </c>
      <c r="I626" s="24">
        <f>H626/SUM(ABC[Carga Total])</f>
        <v>0.93683288212868232</v>
      </c>
      <c r="J626" s="23" t="str">
        <f>IF(ABC[[#This Row],[Acum (%)]] &lt;= 0.8, "A", IF( AND(ABC[[#This Row],[Acum (%)]] &gt; 0.8, ABC[[#This Row],[Acum (%)]] &lt;= 0.95 ), "B",  IF( ABC[[#This Row],[Acum (%)]] &gt; 0.95, "C", "OTHER")))</f>
        <v>B</v>
      </c>
      <c r="K626" s="24">
        <f>ABC[[#This Row],[Carga STDEV]]/ABC[[#This Row],[Carga Promedio]]</f>
        <v>0.39551199237332796</v>
      </c>
      <c r="L62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26" s="26" t="str">
        <f>ABC[[#This Row],[ABC]]&amp;ABC[[#This Row],[XYZ]]</f>
        <v>BY</v>
      </c>
    </row>
    <row r="627" spans="1:13" x14ac:dyDescent="0.25">
      <c r="A627" s="22">
        <v>560170</v>
      </c>
      <c r="B627" s="22">
        <v>1936.2710000000004</v>
      </c>
      <c r="C627" s="22">
        <v>38.72542</v>
      </c>
      <c r="D627" s="22">
        <v>6.2283614711991744</v>
      </c>
      <c r="E627" s="22">
        <v>50</v>
      </c>
      <c r="F627" s="22">
        <f t="shared" si="18"/>
        <v>135400</v>
      </c>
      <c r="G627" s="24">
        <f>ABC[[#This Row],[Frecuencia Acumulada]]/SUM($F$78:$F$1143)</f>
        <v>1.1106322250153356E-3</v>
      </c>
      <c r="H627" s="22">
        <f t="shared" si="19"/>
        <v>5533634.1410000008</v>
      </c>
      <c r="I627" s="24">
        <f>H627/SUM(ABC[Carga Total])</f>
        <v>0.93716080357055087</v>
      </c>
      <c r="J627" s="23" t="str">
        <f>IF(ABC[[#This Row],[Acum (%)]] &lt;= 0.8, "A", IF( AND(ABC[[#This Row],[Acum (%)]] &gt; 0.8, ABC[[#This Row],[Acum (%)]] &lt;= 0.95 ), "B",  IF( ABC[[#This Row],[Acum (%)]] &gt; 0.95, "C", "OTHER")))</f>
        <v>B</v>
      </c>
      <c r="K627" s="24">
        <f>ABC[[#This Row],[Carga STDEV]]/ABC[[#This Row],[Carga Promedio]]</f>
        <v>0.16083392952740536</v>
      </c>
      <c r="L62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27" s="26" t="str">
        <f>ABC[[#This Row],[ABC]]&amp;ABC[[#This Row],[XYZ]]</f>
        <v>BX</v>
      </c>
    </row>
    <row r="628" spans="1:13" x14ac:dyDescent="0.25">
      <c r="A628" s="22">
        <v>23571</v>
      </c>
      <c r="B628" s="22">
        <v>1932.1999999999989</v>
      </c>
      <c r="C628" s="22">
        <v>21.710112359550564</v>
      </c>
      <c r="D628" s="22">
        <v>8.0492665524683957</v>
      </c>
      <c r="E628" s="22">
        <v>89</v>
      </c>
      <c r="F628" s="22">
        <f t="shared" si="18"/>
        <v>135489</v>
      </c>
      <c r="G628" s="24">
        <f>ABC[[#This Row],[Frecuencia Acumulada]]/SUM($F$78:$F$1143)</f>
        <v>1.1113622565369482E-3</v>
      </c>
      <c r="H628" s="22">
        <f t="shared" si="19"/>
        <v>5535566.3410000009</v>
      </c>
      <c r="I628" s="24">
        <f>H628/SUM(ABC[Carga Total])</f>
        <v>0.93748803555924398</v>
      </c>
      <c r="J628" s="23" t="str">
        <f>IF(ABC[[#This Row],[Acum (%)]] &lt;= 0.8, "A", IF( AND(ABC[[#This Row],[Acum (%)]] &gt; 0.8, ABC[[#This Row],[Acum (%)]] &lt;= 0.95 ), "B",  IF( ABC[[#This Row],[Acum (%)]] &gt; 0.95, "C", "OTHER")))</f>
        <v>B</v>
      </c>
      <c r="K628" s="24">
        <f>ABC[[#This Row],[Carga STDEV]]/ABC[[#This Row],[Carga Promedio]]</f>
        <v>0.37076116508109264</v>
      </c>
      <c r="L62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28" s="26" t="str">
        <f>ABC[[#This Row],[ABC]]&amp;ABC[[#This Row],[XYZ]]</f>
        <v>BY</v>
      </c>
    </row>
    <row r="629" spans="1:13" x14ac:dyDescent="0.25">
      <c r="A629" s="22">
        <v>23542</v>
      </c>
      <c r="B629" s="22">
        <v>1925.9000000000005</v>
      </c>
      <c r="C629" s="22">
        <v>15.164566929133857</v>
      </c>
      <c r="D629" s="22">
        <v>6.6486844092988191</v>
      </c>
      <c r="E629" s="22">
        <v>127</v>
      </c>
      <c r="F629" s="22">
        <f t="shared" si="18"/>
        <v>135616</v>
      </c>
      <c r="G629" s="24">
        <f>ABC[[#This Row],[Frecuencia Acumulada]]/SUM($F$78:$F$1143)</f>
        <v>1.1124039869104855E-3</v>
      </c>
      <c r="H629" s="22">
        <f t="shared" si="19"/>
        <v>5537492.2410000013</v>
      </c>
      <c r="I629" s="24">
        <f>H629/SUM(ABC[Carga Total])</f>
        <v>0.93781420059755471</v>
      </c>
      <c r="J629" s="23" t="str">
        <f>IF(ABC[[#This Row],[Acum (%)]] &lt;= 0.8, "A", IF( AND(ABC[[#This Row],[Acum (%)]] &gt; 0.8, ABC[[#This Row],[Acum (%)]] &lt;= 0.95 ), "B",  IF( ABC[[#This Row],[Acum (%)]] &gt; 0.95, "C", "OTHER")))</f>
        <v>B</v>
      </c>
      <c r="K629" s="24">
        <f>ABC[[#This Row],[Carga STDEV]]/ABC[[#This Row],[Carga Promedio]]</f>
        <v>0.43843549508331175</v>
      </c>
      <c r="L62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29" s="26" t="str">
        <f>ABC[[#This Row],[ABC]]&amp;ABC[[#This Row],[XYZ]]</f>
        <v>BY</v>
      </c>
    </row>
    <row r="630" spans="1:13" x14ac:dyDescent="0.25">
      <c r="A630" s="22">
        <v>510208</v>
      </c>
      <c r="B630" s="22">
        <v>1923.8099999999997</v>
      </c>
      <c r="C630" s="22">
        <v>12.176012658227851</v>
      </c>
      <c r="D630" s="22">
        <v>2.9453917152946998</v>
      </c>
      <c r="E630" s="22">
        <v>158</v>
      </c>
      <c r="F630" s="22">
        <f t="shared" si="18"/>
        <v>135774</v>
      </c>
      <c r="G630" s="24">
        <f>ABC[[#This Row],[Frecuencia Acumulada]]/SUM($F$78:$F$1143)</f>
        <v>1.1136999979263823E-3</v>
      </c>
      <c r="H630" s="22">
        <f t="shared" si="19"/>
        <v>5539416.0510000009</v>
      </c>
      <c r="I630" s="24">
        <f>H630/SUM(ABC[Carga Total])</f>
        <v>0.93814001167930994</v>
      </c>
      <c r="J630" s="23" t="str">
        <f>IF(ABC[[#This Row],[Acum (%)]] &lt;= 0.8, "A", IF( AND(ABC[[#This Row],[Acum (%)]] &gt; 0.8, ABC[[#This Row],[Acum (%)]] &lt;= 0.95 ), "B",  IF( ABC[[#This Row],[Acum (%)]] &gt; 0.95, "C", "OTHER")))</f>
        <v>B</v>
      </c>
      <c r="K630" s="24">
        <f>ABC[[#This Row],[Carga STDEV]]/ABC[[#This Row],[Carga Promedio]]</f>
        <v>0.24190117060237884</v>
      </c>
      <c r="L63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30" s="26" t="str">
        <f>ABC[[#This Row],[ABC]]&amp;ABC[[#This Row],[XYZ]]</f>
        <v>BX</v>
      </c>
    </row>
    <row r="631" spans="1:13" x14ac:dyDescent="0.25">
      <c r="A631" s="22">
        <v>510203</v>
      </c>
      <c r="B631" s="22">
        <v>1922.2669999999998</v>
      </c>
      <c r="C631" s="22">
        <v>14.673793893129771</v>
      </c>
      <c r="D631" s="22">
        <v>2.900027264374641</v>
      </c>
      <c r="E631" s="22">
        <v>131</v>
      </c>
      <c r="F631" s="22">
        <f t="shared" si="18"/>
        <v>135905</v>
      </c>
      <c r="G631" s="24">
        <f>ABC[[#This Row],[Frecuencia Acumulada]]/SUM($F$78:$F$1143)</f>
        <v>1.1147745387053854E-3</v>
      </c>
      <c r="H631" s="22">
        <f t="shared" si="19"/>
        <v>5541338.3180000009</v>
      </c>
      <c r="I631" s="24">
        <f>H631/SUM(ABC[Carga Total])</f>
        <v>0.93846556144290005</v>
      </c>
      <c r="J631" s="23" t="str">
        <f>IF(ABC[[#This Row],[Acum (%)]] &lt;= 0.8, "A", IF( AND(ABC[[#This Row],[Acum (%)]] &gt; 0.8, ABC[[#This Row],[Acum (%)]] &lt;= 0.95 ), "B",  IF( ABC[[#This Row],[Acum (%)]] &gt; 0.95, "C", "OTHER")))</f>
        <v>B</v>
      </c>
      <c r="K631" s="24">
        <f>ABC[[#This Row],[Carga STDEV]]/ABC[[#This Row],[Carga Promedio]]</f>
        <v>0.19763309240239674</v>
      </c>
      <c r="L63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31" s="26" t="str">
        <f>ABC[[#This Row],[ABC]]&amp;ABC[[#This Row],[XYZ]]</f>
        <v>BX</v>
      </c>
    </row>
    <row r="632" spans="1:13" x14ac:dyDescent="0.25">
      <c r="A632" s="22">
        <v>22525</v>
      </c>
      <c r="B632" s="22">
        <v>1919.3000000000009</v>
      </c>
      <c r="C632" s="22">
        <v>13.328472222222221</v>
      </c>
      <c r="D632" s="22">
        <v>3.8456525848571923</v>
      </c>
      <c r="E632" s="22">
        <v>144</v>
      </c>
      <c r="F632" s="22">
        <f t="shared" si="18"/>
        <v>136049</v>
      </c>
      <c r="G632" s="24">
        <f>ABC[[#This Row],[Frecuencia Acumulada]]/SUM($F$78:$F$1143)</f>
        <v>1.115955713302152E-3</v>
      </c>
      <c r="H632" s="22">
        <f t="shared" si="19"/>
        <v>5543257.6180000007</v>
      </c>
      <c r="I632" s="24">
        <f>H632/SUM(ABC[Carga Total])</f>
        <v>0.93879060872366726</v>
      </c>
      <c r="J632" s="23" t="str">
        <f>IF(ABC[[#This Row],[Acum (%)]] &lt;= 0.8, "A", IF( AND(ABC[[#This Row],[Acum (%)]] &gt; 0.8, ABC[[#This Row],[Acum (%)]] &lt;= 0.95 ), "B",  IF( ABC[[#This Row],[Acum (%)]] &gt; 0.95, "C", "OTHER")))</f>
        <v>B</v>
      </c>
      <c r="K632" s="24">
        <f>ABC[[#This Row],[Carga STDEV]]/ABC[[#This Row],[Carga Promedio]]</f>
        <v>0.28852913677874004</v>
      </c>
      <c r="L63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32" s="26" t="str">
        <f>ABC[[#This Row],[ABC]]&amp;ABC[[#This Row],[XYZ]]</f>
        <v>BX</v>
      </c>
    </row>
    <row r="633" spans="1:13" x14ac:dyDescent="0.25">
      <c r="A633" s="22">
        <v>23522</v>
      </c>
      <c r="B633" s="22">
        <v>1911.4000000000008</v>
      </c>
      <c r="C633" s="22">
        <v>34.13214285714286</v>
      </c>
      <c r="D633" s="22">
        <v>12.640010171786141</v>
      </c>
      <c r="E633" s="22">
        <v>56</v>
      </c>
      <c r="F633" s="22">
        <f t="shared" si="18"/>
        <v>136105</v>
      </c>
      <c r="G633" s="24">
        <f>ABC[[#This Row],[Frecuencia Acumulada]]/SUM($F$78:$F$1143)</f>
        <v>1.1164150589786724E-3</v>
      </c>
      <c r="H633" s="22">
        <f t="shared" si="19"/>
        <v>5545169.0180000011</v>
      </c>
      <c r="I633" s="24">
        <f>H633/SUM(ABC[Carga Total])</f>
        <v>0.93911431808252666</v>
      </c>
      <c r="J633" s="23" t="str">
        <f>IF(ABC[[#This Row],[Acum (%)]] &lt;= 0.8, "A", IF( AND(ABC[[#This Row],[Acum (%)]] &gt; 0.8, ABC[[#This Row],[Acum (%)]] &lt;= 0.95 ), "B",  IF( ABC[[#This Row],[Acum (%)]] &gt; 0.95, "C", "OTHER")))</f>
        <v>B</v>
      </c>
      <c r="K633" s="24">
        <f>ABC[[#This Row],[Carga STDEV]]/ABC[[#This Row],[Carga Promedio]]</f>
        <v>0.37032571393744051</v>
      </c>
      <c r="L63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33" s="26" t="str">
        <f>ABC[[#This Row],[ABC]]&amp;ABC[[#This Row],[XYZ]]</f>
        <v>BY</v>
      </c>
    </row>
    <row r="634" spans="1:13" x14ac:dyDescent="0.25">
      <c r="A634" s="22">
        <v>29442</v>
      </c>
      <c r="B634" s="22">
        <v>1909.7</v>
      </c>
      <c r="C634" s="22">
        <v>56.167647058823526</v>
      </c>
      <c r="D634" s="22">
        <v>20.588504008941573</v>
      </c>
      <c r="E634" s="22">
        <v>34</v>
      </c>
      <c r="F634" s="22">
        <f t="shared" si="18"/>
        <v>136139</v>
      </c>
      <c r="G634" s="24">
        <f>ABC[[#This Row],[Frecuencia Acumulada]]/SUM($F$78:$F$1143)</f>
        <v>1.1166939474251312E-3</v>
      </c>
      <c r="H634" s="22">
        <f t="shared" si="19"/>
        <v>5547078.7180000013</v>
      </c>
      <c r="I634" s="24">
        <f>H634/SUM(ABC[Carga Total])</f>
        <v>0.93943773953413989</v>
      </c>
      <c r="J634" s="23" t="str">
        <f>IF(ABC[[#This Row],[Acum (%)]] &lt;= 0.8, "A", IF( AND(ABC[[#This Row],[Acum (%)]] &gt; 0.8, ABC[[#This Row],[Acum (%)]] &lt;= 0.95 ), "B",  IF( ABC[[#This Row],[Acum (%)]] &gt; 0.95, "C", "OTHER")))</f>
        <v>B</v>
      </c>
      <c r="K634" s="24">
        <f>ABC[[#This Row],[Carga STDEV]]/ABC[[#This Row],[Carga Promedio]]</f>
        <v>0.36655450400796646</v>
      </c>
      <c r="L63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34" s="26" t="str">
        <f>ABC[[#This Row],[ABC]]&amp;ABC[[#This Row],[XYZ]]</f>
        <v>BY</v>
      </c>
    </row>
    <row r="635" spans="1:13" x14ac:dyDescent="0.25">
      <c r="A635" s="22">
        <v>560142</v>
      </c>
      <c r="B635" s="22">
        <v>1906.7960000000007</v>
      </c>
      <c r="C635" s="22">
        <v>20.071536842105267</v>
      </c>
      <c r="D635" s="22">
        <v>8.651157085087652</v>
      </c>
      <c r="E635" s="22">
        <v>95</v>
      </c>
      <c r="F635" s="22">
        <f t="shared" si="18"/>
        <v>136234</v>
      </c>
      <c r="G635" s="24">
        <f>ABC[[#This Row],[Frecuencia Acumulada]]/SUM($F$78:$F$1143)</f>
        <v>1.1174731945549426E-3</v>
      </c>
      <c r="H635" s="22">
        <f t="shared" si="19"/>
        <v>5548985.5140000014</v>
      </c>
      <c r="I635" s="24">
        <f>H635/SUM(ABC[Carga Total])</f>
        <v>0.93976066917243406</v>
      </c>
      <c r="J635" s="23" t="str">
        <f>IF(ABC[[#This Row],[Acum (%)]] &lt;= 0.8, "A", IF( AND(ABC[[#This Row],[Acum (%)]] &gt; 0.8, ABC[[#This Row],[Acum (%)]] &lt;= 0.95 ), "B",  IF( ABC[[#This Row],[Acum (%)]] &gt; 0.95, "C", "OTHER")))</f>
        <v>B</v>
      </c>
      <c r="K635" s="24">
        <f>ABC[[#This Row],[Carga STDEV]]/ABC[[#This Row],[Carga Promedio]]</f>
        <v>0.43101617744285531</v>
      </c>
      <c r="L63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35" s="26" t="str">
        <f>ABC[[#This Row],[ABC]]&amp;ABC[[#This Row],[XYZ]]</f>
        <v>BY</v>
      </c>
    </row>
    <row r="636" spans="1:13" x14ac:dyDescent="0.25">
      <c r="A636" s="22">
        <v>39815</v>
      </c>
      <c r="B636" s="22">
        <v>1893.5</v>
      </c>
      <c r="C636" s="22">
        <v>210.38888888888891</v>
      </c>
      <c r="D636" s="22">
        <v>66.280246764108483</v>
      </c>
      <c r="E636" s="22">
        <v>9</v>
      </c>
      <c r="F636" s="22">
        <f t="shared" si="18"/>
        <v>136243</v>
      </c>
      <c r="G636" s="24">
        <f>ABC[[#This Row],[Frecuencia Acumulada]]/SUM($F$78:$F$1143)</f>
        <v>1.1175470179672405E-3</v>
      </c>
      <c r="H636" s="22">
        <f t="shared" si="19"/>
        <v>5550879.0140000014</v>
      </c>
      <c r="I636" s="24">
        <f>H636/SUM(ABC[Carga Total])</f>
        <v>0.9400813470373498</v>
      </c>
      <c r="J636" s="23" t="str">
        <f>IF(ABC[[#This Row],[Acum (%)]] &lt;= 0.8, "A", IF( AND(ABC[[#This Row],[Acum (%)]] &gt; 0.8, ABC[[#This Row],[Acum (%)]] &lt;= 0.95 ), "B",  IF( ABC[[#This Row],[Acum (%)]] &gt; 0.95, "C", "OTHER")))</f>
        <v>B</v>
      </c>
      <c r="K636" s="24">
        <f>ABC[[#This Row],[Carga STDEV]]/ABC[[#This Row],[Carga Promedio]]</f>
        <v>0.31503682116555387</v>
      </c>
      <c r="L63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36" s="26" t="str">
        <f>ABC[[#This Row],[ABC]]&amp;ABC[[#This Row],[XYZ]]</f>
        <v>BY</v>
      </c>
    </row>
    <row r="637" spans="1:13" x14ac:dyDescent="0.25">
      <c r="A637" s="22">
        <v>57069</v>
      </c>
      <c r="B637" s="22">
        <v>1891.7750000000003</v>
      </c>
      <c r="C637" s="22">
        <v>8.5600678733031703</v>
      </c>
      <c r="D637" s="22">
        <v>2.8923854451912341</v>
      </c>
      <c r="E637" s="22">
        <v>221</v>
      </c>
      <c r="F637" s="22">
        <f t="shared" si="18"/>
        <v>136464</v>
      </c>
      <c r="G637" s="24">
        <f>ABC[[#This Row],[Frecuencia Acumulada]]/SUM($F$78:$F$1143)</f>
        <v>1.1193597928692226E-3</v>
      </c>
      <c r="H637" s="22">
        <f t="shared" si="19"/>
        <v>5552770.7890000017</v>
      </c>
      <c r="I637" s="24">
        <f>H637/SUM(ABC[Carga Total])</f>
        <v>0.94040173276108951</v>
      </c>
      <c r="J637" s="23" t="str">
        <f>IF(ABC[[#This Row],[Acum (%)]] &lt;= 0.8, "A", IF( AND(ABC[[#This Row],[Acum (%)]] &gt; 0.8, ABC[[#This Row],[Acum (%)]] &lt;= 0.95 ), "B",  IF( ABC[[#This Row],[Acum (%)]] &gt; 0.95, "C", "OTHER")))</f>
        <v>B</v>
      </c>
      <c r="K637" s="24">
        <f>ABC[[#This Row],[Carga STDEV]]/ABC[[#This Row],[Carga Promedio]]</f>
        <v>0.33789281673944443</v>
      </c>
      <c r="L63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37" s="26" t="str">
        <f>ABC[[#This Row],[ABC]]&amp;ABC[[#This Row],[XYZ]]</f>
        <v>BY</v>
      </c>
    </row>
    <row r="638" spans="1:13" x14ac:dyDescent="0.25">
      <c r="A638" s="22">
        <v>22532</v>
      </c>
      <c r="B638" s="22">
        <v>1885.9999999999998</v>
      </c>
      <c r="C638" s="22">
        <v>10.085561497326198</v>
      </c>
      <c r="D638" s="22">
        <v>4.8719578410051003</v>
      </c>
      <c r="E638" s="22">
        <v>187</v>
      </c>
      <c r="F638" s="22">
        <f t="shared" si="18"/>
        <v>136651</v>
      </c>
      <c r="G638" s="24">
        <f>ABC[[#This Row],[Frecuencia Acumulada]]/SUM($F$78:$F$1143)</f>
        <v>1.1208936793247462E-3</v>
      </c>
      <c r="H638" s="22">
        <f t="shared" si="19"/>
        <v>5554656.7890000017</v>
      </c>
      <c r="I638" s="24">
        <f>H638/SUM(ABC[Carga Total])</f>
        <v>0.94072114044697863</v>
      </c>
      <c r="J638" s="23" t="str">
        <f>IF(ABC[[#This Row],[Acum (%)]] &lt;= 0.8, "A", IF( AND(ABC[[#This Row],[Acum (%)]] &gt; 0.8, ABC[[#This Row],[Acum (%)]] &lt;= 0.95 ), "B",  IF( ABC[[#This Row],[Acum (%)]] &gt; 0.95, "C", "OTHER")))</f>
        <v>B</v>
      </c>
      <c r="K638" s="24">
        <f>ABC[[#This Row],[Carga STDEV]]/ABC[[#This Row],[Carga Promedio]]</f>
        <v>0.48306262792574456</v>
      </c>
      <c r="L63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38" s="26" t="str">
        <f>ABC[[#This Row],[ABC]]&amp;ABC[[#This Row],[XYZ]]</f>
        <v>BY</v>
      </c>
    </row>
    <row r="639" spans="1:13" x14ac:dyDescent="0.25">
      <c r="A639" s="22">
        <v>510226</v>
      </c>
      <c r="B639" s="22">
        <v>1882.3430000000001</v>
      </c>
      <c r="C639" s="22">
        <v>14.260174242424242</v>
      </c>
      <c r="D639" s="22">
        <v>2.9621074700395833</v>
      </c>
      <c r="E639" s="22">
        <v>132</v>
      </c>
      <c r="F639" s="22">
        <f t="shared" si="18"/>
        <v>136783</v>
      </c>
      <c r="G639" s="24">
        <f>ABC[[#This Row],[Frecuencia Acumulada]]/SUM($F$78:$F$1143)</f>
        <v>1.1219764227051155E-3</v>
      </c>
      <c r="H639" s="22">
        <f t="shared" si="19"/>
        <v>5556539.1320000021</v>
      </c>
      <c r="I639" s="24">
        <f>H639/SUM(ABC[Carga Total])</f>
        <v>0.94103992879357445</v>
      </c>
      <c r="J639" s="23" t="str">
        <f>IF(ABC[[#This Row],[Acum (%)]] &lt;= 0.8, "A", IF( AND(ABC[[#This Row],[Acum (%)]] &gt; 0.8, ABC[[#This Row],[Acum (%)]] &lt;= 0.95 ), "B",  IF( ABC[[#This Row],[Acum (%)]] &gt; 0.95, "C", "OTHER")))</f>
        <v>B</v>
      </c>
      <c r="K639" s="24">
        <f>ABC[[#This Row],[Carga STDEV]]/ABC[[#This Row],[Carga Promedio]]</f>
        <v>0.20771888335187849</v>
      </c>
      <c r="L639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39" s="26" t="str">
        <f>ABC[[#This Row],[ABC]]&amp;ABC[[#This Row],[XYZ]]</f>
        <v>BX</v>
      </c>
    </row>
    <row r="640" spans="1:13" x14ac:dyDescent="0.25">
      <c r="A640" s="22">
        <v>23513</v>
      </c>
      <c r="B640" s="22">
        <v>1871.6</v>
      </c>
      <c r="C640" s="22">
        <v>34.029090909090911</v>
      </c>
      <c r="D640" s="22">
        <v>10.294473035769002</v>
      </c>
      <c r="E640" s="22">
        <v>55</v>
      </c>
      <c r="F640" s="22">
        <f t="shared" si="18"/>
        <v>136838</v>
      </c>
      <c r="G640" s="24">
        <f>ABC[[#This Row],[Frecuencia Acumulada]]/SUM($F$78:$F$1143)</f>
        <v>1.1224275657802695E-3</v>
      </c>
      <c r="H640" s="22">
        <f t="shared" si="19"/>
        <v>5558410.7320000017</v>
      </c>
      <c r="I640" s="24">
        <f>H640/SUM(ABC[Carga Total])</f>
        <v>0.9413568977357325</v>
      </c>
      <c r="J640" s="23" t="str">
        <f>IF(ABC[[#This Row],[Acum (%)]] &lt;= 0.8, "A", IF( AND(ABC[[#This Row],[Acum (%)]] &gt; 0.8, ABC[[#This Row],[Acum (%)]] &lt;= 0.95 ), "B",  IF( ABC[[#This Row],[Acum (%)]] &gt; 0.95, "C", "OTHER")))</f>
        <v>B</v>
      </c>
      <c r="K640" s="24">
        <f>ABC[[#This Row],[Carga STDEV]]/ABC[[#This Row],[Carga Promedio]]</f>
        <v>0.30251977824711213</v>
      </c>
      <c r="L64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40" s="26" t="str">
        <f>ABC[[#This Row],[ABC]]&amp;ABC[[#This Row],[XYZ]]</f>
        <v>BY</v>
      </c>
    </row>
    <row r="641" spans="1:13" x14ac:dyDescent="0.25">
      <c r="A641" s="22">
        <v>3079</v>
      </c>
      <c r="B641" s="22">
        <v>1869.6999999999994</v>
      </c>
      <c r="C641" s="22">
        <v>74.787999999999997</v>
      </c>
      <c r="D641" s="22">
        <v>34.110559459889643</v>
      </c>
      <c r="E641" s="22">
        <v>25</v>
      </c>
      <c r="F641" s="22">
        <f t="shared" si="18"/>
        <v>136863</v>
      </c>
      <c r="G641" s="24">
        <f>ABC[[#This Row],[Frecuencia Acumulada]]/SUM($F$78:$F$1143)</f>
        <v>1.1226326308144303E-3</v>
      </c>
      <c r="H641" s="22">
        <f t="shared" si="19"/>
        <v>5560280.4320000019</v>
      </c>
      <c r="I641" s="24">
        <f>H641/SUM(ABC[Carga Total])</f>
        <v>0.94167354489920385</v>
      </c>
      <c r="J641" s="23" t="str">
        <f>IF(ABC[[#This Row],[Acum (%)]] &lt;= 0.8, "A", IF( AND(ABC[[#This Row],[Acum (%)]] &gt; 0.8, ABC[[#This Row],[Acum (%)]] &lt;= 0.95 ), "B",  IF( ABC[[#This Row],[Acum (%)]] &gt; 0.95, "C", "OTHER")))</f>
        <v>B</v>
      </c>
      <c r="K641" s="24">
        <f>ABC[[#This Row],[Carga STDEV]]/ABC[[#This Row],[Carga Promedio]]</f>
        <v>0.45609669278346321</v>
      </c>
      <c r="L64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41" s="26" t="str">
        <f>ABC[[#This Row],[ABC]]&amp;ABC[[#This Row],[XYZ]]</f>
        <v>BY</v>
      </c>
    </row>
    <row r="642" spans="1:13" x14ac:dyDescent="0.25">
      <c r="A642" s="22">
        <v>510182</v>
      </c>
      <c r="B642" s="22">
        <v>1862.7049999999997</v>
      </c>
      <c r="C642" s="22">
        <v>13.210673758865248</v>
      </c>
      <c r="D642" s="22">
        <v>3.0215499747562236</v>
      </c>
      <c r="E642" s="22">
        <v>141</v>
      </c>
      <c r="F642" s="22">
        <f t="shared" si="18"/>
        <v>137004</v>
      </c>
      <c r="G642" s="24">
        <f>ABC[[#This Row],[Frecuencia Acumulada]]/SUM($F$78:$F$1143)</f>
        <v>1.1237891976070978E-3</v>
      </c>
      <c r="H642" s="22">
        <f t="shared" si="19"/>
        <v>5562143.137000002</v>
      </c>
      <c r="I642" s="24">
        <f>H642/SUM(ABC[Carga Total])</f>
        <v>0.94198900740903646</v>
      </c>
      <c r="J642" s="23" t="str">
        <f>IF(ABC[[#This Row],[Acum (%)]] &lt;= 0.8, "A", IF( AND(ABC[[#This Row],[Acum (%)]] &gt; 0.8, ABC[[#This Row],[Acum (%)]] &lt;= 0.95 ), "B",  IF( ABC[[#This Row],[Acum (%)]] &gt; 0.95, "C", "OTHER")))</f>
        <v>B</v>
      </c>
      <c r="K642" s="24">
        <f>ABC[[#This Row],[Carga STDEV]]/ABC[[#This Row],[Carga Promedio]]</f>
        <v>0.22872035370100341</v>
      </c>
      <c r="L64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42" s="26" t="str">
        <f>ABC[[#This Row],[ABC]]&amp;ABC[[#This Row],[XYZ]]</f>
        <v>BX</v>
      </c>
    </row>
    <row r="643" spans="1:13" x14ac:dyDescent="0.25">
      <c r="A643" s="22">
        <v>22555</v>
      </c>
      <c r="B643" s="22">
        <v>1860.5999999999992</v>
      </c>
      <c r="C643" s="22">
        <v>9.7413612565444989</v>
      </c>
      <c r="D643" s="22">
        <v>4.0088213559029624</v>
      </c>
      <c r="E643" s="22">
        <v>191</v>
      </c>
      <c r="F643" s="22">
        <f t="shared" ref="F643:F706" si="20">F642+E643</f>
        <v>137195</v>
      </c>
      <c r="G643" s="24">
        <f>ABC[[#This Row],[Frecuencia Acumulada]]/SUM($F$78:$F$1143)</f>
        <v>1.1253558944680868E-3</v>
      </c>
      <c r="H643" s="22">
        <f t="shared" si="19"/>
        <v>5564003.7370000016</v>
      </c>
      <c r="I643" s="24">
        <f>H643/SUM(ABC[Carga Total])</f>
        <v>0.94230411342195541</v>
      </c>
      <c r="J643" s="23" t="str">
        <f>IF(ABC[[#This Row],[Acum (%)]] &lt;= 0.8, "A", IF( AND(ABC[[#This Row],[Acum (%)]] &gt; 0.8, ABC[[#This Row],[Acum (%)]] &lt;= 0.95 ), "B",  IF( ABC[[#This Row],[Acum (%)]] &gt; 0.95, "C", "OTHER")))</f>
        <v>B</v>
      </c>
      <c r="K643" s="24">
        <f>ABC[[#This Row],[Carga STDEV]]/ABC[[#This Row],[Carga Promedio]]</f>
        <v>0.41152578683084279</v>
      </c>
      <c r="L64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43" s="26" t="str">
        <f>ABC[[#This Row],[ABC]]&amp;ABC[[#This Row],[XYZ]]</f>
        <v>BY</v>
      </c>
    </row>
    <row r="644" spans="1:13" x14ac:dyDescent="0.25">
      <c r="A644" s="22">
        <v>57059</v>
      </c>
      <c r="B644" s="22">
        <v>1858.6550000000002</v>
      </c>
      <c r="C644" s="22">
        <v>8.0461255411255497</v>
      </c>
      <c r="D644" s="22">
        <v>2.624201544287418</v>
      </c>
      <c r="E644" s="22">
        <v>231</v>
      </c>
      <c r="F644" s="22">
        <f t="shared" si="20"/>
        <v>137426</v>
      </c>
      <c r="G644" s="24">
        <f>ABC[[#This Row],[Frecuencia Acumulada]]/SUM($F$78:$F$1143)</f>
        <v>1.1272506953837334E-3</v>
      </c>
      <c r="H644" s="22">
        <f t="shared" ref="H644:H707" si="21">H643+B644</f>
        <v>5565862.3920000019</v>
      </c>
      <c r="I644" s="24">
        <f>H644/SUM(ABC[Carga Total])</f>
        <v>0.94261889003511368</v>
      </c>
      <c r="J644" s="23" t="str">
        <f>IF(ABC[[#This Row],[Acum (%)]] &lt;= 0.8, "A", IF( AND(ABC[[#This Row],[Acum (%)]] &gt; 0.8, ABC[[#This Row],[Acum (%)]] &lt;= 0.95 ), "B",  IF( ABC[[#This Row],[Acum (%)]] &gt; 0.95, "C", "OTHER")))</f>
        <v>B</v>
      </c>
      <c r="K644" s="24">
        <f>ABC[[#This Row],[Carga STDEV]]/ABC[[#This Row],[Carga Promedio]]</f>
        <v>0.32614474269318022</v>
      </c>
      <c r="L64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44" s="26" t="str">
        <f>ABC[[#This Row],[ABC]]&amp;ABC[[#This Row],[XYZ]]</f>
        <v>BY</v>
      </c>
    </row>
    <row r="645" spans="1:13" x14ac:dyDescent="0.25">
      <c r="A645" s="22">
        <v>510245</v>
      </c>
      <c r="B645" s="22">
        <v>1858.2670000000005</v>
      </c>
      <c r="C645" s="22">
        <v>13.971932330827068</v>
      </c>
      <c r="D645" s="22">
        <v>3.2673930048918955</v>
      </c>
      <c r="E645" s="22">
        <v>133</v>
      </c>
      <c r="F645" s="22">
        <f t="shared" si="20"/>
        <v>137559</v>
      </c>
      <c r="G645" s="24">
        <f>ABC[[#This Row],[Frecuencia Acumulada]]/SUM($F$78:$F$1143)</f>
        <v>1.1283416413654694E-3</v>
      </c>
      <c r="H645" s="22">
        <f t="shared" si="21"/>
        <v>5567720.6590000018</v>
      </c>
      <c r="I645" s="24">
        <f>H645/SUM(ABC[Carga Total])</f>
        <v>0.94293360093767686</v>
      </c>
      <c r="J645" s="23" t="str">
        <f>IF(ABC[[#This Row],[Acum (%)]] &lt;= 0.8, "A", IF( AND(ABC[[#This Row],[Acum (%)]] &gt; 0.8, ABC[[#This Row],[Acum (%)]] &lt;= 0.95 ), "B",  IF( ABC[[#This Row],[Acum (%)]] &gt; 0.95, "C", "OTHER")))</f>
        <v>B</v>
      </c>
      <c r="K645" s="24">
        <f>ABC[[#This Row],[Carga STDEV]]/ABC[[#This Row],[Carga Promedio]]</f>
        <v>0.23385405307774507</v>
      </c>
      <c r="L64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45" s="26" t="str">
        <f>ABC[[#This Row],[ABC]]&amp;ABC[[#This Row],[XYZ]]</f>
        <v>BX</v>
      </c>
    </row>
    <row r="646" spans="1:13" x14ac:dyDescent="0.25">
      <c r="A646" s="22">
        <v>57060</v>
      </c>
      <c r="B646" s="22">
        <v>1854.5699999999993</v>
      </c>
      <c r="C646" s="22">
        <v>7.6635123966942231</v>
      </c>
      <c r="D646" s="22">
        <v>2.4535850241636297</v>
      </c>
      <c r="E646" s="22">
        <v>242</v>
      </c>
      <c r="F646" s="22">
        <f t="shared" si="20"/>
        <v>137801</v>
      </c>
      <c r="G646" s="24">
        <f>ABC[[#This Row],[Frecuencia Acumulada]]/SUM($F$78:$F$1143)</f>
        <v>1.1303266708961467E-3</v>
      </c>
      <c r="H646" s="22">
        <f t="shared" si="21"/>
        <v>5569575.2290000021</v>
      </c>
      <c r="I646" s="24">
        <f>H646/SUM(ABC[Carga Total])</f>
        <v>0.94324768572665862</v>
      </c>
      <c r="J646" s="23" t="str">
        <f>IF(ABC[[#This Row],[Acum (%)]] &lt;= 0.8, "A", IF( AND(ABC[[#This Row],[Acum (%)]] &gt; 0.8, ABC[[#This Row],[Acum (%)]] &lt;= 0.95 ), "B",  IF( ABC[[#This Row],[Acum (%)]] &gt; 0.95, "C", "OTHER")))</f>
        <v>B</v>
      </c>
      <c r="K646" s="24">
        <f>ABC[[#This Row],[Carga STDEV]]/ABC[[#This Row],[Carga Promedio]]</f>
        <v>0.32016455342618383</v>
      </c>
      <c r="L64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46" s="26" t="str">
        <f>ABC[[#This Row],[ABC]]&amp;ABC[[#This Row],[XYZ]]</f>
        <v>BY</v>
      </c>
    </row>
    <row r="647" spans="1:13" x14ac:dyDescent="0.25">
      <c r="A647" s="22">
        <v>57065</v>
      </c>
      <c r="B647" s="22">
        <v>1852.4579999999989</v>
      </c>
      <c r="C647" s="22">
        <v>7.654785123966942</v>
      </c>
      <c r="D647" s="22">
        <v>2.5306175495029817</v>
      </c>
      <c r="E647" s="22">
        <v>242</v>
      </c>
      <c r="F647" s="22">
        <f t="shared" si="20"/>
        <v>138043</v>
      </c>
      <c r="G647" s="24">
        <f>ABC[[#This Row],[Frecuencia Acumulada]]/SUM($F$78:$F$1143)</f>
        <v>1.132311700426824E-3</v>
      </c>
      <c r="H647" s="22">
        <f t="shared" si="21"/>
        <v>5571427.6870000018</v>
      </c>
      <c r="I647" s="24">
        <f>H647/SUM(ABC[Carga Total])</f>
        <v>0.94356141283322637</v>
      </c>
      <c r="J647" s="23" t="str">
        <f>IF(ABC[[#This Row],[Acum (%)]] &lt;= 0.8, "A", IF( AND(ABC[[#This Row],[Acum (%)]] &gt; 0.8, ABC[[#This Row],[Acum (%)]] &lt;= 0.95 ), "B",  IF( ABC[[#This Row],[Acum (%)]] &gt; 0.95, "C", "OTHER")))</f>
        <v>B</v>
      </c>
      <c r="K647" s="24">
        <f>ABC[[#This Row],[Carga STDEV]]/ABC[[#This Row],[Carga Promedio]]</f>
        <v>0.33059289170373718</v>
      </c>
      <c r="L64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47" s="26" t="str">
        <f>ABC[[#This Row],[ABC]]&amp;ABC[[#This Row],[XYZ]]</f>
        <v>BY</v>
      </c>
    </row>
    <row r="648" spans="1:13" x14ac:dyDescent="0.25">
      <c r="A648" s="22">
        <v>510187</v>
      </c>
      <c r="B648" s="22">
        <v>1850.3399999999997</v>
      </c>
      <c r="C648" s="22">
        <v>14.569606299212598</v>
      </c>
      <c r="D648" s="22">
        <v>3.4315290246396182</v>
      </c>
      <c r="E648" s="22">
        <v>127</v>
      </c>
      <c r="F648" s="22">
        <f t="shared" si="20"/>
        <v>138170</v>
      </c>
      <c r="G648" s="24">
        <f>ABC[[#This Row],[Frecuencia Acumulada]]/SUM($F$78:$F$1143)</f>
        <v>1.1333534308003612E-3</v>
      </c>
      <c r="H648" s="22">
        <f t="shared" si="21"/>
        <v>5573278.0270000016</v>
      </c>
      <c r="I648" s="24">
        <f>H648/SUM(ABC[Carga Total])</f>
        <v>0.94387478124123703</v>
      </c>
      <c r="J648" s="23" t="str">
        <f>IF(ABC[[#This Row],[Acum (%)]] &lt;= 0.8, "A", IF( AND(ABC[[#This Row],[Acum (%)]] &gt; 0.8, ABC[[#This Row],[Acum (%)]] &lt;= 0.95 ), "B",  IF( ABC[[#This Row],[Acum (%)]] &gt; 0.95, "C", "OTHER")))</f>
        <v>B</v>
      </c>
      <c r="K648" s="24">
        <f>ABC[[#This Row],[Carga STDEV]]/ABC[[#This Row],[Carga Promedio]]</f>
        <v>0.23552654438061735</v>
      </c>
      <c r="L648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48" s="26" t="str">
        <f>ABC[[#This Row],[ABC]]&amp;ABC[[#This Row],[XYZ]]</f>
        <v>BX</v>
      </c>
    </row>
    <row r="649" spans="1:13" x14ac:dyDescent="0.25">
      <c r="A649" s="22">
        <v>3343191</v>
      </c>
      <c r="B649" s="22">
        <v>1849.4999999999998</v>
      </c>
      <c r="C649" s="22">
        <v>61.65</v>
      </c>
      <c r="D649" s="22">
        <v>13.783442090496443</v>
      </c>
      <c r="E649" s="22">
        <v>30</v>
      </c>
      <c r="F649" s="22">
        <f t="shared" si="20"/>
        <v>138200</v>
      </c>
      <c r="G649" s="24">
        <f>ABC[[#This Row],[Frecuencia Acumulada]]/SUM($F$78:$F$1143)</f>
        <v>1.1335995088413544E-3</v>
      </c>
      <c r="H649" s="22">
        <f t="shared" si="21"/>
        <v>5575127.5270000016</v>
      </c>
      <c r="I649" s="24">
        <f>H649/SUM(ABC[Carga Total])</f>
        <v>0.94418800738919673</v>
      </c>
      <c r="J649" s="23" t="str">
        <f>IF(ABC[[#This Row],[Acum (%)]] &lt;= 0.8, "A", IF( AND(ABC[[#This Row],[Acum (%)]] &gt; 0.8, ABC[[#This Row],[Acum (%)]] &lt;= 0.95 ), "B",  IF( ABC[[#This Row],[Acum (%)]] &gt; 0.95, "C", "OTHER")))</f>
        <v>B</v>
      </c>
      <c r="K649" s="24">
        <f>ABC[[#This Row],[Carga STDEV]]/ABC[[#This Row],[Carga Promedio]]</f>
        <v>0.22357570300886365</v>
      </c>
      <c r="L649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49" s="26" t="str">
        <f>ABC[[#This Row],[ABC]]&amp;ABC[[#This Row],[XYZ]]</f>
        <v>BX</v>
      </c>
    </row>
    <row r="650" spans="1:13" x14ac:dyDescent="0.25">
      <c r="A650" s="22">
        <v>510228</v>
      </c>
      <c r="B650" s="22">
        <v>1848.4780000000007</v>
      </c>
      <c r="C650" s="22">
        <v>13.394768115942028</v>
      </c>
      <c r="D650" s="22">
        <v>2.920650188310753</v>
      </c>
      <c r="E650" s="22">
        <v>138</v>
      </c>
      <c r="F650" s="22">
        <f t="shared" si="20"/>
        <v>138338</v>
      </c>
      <c r="G650" s="24">
        <f>ABC[[#This Row],[Frecuencia Acumulada]]/SUM($F$78:$F$1143)</f>
        <v>1.1347314678299223E-3</v>
      </c>
      <c r="H650" s="22">
        <f t="shared" si="21"/>
        <v>5576976.0050000018</v>
      </c>
      <c r="I650" s="24">
        <f>H650/SUM(ABC[Carga Total])</f>
        <v>0.94450106045409443</v>
      </c>
      <c r="J650" s="23" t="str">
        <f>IF(ABC[[#This Row],[Acum (%)]] &lt;= 0.8, "A", IF( AND(ABC[[#This Row],[Acum (%)]] &gt; 0.8, ABC[[#This Row],[Acum (%)]] &lt;= 0.95 ), "B",  IF( ABC[[#This Row],[Acum (%)]] &gt; 0.95, "C", "OTHER")))</f>
        <v>B</v>
      </c>
      <c r="K650" s="24">
        <f>ABC[[#This Row],[Carga STDEV]]/ABC[[#This Row],[Carga Promedio]]</f>
        <v>0.21804410222187331</v>
      </c>
      <c r="L65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50" s="26" t="str">
        <f>ABC[[#This Row],[ABC]]&amp;ABC[[#This Row],[XYZ]]</f>
        <v>BX</v>
      </c>
    </row>
    <row r="651" spans="1:13" x14ac:dyDescent="0.25">
      <c r="A651" s="22">
        <v>55013</v>
      </c>
      <c r="B651" s="22">
        <v>1848.0689999999993</v>
      </c>
      <c r="C651" s="22">
        <v>10.744587209302326</v>
      </c>
      <c r="D651" s="22">
        <v>2.6131483125649733</v>
      </c>
      <c r="E651" s="22">
        <v>172</v>
      </c>
      <c r="F651" s="22">
        <f t="shared" si="20"/>
        <v>138510</v>
      </c>
      <c r="G651" s="24">
        <f>ABC[[#This Row],[Frecuencia Acumulada]]/SUM($F$78:$F$1143)</f>
        <v>1.1361423152649493E-3</v>
      </c>
      <c r="H651" s="22">
        <f t="shared" si="21"/>
        <v>5578824.0740000019</v>
      </c>
      <c r="I651" s="24">
        <f>H651/SUM(ABC[Carga Total])</f>
        <v>0.94481404425189586</v>
      </c>
      <c r="J651" s="23" t="str">
        <f>IF(ABC[[#This Row],[Acum (%)]] &lt;= 0.8, "A", IF( AND(ABC[[#This Row],[Acum (%)]] &gt; 0.8, ABC[[#This Row],[Acum (%)]] &lt;= 0.95 ), "B",  IF( ABC[[#This Row],[Acum (%)]] &gt; 0.95, "C", "OTHER")))</f>
        <v>B</v>
      </c>
      <c r="K651" s="24">
        <f>ABC[[#This Row],[Carga STDEV]]/ABC[[#This Row],[Carga Promedio]]</f>
        <v>0.24320602194029303</v>
      </c>
      <c r="L65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51" s="26" t="str">
        <f>ABC[[#This Row],[ABC]]&amp;ABC[[#This Row],[XYZ]]</f>
        <v>BX</v>
      </c>
    </row>
    <row r="652" spans="1:13" x14ac:dyDescent="0.25">
      <c r="A652" s="22">
        <v>510135</v>
      </c>
      <c r="B652" s="22">
        <v>1844.732</v>
      </c>
      <c r="C652" s="22">
        <v>13.766656716417911</v>
      </c>
      <c r="D652" s="22">
        <v>3.1789720358283438</v>
      </c>
      <c r="E652" s="22">
        <v>134</v>
      </c>
      <c r="F652" s="22">
        <f t="shared" si="20"/>
        <v>138644</v>
      </c>
      <c r="G652" s="24">
        <f>ABC[[#This Row],[Frecuencia Acumulada]]/SUM($F$78:$F$1143)</f>
        <v>1.1372414638480515E-3</v>
      </c>
      <c r="H652" s="22">
        <f t="shared" si="21"/>
        <v>5580668.8060000017</v>
      </c>
      <c r="I652" s="24">
        <f>H652/SUM(ABC[Carga Total])</f>
        <v>0.94512646290470903</v>
      </c>
      <c r="J652" s="23" t="str">
        <f>IF(ABC[[#This Row],[Acum (%)]] &lt;= 0.8, "A", IF( AND(ABC[[#This Row],[Acum (%)]] &gt; 0.8, ABC[[#This Row],[Acum (%)]] &lt;= 0.95 ), "B",  IF( ABC[[#This Row],[Acum (%)]] &gt; 0.95, "C", "OTHER")))</f>
        <v>B</v>
      </c>
      <c r="K652" s="24">
        <f>ABC[[#This Row],[Carga STDEV]]/ABC[[#This Row],[Carga Promedio]]</f>
        <v>0.23091823245923962</v>
      </c>
      <c r="L65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52" s="26" t="str">
        <f>ABC[[#This Row],[ABC]]&amp;ABC[[#This Row],[XYZ]]</f>
        <v>BX</v>
      </c>
    </row>
    <row r="653" spans="1:13" x14ac:dyDescent="0.25">
      <c r="A653" s="22">
        <v>3944</v>
      </c>
      <c r="B653" s="22">
        <v>1836.2999999999997</v>
      </c>
      <c r="C653" s="22">
        <v>57.384374999999999</v>
      </c>
      <c r="D653" s="22">
        <v>23.452094058437645</v>
      </c>
      <c r="E653" s="22">
        <v>32</v>
      </c>
      <c r="F653" s="22">
        <f t="shared" si="20"/>
        <v>138676</v>
      </c>
      <c r="G653" s="24">
        <f>ABC[[#This Row],[Frecuencia Acumulada]]/SUM($F$78:$F$1143)</f>
        <v>1.1375039470917776E-3</v>
      </c>
      <c r="H653" s="22">
        <f t="shared" si="21"/>
        <v>5582505.1060000015</v>
      </c>
      <c r="I653" s="24">
        <f>H653/SUM(ABC[Carga Total])</f>
        <v>0.94543745353758191</v>
      </c>
      <c r="J653" s="23" t="str">
        <f>IF(ABC[[#This Row],[Acum (%)]] &lt;= 0.8, "A", IF( AND(ABC[[#This Row],[Acum (%)]] &gt; 0.8, ABC[[#This Row],[Acum (%)]] &lt;= 0.95 ), "B",  IF( ABC[[#This Row],[Acum (%)]] &gt; 0.95, "C", "OTHER")))</f>
        <v>B</v>
      </c>
      <c r="K653" s="24">
        <f>ABC[[#This Row],[Carga STDEV]]/ABC[[#This Row],[Carga Promedio]]</f>
        <v>0.4086843162173962</v>
      </c>
      <c r="L65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53" s="26" t="str">
        <f>ABC[[#This Row],[ABC]]&amp;ABC[[#This Row],[XYZ]]</f>
        <v>BY</v>
      </c>
    </row>
    <row r="654" spans="1:13" x14ac:dyDescent="0.25">
      <c r="A654" s="22">
        <v>510230</v>
      </c>
      <c r="B654" s="22">
        <v>1832.6169999999991</v>
      </c>
      <c r="C654" s="22">
        <v>9.9598750000000003</v>
      </c>
      <c r="D654" s="22">
        <v>2.761593780470498</v>
      </c>
      <c r="E654" s="22">
        <v>184</v>
      </c>
      <c r="F654" s="22">
        <f t="shared" si="20"/>
        <v>138860</v>
      </c>
      <c r="G654" s="24">
        <f>ABC[[#This Row],[Frecuencia Acumulada]]/SUM($F$78:$F$1143)</f>
        <v>1.1390132257432016E-3</v>
      </c>
      <c r="H654" s="22">
        <f t="shared" si="21"/>
        <v>5584337.7230000012</v>
      </c>
      <c r="I654" s="24">
        <f>H654/SUM(ABC[Carga Total])</f>
        <v>0.94574782042787398</v>
      </c>
      <c r="J654" s="23" t="str">
        <f>IF(ABC[[#This Row],[Acum (%)]] &lt;= 0.8, "A", IF( AND(ABC[[#This Row],[Acum (%)]] &gt; 0.8, ABC[[#This Row],[Acum (%)]] &lt;= 0.95 ), "B",  IF( ABC[[#This Row],[Acum (%)]] &gt; 0.95, "C", "OTHER")))</f>
        <v>B</v>
      </c>
      <c r="K654" s="24">
        <f>ABC[[#This Row],[Carga STDEV]]/ABC[[#This Row],[Carga Promedio]]</f>
        <v>0.27727193167288727</v>
      </c>
      <c r="L65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54" s="26" t="str">
        <f>ABC[[#This Row],[ABC]]&amp;ABC[[#This Row],[XYZ]]</f>
        <v>BX</v>
      </c>
    </row>
    <row r="655" spans="1:13" x14ac:dyDescent="0.25">
      <c r="A655" s="22">
        <v>510220</v>
      </c>
      <c r="B655" s="22">
        <v>1831.9320000000002</v>
      </c>
      <c r="C655" s="22">
        <v>9.9561521739130399</v>
      </c>
      <c r="D655" s="22">
        <v>3.4044412344455375</v>
      </c>
      <c r="E655" s="22">
        <v>184</v>
      </c>
      <c r="F655" s="22">
        <f t="shared" si="20"/>
        <v>139044</v>
      </c>
      <c r="G655" s="24">
        <f>ABC[[#This Row],[Frecuencia Acumulada]]/SUM($F$78:$F$1143)</f>
        <v>1.1405225043946256E-3</v>
      </c>
      <c r="H655" s="22">
        <f t="shared" si="21"/>
        <v>5586169.6550000012</v>
      </c>
      <c r="I655" s="24">
        <f>H655/SUM(ABC[Carga Total])</f>
        <v>0.94605807130848185</v>
      </c>
      <c r="J655" s="23" t="str">
        <f>IF(ABC[[#This Row],[Acum (%)]] &lt;= 0.8, "A", IF( AND(ABC[[#This Row],[Acum (%)]] &gt; 0.8, ABC[[#This Row],[Acum (%)]] &lt;= 0.95 ), "B",  IF( ABC[[#This Row],[Acum (%)]] &gt; 0.95, "C", "OTHER")))</f>
        <v>B</v>
      </c>
      <c r="K655" s="24">
        <f>ABC[[#This Row],[Carga STDEV]]/ABC[[#This Row],[Carga Promedio]]</f>
        <v>0.34194347123036178</v>
      </c>
      <c r="L65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55" s="26" t="str">
        <f>ABC[[#This Row],[ABC]]&amp;ABC[[#This Row],[XYZ]]</f>
        <v>BY</v>
      </c>
    </row>
    <row r="656" spans="1:13" x14ac:dyDescent="0.25">
      <c r="A656" s="22">
        <v>560148</v>
      </c>
      <c r="B656" s="22">
        <v>1828.3189999999997</v>
      </c>
      <c r="C656" s="22">
        <v>28.567484374999999</v>
      </c>
      <c r="D656" s="22">
        <v>7.8615452113985258</v>
      </c>
      <c r="E656" s="22">
        <v>64</v>
      </c>
      <c r="F656" s="22">
        <f t="shared" si="20"/>
        <v>139108</v>
      </c>
      <c r="G656" s="24">
        <f>ABC[[#This Row],[Frecuencia Acumulada]]/SUM($F$78:$F$1143)</f>
        <v>1.1410474708820775E-3</v>
      </c>
      <c r="H656" s="22">
        <f t="shared" si="21"/>
        <v>5587997.9740000013</v>
      </c>
      <c r="I656" s="24">
        <f>H656/SUM(ABC[Carga Total])</f>
        <v>0.94636771030151323</v>
      </c>
      <c r="J656" s="23" t="str">
        <f>IF(ABC[[#This Row],[Acum (%)]] &lt;= 0.8, "A", IF( AND(ABC[[#This Row],[Acum (%)]] &gt; 0.8, ABC[[#This Row],[Acum (%)]] &lt;= 0.95 ), "B",  IF( ABC[[#This Row],[Acum (%)]] &gt; 0.95, "C", "OTHER")))</f>
        <v>B</v>
      </c>
      <c r="K656" s="24">
        <f>ABC[[#This Row],[Carga STDEV]]/ABC[[#This Row],[Carga Promedio]]</f>
        <v>0.27519207180448579</v>
      </c>
      <c r="L65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56" s="26" t="str">
        <f>ABC[[#This Row],[ABC]]&amp;ABC[[#This Row],[XYZ]]</f>
        <v>BX</v>
      </c>
    </row>
    <row r="657" spans="1:13" x14ac:dyDescent="0.25">
      <c r="A657" s="22">
        <v>23534</v>
      </c>
      <c r="B657" s="22">
        <v>1824.3000000000002</v>
      </c>
      <c r="C657" s="22">
        <v>30.405000000000001</v>
      </c>
      <c r="D657" s="22">
        <v>9.1109623856769577</v>
      </c>
      <c r="E657" s="22">
        <v>60</v>
      </c>
      <c r="F657" s="22">
        <f t="shared" si="20"/>
        <v>139168</v>
      </c>
      <c r="G657" s="24">
        <f>ABC[[#This Row],[Frecuencia Acumulada]]/SUM($F$78:$F$1143)</f>
        <v>1.1415396269640636E-3</v>
      </c>
      <c r="H657" s="22">
        <f t="shared" si="21"/>
        <v>5589822.2740000011</v>
      </c>
      <c r="I657" s="24">
        <f>H657/SUM(ABC[Carga Total])</f>
        <v>0.94667666864794353</v>
      </c>
      <c r="J657" s="23" t="str">
        <f>IF(ABC[[#This Row],[Acum (%)]] &lt;= 0.8, "A", IF( AND(ABC[[#This Row],[Acum (%)]] &gt; 0.8, ABC[[#This Row],[Acum (%)]] &lt;= 0.95 ), "B",  IF( ABC[[#This Row],[Acum (%)]] &gt; 0.95, "C", "OTHER")))</f>
        <v>B</v>
      </c>
      <c r="K657" s="24">
        <f>ABC[[#This Row],[Carga STDEV]]/ABC[[#This Row],[Carga Promedio]]</f>
        <v>0.29965342495237485</v>
      </c>
      <c r="L65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57" s="26" t="str">
        <f>ABC[[#This Row],[ABC]]&amp;ABC[[#This Row],[XYZ]]</f>
        <v>BX</v>
      </c>
    </row>
    <row r="658" spans="1:13" x14ac:dyDescent="0.25">
      <c r="A658" s="22">
        <v>510199</v>
      </c>
      <c r="B658" s="22">
        <v>1822.4740000000008</v>
      </c>
      <c r="C658" s="22">
        <v>14.350188976377954</v>
      </c>
      <c r="D658" s="22">
        <v>2.8341991414733561</v>
      </c>
      <c r="E658" s="22">
        <v>127</v>
      </c>
      <c r="F658" s="22">
        <f t="shared" si="20"/>
        <v>139295</v>
      </c>
      <c r="G658" s="24">
        <f>ABC[[#This Row],[Frecuencia Acumulada]]/SUM($F$78:$F$1143)</f>
        <v>1.1425813573376011E-3</v>
      </c>
      <c r="H658" s="22">
        <f t="shared" si="21"/>
        <v>5591644.7480000015</v>
      </c>
      <c r="I658" s="24">
        <f>H658/SUM(ABC[Carga Total])</f>
        <v>0.94698531774812023</v>
      </c>
      <c r="J658" s="23" t="str">
        <f>IF(ABC[[#This Row],[Acum (%)]] &lt;= 0.8, "A", IF( AND(ABC[[#This Row],[Acum (%)]] &gt; 0.8, ABC[[#This Row],[Acum (%)]] &lt;= 0.95 ), "B",  IF( ABC[[#This Row],[Acum (%)]] &gt; 0.95, "C", "OTHER")))</f>
        <v>B</v>
      </c>
      <c r="K658" s="24">
        <f>ABC[[#This Row],[Carga STDEV]]/ABC[[#This Row],[Carga Promedio]]</f>
        <v>0.19750256572500688</v>
      </c>
      <c r="L658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58" s="26" t="str">
        <f>ABC[[#This Row],[ABC]]&amp;ABC[[#This Row],[XYZ]]</f>
        <v>BX</v>
      </c>
    </row>
    <row r="659" spans="1:13" x14ac:dyDescent="0.25">
      <c r="A659" s="22">
        <v>510183</v>
      </c>
      <c r="B659" s="22">
        <v>1819.9850000000008</v>
      </c>
      <c r="C659" s="22">
        <v>13.481370370370371</v>
      </c>
      <c r="D659" s="22">
        <v>3.7683514502825881</v>
      </c>
      <c r="E659" s="22">
        <v>135</v>
      </c>
      <c r="F659" s="22">
        <f t="shared" si="20"/>
        <v>139430</v>
      </c>
      <c r="G659" s="24">
        <f>ABC[[#This Row],[Frecuencia Acumulada]]/SUM($F$78:$F$1143)</f>
        <v>1.1436887085220697E-3</v>
      </c>
      <c r="H659" s="22">
        <f t="shared" si="21"/>
        <v>5593464.7330000019</v>
      </c>
      <c r="I659" s="24">
        <f>H659/SUM(ABC[Carga Total])</f>
        <v>0.9472935453182173</v>
      </c>
      <c r="J659" s="23" t="str">
        <f>IF(ABC[[#This Row],[Acum (%)]] &lt;= 0.8, "A", IF( AND(ABC[[#This Row],[Acum (%)]] &gt; 0.8, ABC[[#This Row],[Acum (%)]] &lt;= 0.95 ), "B",  IF( ABC[[#This Row],[Acum (%)]] &gt; 0.95, "C", "OTHER")))</f>
        <v>B</v>
      </c>
      <c r="K659" s="24">
        <f>ABC[[#This Row],[Carga STDEV]]/ABC[[#This Row],[Carga Promedio]]</f>
        <v>0.27952287836885986</v>
      </c>
      <c r="L659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59" s="26" t="str">
        <f>ABC[[#This Row],[ABC]]&amp;ABC[[#This Row],[XYZ]]</f>
        <v>BX</v>
      </c>
    </row>
    <row r="660" spans="1:13" x14ac:dyDescent="0.25">
      <c r="A660" s="22">
        <v>510240</v>
      </c>
      <c r="B660" s="22">
        <v>1811.8159999999998</v>
      </c>
      <c r="C660" s="22">
        <v>14.045085271317829</v>
      </c>
      <c r="D660" s="22">
        <v>2.8790562555044832</v>
      </c>
      <c r="E660" s="22">
        <v>129</v>
      </c>
      <c r="F660" s="22">
        <f t="shared" si="20"/>
        <v>139559</v>
      </c>
      <c r="G660" s="24">
        <f>ABC[[#This Row],[Frecuencia Acumulada]]/SUM($F$78:$F$1143)</f>
        <v>1.1447468440983399E-3</v>
      </c>
      <c r="H660" s="22">
        <f t="shared" si="21"/>
        <v>5595276.5490000015</v>
      </c>
      <c r="I660" s="24">
        <f>H660/SUM(ABC[Carga Total])</f>
        <v>0.94760038940931846</v>
      </c>
      <c r="J660" s="23" t="str">
        <f>IF(ABC[[#This Row],[Acum (%)]] &lt;= 0.8, "A", IF( AND(ABC[[#This Row],[Acum (%)]] &gt; 0.8, ABC[[#This Row],[Acum (%)]] &lt;= 0.95 ), "B",  IF( ABC[[#This Row],[Acum (%)]] &gt; 0.95, "C", "OTHER")))</f>
        <v>B</v>
      </c>
      <c r="K660" s="24">
        <f>ABC[[#This Row],[Carga STDEV]]/ABC[[#This Row],[Carga Promedio]]</f>
        <v>0.20498674090530072</v>
      </c>
      <c r="L66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60" s="26" t="str">
        <f>ABC[[#This Row],[ABC]]&amp;ABC[[#This Row],[XYZ]]</f>
        <v>BX</v>
      </c>
    </row>
    <row r="661" spans="1:13" x14ac:dyDescent="0.25">
      <c r="A661" s="22">
        <v>510165</v>
      </c>
      <c r="B661" s="22">
        <v>1801.1509999999998</v>
      </c>
      <c r="C661" s="22">
        <v>14.763532786885246</v>
      </c>
      <c r="D661" s="22">
        <v>2.8976970912779056</v>
      </c>
      <c r="E661" s="22">
        <v>122</v>
      </c>
      <c r="F661" s="22">
        <f t="shared" si="20"/>
        <v>139681</v>
      </c>
      <c r="G661" s="24">
        <f>ABC[[#This Row],[Frecuencia Acumulada]]/SUM($F$78:$F$1143)</f>
        <v>1.1457475614650449E-3</v>
      </c>
      <c r="H661" s="22">
        <f t="shared" si="21"/>
        <v>5597077.7000000011</v>
      </c>
      <c r="I661" s="24">
        <f>H661/SUM(ABC[Carga Total])</f>
        <v>0.94790542730584382</v>
      </c>
      <c r="J661" s="23" t="str">
        <f>IF(ABC[[#This Row],[Acum (%)]] &lt;= 0.8, "A", IF( AND(ABC[[#This Row],[Acum (%)]] &gt; 0.8, ABC[[#This Row],[Acum (%)]] &lt;= 0.95 ), "B",  IF( ABC[[#This Row],[Acum (%)]] &gt; 0.95, "C", "OTHER")))</f>
        <v>B</v>
      </c>
      <c r="K661" s="24">
        <f>ABC[[#This Row],[Carga STDEV]]/ABC[[#This Row],[Carga Promedio]]</f>
        <v>0.19627396322457388</v>
      </c>
      <c r="L66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61" s="26" t="str">
        <f>ABC[[#This Row],[ABC]]&amp;ABC[[#This Row],[XYZ]]</f>
        <v>BX</v>
      </c>
    </row>
    <row r="662" spans="1:13" x14ac:dyDescent="0.25">
      <c r="A662" s="22">
        <v>2405</v>
      </c>
      <c r="B662" s="22">
        <v>1801.1230000000005</v>
      </c>
      <c r="C662" s="22">
        <v>51.460657142857144</v>
      </c>
      <c r="D662" s="22">
        <v>22.219265282689275</v>
      </c>
      <c r="E662" s="22">
        <v>35</v>
      </c>
      <c r="F662" s="22">
        <f t="shared" si="20"/>
        <v>139716</v>
      </c>
      <c r="G662" s="24">
        <f>ABC[[#This Row],[Frecuencia Acumulada]]/SUM($F$78:$F$1143)</f>
        <v>1.1460346525128701E-3</v>
      </c>
      <c r="H662" s="22">
        <f t="shared" si="21"/>
        <v>5598878.8230000008</v>
      </c>
      <c r="I662" s="24">
        <f>H662/SUM(ABC[Carga Total])</f>
        <v>0.9482104604603675</v>
      </c>
      <c r="J662" s="23" t="str">
        <f>IF(ABC[[#This Row],[Acum (%)]] &lt;= 0.8, "A", IF( AND(ABC[[#This Row],[Acum (%)]] &gt; 0.8, ABC[[#This Row],[Acum (%)]] &lt;= 0.95 ), "B",  IF( ABC[[#This Row],[Acum (%)]] &gt; 0.95, "C", "OTHER")))</f>
        <v>B</v>
      </c>
      <c r="K662" s="24">
        <f>ABC[[#This Row],[Carga STDEV]]/ABC[[#This Row],[Carga Promedio]]</f>
        <v>0.43177189169985869</v>
      </c>
      <c r="L66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62" s="26" t="str">
        <f>ABC[[#This Row],[ABC]]&amp;ABC[[#This Row],[XYZ]]</f>
        <v>BY</v>
      </c>
    </row>
    <row r="663" spans="1:13" x14ac:dyDescent="0.25">
      <c r="A663" s="22">
        <v>510210</v>
      </c>
      <c r="B663" s="22">
        <v>1787.8309999999999</v>
      </c>
      <c r="C663" s="22">
        <v>11.918873333333332</v>
      </c>
      <c r="D663" s="22">
        <v>3.171283351884822</v>
      </c>
      <c r="E663" s="22">
        <v>150</v>
      </c>
      <c r="F663" s="22">
        <f t="shared" si="20"/>
        <v>139866</v>
      </c>
      <c r="G663" s="24">
        <f>ABC[[#This Row],[Frecuencia Acumulada]]/SUM($F$78:$F$1143)</f>
        <v>1.1472650427178355E-3</v>
      </c>
      <c r="H663" s="22">
        <f t="shared" si="21"/>
        <v>5600666.654000001</v>
      </c>
      <c r="I663" s="24">
        <f>H663/SUM(ABC[Carga Total])</f>
        <v>0.94851324251894176</v>
      </c>
      <c r="J663" s="23" t="str">
        <f>IF(ABC[[#This Row],[Acum (%)]] &lt;= 0.8, "A", IF( AND(ABC[[#This Row],[Acum (%)]] &gt; 0.8, ABC[[#This Row],[Acum (%)]] &lt;= 0.95 ), "B",  IF( ABC[[#This Row],[Acum (%)]] &gt; 0.95, "C", "OTHER")))</f>
        <v>B</v>
      </c>
      <c r="K663" s="24">
        <f>ABC[[#This Row],[Carga STDEV]]/ABC[[#This Row],[Carga Promedio]]</f>
        <v>0.26607240996644727</v>
      </c>
      <c r="L66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63" s="26" t="str">
        <f>ABC[[#This Row],[ABC]]&amp;ABC[[#This Row],[XYZ]]</f>
        <v>BX</v>
      </c>
    </row>
    <row r="664" spans="1:13" x14ac:dyDescent="0.25">
      <c r="A664" s="22">
        <v>510186</v>
      </c>
      <c r="B664" s="22">
        <v>1787.5999999999995</v>
      </c>
      <c r="C664" s="22">
        <v>13.340298507462688</v>
      </c>
      <c r="D664" s="22">
        <v>3.7368877626742849</v>
      </c>
      <c r="E664" s="22">
        <v>134</v>
      </c>
      <c r="F664" s="22">
        <f t="shared" si="20"/>
        <v>140000</v>
      </c>
      <c r="G664" s="24">
        <f>ABC[[#This Row],[Frecuencia Acumulada]]/SUM($F$78:$F$1143)</f>
        <v>1.1483641913009378E-3</v>
      </c>
      <c r="H664" s="22">
        <f t="shared" si="21"/>
        <v>5602454.2540000007</v>
      </c>
      <c r="I664" s="24">
        <f>H664/SUM(ABC[Carga Total])</f>
        <v>0.94881598545600188</v>
      </c>
      <c r="J664" s="23" t="str">
        <f>IF(ABC[[#This Row],[Acum (%)]] &lt;= 0.8, "A", IF( AND(ABC[[#This Row],[Acum (%)]] &gt; 0.8, ABC[[#This Row],[Acum (%)]] &lt;= 0.95 ), "B",  IF( ABC[[#This Row],[Acum (%)]] &gt; 0.95, "C", "OTHER")))</f>
        <v>B</v>
      </c>
      <c r="K664" s="24">
        <f>ABC[[#This Row],[Carga STDEV]]/ABC[[#This Row],[Carga Promedio]]</f>
        <v>0.28012025072631136</v>
      </c>
      <c r="L66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64" s="26" t="str">
        <f>ABC[[#This Row],[ABC]]&amp;ABC[[#This Row],[XYZ]]</f>
        <v>BX</v>
      </c>
    </row>
    <row r="665" spans="1:13" x14ac:dyDescent="0.25">
      <c r="A665" s="22">
        <v>22550</v>
      </c>
      <c r="B665" s="22">
        <v>1786.3129999999992</v>
      </c>
      <c r="C665" s="22">
        <v>10.632815476190473</v>
      </c>
      <c r="D665" s="22">
        <v>4.4865283854859346</v>
      </c>
      <c r="E665" s="22">
        <v>168</v>
      </c>
      <c r="F665" s="22">
        <f t="shared" si="20"/>
        <v>140168</v>
      </c>
      <c r="G665" s="24">
        <f>ABC[[#This Row],[Frecuencia Acumulada]]/SUM($F$78:$F$1143)</f>
        <v>1.1497422283304989E-3</v>
      </c>
      <c r="H665" s="22">
        <f t="shared" si="21"/>
        <v>5604240.5670000007</v>
      </c>
      <c r="I665" s="24">
        <f>H665/SUM(ABC[Carga Total])</f>
        <v>0.94911851043034101</v>
      </c>
      <c r="J665" s="23" t="str">
        <f>IF(ABC[[#This Row],[Acum (%)]] &lt;= 0.8, "A", IF( AND(ABC[[#This Row],[Acum (%)]] &gt; 0.8, ABC[[#This Row],[Acum (%)]] &lt;= 0.95 ), "B",  IF( ABC[[#This Row],[Acum (%)]] &gt; 0.95, "C", "OTHER")))</f>
        <v>B</v>
      </c>
      <c r="K665" s="24">
        <f>ABC[[#This Row],[Carga STDEV]]/ABC[[#This Row],[Carga Promedio]]</f>
        <v>0.42195111873542723</v>
      </c>
      <c r="L66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65" s="26" t="str">
        <f>ABC[[#This Row],[ABC]]&amp;ABC[[#This Row],[XYZ]]</f>
        <v>BY</v>
      </c>
    </row>
    <row r="666" spans="1:13" x14ac:dyDescent="0.25">
      <c r="A666" s="22">
        <v>22540</v>
      </c>
      <c r="B666" s="22">
        <v>1785.3000000000004</v>
      </c>
      <c r="C666" s="22">
        <v>10.95276073619632</v>
      </c>
      <c r="D666" s="22">
        <v>4.3184832854653843</v>
      </c>
      <c r="E666" s="22">
        <v>163</v>
      </c>
      <c r="F666" s="22">
        <f t="shared" si="20"/>
        <v>140331</v>
      </c>
      <c r="G666" s="24">
        <f>ABC[[#This Row],[Frecuencia Acumulada]]/SUM($F$78:$F$1143)</f>
        <v>1.1510792523532279E-3</v>
      </c>
      <c r="H666" s="22">
        <f t="shared" si="21"/>
        <v>5606025.8670000006</v>
      </c>
      <c r="I666" s="24">
        <f>H666/SUM(ABC[Carga Total])</f>
        <v>0.94942086384583302</v>
      </c>
      <c r="J666" s="23" t="str">
        <f>IF(ABC[[#This Row],[Acum (%)]] &lt;= 0.8, "A", IF( AND(ABC[[#This Row],[Acum (%)]] &gt; 0.8, ABC[[#This Row],[Acum (%)]] &lt;= 0.95 ), "B",  IF( ABC[[#This Row],[Acum (%)]] &gt; 0.95, "C", "OTHER")))</f>
        <v>B</v>
      </c>
      <c r="K666" s="24">
        <f>ABC[[#This Row],[Carga STDEV]]/ABC[[#This Row],[Carga Promedio]]</f>
        <v>0.3942826278669454</v>
      </c>
      <c r="L66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66" s="26" t="str">
        <f>ABC[[#This Row],[ABC]]&amp;ABC[[#This Row],[XYZ]]</f>
        <v>BY</v>
      </c>
    </row>
    <row r="667" spans="1:13" x14ac:dyDescent="0.25">
      <c r="A667" s="22">
        <v>22535</v>
      </c>
      <c r="B667" s="22">
        <v>1781.0999999999995</v>
      </c>
      <c r="C667" s="22">
        <v>6.6958646616541362</v>
      </c>
      <c r="D667" s="22">
        <v>2.4819692813751528</v>
      </c>
      <c r="E667" s="22">
        <v>266</v>
      </c>
      <c r="F667" s="22">
        <f t="shared" si="20"/>
        <v>140597</v>
      </c>
      <c r="G667" s="24">
        <f>ABC[[#This Row],[Frecuencia Acumulada]]/SUM($F$78:$F$1143)</f>
        <v>1.1532611443166997E-3</v>
      </c>
      <c r="H667" s="22">
        <f t="shared" si="21"/>
        <v>5607806.9670000002</v>
      </c>
      <c r="I667" s="24">
        <f>H667/SUM(ABC[Carga Total])</f>
        <v>0.94972250596107011</v>
      </c>
      <c r="J667" s="23" t="str">
        <f>IF(ABC[[#This Row],[Acum (%)]] &lt;= 0.8, "A", IF( AND(ABC[[#This Row],[Acum (%)]] &gt; 0.8, ABC[[#This Row],[Acum (%)]] &lt;= 0.95 ), "B",  IF( ABC[[#This Row],[Acum (%)]] &gt; 0.95, "C", "OTHER")))</f>
        <v>B</v>
      </c>
      <c r="K667" s="24">
        <f>ABC[[#This Row],[Carga STDEV]]/ABC[[#This Row],[Carga Promedio]]</f>
        <v>0.37067196049957363</v>
      </c>
      <c r="L66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67" s="26" t="str">
        <f>ABC[[#This Row],[ABC]]&amp;ABC[[#This Row],[XYZ]]</f>
        <v>BY</v>
      </c>
    </row>
    <row r="668" spans="1:13" x14ac:dyDescent="0.25">
      <c r="A668" s="22">
        <v>57042</v>
      </c>
      <c r="B668" s="22">
        <v>1772.5949999999991</v>
      </c>
      <c r="C668" s="22">
        <v>6.3992599277978162</v>
      </c>
      <c r="D668" s="22">
        <v>2.0593563889090625</v>
      </c>
      <c r="E668" s="22">
        <v>277</v>
      </c>
      <c r="F668" s="22">
        <f t="shared" si="20"/>
        <v>140874</v>
      </c>
      <c r="G668" s="24">
        <f>ABC[[#This Row],[Frecuencia Acumulada]]/SUM($F$78:$F$1143)</f>
        <v>1.1555332648952022E-3</v>
      </c>
      <c r="H668" s="22">
        <f t="shared" si="21"/>
        <v>5609579.5619999999</v>
      </c>
      <c r="I668" s="24">
        <f>H668/SUM(ABC[Carga Total])</f>
        <v>0.950022707693291</v>
      </c>
      <c r="J668" s="23" t="str">
        <f>IF(ABC[[#This Row],[Acum (%)]] &lt;= 0.8, "A", IF( AND(ABC[[#This Row],[Acum (%)]] &gt; 0.8, ABC[[#This Row],[Acum (%)]] &lt;= 0.95 ), "B",  IF( ABC[[#This Row],[Acum (%)]] &gt; 0.95, "C", "OTHER")))</f>
        <v>C</v>
      </c>
      <c r="K668" s="24">
        <f>ABC[[#This Row],[Carga STDEV]]/ABC[[#This Row],[Carga Promedio]]</f>
        <v>0.32181164886948904</v>
      </c>
      <c r="L66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68" s="26" t="str">
        <f>ABC[[#This Row],[ABC]]&amp;ABC[[#This Row],[XYZ]]</f>
        <v>CY</v>
      </c>
    </row>
    <row r="669" spans="1:13" x14ac:dyDescent="0.25">
      <c r="A669" s="22">
        <v>560150</v>
      </c>
      <c r="B669" s="22">
        <v>1766.4</v>
      </c>
      <c r="C669" s="22">
        <v>22.359493670886074</v>
      </c>
      <c r="D669" s="22">
        <v>9.3005490530969208</v>
      </c>
      <c r="E669" s="22">
        <v>79</v>
      </c>
      <c r="F669" s="22">
        <f t="shared" si="20"/>
        <v>140953</v>
      </c>
      <c r="G669" s="24">
        <f>ABC[[#This Row],[Frecuencia Acumulada]]/SUM($F$78:$F$1143)</f>
        <v>1.1561812704031507E-3</v>
      </c>
      <c r="H669" s="22">
        <f t="shared" si="21"/>
        <v>5611345.9620000003</v>
      </c>
      <c r="I669" s="24">
        <f>H669/SUM(ABC[Carga Total])</f>
        <v>0.95032186025763599</v>
      </c>
      <c r="J669" s="23" t="str">
        <f>IF(ABC[[#This Row],[Acum (%)]] &lt;= 0.8, "A", IF( AND(ABC[[#This Row],[Acum (%)]] &gt; 0.8, ABC[[#This Row],[Acum (%)]] &lt;= 0.95 ), "B",  IF( ABC[[#This Row],[Acum (%)]] &gt; 0.95, "C", "OTHER")))</f>
        <v>C</v>
      </c>
      <c r="K669" s="24">
        <f>ABC[[#This Row],[Carga STDEV]]/ABC[[#This Row],[Carga Promedio]]</f>
        <v>0.41595526222523593</v>
      </c>
      <c r="L66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69" s="26" t="str">
        <f>ABC[[#This Row],[ABC]]&amp;ABC[[#This Row],[XYZ]]</f>
        <v>CY</v>
      </c>
    </row>
    <row r="670" spans="1:13" x14ac:dyDescent="0.25">
      <c r="A670" s="22">
        <v>510159</v>
      </c>
      <c r="B670" s="22">
        <v>1760.0859999999996</v>
      </c>
      <c r="C670" s="22">
        <v>12.138524137931032</v>
      </c>
      <c r="D670" s="22">
        <v>2.9217468473566148</v>
      </c>
      <c r="E670" s="22">
        <v>145</v>
      </c>
      <c r="F670" s="22">
        <f t="shared" si="20"/>
        <v>141098</v>
      </c>
      <c r="G670" s="24">
        <f>ABC[[#This Row],[Frecuencia Acumulada]]/SUM($F$78:$F$1143)</f>
        <v>1.1573706476012838E-3</v>
      </c>
      <c r="H670" s="22">
        <f t="shared" si="21"/>
        <v>5613106.0480000004</v>
      </c>
      <c r="I670" s="24">
        <f>H670/SUM(ABC[Carga Total])</f>
        <v>0.95061994350059775</v>
      </c>
      <c r="J670" s="23" t="str">
        <f>IF(ABC[[#This Row],[Acum (%)]] &lt;= 0.8, "A", IF( AND(ABC[[#This Row],[Acum (%)]] &gt; 0.8, ABC[[#This Row],[Acum (%)]] &lt;= 0.95 ), "B",  IF( ABC[[#This Row],[Acum (%)]] &gt; 0.95, "C", "OTHER")))</f>
        <v>C</v>
      </c>
      <c r="K670" s="24">
        <f>ABC[[#This Row],[Carga STDEV]]/ABC[[#This Row],[Carga Promedio]]</f>
        <v>0.24070033672599478</v>
      </c>
      <c r="L67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70" s="26" t="str">
        <f>ABC[[#This Row],[ABC]]&amp;ABC[[#This Row],[XYZ]]</f>
        <v>CX</v>
      </c>
    </row>
    <row r="671" spans="1:13" x14ac:dyDescent="0.25">
      <c r="A671" s="22">
        <v>57051</v>
      </c>
      <c r="B671" s="22">
        <v>1751.8050000000005</v>
      </c>
      <c r="C671" s="22">
        <v>16.372009345794392</v>
      </c>
      <c r="D671" s="22">
        <v>5.013215451213842</v>
      </c>
      <c r="E671" s="22">
        <v>107</v>
      </c>
      <c r="F671" s="22">
        <f t="shared" si="20"/>
        <v>141205</v>
      </c>
      <c r="G671" s="24">
        <f>ABC[[#This Row],[Frecuencia Acumulada]]/SUM($F$78:$F$1143)</f>
        <v>1.1582483259474923E-3</v>
      </c>
      <c r="H671" s="22">
        <f t="shared" si="21"/>
        <v>5614857.8530000001</v>
      </c>
      <c r="I671" s="24">
        <f>H671/SUM(ABC[Carga Total])</f>
        <v>0.95091662429655699</v>
      </c>
      <c r="J671" s="23" t="str">
        <f>IF(ABC[[#This Row],[Acum (%)]] &lt;= 0.8, "A", IF( AND(ABC[[#This Row],[Acum (%)]] &gt; 0.8, ABC[[#This Row],[Acum (%)]] &lt;= 0.95 ), "B",  IF( ABC[[#This Row],[Acum (%)]] &gt; 0.95, "C", "OTHER")))</f>
        <v>C</v>
      </c>
      <c r="K671" s="24">
        <f>ABC[[#This Row],[Carga STDEV]]/ABC[[#This Row],[Carga Promedio]]</f>
        <v>0.30620648604147216</v>
      </c>
      <c r="L67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71" s="26" t="str">
        <f>ABC[[#This Row],[ABC]]&amp;ABC[[#This Row],[XYZ]]</f>
        <v>CY</v>
      </c>
    </row>
    <row r="672" spans="1:13" x14ac:dyDescent="0.25">
      <c r="A672" s="22">
        <v>560102</v>
      </c>
      <c r="B672" s="22">
        <v>1748.3369999999998</v>
      </c>
      <c r="C672" s="22">
        <v>20.095827586206898</v>
      </c>
      <c r="D672" s="22">
        <v>6.4178606324720695</v>
      </c>
      <c r="E672" s="22">
        <v>87</v>
      </c>
      <c r="F672" s="22">
        <f t="shared" si="20"/>
        <v>141292</v>
      </c>
      <c r="G672" s="24">
        <f>ABC[[#This Row],[Frecuencia Acumulada]]/SUM($F$78:$F$1143)</f>
        <v>1.1589619522663721E-3</v>
      </c>
      <c r="H672" s="22">
        <f t="shared" si="21"/>
        <v>5616606.1900000004</v>
      </c>
      <c r="I672" s="24">
        <f>H672/SUM(ABC[Carga Total])</f>
        <v>0.95121271776173433</v>
      </c>
      <c r="J672" s="23" t="str">
        <f>IF(ABC[[#This Row],[Acum (%)]] &lt;= 0.8, "A", IF( AND(ABC[[#This Row],[Acum (%)]] &gt; 0.8, ABC[[#This Row],[Acum (%)]] &lt;= 0.95 ), "B",  IF( ABC[[#This Row],[Acum (%)]] &gt; 0.95, "C", "OTHER")))</f>
        <v>C</v>
      </c>
      <c r="K672" s="24">
        <f>ABC[[#This Row],[Carga STDEV]]/ABC[[#This Row],[Carga Promedio]]</f>
        <v>0.3193628431046589</v>
      </c>
      <c r="L67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72" s="26" t="str">
        <f>ABC[[#This Row],[ABC]]&amp;ABC[[#This Row],[XYZ]]</f>
        <v>CY</v>
      </c>
    </row>
    <row r="673" spans="1:13" x14ac:dyDescent="0.25">
      <c r="A673" s="22">
        <v>560169</v>
      </c>
      <c r="B673" s="22">
        <v>1744.8490000000002</v>
      </c>
      <c r="C673" s="22">
        <v>35.609163265306123</v>
      </c>
      <c r="D673" s="22">
        <v>9.1673892510966528</v>
      </c>
      <c r="E673" s="22">
        <v>49</v>
      </c>
      <c r="F673" s="22">
        <f t="shared" si="20"/>
        <v>141341</v>
      </c>
      <c r="G673" s="24">
        <f>ABC[[#This Row],[Frecuencia Acumulada]]/SUM($F$78:$F$1143)</f>
        <v>1.1593638797333275E-3</v>
      </c>
      <c r="H673" s="22">
        <f t="shared" si="21"/>
        <v>5618351.0390000008</v>
      </c>
      <c r="I673" s="24">
        <f>H673/SUM(ABC[Carga Total])</f>
        <v>0.95150822050898565</v>
      </c>
      <c r="J673" s="23" t="str">
        <f>IF(ABC[[#This Row],[Acum (%)]] &lt;= 0.8, "A", IF( AND(ABC[[#This Row],[Acum (%)]] &gt; 0.8, ABC[[#This Row],[Acum (%)]] &lt;= 0.95 ), "B",  IF( ABC[[#This Row],[Acum (%)]] &gt; 0.95, "C", "OTHER")))</f>
        <v>C</v>
      </c>
      <c r="K673" s="24">
        <f>ABC[[#This Row],[Carga STDEV]]/ABC[[#This Row],[Carga Promedio]]</f>
        <v>0.25744466902507668</v>
      </c>
      <c r="L67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73" s="26" t="str">
        <f>ABC[[#This Row],[ABC]]&amp;ABC[[#This Row],[XYZ]]</f>
        <v>CX</v>
      </c>
    </row>
    <row r="674" spans="1:13" x14ac:dyDescent="0.25">
      <c r="A674" s="22">
        <v>22547</v>
      </c>
      <c r="B674" s="22">
        <v>1743.1999999999998</v>
      </c>
      <c r="C674" s="22">
        <v>8.7160000000000011</v>
      </c>
      <c r="D674" s="22">
        <v>3.3499484733155733</v>
      </c>
      <c r="E674" s="22">
        <v>200</v>
      </c>
      <c r="F674" s="22">
        <f t="shared" si="20"/>
        <v>141541</v>
      </c>
      <c r="G674" s="24">
        <f>ABC[[#This Row],[Frecuencia Acumulada]]/SUM($F$78:$F$1143)</f>
        <v>1.1610044000066146E-3</v>
      </c>
      <c r="H674" s="22">
        <f t="shared" si="21"/>
        <v>5620094.239000001</v>
      </c>
      <c r="I674" s="24">
        <f>H674/SUM(ABC[Carga Total])</f>
        <v>0.95180344398620842</v>
      </c>
      <c r="J674" s="23" t="str">
        <f>IF(ABC[[#This Row],[Acum (%)]] &lt;= 0.8, "A", IF( AND(ABC[[#This Row],[Acum (%)]] &gt; 0.8, ABC[[#This Row],[Acum (%)]] &lt;= 0.95 ), "B",  IF( ABC[[#This Row],[Acum (%)]] &gt; 0.95, "C", "OTHER")))</f>
        <v>C</v>
      </c>
      <c r="K674" s="24">
        <f>ABC[[#This Row],[Carga STDEV]]/ABC[[#This Row],[Carga Promedio]]</f>
        <v>0.38434470781500379</v>
      </c>
      <c r="L67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74" s="26" t="str">
        <f>ABC[[#This Row],[ABC]]&amp;ABC[[#This Row],[XYZ]]</f>
        <v>CY</v>
      </c>
    </row>
    <row r="675" spans="1:13" x14ac:dyDescent="0.25">
      <c r="A675" s="22">
        <v>23510</v>
      </c>
      <c r="B675" s="22">
        <v>1741.37</v>
      </c>
      <c r="C675" s="22">
        <v>34.144509803921572</v>
      </c>
      <c r="D675" s="22">
        <v>11.010927175079399</v>
      </c>
      <c r="E675" s="22">
        <v>51</v>
      </c>
      <c r="F675" s="22">
        <f t="shared" si="20"/>
        <v>141592</v>
      </c>
      <c r="G675" s="24">
        <f>ABC[[#This Row],[Frecuencia Acumulada]]/SUM($F$78:$F$1143)</f>
        <v>1.1614227326763027E-3</v>
      </c>
      <c r="H675" s="22">
        <f t="shared" si="21"/>
        <v>5621835.6090000011</v>
      </c>
      <c r="I675" s="24">
        <f>H675/SUM(ABC[Carga Total])</f>
        <v>0.95209835753974859</v>
      </c>
      <c r="J675" s="23" t="str">
        <f>IF(ABC[[#This Row],[Acum (%)]] &lt;= 0.8, "A", IF( AND(ABC[[#This Row],[Acum (%)]] &gt; 0.8, ABC[[#This Row],[Acum (%)]] &lt;= 0.95 ), "B",  IF( ABC[[#This Row],[Acum (%)]] &gt; 0.95, "C", "OTHER")))</f>
        <v>C</v>
      </c>
      <c r="K675" s="24">
        <f>ABC[[#This Row],[Carga STDEV]]/ABC[[#This Row],[Carga Promedio]]</f>
        <v>0.32248016557598286</v>
      </c>
      <c r="L67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75" s="26" t="str">
        <f>ABC[[#This Row],[ABC]]&amp;ABC[[#This Row],[XYZ]]</f>
        <v>CY</v>
      </c>
    </row>
    <row r="676" spans="1:13" x14ac:dyDescent="0.25">
      <c r="A676" s="22">
        <v>22523</v>
      </c>
      <c r="B676" s="22">
        <v>1738.9000000000003</v>
      </c>
      <c r="C676" s="22">
        <v>12.786029411764705</v>
      </c>
      <c r="D676" s="22">
        <v>2.2090444655960169</v>
      </c>
      <c r="E676" s="22">
        <v>136</v>
      </c>
      <c r="F676" s="22">
        <f t="shared" si="20"/>
        <v>141728</v>
      </c>
      <c r="G676" s="24">
        <f>ABC[[#This Row],[Frecuencia Acumulada]]/SUM($F$78:$F$1143)</f>
        <v>1.1625382864621379E-3</v>
      </c>
      <c r="H676" s="22">
        <f t="shared" si="21"/>
        <v>5623574.5090000015</v>
      </c>
      <c r="I676" s="24">
        <f>H676/SUM(ABC[Carga Total])</f>
        <v>0.95239285278099617</v>
      </c>
      <c r="J676" s="23" t="str">
        <f>IF(ABC[[#This Row],[Acum (%)]] &lt;= 0.8, "A", IF( AND(ABC[[#This Row],[Acum (%)]] &gt; 0.8, ABC[[#This Row],[Acum (%)]] &lt;= 0.95 ), "B",  IF( ABC[[#This Row],[Acum (%)]] &gt; 0.95, "C", "OTHER")))</f>
        <v>C</v>
      </c>
      <c r="K676" s="24">
        <f>ABC[[#This Row],[Carga STDEV]]/ABC[[#This Row],[Carga Promedio]]</f>
        <v>0.17277016925703509</v>
      </c>
      <c r="L67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76" s="26" t="str">
        <f>ABC[[#This Row],[ABC]]&amp;ABC[[#This Row],[XYZ]]</f>
        <v>CX</v>
      </c>
    </row>
    <row r="677" spans="1:13" x14ac:dyDescent="0.25">
      <c r="A677" s="22">
        <v>510157</v>
      </c>
      <c r="B677" s="22">
        <v>1738.4009999999996</v>
      </c>
      <c r="C677" s="22">
        <v>12.689058394160584</v>
      </c>
      <c r="D677" s="22">
        <v>3.3973799393720143</v>
      </c>
      <c r="E677" s="22">
        <v>137</v>
      </c>
      <c r="F677" s="22">
        <f t="shared" si="20"/>
        <v>141865</v>
      </c>
      <c r="G677" s="24">
        <f>ABC[[#This Row],[Frecuencia Acumulada]]/SUM($F$78:$F$1143)</f>
        <v>1.1636620428493395E-3</v>
      </c>
      <c r="H677" s="22">
        <f t="shared" si="21"/>
        <v>5625312.9100000011</v>
      </c>
      <c r="I677" s="24">
        <f>H677/SUM(ABC[Carga Total])</f>
        <v>0.95268726351299893</v>
      </c>
      <c r="J677" s="23" t="str">
        <f>IF(ABC[[#This Row],[Acum (%)]] &lt;= 0.8, "A", IF( AND(ABC[[#This Row],[Acum (%)]] &gt; 0.8, ABC[[#This Row],[Acum (%)]] &lt;= 0.95 ), "B",  IF( ABC[[#This Row],[Acum (%)]] &gt; 0.95, "C", "OTHER")))</f>
        <v>C</v>
      </c>
      <c r="K677" s="24">
        <f>ABC[[#This Row],[Carga STDEV]]/ABC[[#This Row],[Carga Promedio]]</f>
        <v>0.26774090195183159</v>
      </c>
      <c r="L67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77" s="26" t="str">
        <f>ABC[[#This Row],[ABC]]&amp;ABC[[#This Row],[XYZ]]</f>
        <v>CX</v>
      </c>
    </row>
    <row r="678" spans="1:13" x14ac:dyDescent="0.25">
      <c r="A678" s="22">
        <v>22546</v>
      </c>
      <c r="B678" s="22">
        <v>1723.3999999999994</v>
      </c>
      <c r="C678" s="22">
        <v>7.4606060606060609</v>
      </c>
      <c r="D678" s="22">
        <v>2.8136403119458224</v>
      </c>
      <c r="E678" s="22">
        <v>231</v>
      </c>
      <c r="F678" s="22">
        <f t="shared" si="20"/>
        <v>142096</v>
      </c>
      <c r="G678" s="24">
        <f>ABC[[#This Row],[Frecuencia Acumulada]]/SUM($F$78:$F$1143)</f>
        <v>1.1655568437649861E-3</v>
      </c>
      <c r="H678" s="22">
        <f t="shared" si="21"/>
        <v>5627036.3100000015</v>
      </c>
      <c r="I678" s="24">
        <f>H678/SUM(ABC[Carga Total])</f>
        <v>0.95297913371759146</v>
      </c>
      <c r="J678" s="23" t="str">
        <f>IF(ABC[[#This Row],[Acum (%)]] &lt;= 0.8, "A", IF( AND(ABC[[#This Row],[Acum (%)]] &gt; 0.8, ABC[[#This Row],[Acum (%)]] &lt;= 0.95 ), "B",  IF( ABC[[#This Row],[Acum (%)]] &gt; 0.95, "C", "OTHER")))</f>
        <v>C</v>
      </c>
      <c r="K678" s="24">
        <f>ABC[[#This Row],[Carga STDEV]]/ABC[[#This Row],[Carga Promedio]]</f>
        <v>0.37713294189363172</v>
      </c>
      <c r="L67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78" s="26" t="str">
        <f>ABC[[#This Row],[ABC]]&amp;ABC[[#This Row],[XYZ]]</f>
        <v>CY</v>
      </c>
    </row>
    <row r="679" spans="1:13" x14ac:dyDescent="0.25">
      <c r="A679" s="22">
        <v>23558</v>
      </c>
      <c r="B679" s="22">
        <v>1713.232</v>
      </c>
      <c r="C679" s="22">
        <v>34.963918367346935</v>
      </c>
      <c r="D679" s="22">
        <v>8.7275779735768584</v>
      </c>
      <c r="E679" s="22">
        <v>49</v>
      </c>
      <c r="F679" s="22">
        <f t="shared" si="20"/>
        <v>142145</v>
      </c>
      <c r="G679" s="24">
        <f>ABC[[#This Row],[Frecuencia Acumulada]]/SUM($F$78:$F$1143)</f>
        <v>1.1659587712319415E-3</v>
      </c>
      <c r="H679" s="22">
        <f t="shared" si="21"/>
        <v>5628749.5420000013</v>
      </c>
      <c r="I679" s="24">
        <f>H679/SUM(ABC[Carga Total])</f>
        <v>0.9532692818981382</v>
      </c>
      <c r="J679" s="23" t="str">
        <f>IF(ABC[[#This Row],[Acum (%)]] &lt;= 0.8, "A", IF( AND(ABC[[#This Row],[Acum (%)]] &gt; 0.8, ABC[[#This Row],[Acum (%)]] &lt;= 0.95 ), "B",  IF( ABC[[#This Row],[Acum (%)]] &gt; 0.95, "C", "OTHER")))</f>
        <v>C</v>
      </c>
      <c r="K679" s="24">
        <f>ABC[[#This Row],[Carga STDEV]]/ABC[[#This Row],[Carga Promedio]]</f>
        <v>0.24961670147724657</v>
      </c>
      <c r="L679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79" s="26" t="str">
        <f>ABC[[#This Row],[ABC]]&amp;ABC[[#This Row],[XYZ]]</f>
        <v>CX</v>
      </c>
    </row>
    <row r="680" spans="1:13" x14ac:dyDescent="0.25">
      <c r="A680" s="22">
        <v>22552</v>
      </c>
      <c r="B680" s="22">
        <v>1706.3000000000006</v>
      </c>
      <c r="C680" s="22">
        <v>10.09644970414201</v>
      </c>
      <c r="D680" s="22">
        <v>3.2588139365040298</v>
      </c>
      <c r="E680" s="22">
        <v>169</v>
      </c>
      <c r="F680" s="22">
        <f t="shared" si="20"/>
        <v>142314</v>
      </c>
      <c r="G680" s="24">
        <f>ABC[[#This Row],[Frecuencia Acumulada]]/SUM($F$78:$F$1143)</f>
        <v>1.167345010862869E-3</v>
      </c>
      <c r="H680" s="22">
        <f t="shared" si="21"/>
        <v>5630455.8420000011</v>
      </c>
      <c r="I680" s="24">
        <f>H680/SUM(ABC[Carga Total])</f>
        <v>0.95355825609455003</v>
      </c>
      <c r="J680" s="23" t="str">
        <f>IF(ABC[[#This Row],[Acum (%)]] &lt;= 0.8, "A", IF( AND(ABC[[#This Row],[Acum (%)]] &gt; 0.8, ABC[[#This Row],[Acum (%)]] &lt;= 0.95 ), "B",  IF( ABC[[#This Row],[Acum (%)]] &gt; 0.95, "C", "OTHER")))</f>
        <v>C</v>
      </c>
      <c r="K680" s="24">
        <f>ABC[[#This Row],[Carga STDEV]]/ABC[[#This Row],[Carga Promedio]]</f>
        <v>0.32276830291811587</v>
      </c>
      <c r="L68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80" s="26" t="str">
        <f>ABC[[#This Row],[ABC]]&amp;ABC[[#This Row],[XYZ]]</f>
        <v>CY</v>
      </c>
    </row>
    <row r="681" spans="1:13" x14ac:dyDescent="0.25">
      <c r="A681" s="22">
        <v>334218</v>
      </c>
      <c r="B681" s="22">
        <v>1692.3000000000006</v>
      </c>
      <c r="C681" s="22">
        <v>23.182191780821917</v>
      </c>
      <c r="D681" s="22">
        <v>5.6921325447633171</v>
      </c>
      <c r="E681" s="22">
        <v>73</v>
      </c>
      <c r="F681" s="22">
        <f t="shared" si="20"/>
        <v>142387</v>
      </c>
      <c r="G681" s="24">
        <f>ABC[[#This Row],[Frecuencia Acumulada]]/SUM($F$78:$F$1143)</f>
        <v>1.1679438007626188E-3</v>
      </c>
      <c r="H681" s="22">
        <f t="shared" si="21"/>
        <v>5632148.1420000009</v>
      </c>
      <c r="I681" s="24">
        <f>H681/SUM(ABC[Carga Total])</f>
        <v>0.95384485929011209</v>
      </c>
      <c r="J681" s="23" t="str">
        <f>IF(ABC[[#This Row],[Acum (%)]] &lt;= 0.8, "A", IF( AND(ABC[[#This Row],[Acum (%)]] &gt; 0.8, ABC[[#This Row],[Acum (%)]] &lt;= 0.95 ), "B",  IF( ABC[[#This Row],[Acum (%)]] &gt; 0.95, "C", "OTHER")))</f>
        <v>C</v>
      </c>
      <c r="K681" s="24">
        <f>ABC[[#This Row],[Carga STDEV]]/ABC[[#This Row],[Carga Promedio]]</f>
        <v>0.24553901540372403</v>
      </c>
      <c r="L68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81" s="26" t="str">
        <f>ABC[[#This Row],[ABC]]&amp;ABC[[#This Row],[XYZ]]</f>
        <v>CX</v>
      </c>
    </row>
    <row r="682" spans="1:13" x14ac:dyDescent="0.25">
      <c r="A682" s="22">
        <v>52303</v>
      </c>
      <c r="B682" s="22">
        <v>1689.2000000000003</v>
      </c>
      <c r="C682" s="22">
        <v>38.390909090909091</v>
      </c>
      <c r="D682" s="22">
        <v>15.216833062653336</v>
      </c>
      <c r="E682" s="22">
        <v>44</v>
      </c>
      <c r="F682" s="22">
        <f t="shared" si="20"/>
        <v>142431</v>
      </c>
      <c r="G682" s="24">
        <f>ABC[[#This Row],[Frecuencia Acumulada]]/SUM($F$78:$F$1143)</f>
        <v>1.1683047152227419E-3</v>
      </c>
      <c r="H682" s="22">
        <f t="shared" si="21"/>
        <v>5633837.3420000011</v>
      </c>
      <c r="I682" s="24">
        <f>H682/SUM(ABC[Carga Total])</f>
        <v>0.95413093747834332</v>
      </c>
      <c r="J682" s="23" t="str">
        <f>IF(ABC[[#This Row],[Acum (%)]] &lt;= 0.8, "A", IF( AND(ABC[[#This Row],[Acum (%)]] &gt; 0.8, ABC[[#This Row],[Acum (%)]] &lt;= 0.95 ), "B",  IF( ABC[[#This Row],[Acum (%)]] &gt; 0.95, "C", "OTHER")))</f>
        <v>C</v>
      </c>
      <c r="K682" s="24">
        <f>ABC[[#This Row],[Carga STDEV]]/ABC[[#This Row],[Carga Promedio]]</f>
        <v>0.39636553087659648</v>
      </c>
      <c r="L68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82" s="26" t="str">
        <f>ABC[[#This Row],[ABC]]&amp;ABC[[#This Row],[XYZ]]</f>
        <v>CY</v>
      </c>
    </row>
    <row r="683" spans="1:13" x14ac:dyDescent="0.25">
      <c r="A683" s="22">
        <v>57049</v>
      </c>
      <c r="B683" s="22">
        <v>1686.1550000000009</v>
      </c>
      <c r="C683" s="22">
        <v>17.205663265306121</v>
      </c>
      <c r="D683" s="22">
        <v>3.9836837972887582</v>
      </c>
      <c r="E683" s="22">
        <v>98</v>
      </c>
      <c r="F683" s="22">
        <f t="shared" si="20"/>
        <v>142529</v>
      </c>
      <c r="G683" s="24">
        <f>ABC[[#This Row],[Frecuencia Acumulada]]/SUM($F$78:$F$1143)</f>
        <v>1.1691085701566527E-3</v>
      </c>
      <c r="H683" s="22">
        <f t="shared" si="21"/>
        <v>5635523.4970000014</v>
      </c>
      <c r="I683" s="24">
        <f>H683/SUM(ABC[Carga Total])</f>
        <v>0.95441649997388966</v>
      </c>
      <c r="J683" s="23" t="str">
        <f>IF(ABC[[#This Row],[Acum (%)]] &lt;= 0.8, "A", IF( AND(ABC[[#This Row],[Acum (%)]] &gt; 0.8, ABC[[#This Row],[Acum (%)]] &lt;= 0.95 ), "B",  IF( ABC[[#This Row],[Acum (%)]] &gt; 0.95, "C", "OTHER")))</f>
        <v>C</v>
      </c>
      <c r="K683" s="24">
        <f>ABC[[#This Row],[Carga STDEV]]/ABC[[#This Row],[Carga Promedio]]</f>
        <v>0.23153328853770758</v>
      </c>
      <c r="L68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83" s="26" t="str">
        <f>ABC[[#This Row],[ABC]]&amp;ABC[[#This Row],[XYZ]]</f>
        <v>CX</v>
      </c>
    </row>
    <row r="684" spans="1:13" x14ac:dyDescent="0.25">
      <c r="A684" s="22">
        <v>510242</v>
      </c>
      <c r="B684" s="22">
        <v>1680.1640000000002</v>
      </c>
      <c r="C684" s="22">
        <v>12.72851515151515</v>
      </c>
      <c r="D684" s="22">
        <v>3.9974061790208437</v>
      </c>
      <c r="E684" s="22">
        <v>132</v>
      </c>
      <c r="F684" s="22">
        <f t="shared" si="20"/>
        <v>142661</v>
      </c>
      <c r="G684" s="24">
        <f>ABC[[#This Row],[Frecuencia Acumulada]]/SUM($F$78:$F$1143)</f>
        <v>1.170191313537022E-3</v>
      </c>
      <c r="H684" s="22">
        <f t="shared" si="21"/>
        <v>5637203.6610000012</v>
      </c>
      <c r="I684" s="24">
        <f>H684/SUM(ABC[Carga Total])</f>
        <v>0.95470104785042964</v>
      </c>
      <c r="J684" s="23" t="str">
        <f>IF(ABC[[#This Row],[Acum (%)]] &lt;= 0.8, "A", IF( AND(ABC[[#This Row],[Acum (%)]] &gt; 0.8, ABC[[#This Row],[Acum (%)]] &lt;= 0.95 ), "B",  IF( ABC[[#This Row],[Acum (%)]] &gt; 0.95, "C", "OTHER")))</f>
        <v>C</v>
      </c>
      <c r="K684" s="24">
        <f>ABC[[#This Row],[Carga STDEV]]/ABC[[#This Row],[Carga Promedio]]</f>
        <v>0.31405125668134265</v>
      </c>
      <c r="L68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84" s="26" t="str">
        <f>ABC[[#This Row],[ABC]]&amp;ABC[[#This Row],[XYZ]]</f>
        <v>CY</v>
      </c>
    </row>
    <row r="685" spans="1:13" x14ac:dyDescent="0.25">
      <c r="A685" s="22">
        <v>3343186</v>
      </c>
      <c r="B685" s="22">
        <v>1678.9999999999998</v>
      </c>
      <c r="C685" s="22">
        <v>62.18518518518519</v>
      </c>
      <c r="D685" s="22">
        <v>16.765020904428539</v>
      </c>
      <c r="E685" s="22">
        <v>27</v>
      </c>
      <c r="F685" s="22">
        <f t="shared" si="20"/>
        <v>142688</v>
      </c>
      <c r="G685" s="24">
        <f>ABC[[#This Row],[Frecuencia Acumulada]]/SUM($F$78:$F$1143)</f>
        <v>1.1704127837739158E-3</v>
      </c>
      <c r="H685" s="22">
        <f t="shared" si="21"/>
        <v>5638882.6610000012</v>
      </c>
      <c r="I685" s="24">
        <f>H685/SUM(ABC[Carga Total])</f>
        <v>0.95498539859518461</v>
      </c>
      <c r="J685" s="23" t="str">
        <f>IF(ABC[[#This Row],[Acum (%)]] &lt;= 0.8, "A", IF( AND(ABC[[#This Row],[Acum (%)]] &gt; 0.8, ABC[[#This Row],[Acum (%)]] &lt;= 0.95 ), "B",  IF( ABC[[#This Row],[Acum (%)]] &gt; 0.95, "C", "OTHER")))</f>
        <v>C</v>
      </c>
      <c r="K685" s="24">
        <f>ABC[[#This Row],[Carga STDEV]]/ABC[[#This Row],[Carga Promedio]]</f>
        <v>0.26959831114923793</v>
      </c>
      <c r="L68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85" s="26" t="str">
        <f>ABC[[#This Row],[ABC]]&amp;ABC[[#This Row],[XYZ]]</f>
        <v>CX</v>
      </c>
    </row>
    <row r="686" spans="1:13" x14ac:dyDescent="0.25">
      <c r="A686" s="22">
        <v>22520</v>
      </c>
      <c r="B686" s="22">
        <v>1672.8000000000004</v>
      </c>
      <c r="C686" s="22">
        <v>7.9279620853080566</v>
      </c>
      <c r="D686" s="22">
        <v>3.0158667897958864</v>
      </c>
      <c r="E686" s="22">
        <v>211</v>
      </c>
      <c r="F686" s="22">
        <f t="shared" si="20"/>
        <v>142899</v>
      </c>
      <c r="G686" s="24">
        <f>ABC[[#This Row],[Frecuencia Acumulada]]/SUM($F$78:$F$1143)</f>
        <v>1.1721435326622336E-3</v>
      </c>
      <c r="H686" s="22">
        <f t="shared" si="21"/>
        <v>5640555.4610000011</v>
      </c>
      <c r="I686" s="24">
        <f>H686/SUM(ABC[Carga Total])</f>
        <v>0.95526869932527758</v>
      </c>
      <c r="J686" s="23" t="str">
        <f>IF(ABC[[#This Row],[Acum (%)]] &lt;= 0.8, "A", IF( AND(ABC[[#This Row],[Acum (%)]] &gt; 0.8, ABC[[#This Row],[Acum (%)]] &lt;= 0.95 ), "B",  IF( ABC[[#This Row],[Acum (%)]] &gt; 0.95, "C", "OTHER")))</f>
        <v>C</v>
      </c>
      <c r="K686" s="24">
        <f>ABC[[#This Row],[Carga STDEV]]/ABC[[#This Row],[Carga Promedio]]</f>
        <v>0.38040883108974893</v>
      </c>
      <c r="L68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86" s="26" t="str">
        <f>ABC[[#This Row],[ABC]]&amp;ABC[[#This Row],[XYZ]]</f>
        <v>CY</v>
      </c>
    </row>
    <row r="687" spans="1:13" x14ac:dyDescent="0.25">
      <c r="A687" s="22">
        <v>510198</v>
      </c>
      <c r="B687" s="22">
        <v>1665.0329999999997</v>
      </c>
      <c r="C687" s="22">
        <v>13.320264</v>
      </c>
      <c r="D687" s="22">
        <v>2.9584815447640822</v>
      </c>
      <c r="E687" s="22">
        <v>125</v>
      </c>
      <c r="F687" s="22">
        <f t="shared" si="20"/>
        <v>143024</v>
      </c>
      <c r="G687" s="24">
        <f>ABC[[#This Row],[Frecuencia Acumulada]]/SUM($F$78:$F$1143)</f>
        <v>1.1731688578330382E-3</v>
      </c>
      <c r="H687" s="22">
        <f t="shared" si="21"/>
        <v>5642220.4940000009</v>
      </c>
      <c r="I687" s="24">
        <f>H687/SUM(ABC[Carga Total])</f>
        <v>0.95555068465797055</v>
      </c>
      <c r="J687" s="23" t="str">
        <f>IF(ABC[[#This Row],[Acum (%)]] &lt;= 0.8, "A", IF( AND(ABC[[#This Row],[Acum (%)]] &gt; 0.8, ABC[[#This Row],[Acum (%)]] &lt;= 0.95 ), "B",  IF( ABC[[#This Row],[Acum (%)]] &gt; 0.95, "C", "OTHER")))</f>
        <v>C</v>
      </c>
      <c r="K687" s="24">
        <f>ABC[[#This Row],[Carga STDEV]]/ABC[[#This Row],[Carga Promedio]]</f>
        <v>0.22210382202365375</v>
      </c>
      <c r="L68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87" s="26" t="str">
        <f>ABC[[#This Row],[ABC]]&amp;ABC[[#This Row],[XYZ]]</f>
        <v>CX</v>
      </c>
    </row>
    <row r="688" spans="1:13" x14ac:dyDescent="0.25">
      <c r="A688" s="22">
        <v>22534</v>
      </c>
      <c r="B688" s="22">
        <v>1661.9999999999993</v>
      </c>
      <c r="C688" s="22">
        <v>12.496240601503759</v>
      </c>
      <c r="D688" s="22">
        <v>4.3113382232209174</v>
      </c>
      <c r="E688" s="22">
        <v>133</v>
      </c>
      <c r="F688" s="22">
        <f t="shared" si="20"/>
        <v>143157</v>
      </c>
      <c r="G688" s="24">
        <f>ABC[[#This Row],[Frecuencia Acumulada]]/SUM($F$78:$F$1143)</f>
        <v>1.1742598038147741E-3</v>
      </c>
      <c r="H688" s="22">
        <f t="shared" si="21"/>
        <v>5643882.4940000009</v>
      </c>
      <c r="I688" s="24">
        <f>H688/SUM(ABC[Carga Total])</f>
        <v>0.9558321563302653</v>
      </c>
      <c r="J688" s="23" t="str">
        <f>IF(ABC[[#This Row],[Acum (%)]] &lt;= 0.8, "A", IF( AND(ABC[[#This Row],[Acum (%)]] &gt; 0.8, ABC[[#This Row],[Acum (%)]] &lt;= 0.95 ), "B",  IF( ABC[[#This Row],[Acum (%)]] &gt; 0.95, "C", "OTHER")))</f>
        <v>C</v>
      </c>
      <c r="K688" s="24">
        <f>ABC[[#This Row],[Carga STDEV]]/ABC[[#This Row],[Carga Promedio]]</f>
        <v>0.3450108205104585</v>
      </c>
      <c r="L68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88" s="26" t="str">
        <f>ABC[[#This Row],[ABC]]&amp;ABC[[#This Row],[XYZ]]</f>
        <v>CY</v>
      </c>
    </row>
    <row r="689" spans="1:13" x14ac:dyDescent="0.25">
      <c r="A689" s="22">
        <v>3076</v>
      </c>
      <c r="B689" s="22">
        <v>1661.8</v>
      </c>
      <c r="C689" s="22">
        <v>57.303448275862067</v>
      </c>
      <c r="D689" s="22">
        <v>18.338980396151886</v>
      </c>
      <c r="E689" s="22">
        <v>29</v>
      </c>
      <c r="F689" s="22">
        <f t="shared" si="20"/>
        <v>143186</v>
      </c>
      <c r="G689" s="24">
        <f>ABC[[#This Row],[Frecuencia Acumulada]]/SUM($F$78:$F$1143)</f>
        <v>1.1744976792544006E-3</v>
      </c>
      <c r="H689" s="22">
        <f t="shared" si="21"/>
        <v>5645544.2940000007</v>
      </c>
      <c r="I689" s="24">
        <f>H689/SUM(ABC[Carga Total])</f>
        <v>0.95611359413111918</v>
      </c>
      <c r="J689" s="23" t="str">
        <f>IF(ABC[[#This Row],[Acum (%)]] &lt;= 0.8, "A", IF( AND(ABC[[#This Row],[Acum (%)]] &gt; 0.8, ABC[[#This Row],[Acum (%)]] &lt;= 0.95 ), "B",  IF( ABC[[#This Row],[Acum (%)]] &gt; 0.95, "C", "OTHER")))</f>
        <v>C</v>
      </c>
      <c r="K689" s="24">
        <f>ABC[[#This Row],[Carga STDEV]]/ABC[[#This Row],[Carga Promedio]]</f>
        <v>0.32003275453628877</v>
      </c>
      <c r="L68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89" s="26" t="str">
        <f>ABC[[#This Row],[ABC]]&amp;ABC[[#This Row],[XYZ]]</f>
        <v>CY</v>
      </c>
    </row>
    <row r="690" spans="1:13" x14ac:dyDescent="0.25">
      <c r="A690" s="22">
        <v>3343117</v>
      </c>
      <c r="B690" s="22">
        <v>1655.0999999999997</v>
      </c>
      <c r="C690" s="22">
        <v>51.721874999999997</v>
      </c>
      <c r="D690" s="22">
        <v>18.923338285166249</v>
      </c>
      <c r="E690" s="22">
        <v>32</v>
      </c>
      <c r="F690" s="22">
        <f t="shared" si="20"/>
        <v>143218</v>
      </c>
      <c r="G690" s="24">
        <f>ABC[[#This Row],[Frecuencia Acumulada]]/SUM($F$78:$F$1143)</f>
        <v>1.1747601624981265E-3</v>
      </c>
      <c r="H690" s="22">
        <f t="shared" si="21"/>
        <v>5647199.3940000003</v>
      </c>
      <c r="I690" s="24">
        <f>H690/SUM(ABC[Carga Total])</f>
        <v>0.95639389723870938</v>
      </c>
      <c r="J690" s="23" t="str">
        <f>IF(ABC[[#This Row],[Acum (%)]] &lt;= 0.8, "A", IF( AND(ABC[[#This Row],[Acum (%)]] &gt; 0.8, ABC[[#This Row],[Acum (%)]] &lt;= 0.95 ), "B",  IF( ABC[[#This Row],[Acum (%)]] &gt; 0.95, "C", "OTHER")))</f>
        <v>C</v>
      </c>
      <c r="K690" s="24">
        <f>ABC[[#This Row],[Carga STDEV]]/ABC[[#This Row],[Carga Promedio]]</f>
        <v>0.36586721353713975</v>
      </c>
      <c r="L69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90" s="26" t="str">
        <f>ABC[[#This Row],[ABC]]&amp;ABC[[#This Row],[XYZ]]</f>
        <v>CY</v>
      </c>
    </row>
    <row r="691" spans="1:13" x14ac:dyDescent="0.25">
      <c r="A691" s="22">
        <v>510202</v>
      </c>
      <c r="B691" s="22">
        <v>1652.9210000000003</v>
      </c>
      <c r="C691" s="22">
        <v>13.774341666666666</v>
      </c>
      <c r="D691" s="22">
        <v>2.7534217077611456</v>
      </c>
      <c r="E691" s="22">
        <v>120</v>
      </c>
      <c r="F691" s="22">
        <f t="shared" si="20"/>
        <v>143338</v>
      </c>
      <c r="G691" s="24">
        <f>ABC[[#This Row],[Frecuencia Acumulada]]/SUM($F$78:$F$1143)</f>
        <v>1.1757444746620987E-3</v>
      </c>
      <c r="H691" s="22">
        <f t="shared" si="21"/>
        <v>5648852.3150000004</v>
      </c>
      <c r="I691" s="24">
        <f>H691/SUM(ABC[Carga Total])</f>
        <v>0.95667383131695305</v>
      </c>
      <c r="J691" s="23" t="str">
        <f>IF(ABC[[#This Row],[Acum (%)]] &lt;= 0.8, "A", IF( AND(ABC[[#This Row],[Acum (%)]] &gt; 0.8, ABC[[#This Row],[Acum (%)]] &lt;= 0.95 ), "B",  IF( ABC[[#This Row],[Acum (%)]] &gt; 0.95, "C", "OTHER")))</f>
        <v>C</v>
      </c>
      <c r="K691" s="24">
        <f>ABC[[#This Row],[Carga STDEV]]/ABC[[#This Row],[Carga Promedio]]</f>
        <v>0.19989497679038348</v>
      </c>
      <c r="L69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91" s="26" t="str">
        <f>ABC[[#This Row],[ABC]]&amp;ABC[[#This Row],[XYZ]]</f>
        <v>CX</v>
      </c>
    </row>
    <row r="692" spans="1:13" x14ac:dyDescent="0.25">
      <c r="A692" s="22">
        <v>334249</v>
      </c>
      <c r="B692" s="22">
        <v>1636.7</v>
      </c>
      <c r="C692" s="22">
        <v>25.18</v>
      </c>
      <c r="D692" s="22">
        <v>5.5774434107393676</v>
      </c>
      <c r="E692" s="22">
        <v>65</v>
      </c>
      <c r="F692" s="22">
        <f t="shared" si="20"/>
        <v>143403</v>
      </c>
      <c r="G692" s="24">
        <f>ABC[[#This Row],[Frecuencia Acumulada]]/SUM($F$78:$F$1143)</f>
        <v>1.176277643750917E-3</v>
      </c>
      <c r="H692" s="22">
        <f t="shared" si="21"/>
        <v>5650489.0150000006</v>
      </c>
      <c r="I692" s="24">
        <f>H692/SUM(ABC[Carga Total])</f>
        <v>0.95695101825199802</v>
      </c>
      <c r="J692" s="23" t="str">
        <f>IF(ABC[[#This Row],[Acum (%)]] &lt;= 0.8, "A", IF( AND(ABC[[#This Row],[Acum (%)]] &gt; 0.8, ABC[[#This Row],[Acum (%)]] &lt;= 0.95 ), "B",  IF( ABC[[#This Row],[Acum (%)]] &gt; 0.95, "C", "OTHER")))</f>
        <v>C</v>
      </c>
      <c r="K692" s="24">
        <f>ABC[[#This Row],[Carga STDEV]]/ABC[[#This Row],[Carga Promedio]]</f>
        <v>0.2215029154384181</v>
      </c>
      <c r="L69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92" s="26" t="str">
        <f>ABC[[#This Row],[ABC]]&amp;ABC[[#This Row],[XYZ]]</f>
        <v>CX</v>
      </c>
    </row>
    <row r="693" spans="1:13" x14ac:dyDescent="0.25">
      <c r="A693" s="22">
        <v>560125</v>
      </c>
      <c r="B693" s="22">
        <v>1618.7010000000002</v>
      </c>
      <c r="C693" s="22">
        <v>23.459434782608696</v>
      </c>
      <c r="D693" s="22">
        <v>7.3314513599612905</v>
      </c>
      <c r="E693" s="22">
        <v>69</v>
      </c>
      <c r="F693" s="22">
        <f t="shared" si="20"/>
        <v>143472</v>
      </c>
      <c r="G693" s="24">
        <f>ABC[[#This Row],[Frecuencia Acumulada]]/SUM($F$78:$F$1143)</f>
        <v>1.176843623245201E-3</v>
      </c>
      <c r="H693" s="22">
        <f t="shared" si="21"/>
        <v>5652107.7160000009</v>
      </c>
      <c r="I693" s="24">
        <f>H693/SUM(ABC[Carga Total])</f>
        <v>0.95722515692673638</v>
      </c>
      <c r="J693" s="23" t="str">
        <f>IF(ABC[[#This Row],[Acum (%)]] &lt;= 0.8, "A", IF( AND(ABC[[#This Row],[Acum (%)]] &gt; 0.8, ABC[[#This Row],[Acum (%)]] &lt;= 0.95 ), "B",  IF( ABC[[#This Row],[Acum (%)]] &gt; 0.95, "C", "OTHER")))</f>
        <v>C</v>
      </c>
      <c r="K693" s="24">
        <f>ABC[[#This Row],[Carga STDEV]]/ABC[[#This Row],[Carga Promedio]]</f>
        <v>0.31251611251079048</v>
      </c>
      <c r="L69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93" s="26" t="str">
        <f>ABC[[#This Row],[ABC]]&amp;ABC[[#This Row],[XYZ]]</f>
        <v>CY</v>
      </c>
    </row>
    <row r="694" spans="1:13" x14ac:dyDescent="0.25">
      <c r="A694" s="22">
        <v>510249</v>
      </c>
      <c r="B694" s="22">
        <v>1617.5800000000002</v>
      </c>
      <c r="C694" s="22">
        <v>13.708305084745763</v>
      </c>
      <c r="D694" s="22">
        <v>3.9205792121980174</v>
      </c>
      <c r="E694" s="22">
        <v>118</v>
      </c>
      <c r="F694" s="22">
        <f t="shared" si="20"/>
        <v>143590</v>
      </c>
      <c r="G694" s="24">
        <f>ABC[[#This Row],[Frecuencia Acumulada]]/SUM($F$78:$F$1143)</f>
        <v>1.1778115302064403E-3</v>
      </c>
      <c r="H694" s="22">
        <f t="shared" si="21"/>
        <v>5653725.296000001</v>
      </c>
      <c r="I694" s="24">
        <f>H694/SUM(ABC[Carga Total])</f>
        <v>0.95749910575204955</v>
      </c>
      <c r="J694" s="23" t="str">
        <f>IF(ABC[[#This Row],[Acum (%)]] &lt;= 0.8, "A", IF( AND(ABC[[#This Row],[Acum (%)]] &gt; 0.8, ABC[[#This Row],[Acum (%)]] &lt;= 0.95 ), "B",  IF( ABC[[#This Row],[Acum (%)]] &gt; 0.95, "C", "OTHER")))</f>
        <v>C</v>
      </c>
      <c r="K694" s="24">
        <f>ABC[[#This Row],[Carga STDEV]]/ABC[[#This Row],[Carga Promedio]]</f>
        <v>0.2860002887272135</v>
      </c>
      <c r="L69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694" s="26" t="str">
        <f>ABC[[#This Row],[ABC]]&amp;ABC[[#This Row],[XYZ]]</f>
        <v>CX</v>
      </c>
    </row>
    <row r="695" spans="1:13" x14ac:dyDescent="0.25">
      <c r="A695" s="22">
        <v>23517</v>
      </c>
      <c r="B695" s="22">
        <v>1609.8000000000004</v>
      </c>
      <c r="C695" s="22">
        <v>20.906493506493504</v>
      </c>
      <c r="D695" s="22">
        <v>8.9232301453526883</v>
      </c>
      <c r="E695" s="22">
        <v>77</v>
      </c>
      <c r="F695" s="22">
        <f t="shared" si="20"/>
        <v>143667</v>
      </c>
      <c r="G695" s="24">
        <f>ABC[[#This Row],[Frecuencia Acumulada]]/SUM($F$78:$F$1143)</f>
        <v>1.1784431305116559E-3</v>
      </c>
      <c r="H695" s="22">
        <f t="shared" si="21"/>
        <v>5655335.0960000008</v>
      </c>
      <c r="I695" s="24">
        <f>H695/SUM(ABC[Carga Total])</f>
        <v>0.95777173697831908</v>
      </c>
      <c r="J695" s="23" t="str">
        <f>IF(ABC[[#This Row],[Acum (%)]] &lt;= 0.8, "A", IF( AND(ABC[[#This Row],[Acum (%)]] &gt; 0.8, ABC[[#This Row],[Acum (%)]] &lt;= 0.95 ), "B",  IF( ABC[[#This Row],[Acum (%)]] &gt; 0.95, "C", "OTHER")))</f>
        <v>C</v>
      </c>
      <c r="K695" s="24">
        <f>ABC[[#This Row],[Carga STDEV]]/ABC[[#This Row],[Carga Promedio]]</f>
        <v>0.42681620151084426</v>
      </c>
      <c r="L69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95" s="26" t="str">
        <f>ABC[[#This Row],[ABC]]&amp;ABC[[#This Row],[XYZ]]</f>
        <v>CY</v>
      </c>
    </row>
    <row r="696" spans="1:13" x14ac:dyDescent="0.25">
      <c r="A696" s="22">
        <v>120117</v>
      </c>
      <c r="B696" s="22">
        <v>1603.9210000000003</v>
      </c>
      <c r="C696" s="22">
        <v>48.603666666666662</v>
      </c>
      <c r="D696" s="22">
        <v>17.164084928031169</v>
      </c>
      <c r="E696" s="22">
        <v>33</v>
      </c>
      <c r="F696" s="22">
        <f t="shared" si="20"/>
        <v>143700</v>
      </c>
      <c r="G696" s="24">
        <f>ABC[[#This Row],[Frecuencia Acumulada]]/SUM($F$78:$F$1143)</f>
        <v>1.1787138163567483E-3</v>
      </c>
      <c r="H696" s="22">
        <f t="shared" si="21"/>
        <v>5656939.0170000009</v>
      </c>
      <c r="I696" s="24">
        <f>H696/SUM(ABC[Carga Total])</f>
        <v>0.95804337255358896</v>
      </c>
      <c r="J696" s="23" t="str">
        <f>IF(ABC[[#This Row],[Acum (%)]] &lt;= 0.8, "A", IF( AND(ABC[[#This Row],[Acum (%)]] &gt; 0.8, ABC[[#This Row],[Acum (%)]] &lt;= 0.95 ), "B",  IF( ABC[[#This Row],[Acum (%)]] &gt; 0.95, "C", "OTHER")))</f>
        <v>C</v>
      </c>
      <c r="K696" s="24">
        <f>ABC[[#This Row],[Carga STDEV]]/ABC[[#This Row],[Carga Promedio]]</f>
        <v>0.35314382854581283</v>
      </c>
      <c r="L69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96" s="26" t="str">
        <f>ABC[[#This Row],[ABC]]&amp;ABC[[#This Row],[XYZ]]</f>
        <v>CY</v>
      </c>
    </row>
    <row r="697" spans="1:13" x14ac:dyDescent="0.25">
      <c r="A697" s="22">
        <v>39818</v>
      </c>
      <c r="B697" s="22">
        <v>1603.4000000000003</v>
      </c>
      <c r="C697" s="22">
        <v>106.89333333333335</v>
      </c>
      <c r="D697" s="22">
        <v>51.802116154605478</v>
      </c>
      <c r="E697" s="22">
        <v>15</v>
      </c>
      <c r="F697" s="22">
        <f t="shared" si="20"/>
        <v>143715</v>
      </c>
      <c r="G697" s="24">
        <f>ABC[[#This Row],[Frecuencia Acumulada]]/SUM($F$78:$F$1143)</f>
        <v>1.1788368553772449E-3</v>
      </c>
      <c r="H697" s="22">
        <f t="shared" si="21"/>
        <v>5658542.4170000013</v>
      </c>
      <c r="I697" s="24">
        <f>H697/SUM(ABC[Carga Total])</f>
        <v>0.95831491989375595</v>
      </c>
      <c r="J697" s="23" t="str">
        <f>IF(ABC[[#This Row],[Acum (%)]] &lt;= 0.8, "A", IF( AND(ABC[[#This Row],[Acum (%)]] &gt; 0.8, ABC[[#This Row],[Acum (%)]] &lt;= 0.95 ), "B",  IF( ABC[[#This Row],[Acum (%)]] &gt; 0.95, "C", "OTHER")))</f>
        <v>C</v>
      </c>
      <c r="K697" s="24">
        <f>ABC[[#This Row],[Carga STDEV]]/ABC[[#This Row],[Carga Promedio]]</f>
        <v>0.4846150320064127</v>
      </c>
      <c r="L69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97" s="26" t="str">
        <f>ABC[[#This Row],[ABC]]&amp;ABC[[#This Row],[XYZ]]</f>
        <v>CY</v>
      </c>
    </row>
    <row r="698" spans="1:13" x14ac:dyDescent="0.25">
      <c r="A698" s="22">
        <v>56098</v>
      </c>
      <c r="B698" s="22">
        <v>1600.5970000000004</v>
      </c>
      <c r="C698" s="22">
        <v>25.009328125</v>
      </c>
      <c r="D698" s="22">
        <v>9.2317400517285186</v>
      </c>
      <c r="E698" s="22">
        <v>64</v>
      </c>
      <c r="F698" s="22">
        <f t="shared" si="20"/>
        <v>143779</v>
      </c>
      <c r="G698" s="24">
        <f>ABC[[#This Row],[Frecuencia Acumulada]]/SUM($F$78:$F$1143)</f>
        <v>1.1793618218646966E-3</v>
      </c>
      <c r="H698" s="22">
        <f t="shared" si="21"/>
        <v>5660143.0140000014</v>
      </c>
      <c r="I698" s="24">
        <f>H698/SUM(ABC[Carga Total])</f>
        <v>0.95858599252568122</v>
      </c>
      <c r="J698" s="23" t="str">
        <f>IF(ABC[[#This Row],[Acum (%)]] &lt;= 0.8, "A", IF( AND(ABC[[#This Row],[Acum (%)]] &gt; 0.8, ABC[[#This Row],[Acum (%)]] &lt;= 0.95 ), "B",  IF( ABC[[#This Row],[Acum (%)]] &gt; 0.95, "C", "OTHER")))</f>
        <v>C</v>
      </c>
      <c r="K698" s="24">
        <f>ABC[[#This Row],[Carga STDEV]]/ABC[[#This Row],[Carga Promedio]]</f>
        <v>0.36913186974024392</v>
      </c>
      <c r="L69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698" s="26" t="str">
        <f>ABC[[#This Row],[ABC]]&amp;ABC[[#This Row],[XYZ]]</f>
        <v>CY</v>
      </c>
    </row>
    <row r="699" spans="1:13" x14ac:dyDescent="0.25">
      <c r="A699" s="22">
        <v>24011</v>
      </c>
      <c r="B699" s="22">
        <v>1598.9810000000002</v>
      </c>
      <c r="C699" s="22">
        <v>37.185604651162798</v>
      </c>
      <c r="D699" s="22">
        <v>22.466435414741245</v>
      </c>
      <c r="E699" s="22">
        <v>43</v>
      </c>
      <c r="F699" s="22">
        <f t="shared" si="20"/>
        <v>143822</v>
      </c>
      <c r="G699" s="24">
        <f>ABC[[#This Row],[Frecuencia Acumulada]]/SUM($F$78:$F$1143)</f>
        <v>1.1797145337234533E-3</v>
      </c>
      <c r="H699" s="22">
        <f t="shared" si="21"/>
        <v>5661741.995000001</v>
      </c>
      <c r="I699" s="24">
        <f>H699/SUM(ABC[Carga Total])</f>
        <v>0.9588567914763656</v>
      </c>
      <c r="J699" s="23" t="str">
        <f>IF(ABC[[#This Row],[Acum (%)]] &lt;= 0.8, "A", IF( AND(ABC[[#This Row],[Acum (%)]] &gt; 0.8, ABC[[#This Row],[Acum (%)]] &lt;= 0.95 ), "B",  IF( ABC[[#This Row],[Acum (%)]] &gt; 0.95, "C", "OTHER")))</f>
        <v>C</v>
      </c>
      <c r="K699" s="24">
        <f>ABC[[#This Row],[Carga STDEV]]/ABC[[#This Row],[Carga Promedio]]</f>
        <v>0.60417023268811409</v>
      </c>
      <c r="L699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699" s="26" t="str">
        <f>ABC[[#This Row],[ABC]]&amp;ABC[[#This Row],[XYZ]]</f>
        <v>CZ</v>
      </c>
    </row>
    <row r="700" spans="1:13" x14ac:dyDescent="0.25">
      <c r="A700" s="22">
        <v>510197</v>
      </c>
      <c r="B700" s="22">
        <v>1592.0769999999998</v>
      </c>
      <c r="C700" s="22">
        <v>13.607495726495728</v>
      </c>
      <c r="D700" s="22">
        <v>3.4723372671680859</v>
      </c>
      <c r="E700" s="22">
        <v>117</v>
      </c>
      <c r="F700" s="22">
        <f t="shared" si="20"/>
        <v>143939</v>
      </c>
      <c r="G700" s="24">
        <f>ABC[[#This Row],[Frecuencia Acumulada]]/SUM($F$78:$F$1143)</f>
        <v>1.1806742380833263E-3</v>
      </c>
      <c r="H700" s="22">
        <f t="shared" si="21"/>
        <v>5663334.0720000006</v>
      </c>
      <c r="I700" s="24">
        <f>H700/SUM(ABC[Carga Total])</f>
        <v>0.95912642118491653</v>
      </c>
      <c r="J700" s="23" t="str">
        <f>IF(ABC[[#This Row],[Acum (%)]] &lt;= 0.8, "A", IF( AND(ABC[[#This Row],[Acum (%)]] &gt; 0.8, ABC[[#This Row],[Acum (%)]] &lt;= 0.95 ), "B",  IF( ABC[[#This Row],[Acum (%)]] &gt; 0.95, "C", "OTHER")))</f>
        <v>C</v>
      </c>
      <c r="K700" s="24">
        <f>ABC[[#This Row],[Carga STDEV]]/ABC[[#This Row],[Carga Promedio]]</f>
        <v>0.25517827357512607</v>
      </c>
      <c r="L70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00" s="26" t="str">
        <f>ABC[[#This Row],[ABC]]&amp;ABC[[#This Row],[XYZ]]</f>
        <v>CX</v>
      </c>
    </row>
    <row r="701" spans="1:13" x14ac:dyDescent="0.25">
      <c r="A701" s="22">
        <v>12118</v>
      </c>
      <c r="B701" s="22">
        <v>1585.7440000000001</v>
      </c>
      <c r="C701" s="22">
        <v>52.858133333333335</v>
      </c>
      <c r="D701" s="22">
        <v>23.993352981439546</v>
      </c>
      <c r="E701" s="22">
        <v>30</v>
      </c>
      <c r="F701" s="22">
        <f t="shared" si="20"/>
        <v>143969</v>
      </c>
      <c r="G701" s="24">
        <f>ABC[[#This Row],[Frecuencia Acumulada]]/SUM($F$78:$F$1143)</f>
        <v>1.1809203161243194E-3</v>
      </c>
      <c r="H701" s="22">
        <f t="shared" si="21"/>
        <v>5664919.8160000006</v>
      </c>
      <c r="I701" s="24">
        <f>H701/SUM(ABC[Carga Total])</f>
        <v>0.95939497835429766</v>
      </c>
      <c r="J701" s="23" t="str">
        <f>IF(ABC[[#This Row],[Acum (%)]] &lt;= 0.8, "A", IF( AND(ABC[[#This Row],[Acum (%)]] &gt; 0.8, ABC[[#This Row],[Acum (%)]] &lt;= 0.95 ), "B",  IF( ABC[[#This Row],[Acum (%)]] &gt; 0.95, "C", "OTHER")))</f>
        <v>C</v>
      </c>
      <c r="K701" s="24">
        <f>ABC[[#This Row],[Carga STDEV]]/ABC[[#This Row],[Carga Promedio]]</f>
        <v>0.45391979376443259</v>
      </c>
      <c r="L70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01" s="26" t="str">
        <f>ABC[[#This Row],[ABC]]&amp;ABC[[#This Row],[XYZ]]</f>
        <v>CY</v>
      </c>
    </row>
    <row r="702" spans="1:13" x14ac:dyDescent="0.25">
      <c r="A702" s="22">
        <v>56087</v>
      </c>
      <c r="B702" s="22">
        <v>1577.1389999999999</v>
      </c>
      <c r="C702" s="22">
        <v>21.02852</v>
      </c>
      <c r="D702" s="22">
        <v>8.9463288248399486</v>
      </c>
      <c r="E702" s="22">
        <v>75</v>
      </c>
      <c r="F702" s="22">
        <f t="shared" si="20"/>
        <v>144044</v>
      </c>
      <c r="G702" s="24">
        <f>ABC[[#This Row],[Frecuencia Acumulada]]/SUM($F$78:$F$1143)</f>
        <v>1.181535511226802E-3</v>
      </c>
      <c r="H702" s="22">
        <f t="shared" si="21"/>
        <v>5666496.955000001</v>
      </c>
      <c r="I702" s="24">
        <f>H702/SUM(ABC[Carga Total])</f>
        <v>0.9596620782049422</v>
      </c>
      <c r="J702" s="23" t="str">
        <f>IF(ABC[[#This Row],[Acum (%)]] &lt;= 0.8, "A", IF( AND(ABC[[#This Row],[Acum (%)]] &gt; 0.8, ABC[[#This Row],[Acum (%)]] &lt;= 0.95 ), "B",  IF( ABC[[#This Row],[Acum (%)]] &gt; 0.95, "C", "OTHER")))</f>
        <v>C</v>
      </c>
      <c r="K702" s="24">
        <f>ABC[[#This Row],[Carga STDEV]]/ABC[[#This Row],[Carga Promedio]]</f>
        <v>0.42543787317604609</v>
      </c>
      <c r="L70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02" s="26" t="str">
        <f>ABC[[#This Row],[ABC]]&amp;ABC[[#This Row],[XYZ]]</f>
        <v>CY</v>
      </c>
    </row>
    <row r="703" spans="1:13" x14ac:dyDescent="0.25">
      <c r="A703" s="22">
        <v>57033</v>
      </c>
      <c r="B703" s="22">
        <v>1576.1799999999996</v>
      </c>
      <c r="C703" s="22">
        <v>13.587758620689655</v>
      </c>
      <c r="D703" s="22">
        <v>4.4479655938235485</v>
      </c>
      <c r="E703" s="22">
        <v>116</v>
      </c>
      <c r="F703" s="22">
        <f t="shared" si="20"/>
        <v>144160</v>
      </c>
      <c r="G703" s="24">
        <f>ABC[[#This Row],[Frecuencia Acumulada]]/SUM($F$78:$F$1143)</f>
        <v>1.1824870129853087E-3</v>
      </c>
      <c r="H703" s="22">
        <f t="shared" si="21"/>
        <v>5668073.1350000007</v>
      </c>
      <c r="I703" s="24">
        <f>H703/SUM(ABC[Carga Total])</f>
        <v>0.95992901564202848</v>
      </c>
      <c r="J703" s="23" t="str">
        <f>IF(ABC[[#This Row],[Acum (%)]] &lt;= 0.8, "A", IF( AND(ABC[[#This Row],[Acum (%)]] &gt; 0.8, ABC[[#This Row],[Acum (%)]] &lt;= 0.95 ), "B",  IF( ABC[[#This Row],[Acum (%)]] &gt; 0.95, "C", "OTHER")))</f>
        <v>C</v>
      </c>
      <c r="K703" s="24">
        <f>ABC[[#This Row],[Carga STDEV]]/ABC[[#This Row],[Carga Promedio]]</f>
        <v>0.32735094271182963</v>
      </c>
      <c r="L70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03" s="26" t="str">
        <f>ABC[[#This Row],[ABC]]&amp;ABC[[#This Row],[XYZ]]</f>
        <v>CY</v>
      </c>
    </row>
    <row r="704" spans="1:13" x14ac:dyDescent="0.25">
      <c r="A704" s="22">
        <v>55012</v>
      </c>
      <c r="B704" s="22">
        <v>1565.684</v>
      </c>
      <c r="C704" s="22">
        <v>10.872805555555557</v>
      </c>
      <c r="D704" s="22">
        <v>2.6716369180835229</v>
      </c>
      <c r="E704" s="22">
        <v>144</v>
      </c>
      <c r="F704" s="22">
        <f t="shared" si="20"/>
        <v>144304</v>
      </c>
      <c r="G704" s="24">
        <f>ABC[[#This Row],[Frecuencia Acumulada]]/SUM($F$78:$F$1143)</f>
        <v>1.1836681875820752E-3</v>
      </c>
      <c r="H704" s="22">
        <f t="shared" si="21"/>
        <v>5669638.8190000011</v>
      </c>
      <c r="I704" s="24">
        <f>H704/SUM(ABC[Carga Total])</f>
        <v>0.96019417550590636</v>
      </c>
      <c r="J704" s="23" t="str">
        <f>IF(ABC[[#This Row],[Acum (%)]] &lt;= 0.8, "A", IF( AND(ABC[[#This Row],[Acum (%)]] &gt; 0.8, ABC[[#This Row],[Acum (%)]] &lt;= 0.95 ), "B",  IF( ABC[[#This Row],[Acum (%)]] &gt; 0.95, "C", "OTHER")))</f>
        <v>C</v>
      </c>
      <c r="K704" s="24">
        <f>ABC[[#This Row],[Carga STDEV]]/ABC[[#This Row],[Carga Promedio]]</f>
        <v>0.24571734539282974</v>
      </c>
      <c r="L70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04" s="26" t="str">
        <f>ABC[[#This Row],[ABC]]&amp;ABC[[#This Row],[XYZ]]</f>
        <v>CX</v>
      </c>
    </row>
    <row r="705" spans="1:13" x14ac:dyDescent="0.25">
      <c r="A705" s="22">
        <v>510192</v>
      </c>
      <c r="B705" s="22">
        <v>1542.3599999999997</v>
      </c>
      <c r="C705" s="22">
        <v>10.492244897959184</v>
      </c>
      <c r="D705" s="22">
        <v>2.827226991269387</v>
      </c>
      <c r="E705" s="22">
        <v>147</v>
      </c>
      <c r="F705" s="22">
        <f t="shared" si="20"/>
        <v>144451</v>
      </c>
      <c r="G705" s="24">
        <f>ABC[[#This Row],[Frecuencia Acumulada]]/SUM($F$78:$F$1143)</f>
        <v>1.1848739699829411E-3</v>
      </c>
      <c r="H705" s="22">
        <f t="shared" si="21"/>
        <v>5671181.1790000014</v>
      </c>
      <c r="I705" s="24">
        <f>H705/SUM(ABC[Carga Total])</f>
        <v>0.96045538528236885</v>
      </c>
      <c r="J705" s="23" t="str">
        <f>IF(ABC[[#This Row],[Acum (%)]] &lt;= 0.8, "A", IF( AND(ABC[[#This Row],[Acum (%)]] &gt; 0.8, ABC[[#This Row],[Acum (%)]] &lt;= 0.95 ), "B",  IF( ABC[[#This Row],[Acum (%)]] &gt; 0.95, "C", "OTHER")))</f>
        <v>C</v>
      </c>
      <c r="K705" s="24">
        <f>ABC[[#This Row],[Carga STDEV]]/ABC[[#This Row],[Carga Promedio]]</f>
        <v>0.26945873059246861</v>
      </c>
      <c r="L70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05" s="26" t="str">
        <f>ABC[[#This Row],[ABC]]&amp;ABC[[#This Row],[XYZ]]</f>
        <v>CX</v>
      </c>
    </row>
    <row r="706" spans="1:13" x14ac:dyDescent="0.25">
      <c r="A706" s="22">
        <v>22545</v>
      </c>
      <c r="B706" s="22">
        <v>1540.7999999999993</v>
      </c>
      <c r="C706" s="22">
        <v>6.2380566801619421</v>
      </c>
      <c r="D706" s="22">
        <v>2.3115671198604271</v>
      </c>
      <c r="E706" s="22">
        <v>247</v>
      </c>
      <c r="F706" s="22">
        <f t="shared" si="20"/>
        <v>144698</v>
      </c>
      <c r="G706" s="24">
        <f>ABC[[#This Row],[Frecuencia Acumulada]]/SUM($F$78:$F$1143)</f>
        <v>1.1869000125204507E-3</v>
      </c>
      <c r="H706" s="22">
        <f t="shared" si="21"/>
        <v>5672721.9790000012</v>
      </c>
      <c r="I706" s="24">
        <f>H706/SUM(ABC[Carga Total])</f>
        <v>0.96071633086159358</v>
      </c>
      <c r="J706" s="23" t="str">
        <f>IF(ABC[[#This Row],[Acum (%)]] &lt;= 0.8, "A", IF( AND(ABC[[#This Row],[Acum (%)]] &gt; 0.8, ABC[[#This Row],[Acum (%)]] &lt;= 0.95 ), "B",  IF( ABC[[#This Row],[Acum (%)]] &gt; 0.95, "C", "OTHER")))</f>
        <v>C</v>
      </c>
      <c r="K706" s="24">
        <f>ABC[[#This Row],[Carga STDEV]]/ABC[[#This Row],[Carga Promedio]]</f>
        <v>0.37055885163910018</v>
      </c>
      <c r="L70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06" s="26" t="str">
        <f>ABC[[#This Row],[ABC]]&amp;ABC[[#This Row],[XYZ]]</f>
        <v>CY</v>
      </c>
    </row>
    <row r="707" spans="1:13" x14ac:dyDescent="0.25">
      <c r="A707" s="22">
        <v>510231</v>
      </c>
      <c r="B707" s="22">
        <v>1540.3810000000001</v>
      </c>
      <c r="C707" s="22">
        <v>7.4056778846153835</v>
      </c>
      <c r="D707" s="22">
        <v>2.604104715477161</v>
      </c>
      <c r="E707" s="22">
        <v>208</v>
      </c>
      <c r="F707" s="22">
        <f t="shared" ref="F707:F770" si="22">F706+E707</f>
        <v>144906</v>
      </c>
      <c r="G707" s="24">
        <f>ABC[[#This Row],[Frecuencia Acumulada]]/SUM($F$78:$F$1143)</f>
        <v>1.1886061536046692E-3</v>
      </c>
      <c r="H707" s="22">
        <f t="shared" si="21"/>
        <v>5674262.3600000013</v>
      </c>
      <c r="I707" s="24">
        <f>H707/SUM(ABC[Carga Total])</f>
        <v>0.96097720548015009</v>
      </c>
      <c r="J707" s="23" t="str">
        <f>IF(ABC[[#This Row],[Acum (%)]] &lt;= 0.8, "A", IF( AND(ABC[[#This Row],[Acum (%)]] &gt; 0.8, ABC[[#This Row],[Acum (%)]] &lt;= 0.95 ), "B",  IF( ABC[[#This Row],[Acum (%)]] &gt; 0.95, "C", "OTHER")))</f>
        <v>C</v>
      </c>
      <c r="K707" s="24">
        <f>ABC[[#This Row],[Carga STDEV]]/ABC[[#This Row],[Carga Promedio]]</f>
        <v>0.35163623857944859</v>
      </c>
      <c r="L70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07" s="26" t="str">
        <f>ABC[[#This Row],[ABC]]&amp;ABC[[#This Row],[XYZ]]</f>
        <v>CY</v>
      </c>
    </row>
    <row r="708" spans="1:13" x14ac:dyDescent="0.25">
      <c r="A708" s="22">
        <v>57052</v>
      </c>
      <c r="B708" s="22">
        <v>1527.1480000000001</v>
      </c>
      <c r="C708" s="22">
        <v>16.781846153846153</v>
      </c>
      <c r="D708" s="22">
        <v>3.4088106655908836</v>
      </c>
      <c r="E708" s="22">
        <v>91</v>
      </c>
      <c r="F708" s="22">
        <f t="shared" si="22"/>
        <v>144997</v>
      </c>
      <c r="G708" s="24">
        <f>ABC[[#This Row],[Frecuencia Acumulada]]/SUM($F$78:$F$1143)</f>
        <v>1.1893525903290149E-3</v>
      </c>
      <c r="H708" s="22">
        <f t="shared" ref="H708:H771" si="23">H707+B708</f>
        <v>5675789.5080000013</v>
      </c>
      <c r="I708" s="24">
        <f>H708/SUM(ABC[Carga Total])</f>
        <v>0.96123583899483211</v>
      </c>
      <c r="J708" s="23" t="str">
        <f>IF(ABC[[#This Row],[Acum (%)]] &lt;= 0.8, "A", IF( AND(ABC[[#This Row],[Acum (%)]] &gt; 0.8, ABC[[#This Row],[Acum (%)]] &lt;= 0.95 ), "B",  IF( ABC[[#This Row],[Acum (%)]] &gt; 0.95, "C", "OTHER")))</f>
        <v>C</v>
      </c>
      <c r="K708" s="24">
        <f>ABC[[#This Row],[Carga STDEV]]/ABC[[#This Row],[Carga Promedio]]</f>
        <v>0.20312489069086323</v>
      </c>
      <c r="L708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08" s="26" t="str">
        <f>ABC[[#This Row],[ABC]]&amp;ABC[[#This Row],[XYZ]]</f>
        <v>CX</v>
      </c>
    </row>
    <row r="709" spans="1:13" x14ac:dyDescent="0.25">
      <c r="A709" s="22">
        <v>3251130</v>
      </c>
      <c r="B709" s="22">
        <v>1520.6999999999998</v>
      </c>
      <c r="C709" s="22">
        <v>46.081818181818178</v>
      </c>
      <c r="D709" s="22">
        <v>19.626153700888747</v>
      </c>
      <c r="E709" s="22">
        <v>33</v>
      </c>
      <c r="F709" s="22">
        <f t="shared" si="22"/>
        <v>145030</v>
      </c>
      <c r="G709" s="24">
        <f>ABC[[#This Row],[Frecuencia Acumulada]]/SUM($F$78:$F$1143)</f>
        <v>1.1896232761741071E-3</v>
      </c>
      <c r="H709" s="22">
        <f t="shared" si="23"/>
        <v>5677310.2080000015</v>
      </c>
      <c r="I709" s="24">
        <f>H709/SUM(ABC[Carga Total])</f>
        <v>0.96149338049426569</v>
      </c>
      <c r="J709" s="23" t="str">
        <f>IF(ABC[[#This Row],[Acum (%)]] &lt;= 0.8, "A", IF( AND(ABC[[#This Row],[Acum (%)]] &gt; 0.8, ABC[[#This Row],[Acum (%)]] &lt;= 0.95 ), "B",  IF( ABC[[#This Row],[Acum (%)]] &gt; 0.95, "C", "OTHER")))</f>
        <v>C</v>
      </c>
      <c r="K709" s="24">
        <f>ABC[[#This Row],[Carga STDEV]]/ABC[[#This Row],[Carga Promedio]]</f>
        <v>0.42589798916902</v>
      </c>
      <c r="L70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09" s="26" t="str">
        <f>ABC[[#This Row],[ABC]]&amp;ABC[[#This Row],[XYZ]]</f>
        <v>CY</v>
      </c>
    </row>
    <row r="710" spans="1:13" x14ac:dyDescent="0.25">
      <c r="A710" s="22">
        <v>294166</v>
      </c>
      <c r="B710" s="22">
        <v>1519.6</v>
      </c>
      <c r="C710" s="22">
        <v>75.98</v>
      </c>
      <c r="D710" s="22">
        <v>37.803391660704612</v>
      </c>
      <c r="E710" s="22">
        <v>20</v>
      </c>
      <c r="F710" s="22">
        <f t="shared" si="22"/>
        <v>145050</v>
      </c>
      <c r="G710" s="24">
        <f>ABC[[#This Row],[Frecuencia Acumulada]]/SUM($F$78:$F$1143)</f>
        <v>1.189787328201436E-3</v>
      </c>
      <c r="H710" s="22">
        <f t="shared" si="23"/>
        <v>5678829.8080000011</v>
      </c>
      <c r="I710" s="24">
        <f>H710/SUM(ABC[Carga Total])</f>
        <v>0.96175073570077529</v>
      </c>
      <c r="J710" s="23" t="str">
        <f>IF(ABC[[#This Row],[Acum (%)]] &lt;= 0.8, "A", IF( AND(ABC[[#This Row],[Acum (%)]] &gt; 0.8, ABC[[#This Row],[Acum (%)]] &lt;= 0.95 ), "B",  IF( ABC[[#This Row],[Acum (%)]] &gt; 0.95, "C", "OTHER")))</f>
        <v>C</v>
      </c>
      <c r="K710" s="24">
        <f>ABC[[#This Row],[Carga STDEV]]/ABC[[#This Row],[Carga Promedio]]</f>
        <v>0.49754398079369055</v>
      </c>
      <c r="L71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10" s="26" t="str">
        <f>ABC[[#This Row],[ABC]]&amp;ABC[[#This Row],[XYZ]]</f>
        <v>CY</v>
      </c>
    </row>
    <row r="711" spans="1:13" x14ac:dyDescent="0.25">
      <c r="A711" s="22">
        <v>510185</v>
      </c>
      <c r="B711" s="22">
        <v>1517.7080000000001</v>
      </c>
      <c r="C711" s="22">
        <v>14.18418691588785</v>
      </c>
      <c r="D711" s="22">
        <v>3.6576583939724339</v>
      </c>
      <c r="E711" s="22">
        <v>107</v>
      </c>
      <c r="F711" s="22">
        <f t="shared" si="22"/>
        <v>145157</v>
      </c>
      <c r="G711" s="24">
        <f>ABC[[#This Row],[Frecuencia Acumulada]]/SUM($F$78:$F$1143)</f>
        <v>1.1906650065476444E-3</v>
      </c>
      <c r="H711" s="22">
        <f t="shared" si="23"/>
        <v>5680347.5160000008</v>
      </c>
      <c r="I711" s="24">
        <f>H711/SUM(ABC[Carga Total])</f>
        <v>0.96200777048345576</v>
      </c>
      <c r="J711" s="23" t="str">
        <f>IF(ABC[[#This Row],[Acum (%)]] &lt;= 0.8, "A", IF( AND(ABC[[#This Row],[Acum (%)]] &gt; 0.8, ABC[[#This Row],[Acum (%)]] &lt;= 0.95 ), "B",  IF( ABC[[#This Row],[Acum (%)]] &gt; 0.95, "C", "OTHER")))</f>
        <v>C</v>
      </c>
      <c r="K711" s="24">
        <f>ABC[[#This Row],[Carga STDEV]]/ABC[[#This Row],[Carga Promedio]]</f>
        <v>0.25786873901636576</v>
      </c>
      <c r="L71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11" s="26" t="str">
        <f>ABC[[#This Row],[ABC]]&amp;ABC[[#This Row],[XYZ]]</f>
        <v>CX</v>
      </c>
    </row>
    <row r="712" spans="1:13" x14ac:dyDescent="0.25">
      <c r="A712" s="22">
        <v>560128</v>
      </c>
      <c r="B712" s="22">
        <v>1499.5249999999999</v>
      </c>
      <c r="C712" s="22">
        <v>23.069615384615386</v>
      </c>
      <c r="D712" s="22">
        <v>8.9960449568343428</v>
      </c>
      <c r="E712" s="22">
        <v>65</v>
      </c>
      <c r="F712" s="22">
        <f t="shared" si="22"/>
        <v>145222</v>
      </c>
      <c r="G712" s="24">
        <f>ABC[[#This Row],[Frecuencia Acumulada]]/SUM($F$78:$F$1143)</f>
        <v>1.1911981756364627E-3</v>
      </c>
      <c r="H712" s="22">
        <f t="shared" si="23"/>
        <v>5681847.0410000011</v>
      </c>
      <c r="I712" s="24">
        <f>H712/SUM(ABC[Carga Total])</f>
        <v>0.96226172584410419</v>
      </c>
      <c r="J712" s="23" t="str">
        <f>IF(ABC[[#This Row],[Acum (%)]] &lt;= 0.8, "A", IF( AND(ABC[[#This Row],[Acum (%)]] &gt; 0.8, ABC[[#This Row],[Acum (%)]] &lt;= 0.95 ), "B",  IF( ABC[[#This Row],[Acum (%)]] &gt; 0.95, "C", "OTHER")))</f>
        <v>C</v>
      </c>
      <c r="K712" s="24">
        <f>ABC[[#This Row],[Carga STDEV]]/ABC[[#This Row],[Carga Promedio]]</f>
        <v>0.38995209962770361</v>
      </c>
      <c r="L71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12" s="26" t="str">
        <f>ABC[[#This Row],[ABC]]&amp;ABC[[#This Row],[XYZ]]</f>
        <v>CY</v>
      </c>
    </row>
    <row r="713" spans="1:13" x14ac:dyDescent="0.25">
      <c r="A713" s="22">
        <v>22537</v>
      </c>
      <c r="B713" s="22">
        <v>1497.5999999999997</v>
      </c>
      <c r="C713" s="22">
        <v>12.275409836065574</v>
      </c>
      <c r="D713" s="22">
        <v>3.1585201963334435</v>
      </c>
      <c r="E713" s="22">
        <v>122</v>
      </c>
      <c r="F713" s="22">
        <f t="shared" si="22"/>
        <v>145344</v>
      </c>
      <c r="G713" s="24">
        <f>ABC[[#This Row],[Frecuencia Acumulada]]/SUM($F$78:$F$1143)</f>
        <v>1.1921988930031679E-3</v>
      </c>
      <c r="H713" s="22">
        <f t="shared" si="23"/>
        <v>5683344.6410000008</v>
      </c>
      <c r="I713" s="24">
        <f>H713/SUM(ABC[Carga Total])</f>
        <v>0.96251535519213582</v>
      </c>
      <c r="J713" s="23" t="str">
        <f>IF(ABC[[#This Row],[Acum (%)]] &lt;= 0.8, "A", IF( AND(ABC[[#This Row],[Acum (%)]] &gt; 0.8, ABC[[#This Row],[Acum (%)]] &lt;= 0.95 ), "B",  IF( ABC[[#This Row],[Acum (%)]] &gt; 0.95, "C", "OTHER")))</f>
        <v>C</v>
      </c>
      <c r="K713" s="24">
        <f>ABC[[#This Row],[Carga STDEV]]/ABC[[#This Row],[Carga Promedio]]</f>
        <v>0.25730466342994129</v>
      </c>
      <c r="L71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13" s="26" t="str">
        <f>ABC[[#This Row],[ABC]]&amp;ABC[[#This Row],[XYZ]]</f>
        <v>CX</v>
      </c>
    </row>
    <row r="714" spans="1:13" x14ac:dyDescent="0.25">
      <c r="A714" s="22">
        <v>2409</v>
      </c>
      <c r="B714" s="22">
        <v>1497.2800000000004</v>
      </c>
      <c r="C714" s="22">
        <v>28.250566037735851</v>
      </c>
      <c r="D714" s="22">
        <v>17.777451031389166</v>
      </c>
      <c r="E714" s="22">
        <v>53</v>
      </c>
      <c r="F714" s="22">
        <f t="shared" si="22"/>
        <v>145397</v>
      </c>
      <c r="G714" s="24">
        <f>ABC[[#This Row],[Frecuencia Acumulada]]/SUM($F$78:$F$1143)</f>
        <v>1.192633630875589E-3</v>
      </c>
      <c r="H714" s="22">
        <f t="shared" si="23"/>
        <v>5684841.921000001</v>
      </c>
      <c r="I714" s="24">
        <f>H714/SUM(ABC[Carga Total])</f>
        <v>0.96276893034586231</v>
      </c>
      <c r="J714" s="23" t="str">
        <f>IF(ABC[[#This Row],[Acum (%)]] &lt;= 0.8, "A", IF( AND(ABC[[#This Row],[Acum (%)]] &gt; 0.8, ABC[[#This Row],[Acum (%)]] &lt;= 0.95 ), "B",  IF( ABC[[#This Row],[Acum (%)]] &gt; 0.95, "C", "OTHER")))</f>
        <v>C</v>
      </c>
      <c r="K714" s="24">
        <f>ABC[[#This Row],[Carga STDEV]]/ABC[[#This Row],[Carga Promedio]]</f>
        <v>0.62927769332631556</v>
      </c>
      <c r="L714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714" s="26" t="str">
        <f>ABC[[#This Row],[ABC]]&amp;ABC[[#This Row],[XYZ]]</f>
        <v>CZ</v>
      </c>
    </row>
    <row r="715" spans="1:13" x14ac:dyDescent="0.25">
      <c r="A715" s="22">
        <v>510253</v>
      </c>
      <c r="B715" s="22">
        <v>1494.0290000000005</v>
      </c>
      <c r="C715" s="22">
        <v>11.857373015873016</v>
      </c>
      <c r="D715" s="22">
        <v>3.7037924730937646</v>
      </c>
      <c r="E715" s="22">
        <v>126</v>
      </c>
      <c r="F715" s="22">
        <f t="shared" si="22"/>
        <v>145523</v>
      </c>
      <c r="G715" s="24">
        <f>ABC[[#This Row],[Frecuencia Acumulada]]/SUM($F$78:$F$1143)</f>
        <v>1.1936671586477599E-3</v>
      </c>
      <c r="H715" s="22">
        <f t="shared" si="23"/>
        <v>5686335.9500000011</v>
      </c>
      <c r="I715" s="24">
        <f>H715/SUM(ABC[Carga Total])</f>
        <v>0.96302195491932008</v>
      </c>
      <c r="J715" s="23" t="str">
        <f>IF(ABC[[#This Row],[Acum (%)]] &lt;= 0.8, "A", IF( AND(ABC[[#This Row],[Acum (%)]] &gt; 0.8, ABC[[#This Row],[Acum (%)]] &lt;= 0.95 ), "B",  IF( ABC[[#This Row],[Acum (%)]] &gt; 0.95, "C", "OTHER")))</f>
        <v>C</v>
      </c>
      <c r="K715" s="24">
        <f>ABC[[#This Row],[Carga STDEV]]/ABC[[#This Row],[Carga Promedio]]</f>
        <v>0.31236197664825405</v>
      </c>
      <c r="L71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15" s="26" t="str">
        <f>ABC[[#This Row],[ABC]]&amp;ABC[[#This Row],[XYZ]]</f>
        <v>CY</v>
      </c>
    </row>
    <row r="716" spans="1:13" x14ac:dyDescent="0.25">
      <c r="A716" s="22">
        <v>1211</v>
      </c>
      <c r="B716" s="22">
        <v>1492.3140000000001</v>
      </c>
      <c r="C716" s="22">
        <v>42.637542857142861</v>
      </c>
      <c r="D716" s="22">
        <v>17.40004157760897</v>
      </c>
      <c r="E716" s="22">
        <v>35</v>
      </c>
      <c r="F716" s="22">
        <f t="shared" si="22"/>
        <v>145558</v>
      </c>
      <c r="G716" s="24">
        <f>ABC[[#This Row],[Frecuencia Acumulada]]/SUM($F$78:$F$1143)</f>
        <v>1.1939542496955851E-3</v>
      </c>
      <c r="H716" s="22">
        <f t="shared" si="23"/>
        <v>5687828.2640000014</v>
      </c>
      <c r="I716" s="24">
        <f>H716/SUM(ABC[Carga Total])</f>
        <v>0.96327468904517377</v>
      </c>
      <c r="J716" s="23" t="str">
        <f>IF(ABC[[#This Row],[Acum (%)]] &lt;= 0.8, "A", IF( AND(ABC[[#This Row],[Acum (%)]] &gt; 0.8, ABC[[#This Row],[Acum (%)]] &lt;= 0.95 ), "B",  IF( ABC[[#This Row],[Acum (%)]] &gt; 0.95, "C", "OTHER")))</f>
        <v>C</v>
      </c>
      <c r="K716" s="24">
        <f>ABC[[#This Row],[Carga STDEV]]/ABC[[#This Row],[Carga Promedio]]</f>
        <v>0.40809203372501623</v>
      </c>
      <c r="L71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16" s="26" t="str">
        <f>ABC[[#This Row],[ABC]]&amp;ABC[[#This Row],[XYZ]]</f>
        <v>CY</v>
      </c>
    </row>
    <row r="717" spans="1:13" x14ac:dyDescent="0.25">
      <c r="A717" s="22">
        <v>23565</v>
      </c>
      <c r="B717" s="22">
        <v>1470.9999999999998</v>
      </c>
      <c r="C717" s="22">
        <v>22.984375</v>
      </c>
      <c r="D717" s="22">
        <v>9.2354943104703491</v>
      </c>
      <c r="E717" s="22">
        <v>64</v>
      </c>
      <c r="F717" s="22">
        <f t="shared" si="22"/>
        <v>145622</v>
      </c>
      <c r="G717" s="24">
        <f>ABC[[#This Row],[Frecuencia Acumulada]]/SUM($F$78:$F$1143)</f>
        <v>1.194479216183037E-3</v>
      </c>
      <c r="H717" s="22">
        <f t="shared" si="23"/>
        <v>5689299.2640000014</v>
      </c>
      <c r="I717" s="24">
        <f>H717/SUM(ABC[Carga Total])</f>
        <v>0.963523813491591</v>
      </c>
      <c r="J717" s="23" t="str">
        <f>IF(ABC[[#This Row],[Acum (%)]] &lt;= 0.8, "A", IF( AND(ABC[[#This Row],[Acum (%)]] &gt; 0.8, ABC[[#This Row],[Acum (%)]] &lt;= 0.95 ), "B",  IF( ABC[[#This Row],[Acum (%)]] &gt; 0.95, "C", "OTHER")))</f>
        <v>C</v>
      </c>
      <c r="K717" s="24">
        <f>ABC[[#This Row],[Carga STDEV]]/ABC[[#This Row],[Carga Promedio]]</f>
        <v>0.40181620385459033</v>
      </c>
      <c r="L71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17" s="26" t="str">
        <f>ABC[[#This Row],[ABC]]&amp;ABC[[#This Row],[XYZ]]</f>
        <v>CY</v>
      </c>
    </row>
    <row r="718" spans="1:13" x14ac:dyDescent="0.25">
      <c r="A718" s="22">
        <v>3071</v>
      </c>
      <c r="B718" s="22">
        <v>1468.1</v>
      </c>
      <c r="C718" s="22">
        <v>91.756250000000009</v>
      </c>
      <c r="D718" s="22">
        <v>42.471276077681807</v>
      </c>
      <c r="E718" s="22">
        <v>16</v>
      </c>
      <c r="F718" s="22">
        <f t="shared" si="22"/>
        <v>145638</v>
      </c>
      <c r="G718" s="24">
        <f>ABC[[#This Row],[Frecuencia Acumulada]]/SUM($F$78:$F$1143)</f>
        <v>1.1946104578048999E-3</v>
      </c>
      <c r="H718" s="22">
        <f t="shared" si="23"/>
        <v>5690767.364000001</v>
      </c>
      <c r="I718" s="24">
        <f>H718/SUM(ABC[Carga Total])</f>
        <v>0.96377244680211793</v>
      </c>
      <c r="J718" s="23" t="str">
        <f>IF(ABC[[#This Row],[Acum (%)]] &lt;= 0.8, "A", IF( AND(ABC[[#This Row],[Acum (%)]] &gt; 0.8, ABC[[#This Row],[Acum (%)]] &lt;= 0.95 ), "B",  IF( ABC[[#This Row],[Acum (%)]] &gt; 0.95, "C", "OTHER")))</f>
        <v>C</v>
      </c>
      <c r="K718" s="24">
        <f>ABC[[#This Row],[Carga STDEV]]/ABC[[#This Row],[Carga Promedio]]</f>
        <v>0.46287066088339274</v>
      </c>
      <c r="L71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18" s="26" t="str">
        <f>ABC[[#This Row],[ABC]]&amp;ABC[[#This Row],[XYZ]]</f>
        <v>CY</v>
      </c>
    </row>
    <row r="719" spans="1:13" x14ac:dyDescent="0.25">
      <c r="A719" s="22">
        <v>23529</v>
      </c>
      <c r="B719" s="22">
        <v>1461.6</v>
      </c>
      <c r="C719" s="22">
        <v>27.577358490566038</v>
      </c>
      <c r="D719" s="22">
        <v>12.210503698887756</v>
      </c>
      <c r="E719" s="22">
        <v>53</v>
      </c>
      <c r="F719" s="22">
        <f t="shared" si="22"/>
        <v>145691</v>
      </c>
      <c r="G719" s="24">
        <f>ABC[[#This Row],[Frecuencia Acumulada]]/SUM($F$78:$F$1143)</f>
        <v>1.195045195677321E-3</v>
      </c>
      <c r="H719" s="22">
        <f t="shared" si="23"/>
        <v>5692228.9640000006</v>
      </c>
      <c r="I719" s="24">
        <f>H719/SUM(ABC[Carga Total])</f>
        <v>0.96401997929082173</v>
      </c>
      <c r="J719" s="23" t="str">
        <f>IF(ABC[[#This Row],[Acum (%)]] &lt;= 0.8, "A", IF( AND(ABC[[#This Row],[Acum (%)]] &gt; 0.8, ABC[[#This Row],[Acum (%)]] &lt;= 0.95 ), "B",  IF( ABC[[#This Row],[Acum (%)]] &gt; 0.95, "C", "OTHER")))</f>
        <v>C</v>
      </c>
      <c r="K719" s="24">
        <f>ABC[[#This Row],[Carga STDEV]]/ABC[[#This Row],[Carga Promedio]]</f>
        <v>0.44277278054259106</v>
      </c>
      <c r="L71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19" s="26" t="str">
        <f>ABC[[#This Row],[ABC]]&amp;ABC[[#This Row],[XYZ]]</f>
        <v>CY</v>
      </c>
    </row>
    <row r="720" spans="1:13" x14ac:dyDescent="0.25">
      <c r="A720" s="22">
        <v>510248</v>
      </c>
      <c r="B720" s="22">
        <v>1452.5229999999999</v>
      </c>
      <c r="C720" s="22">
        <v>9.0218819875776362</v>
      </c>
      <c r="D720" s="22">
        <v>2.7525366513883198</v>
      </c>
      <c r="E720" s="22">
        <v>161</v>
      </c>
      <c r="F720" s="22">
        <f t="shared" si="22"/>
        <v>145852</v>
      </c>
      <c r="G720" s="24">
        <f>ABC[[#This Row],[Frecuencia Acumulada]]/SUM($F$78:$F$1143)</f>
        <v>1.196365814497317E-3</v>
      </c>
      <c r="H720" s="22">
        <f t="shared" si="23"/>
        <v>5693681.4870000007</v>
      </c>
      <c r="I720" s="24">
        <f>H720/SUM(ABC[Carga Total])</f>
        <v>0.96426597452418916</v>
      </c>
      <c r="J720" s="23" t="str">
        <f>IF(ABC[[#This Row],[Acum (%)]] &lt;= 0.8, "A", IF( AND(ABC[[#This Row],[Acum (%)]] &gt; 0.8, ABC[[#This Row],[Acum (%)]] &lt;= 0.95 ), "B",  IF( ABC[[#This Row],[Acum (%)]] &gt; 0.95, "C", "OTHER")))</f>
        <v>C</v>
      </c>
      <c r="K720" s="24">
        <f>ABC[[#This Row],[Carga STDEV]]/ABC[[#This Row],[Carga Promedio]]</f>
        <v>0.30509561698748983</v>
      </c>
      <c r="L72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20" s="26" t="str">
        <f>ABC[[#This Row],[ABC]]&amp;ABC[[#This Row],[XYZ]]</f>
        <v>CY</v>
      </c>
    </row>
    <row r="721" spans="1:13" x14ac:dyDescent="0.25">
      <c r="A721" s="22">
        <v>22541</v>
      </c>
      <c r="B721" s="22">
        <v>1450.2999999999997</v>
      </c>
      <c r="C721" s="22">
        <v>8.5311764705882354</v>
      </c>
      <c r="D721" s="22">
        <v>3.1956745588112727</v>
      </c>
      <c r="E721" s="22">
        <v>170</v>
      </c>
      <c r="F721" s="22">
        <f t="shared" si="22"/>
        <v>146022</v>
      </c>
      <c r="G721" s="24">
        <f>ABC[[#This Row],[Frecuencia Acumulada]]/SUM($F$78:$F$1143)</f>
        <v>1.1977602567296111E-3</v>
      </c>
      <c r="H721" s="22">
        <f t="shared" si="23"/>
        <v>5695131.7870000005</v>
      </c>
      <c r="I721" s="24">
        <f>H721/SUM(ABC[Carga Total])</f>
        <v>0.96451159327649294</v>
      </c>
      <c r="J721" s="23" t="str">
        <f>IF(ABC[[#This Row],[Acum (%)]] &lt;= 0.8, "A", IF( AND(ABC[[#This Row],[Acum (%)]] &gt; 0.8, ABC[[#This Row],[Acum (%)]] &lt;= 0.95 ), "B",  IF( ABC[[#This Row],[Acum (%)]] &gt; 0.95, "C", "OTHER")))</f>
        <v>C</v>
      </c>
      <c r="K721" s="24">
        <f>ABC[[#This Row],[Carga STDEV]]/ABC[[#This Row],[Carga Promedio]]</f>
        <v>0.3745877921794914</v>
      </c>
      <c r="L72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21" s="26" t="str">
        <f>ABC[[#This Row],[ABC]]&amp;ABC[[#This Row],[XYZ]]</f>
        <v>CY</v>
      </c>
    </row>
    <row r="722" spans="1:13" x14ac:dyDescent="0.25">
      <c r="A722" s="22">
        <v>510224</v>
      </c>
      <c r="B722" s="22">
        <v>1448.0140000000001</v>
      </c>
      <c r="C722" s="22">
        <v>14.480139999999999</v>
      </c>
      <c r="D722" s="22">
        <v>3.4091488437420683</v>
      </c>
      <c r="E722" s="22">
        <v>100</v>
      </c>
      <c r="F722" s="22">
        <f t="shared" si="22"/>
        <v>146122</v>
      </c>
      <c r="G722" s="24">
        <f>ABC[[#This Row],[Frecuencia Acumulada]]/SUM($F$78:$F$1143)</f>
        <v>1.1985805168662545E-3</v>
      </c>
      <c r="H722" s="22">
        <f t="shared" si="23"/>
        <v>5696579.8010000009</v>
      </c>
      <c r="I722" s="24">
        <f>H722/SUM(ABC[Carga Total])</f>
        <v>0.96475682487822956</v>
      </c>
      <c r="J722" s="23" t="str">
        <f>IF(ABC[[#This Row],[Acum (%)]] &lt;= 0.8, "A", IF( AND(ABC[[#This Row],[Acum (%)]] &gt; 0.8, ABC[[#This Row],[Acum (%)]] &lt;= 0.95 ), "B",  IF( ABC[[#This Row],[Acum (%)]] &gt; 0.95, "C", "OTHER")))</f>
        <v>C</v>
      </c>
      <c r="K722" s="24">
        <f>ABC[[#This Row],[Carga STDEV]]/ABC[[#This Row],[Carga Promedio]]</f>
        <v>0.23543617974288014</v>
      </c>
      <c r="L72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22" s="26" t="str">
        <f>ABC[[#This Row],[ABC]]&amp;ABC[[#This Row],[XYZ]]</f>
        <v>CX</v>
      </c>
    </row>
    <row r="723" spans="1:13" x14ac:dyDescent="0.25">
      <c r="A723" s="22">
        <v>22538</v>
      </c>
      <c r="B723" s="22">
        <v>1446.1999999999996</v>
      </c>
      <c r="C723" s="22">
        <v>8.4573099415204673</v>
      </c>
      <c r="D723" s="22">
        <v>3.0258672675810203</v>
      </c>
      <c r="E723" s="22">
        <v>171</v>
      </c>
      <c r="F723" s="22">
        <f t="shared" si="22"/>
        <v>146293</v>
      </c>
      <c r="G723" s="24">
        <f>ABC[[#This Row],[Frecuencia Acumulada]]/SUM($F$78:$F$1143)</f>
        <v>1.1999831616999149E-3</v>
      </c>
      <c r="H723" s="22">
        <f t="shared" si="23"/>
        <v>5698026.0010000011</v>
      </c>
      <c r="I723" s="24">
        <f>H723/SUM(ABC[Carga Total])</f>
        <v>0.96500174926599891</v>
      </c>
      <c r="J723" s="23" t="str">
        <f>IF(ABC[[#This Row],[Acum (%)]] &lt;= 0.8, "A", IF( AND(ABC[[#This Row],[Acum (%)]] &gt; 0.8, ABC[[#This Row],[Acum (%)]] &lt;= 0.95 ), "B",  IF( ABC[[#This Row],[Acum (%)]] &gt; 0.95, "C", "OTHER")))</f>
        <v>C</v>
      </c>
      <c r="K723" s="24">
        <f>ABC[[#This Row],[Carga STDEV]]/ABC[[#This Row],[Carga Promedio]]</f>
        <v>0.35778129080096427</v>
      </c>
      <c r="L72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23" s="26" t="str">
        <f>ABC[[#This Row],[ABC]]&amp;ABC[[#This Row],[XYZ]]</f>
        <v>CY</v>
      </c>
    </row>
    <row r="724" spans="1:13" x14ac:dyDescent="0.25">
      <c r="A724" s="22">
        <v>2451</v>
      </c>
      <c r="B724" s="22">
        <v>1438.981</v>
      </c>
      <c r="C724" s="22">
        <v>65.408227272727274</v>
      </c>
      <c r="D724" s="22">
        <v>23.251376053353468</v>
      </c>
      <c r="E724" s="22">
        <v>22</v>
      </c>
      <c r="F724" s="22">
        <f t="shared" si="22"/>
        <v>146315</v>
      </c>
      <c r="G724" s="24">
        <f>ABC[[#This Row],[Frecuencia Acumulada]]/SUM($F$78:$F$1143)</f>
        <v>1.2001636189299765E-3</v>
      </c>
      <c r="H724" s="22">
        <f t="shared" si="23"/>
        <v>5699464.9820000008</v>
      </c>
      <c r="I724" s="24">
        <f>H724/SUM(ABC[Carga Total])</f>
        <v>0.96524545106411574</v>
      </c>
      <c r="J724" s="23" t="str">
        <f>IF(ABC[[#This Row],[Acum (%)]] &lt;= 0.8, "A", IF( AND(ABC[[#This Row],[Acum (%)]] &gt; 0.8, ABC[[#This Row],[Acum (%)]] &lt;= 0.95 ), "B",  IF( ABC[[#This Row],[Acum (%)]] &gt; 0.95, "C", "OTHER")))</f>
        <v>C</v>
      </c>
      <c r="K724" s="24">
        <f>ABC[[#This Row],[Carga STDEV]]/ABC[[#This Row],[Carga Promedio]]</f>
        <v>0.35548090848578007</v>
      </c>
      <c r="L72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24" s="26" t="str">
        <f>ABC[[#This Row],[ABC]]&amp;ABC[[#This Row],[XYZ]]</f>
        <v>CY</v>
      </c>
    </row>
    <row r="725" spans="1:13" x14ac:dyDescent="0.25">
      <c r="A725" s="22">
        <v>23567</v>
      </c>
      <c r="B725" s="22">
        <v>1437.5000000000002</v>
      </c>
      <c r="C725" s="22">
        <v>29.336734693877549</v>
      </c>
      <c r="D725" s="22">
        <v>11.89754340675613</v>
      </c>
      <c r="E725" s="22">
        <v>49</v>
      </c>
      <c r="F725" s="22">
        <f t="shared" si="22"/>
        <v>146364</v>
      </c>
      <c r="G725" s="24">
        <f>ABC[[#This Row],[Frecuencia Acumulada]]/SUM($F$78:$F$1143)</f>
        <v>1.2005655463969318E-3</v>
      </c>
      <c r="H725" s="22">
        <f t="shared" si="23"/>
        <v>5700902.4820000008</v>
      </c>
      <c r="I725" s="24">
        <f>H725/SUM(ABC[Carga Total])</f>
        <v>0.96548890204421411</v>
      </c>
      <c r="J725" s="23" t="str">
        <f>IF(ABC[[#This Row],[Acum (%)]] &lt;= 0.8, "A", IF( AND(ABC[[#This Row],[Acum (%)]] &gt; 0.8, ABC[[#This Row],[Acum (%)]] &lt;= 0.95 ), "B",  IF( ABC[[#This Row],[Acum (%)]] &gt; 0.95, "C", "OTHER")))</f>
        <v>C</v>
      </c>
      <c r="K725" s="24">
        <f>ABC[[#This Row],[Carga STDEV]]/ABC[[#This Row],[Carga Promedio]]</f>
        <v>0.40555104482160026</v>
      </c>
      <c r="L72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25" s="26" t="str">
        <f>ABC[[#This Row],[ABC]]&amp;ABC[[#This Row],[XYZ]]</f>
        <v>CY</v>
      </c>
    </row>
    <row r="726" spans="1:13" x14ac:dyDescent="0.25">
      <c r="A726" s="22">
        <v>3343176</v>
      </c>
      <c r="B726" s="22">
        <v>1435.6</v>
      </c>
      <c r="C726" s="22">
        <v>57.423999999999999</v>
      </c>
      <c r="D726" s="22">
        <v>17.201411763767144</v>
      </c>
      <c r="E726" s="22">
        <v>25</v>
      </c>
      <c r="F726" s="22">
        <f t="shared" si="22"/>
        <v>146389</v>
      </c>
      <c r="G726" s="24">
        <f>ABC[[#This Row],[Frecuencia Acumulada]]/SUM($F$78:$F$1143)</f>
        <v>1.2007706114310927E-3</v>
      </c>
      <c r="H726" s="22">
        <f t="shared" si="23"/>
        <v>5702338.0820000004</v>
      </c>
      <c r="I726" s="24">
        <f>H726/SUM(ABC[Carga Total])</f>
        <v>0.96573203124562579</v>
      </c>
      <c r="J726" s="23" t="str">
        <f>IF(ABC[[#This Row],[Acum (%)]] &lt;= 0.8, "A", IF( AND(ABC[[#This Row],[Acum (%)]] &gt; 0.8, ABC[[#This Row],[Acum (%)]] &lt;= 0.95 ), "B",  IF( ABC[[#This Row],[Acum (%)]] &gt; 0.95, "C", "OTHER")))</f>
        <v>C</v>
      </c>
      <c r="K726" s="24">
        <f>ABC[[#This Row],[Carga STDEV]]/ABC[[#This Row],[Carga Promedio]]</f>
        <v>0.2995509153623423</v>
      </c>
      <c r="L72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26" s="26" t="str">
        <f>ABC[[#This Row],[ABC]]&amp;ABC[[#This Row],[XYZ]]</f>
        <v>CX</v>
      </c>
    </row>
    <row r="727" spans="1:13" x14ac:dyDescent="0.25">
      <c r="A727" s="22">
        <v>2414</v>
      </c>
      <c r="B727" s="22">
        <v>1425.1580000000004</v>
      </c>
      <c r="C727" s="22">
        <v>30.322510638297871</v>
      </c>
      <c r="D727" s="22">
        <v>4.8560173199692045</v>
      </c>
      <c r="E727" s="22">
        <v>47</v>
      </c>
      <c r="F727" s="22">
        <f t="shared" si="22"/>
        <v>146436</v>
      </c>
      <c r="G727" s="24">
        <f>ABC[[#This Row],[Frecuencia Acumulada]]/SUM($F$78:$F$1143)</f>
        <v>1.2011561336953151E-3</v>
      </c>
      <c r="H727" s="22">
        <f t="shared" si="23"/>
        <v>5703763.2400000002</v>
      </c>
      <c r="I727" s="24">
        <f>H727/SUM(ABC[Carga Total])</f>
        <v>0.96597339201911803</v>
      </c>
      <c r="J727" s="23" t="str">
        <f>IF(ABC[[#This Row],[Acum (%)]] &lt;= 0.8, "A", IF( AND(ABC[[#This Row],[Acum (%)]] &gt; 0.8, ABC[[#This Row],[Acum (%)]] &lt;= 0.95 ), "B",  IF( ABC[[#This Row],[Acum (%)]] &gt; 0.95, "C", "OTHER")))</f>
        <v>C</v>
      </c>
      <c r="K727" s="24">
        <f>ABC[[#This Row],[Carga STDEV]]/ABC[[#This Row],[Carga Promedio]]</f>
        <v>0.16014562177565758</v>
      </c>
      <c r="L72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27" s="26" t="str">
        <f>ABC[[#This Row],[ABC]]&amp;ABC[[#This Row],[XYZ]]</f>
        <v>CX</v>
      </c>
    </row>
    <row r="728" spans="1:13" x14ac:dyDescent="0.25">
      <c r="A728" s="22">
        <v>23570</v>
      </c>
      <c r="B728" s="22">
        <v>1424.9999999999998</v>
      </c>
      <c r="C728" s="22">
        <v>27.40384615384615</v>
      </c>
      <c r="D728" s="22">
        <v>9.7480206445037432</v>
      </c>
      <c r="E728" s="22">
        <v>52</v>
      </c>
      <c r="F728" s="22">
        <f t="shared" si="22"/>
        <v>146488</v>
      </c>
      <c r="G728" s="24">
        <f>ABC[[#This Row],[Frecuencia Acumulada]]/SUM($F$78:$F$1143)</f>
        <v>1.2015826689663698E-3</v>
      </c>
      <c r="H728" s="22">
        <f t="shared" si="23"/>
        <v>5705188.2400000002</v>
      </c>
      <c r="I728" s="24">
        <f>H728/SUM(ABC[Carga Total])</f>
        <v>0.96621472603417213</v>
      </c>
      <c r="J728" s="23" t="str">
        <f>IF(ABC[[#This Row],[Acum (%)]] &lt;= 0.8, "A", IF( AND(ABC[[#This Row],[Acum (%)]] &gt; 0.8, ABC[[#This Row],[Acum (%)]] &lt;= 0.95 ), "B",  IF( ABC[[#This Row],[Acum (%)]] &gt; 0.95, "C", "OTHER")))</f>
        <v>C</v>
      </c>
      <c r="K728" s="24">
        <f>ABC[[#This Row],[Carga STDEV]]/ABC[[#This Row],[Carga Promedio]]</f>
        <v>0.35571724457136472</v>
      </c>
      <c r="L72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28" s="26" t="str">
        <f>ABC[[#This Row],[ABC]]&amp;ABC[[#This Row],[XYZ]]</f>
        <v>CY</v>
      </c>
    </row>
    <row r="729" spans="1:13" x14ac:dyDescent="0.25">
      <c r="A729" s="22">
        <v>560108</v>
      </c>
      <c r="B729" s="22">
        <v>1421.9639999999999</v>
      </c>
      <c r="C729" s="22">
        <v>20.911235294117645</v>
      </c>
      <c r="D729" s="22">
        <v>12.884762377548912</v>
      </c>
      <c r="E729" s="22">
        <v>68</v>
      </c>
      <c r="F729" s="22">
        <f t="shared" si="22"/>
        <v>146556</v>
      </c>
      <c r="G729" s="24">
        <f>ABC[[#This Row],[Frecuencia Acumulada]]/SUM($F$78:$F$1143)</f>
        <v>1.2021404458592874E-3</v>
      </c>
      <c r="H729" s="22">
        <f t="shared" si="23"/>
        <v>5706610.2039999999</v>
      </c>
      <c r="I729" s="24">
        <f>H729/SUM(ABC[Carga Total])</f>
        <v>0.96645554588075622</v>
      </c>
      <c r="J729" s="23" t="str">
        <f>IF(ABC[[#This Row],[Acum (%)]] &lt;= 0.8, "A", IF( AND(ABC[[#This Row],[Acum (%)]] &gt; 0.8, ABC[[#This Row],[Acum (%)]] &lt;= 0.95 ), "B",  IF( ABC[[#This Row],[Acum (%)]] &gt; 0.95, "C", "OTHER")))</f>
        <v>C</v>
      </c>
      <c r="K729" s="24">
        <f>ABC[[#This Row],[Carga STDEV]]/ABC[[#This Row],[Carga Promedio]]</f>
        <v>0.61616457355694376</v>
      </c>
      <c r="L729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729" s="26" t="str">
        <f>ABC[[#This Row],[ABC]]&amp;ABC[[#This Row],[XYZ]]</f>
        <v>CZ</v>
      </c>
    </row>
    <row r="730" spans="1:13" x14ac:dyDescent="0.25">
      <c r="A730" s="22">
        <v>22524</v>
      </c>
      <c r="B730" s="22">
        <v>1421.2000000000003</v>
      </c>
      <c r="C730" s="22">
        <v>13.15925925925926</v>
      </c>
      <c r="D730" s="22">
        <v>3.0566623125402841</v>
      </c>
      <c r="E730" s="22">
        <v>108</v>
      </c>
      <c r="F730" s="22">
        <f t="shared" si="22"/>
        <v>146664</v>
      </c>
      <c r="G730" s="24">
        <f>ABC[[#This Row],[Frecuencia Acumulada]]/SUM($F$78:$F$1143)</f>
        <v>1.2030263268068624E-3</v>
      </c>
      <c r="H730" s="22">
        <f t="shared" si="23"/>
        <v>5708031.4040000001</v>
      </c>
      <c r="I730" s="24">
        <f>H730/SUM(ABC[Carga Total])</f>
        <v>0.96669623633843693</v>
      </c>
      <c r="J730" s="23" t="str">
        <f>IF(ABC[[#This Row],[Acum (%)]] &lt;= 0.8, "A", IF( AND(ABC[[#This Row],[Acum (%)]] &gt; 0.8, ABC[[#This Row],[Acum (%)]] &lt;= 0.95 ), "B",  IF( ABC[[#This Row],[Acum (%)]] &gt; 0.95, "C", "OTHER")))</f>
        <v>C</v>
      </c>
      <c r="K730" s="24">
        <f>ABC[[#This Row],[Carga STDEV]]/ABC[[#This Row],[Carga Promedio]]</f>
        <v>0.23228224722371987</v>
      </c>
      <c r="L73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30" s="26" t="str">
        <f>ABC[[#This Row],[ABC]]&amp;ABC[[#This Row],[XYZ]]</f>
        <v>CX</v>
      </c>
    </row>
    <row r="731" spans="1:13" x14ac:dyDescent="0.25">
      <c r="A731" s="22">
        <v>3343194</v>
      </c>
      <c r="B731" s="22">
        <v>1421.2</v>
      </c>
      <c r="C731" s="22">
        <v>59.216666666666669</v>
      </c>
      <c r="D731" s="22">
        <v>15.959286969652188</v>
      </c>
      <c r="E731" s="22">
        <v>24</v>
      </c>
      <c r="F731" s="22">
        <f t="shared" si="22"/>
        <v>146688</v>
      </c>
      <c r="G731" s="24">
        <f>ABC[[#This Row],[Frecuencia Acumulada]]/SUM($F$78:$F$1143)</f>
        <v>1.2032231892396569E-3</v>
      </c>
      <c r="H731" s="22">
        <f t="shared" si="23"/>
        <v>5709452.6040000003</v>
      </c>
      <c r="I731" s="24">
        <f>H731/SUM(ABC[Carga Total])</f>
        <v>0.96693692679611754</v>
      </c>
      <c r="J731" s="23" t="str">
        <f>IF(ABC[[#This Row],[Acum (%)]] &lt;= 0.8, "A", IF( AND(ABC[[#This Row],[Acum (%)]] &gt; 0.8, ABC[[#This Row],[Acum (%)]] &lt;= 0.95 ), "B",  IF( ABC[[#This Row],[Acum (%)]] &gt; 0.95, "C", "OTHER")))</f>
        <v>C</v>
      </c>
      <c r="K731" s="24">
        <f>ABC[[#This Row],[Carga STDEV]]/ABC[[#This Row],[Carga Promedio]]</f>
        <v>0.26950667553592211</v>
      </c>
      <c r="L73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31" s="26" t="str">
        <f>ABC[[#This Row],[ABC]]&amp;ABC[[#This Row],[XYZ]]</f>
        <v>CX</v>
      </c>
    </row>
    <row r="732" spans="1:13" x14ac:dyDescent="0.25">
      <c r="A732" s="22">
        <v>23537</v>
      </c>
      <c r="B732" s="22">
        <v>1420.8999999999999</v>
      </c>
      <c r="C732" s="22">
        <v>33.830952380952382</v>
      </c>
      <c r="D732" s="22">
        <v>9.1926664327614223</v>
      </c>
      <c r="E732" s="22">
        <v>42</v>
      </c>
      <c r="F732" s="22">
        <f t="shared" si="22"/>
        <v>146730</v>
      </c>
      <c r="G732" s="24">
        <f>ABC[[#This Row],[Frecuencia Acumulada]]/SUM($F$78:$F$1143)</f>
        <v>1.2035676984970471E-3</v>
      </c>
      <c r="H732" s="22">
        <f t="shared" si="23"/>
        <v>5710873.5040000007</v>
      </c>
      <c r="I732" s="24">
        <f>H732/SUM(ABC[Carga Total])</f>
        <v>0.96717756644663722</v>
      </c>
      <c r="J732" s="23" t="str">
        <f>IF(ABC[[#This Row],[Acum (%)]] &lt;= 0.8, "A", IF( AND(ABC[[#This Row],[Acum (%)]] &gt; 0.8, ABC[[#This Row],[Acum (%)]] &lt;= 0.95 ), "B",  IF( ABC[[#This Row],[Acum (%)]] &gt; 0.95, "C", "OTHER")))</f>
        <v>C</v>
      </c>
      <c r="K732" s="24">
        <f>ABC[[#This Row],[Carga STDEV]]/ABC[[#This Row],[Carga Promedio]]</f>
        <v>0.27172354857905534</v>
      </c>
      <c r="L73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32" s="26" t="str">
        <f>ABC[[#This Row],[ABC]]&amp;ABC[[#This Row],[XYZ]]</f>
        <v>CX</v>
      </c>
    </row>
    <row r="733" spans="1:13" x14ac:dyDescent="0.25">
      <c r="A733" s="22">
        <v>510239</v>
      </c>
      <c r="B733" s="22">
        <v>1418.5159999999998</v>
      </c>
      <c r="C733" s="22">
        <v>5.9852995780590712</v>
      </c>
      <c r="D733" s="22">
        <v>2.0608219354673056</v>
      </c>
      <c r="E733" s="22">
        <v>237</v>
      </c>
      <c r="F733" s="22">
        <f t="shared" si="22"/>
        <v>146967</v>
      </c>
      <c r="G733" s="24">
        <f>ABC[[#This Row],[Frecuencia Acumulada]]/SUM($F$78:$F$1143)</f>
        <v>1.2055117150208924E-3</v>
      </c>
      <c r="H733" s="22">
        <f t="shared" si="23"/>
        <v>5712292.0200000005</v>
      </c>
      <c r="I733" s="24">
        <f>H733/SUM(ABC[Carga Total])</f>
        <v>0.96741780234958352</v>
      </c>
      <c r="J733" s="23" t="str">
        <f>IF(ABC[[#This Row],[Acum (%)]] &lt;= 0.8, "A", IF( AND(ABC[[#This Row],[Acum (%)]] &gt; 0.8, ABC[[#This Row],[Acum (%)]] &lt;= 0.95 ), "B",  IF( ABC[[#This Row],[Acum (%)]] &gt; 0.95, "C", "OTHER")))</f>
        <v>C</v>
      </c>
      <c r="K733" s="24">
        <f>ABC[[#This Row],[Carga STDEV]]/ABC[[#This Row],[Carga Promedio]]</f>
        <v>0.34431391588515847</v>
      </c>
      <c r="L73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33" s="26" t="str">
        <f>ABC[[#This Row],[ABC]]&amp;ABC[[#This Row],[XYZ]]</f>
        <v>CY</v>
      </c>
    </row>
    <row r="734" spans="1:13" x14ac:dyDescent="0.25">
      <c r="A734" s="22">
        <v>2415</v>
      </c>
      <c r="B734" s="22">
        <v>1411.1000000000001</v>
      </c>
      <c r="C734" s="22">
        <v>8.9310126582278482</v>
      </c>
      <c r="D734" s="22">
        <v>3.8383233783159341</v>
      </c>
      <c r="E734" s="22">
        <v>158</v>
      </c>
      <c r="F734" s="22">
        <f t="shared" si="22"/>
        <v>147125</v>
      </c>
      <c r="G734" s="24">
        <f>ABC[[#This Row],[Frecuencia Acumulada]]/SUM($F$78:$F$1143)</f>
        <v>1.2068077260367891E-3</v>
      </c>
      <c r="H734" s="22">
        <f t="shared" si="23"/>
        <v>5713703.1200000001</v>
      </c>
      <c r="I734" s="24">
        <f>H734/SUM(ABC[Carga Total])</f>
        <v>0.96765678229950824</v>
      </c>
      <c r="J734" s="23" t="str">
        <f>IF(ABC[[#This Row],[Acum (%)]] &lt;= 0.8, "A", IF( AND(ABC[[#This Row],[Acum (%)]] &gt; 0.8, ABC[[#This Row],[Acum (%)]] &lt;= 0.95 ), "B",  IF( ABC[[#This Row],[Acum (%)]] &gt; 0.95, "C", "OTHER")))</f>
        <v>C</v>
      </c>
      <c r="K734" s="24">
        <f>ABC[[#This Row],[Carga STDEV]]/ABC[[#This Row],[Carga Promedio]]</f>
        <v>0.42977471034931441</v>
      </c>
      <c r="L73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34" s="26" t="str">
        <f>ABC[[#This Row],[ABC]]&amp;ABC[[#This Row],[XYZ]]</f>
        <v>CY</v>
      </c>
    </row>
    <row r="735" spans="1:13" x14ac:dyDescent="0.25">
      <c r="A735" s="22">
        <v>57039</v>
      </c>
      <c r="B735" s="22">
        <v>1406.8729999999989</v>
      </c>
      <c r="C735" s="22">
        <v>9.5705646258503343</v>
      </c>
      <c r="D735" s="22">
        <v>3.4322961803179255</v>
      </c>
      <c r="E735" s="22">
        <v>147</v>
      </c>
      <c r="F735" s="22">
        <f t="shared" si="22"/>
        <v>147272</v>
      </c>
      <c r="G735" s="24">
        <f>ABC[[#This Row],[Frecuencia Acumulada]]/SUM($F$78:$F$1143)</f>
        <v>1.208013508437655E-3</v>
      </c>
      <c r="H735" s="22">
        <f t="shared" si="23"/>
        <v>5715109.9929999998</v>
      </c>
      <c r="I735" s="24">
        <f>H735/SUM(ABC[Carga Total])</f>
        <v>0.96789504637653356</v>
      </c>
      <c r="J735" s="23" t="str">
        <f>IF(ABC[[#This Row],[Acum (%)]] &lt;= 0.8, "A", IF( AND(ABC[[#This Row],[Acum (%)]] &gt; 0.8, ABC[[#This Row],[Acum (%)]] &lt;= 0.95 ), "B",  IF( ABC[[#This Row],[Acum (%)]] &gt; 0.95, "C", "OTHER")))</f>
        <v>C</v>
      </c>
      <c r="K735" s="24">
        <f>ABC[[#This Row],[Carga STDEV]]/ABC[[#This Row],[Carga Promedio]]</f>
        <v>0.35863047944394083</v>
      </c>
      <c r="L73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35" s="26" t="str">
        <f>ABC[[#This Row],[ABC]]&amp;ABC[[#This Row],[XYZ]]</f>
        <v>CY</v>
      </c>
    </row>
    <row r="736" spans="1:13" x14ac:dyDescent="0.25">
      <c r="A736" s="22">
        <v>510164</v>
      </c>
      <c r="B736" s="22">
        <v>1403.855</v>
      </c>
      <c r="C736" s="22">
        <v>12.314517543859649</v>
      </c>
      <c r="D736" s="22">
        <v>3.2185621129489994</v>
      </c>
      <c r="E736" s="22">
        <v>114</v>
      </c>
      <c r="F736" s="22">
        <f t="shared" si="22"/>
        <v>147386</v>
      </c>
      <c r="G736" s="24">
        <f>ABC[[#This Row],[Frecuencia Acumulada]]/SUM($F$78:$F$1143)</f>
        <v>1.2089486049934287E-3</v>
      </c>
      <c r="H736" s="22">
        <f t="shared" si="23"/>
        <v>5716513.8480000002</v>
      </c>
      <c r="I736" s="24">
        <f>H736/SUM(ABC[Carga Total])</f>
        <v>0.96813279933351881</v>
      </c>
      <c r="J736" s="23" t="str">
        <f>IF(ABC[[#This Row],[Acum (%)]] &lt;= 0.8, "A", IF( AND(ABC[[#This Row],[Acum (%)]] &gt; 0.8, ABC[[#This Row],[Acum (%)]] &lt;= 0.95 ), "B",  IF( ABC[[#This Row],[Acum (%)]] &gt; 0.95, "C", "OTHER")))</f>
        <v>C</v>
      </c>
      <c r="K736" s="24">
        <f>ABC[[#This Row],[Carga STDEV]]/ABC[[#This Row],[Carga Promedio]]</f>
        <v>0.26136323258184496</v>
      </c>
      <c r="L73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36" s="26" t="str">
        <f>ABC[[#This Row],[ABC]]&amp;ABC[[#This Row],[XYZ]]</f>
        <v>CX</v>
      </c>
    </row>
    <row r="737" spans="1:13" x14ac:dyDescent="0.25">
      <c r="A737" s="22">
        <v>510190</v>
      </c>
      <c r="B737" s="22">
        <v>1400.077</v>
      </c>
      <c r="C737" s="22">
        <v>13.084831775700934</v>
      </c>
      <c r="D737" s="22">
        <v>3.2844605153805677</v>
      </c>
      <c r="E737" s="22">
        <v>107</v>
      </c>
      <c r="F737" s="22">
        <f t="shared" si="22"/>
        <v>147493</v>
      </c>
      <c r="G737" s="24">
        <f>ABC[[#This Row],[Frecuencia Acumulada]]/SUM($F$78:$F$1143)</f>
        <v>1.2098262833396373E-3</v>
      </c>
      <c r="H737" s="22">
        <f t="shared" si="23"/>
        <v>5717913.9249999998</v>
      </c>
      <c r="I737" s="24">
        <f>H737/SUM(ABC[Carga Total])</f>
        <v>0.96836991245898885</v>
      </c>
      <c r="J737" s="23" t="str">
        <f>IF(ABC[[#This Row],[Acum (%)]] &lt;= 0.8, "A", IF( AND(ABC[[#This Row],[Acum (%)]] &gt; 0.8, ABC[[#This Row],[Acum (%)]] &lt;= 0.95 ), "B",  IF( ABC[[#This Row],[Acum (%)]] &gt; 0.95, "C", "OTHER")))</f>
        <v>C</v>
      </c>
      <c r="K737" s="24">
        <f>ABC[[#This Row],[Carga STDEV]]/ABC[[#This Row],[Carga Promedio]]</f>
        <v>0.25101281939901932</v>
      </c>
      <c r="L73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37" s="26" t="str">
        <f>ABC[[#This Row],[ABC]]&amp;ABC[[#This Row],[XYZ]]</f>
        <v>CX</v>
      </c>
    </row>
    <row r="738" spans="1:13" x14ac:dyDescent="0.25">
      <c r="A738" s="22">
        <v>24010</v>
      </c>
      <c r="B738" s="22">
        <v>1398.3209999999999</v>
      </c>
      <c r="C738" s="22">
        <v>34.105390243902448</v>
      </c>
      <c r="D738" s="22">
        <v>22.411486493401153</v>
      </c>
      <c r="E738" s="22">
        <v>41</v>
      </c>
      <c r="F738" s="22">
        <f t="shared" si="22"/>
        <v>147534</v>
      </c>
      <c r="G738" s="24">
        <f>ABC[[#This Row],[Frecuencia Acumulada]]/SUM($F$78:$F$1143)</f>
        <v>1.2101625899956611E-3</v>
      </c>
      <c r="H738" s="22">
        <f t="shared" si="23"/>
        <v>5719312.2460000003</v>
      </c>
      <c r="I738" s="24">
        <f>H738/SUM(ABC[Carga Total])</f>
        <v>0.96860672819320959</v>
      </c>
      <c r="J738" s="23" t="str">
        <f>IF(ABC[[#This Row],[Acum (%)]] &lt;= 0.8, "A", IF( AND(ABC[[#This Row],[Acum (%)]] &gt; 0.8, ABC[[#This Row],[Acum (%)]] &lt;= 0.95 ), "B",  IF( ABC[[#This Row],[Acum (%)]] &gt; 0.95, "C", "OTHER")))</f>
        <v>C</v>
      </c>
      <c r="K738" s="24">
        <f>ABC[[#This Row],[Carga STDEV]]/ABC[[#This Row],[Carga Promedio]]</f>
        <v>0.65712447015345332</v>
      </c>
      <c r="L738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738" s="26" t="str">
        <f>ABC[[#This Row],[ABC]]&amp;ABC[[#This Row],[XYZ]]</f>
        <v>CZ</v>
      </c>
    </row>
    <row r="739" spans="1:13" x14ac:dyDescent="0.25">
      <c r="A739" s="22">
        <v>510166</v>
      </c>
      <c r="B739" s="22">
        <v>1396.5189999999993</v>
      </c>
      <c r="C739" s="22">
        <v>10.046899280575541</v>
      </c>
      <c r="D739" s="22">
        <v>3.8368222515230093</v>
      </c>
      <c r="E739" s="22">
        <v>139</v>
      </c>
      <c r="F739" s="22">
        <f t="shared" si="22"/>
        <v>147673</v>
      </c>
      <c r="G739" s="24">
        <f>ABC[[#This Row],[Frecuencia Acumulada]]/SUM($F$78:$F$1143)</f>
        <v>1.2113027515855957E-3</v>
      </c>
      <c r="H739" s="22">
        <f t="shared" si="23"/>
        <v>5720708.7650000006</v>
      </c>
      <c r="I739" s="24">
        <f>H739/SUM(ABC[Carga Total])</f>
        <v>0.96884323874574951</v>
      </c>
      <c r="J739" s="23" t="str">
        <f>IF(ABC[[#This Row],[Acum (%)]] &lt;= 0.8, "A", IF( AND(ABC[[#This Row],[Acum (%)]] &gt; 0.8, ABC[[#This Row],[Acum (%)]] &lt;= 0.95 ), "B",  IF( ABC[[#This Row],[Acum (%)]] &gt; 0.95, "C", "OTHER")))</f>
        <v>C</v>
      </c>
      <c r="K739" s="24">
        <f>ABC[[#This Row],[Carga STDEV]]/ABC[[#This Row],[Carga Promedio]]</f>
        <v>0.38189118297831837</v>
      </c>
      <c r="L73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39" s="26" t="str">
        <f>ABC[[#This Row],[ABC]]&amp;ABC[[#This Row],[XYZ]]</f>
        <v>CY</v>
      </c>
    </row>
    <row r="740" spans="1:13" x14ac:dyDescent="0.25">
      <c r="A740" s="22">
        <v>22539</v>
      </c>
      <c r="B740" s="22">
        <v>1390.2</v>
      </c>
      <c r="C740" s="22">
        <v>6.9164179104477554</v>
      </c>
      <c r="D740" s="22">
        <v>3.5479823991217354</v>
      </c>
      <c r="E740" s="22">
        <v>201</v>
      </c>
      <c r="F740" s="22">
        <f t="shared" si="22"/>
        <v>147874</v>
      </c>
      <c r="G740" s="24">
        <f>ABC[[#This Row],[Frecuencia Acumulada]]/SUM($F$78:$F$1143)</f>
        <v>1.2129514744602492E-3</v>
      </c>
      <c r="H740" s="22">
        <f t="shared" si="23"/>
        <v>5722098.9650000008</v>
      </c>
      <c r="I740" s="24">
        <f>H740/SUM(ABC[Carga Total])</f>
        <v>0.96907867913012025</v>
      </c>
      <c r="J740" s="23" t="str">
        <f>IF(ABC[[#This Row],[Acum (%)]] &lt;= 0.8, "A", IF( AND(ABC[[#This Row],[Acum (%)]] &gt; 0.8, ABC[[#This Row],[Acum (%)]] &lt;= 0.95 ), "B",  IF( ABC[[#This Row],[Acum (%)]] &gt; 0.95, "C", "OTHER")))</f>
        <v>C</v>
      </c>
      <c r="K740" s="24">
        <f>ABC[[#This Row],[Carga STDEV]]/ABC[[#This Row],[Carga Promedio]]</f>
        <v>0.5129797599075453</v>
      </c>
      <c r="L74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40" s="26" t="str">
        <f>ABC[[#This Row],[ABC]]&amp;ABC[[#This Row],[XYZ]]</f>
        <v>CY</v>
      </c>
    </row>
    <row r="741" spans="1:13" x14ac:dyDescent="0.25">
      <c r="A741" s="22">
        <v>3343193</v>
      </c>
      <c r="B741" s="22">
        <v>1382.8999999999999</v>
      </c>
      <c r="C741" s="22">
        <v>65.852380952380955</v>
      </c>
      <c r="D741" s="22">
        <v>9.9385420986993385</v>
      </c>
      <c r="E741" s="22">
        <v>21</v>
      </c>
      <c r="F741" s="22">
        <f t="shared" si="22"/>
        <v>147895</v>
      </c>
      <c r="G741" s="24">
        <f>ABC[[#This Row],[Frecuencia Acumulada]]/SUM($F$78:$F$1143)</f>
        <v>1.2131237290889444E-3</v>
      </c>
      <c r="H741" s="22">
        <f t="shared" si="23"/>
        <v>5723481.8650000012</v>
      </c>
      <c r="I741" s="24">
        <f>H741/SUM(ABC[Carga Total])</f>
        <v>0.96931288320690512</v>
      </c>
      <c r="J741" s="23" t="str">
        <f>IF(ABC[[#This Row],[Acum (%)]] &lt;= 0.8, "A", IF( AND(ABC[[#This Row],[Acum (%)]] &gt; 0.8, ABC[[#This Row],[Acum (%)]] &lt;= 0.95 ), "B",  IF( ABC[[#This Row],[Acum (%)]] &gt; 0.95, "C", "OTHER")))</f>
        <v>C</v>
      </c>
      <c r="K741" s="24">
        <f>ABC[[#This Row],[Carga STDEV]]/ABC[[#This Row],[Carga Promedio]]</f>
        <v>0.15092153017042889</v>
      </c>
      <c r="L74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41" s="26" t="str">
        <f>ABC[[#This Row],[ABC]]&amp;ABC[[#This Row],[XYZ]]</f>
        <v>CX</v>
      </c>
    </row>
    <row r="742" spans="1:13" x14ac:dyDescent="0.25">
      <c r="A742" s="22">
        <v>22533</v>
      </c>
      <c r="B742" s="22">
        <v>1377.3000000000006</v>
      </c>
      <c r="C742" s="22">
        <v>11.771794871794871</v>
      </c>
      <c r="D742" s="22">
        <v>4.1169507914995345</v>
      </c>
      <c r="E742" s="22">
        <v>117</v>
      </c>
      <c r="F742" s="22">
        <f t="shared" si="22"/>
        <v>148012</v>
      </c>
      <c r="G742" s="24">
        <f>ABC[[#This Row],[Frecuencia Acumulada]]/SUM($F$78:$F$1143)</f>
        <v>1.2140834334488171E-3</v>
      </c>
      <c r="H742" s="22">
        <f t="shared" si="23"/>
        <v>5724859.165000001</v>
      </c>
      <c r="I742" s="24">
        <f>H742/SUM(ABC[Carga Total])</f>
        <v>0.96954613888335006</v>
      </c>
      <c r="J742" s="23" t="str">
        <f>IF(ABC[[#This Row],[Acum (%)]] &lt;= 0.8, "A", IF( AND(ABC[[#This Row],[Acum (%)]] &gt; 0.8, ABC[[#This Row],[Acum (%)]] &lt;= 0.95 ), "B",  IF( ABC[[#This Row],[Acum (%)]] &gt; 0.95, "C", "OTHER")))</f>
        <v>C</v>
      </c>
      <c r="K742" s="24">
        <f>ABC[[#This Row],[Carga STDEV]]/ABC[[#This Row],[Carga Promedio]]</f>
        <v>0.3497300824841687</v>
      </c>
      <c r="L74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42" s="26" t="str">
        <f>ABC[[#This Row],[ABC]]&amp;ABC[[#This Row],[XYZ]]</f>
        <v>CY</v>
      </c>
    </row>
    <row r="743" spans="1:13" x14ac:dyDescent="0.25">
      <c r="A743" s="22">
        <v>22551</v>
      </c>
      <c r="B743" s="22">
        <v>1353.9</v>
      </c>
      <c r="C743" s="22">
        <v>13.144660194174758</v>
      </c>
      <c r="D743" s="22">
        <v>2.6039836809878336</v>
      </c>
      <c r="E743" s="22">
        <v>103</v>
      </c>
      <c r="F743" s="22">
        <f t="shared" si="22"/>
        <v>148115</v>
      </c>
      <c r="G743" s="24">
        <f>ABC[[#This Row],[Frecuencia Acumulada]]/SUM($F$78:$F$1143)</f>
        <v>1.2149283013895601E-3</v>
      </c>
      <c r="H743" s="22">
        <f t="shared" si="23"/>
        <v>5726213.0650000013</v>
      </c>
      <c r="I743" s="24">
        <f>H743/SUM(ABC[Carga Total])</f>
        <v>0.96977543160123203</v>
      </c>
      <c r="J743" s="23" t="str">
        <f>IF(ABC[[#This Row],[Acum (%)]] &lt;= 0.8, "A", IF( AND(ABC[[#This Row],[Acum (%)]] &gt; 0.8, ABC[[#This Row],[Acum (%)]] &lt;= 0.95 ), "B",  IF( ABC[[#This Row],[Acum (%)]] &gt; 0.95, "C", "OTHER")))</f>
        <v>C</v>
      </c>
      <c r="K743" s="24">
        <f>ABC[[#This Row],[Carga STDEV]]/ABC[[#This Row],[Carga Promedio]]</f>
        <v>0.19810201576316333</v>
      </c>
      <c r="L74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43" s="26" t="str">
        <f>ABC[[#This Row],[ABC]]&amp;ABC[[#This Row],[XYZ]]</f>
        <v>CX</v>
      </c>
    </row>
    <row r="744" spans="1:13" x14ac:dyDescent="0.25">
      <c r="A744" s="22">
        <v>560131</v>
      </c>
      <c r="B744" s="22">
        <v>1353.1809999999998</v>
      </c>
      <c r="C744" s="22">
        <v>24.163946428571428</v>
      </c>
      <c r="D744" s="22">
        <v>7.78968767589478</v>
      </c>
      <c r="E744" s="22">
        <v>56</v>
      </c>
      <c r="F744" s="22">
        <f t="shared" si="22"/>
        <v>148171</v>
      </c>
      <c r="G744" s="24">
        <f>ABC[[#This Row],[Frecuencia Acumulada]]/SUM($F$78:$F$1143)</f>
        <v>1.2153876470660805E-3</v>
      </c>
      <c r="H744" s="22">
        <f t="shared" si="23"/>
        <v>5727566.2460000012</v>
      </c>
      <c r="I744" s="24">
        <f>H744/SUM(ABC[Carga Total])</f>
        <v>0.97000460255128462</v>
      </c>
      <c r="J744" s="23" t="str">
        <f>IF(ABC[[#This Row],[Acum (%)]] &lt;= 0.8, "A", IF( AND(ABC[[#This Row],[Acum (%)]] &gt; 0.8, ABC[[#This Row],[Acum (%)]] &lt;= 0.95 ), "B",  IF( ABC[[#This Row],[Acum (%)]] &gt; 0.95, "C", "OTHER")))</f>
        <v>C</v>
      </c>
      <c r="K744" s="24">
        <f>ABC[[#This Row],[Carga STDEV]]/ABC[[#This Row],[Carga Promedio]]</f>
        <v>0.32236819010177331</v>
      </c>
      <c r="L74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44" s="26" t="str">
        <f>ABC[[#This Row],[ABC]]&amp;ABC[[#This Row],[XYZ]]</f>
        <v>CY</v>
      </c>
    </row>
    <row r="745" spans="1:13" x14ac:dyDescent="0.25">
      <c r="A745" s="22">
        <v>22556</v>
      </c>
      <c r="B745" s="22">
        <v>1352.6379999999997</v>
      </c>
      <c r="C745" s="22">
        <v>16.296843373493978</v>
      </c>
      <c r="D745" s="22">
        <v>6.5565100611900267</v>
      </c>
      <c r="E745" s="22">
        <v>83</v>
      </c>
      <c r="F745" s="22">
        <f t="shared" si="22"/>
        <v>148254</v>
      </c>
      <c r="G745" s="24">
        <f>ABC[[#This Row],[Frecuencia Acumulada]]/SUM($F$78:$F$1143)</f>
        <v>1.2160684629794946E-3</v>
      </c>
      <c r="H745" s="22">
        <f t="shared" si="23"/>
        <v>5728918.8840000015</v>
      </c>
      <c r="I745" s="24">
        <f>H745/SUM(ABC[Carga Total])</f>
        <v>0.9702336815403757</v>
      </c>
      <c r="J745" s="23" t="str">
        <f>IF(ABC[[#This Row],[Acum (%)]] &lt;= 0.8, "A", IF( AND(ABC[[#This Row],[Acum (%)]] &gt; 0.8, ABC[[#This Row],[Acum (%)]] &lt;= 0.95 ), "B",  IF( ABC[[#This Row],[Acum (%)]] &gt; 0.95, "C", "OTHER")))</f>
        <v>C</v>
      </c>
      <c r="K745" s="24">
        <f>ABC[[#This Row],[Carga STDEV]]/ABC[[#This Row],[Carga Promedio]]</f>
        <v>0.4023177931410859</v>
      </c>
      <c r="L74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45" s="26" t="str">
        <f>ABC[[#This Row],[ABC]]&amp;ABC[[#This Row],[XYZ]]</f>
        <v>CY</v>
      </c>
    </row>
    <row r="746" spans="1:13" x14ac:dyDescent="0.25">
      <c r="A746" s="22">
        <v>22548</v>
      </c>
      <c r="B746" s="22">
        <v>1346.2000000000003</v>
      </c>
      <c r="C746" s="22">
        <v>8.1587878787878783</v>
      </c>
      <c r="D746" s="22">
        <v>3.4290898294429035</v>
      </c>
      <c r="E746" s="22">
        <v>165</v>
      </c>
      <c r="F746" s="22">
        <f t="shared" si="22"/>
        <v>148419</v>
      </c>
      <c r="G746" s="24">
        <f>ABC[[#This Row],[Frecuencia Acumulada]]/SUM($F$78:$F$1143)</f>
        <v>1.2174218922049564E-3</v>
      </c>
      <c r="H746" s="22">
        <f t="shared" si="23"/>
        <v>5730265.0840000017</v>
      </c>
      <c r="I746" s="24">
        <f>H746/SUM(ABC[Carga Total])</f>
        <v>0.97046167020779039</v>
      </c>
      <c r="J746" s="23" t="str">
        <f>IF(ABC[[#This Row],[Acum (%)]] &lt;= 0.8, "A", IF( AND(ABC[[#This Row],[Acum (%)]] &gt; 0.8, ABC[[#This Row],[Acum (%)]] &lt;= 0.95 ), "B",  IF( ABC[[#This Row],[Acum (%)]] &gt; 0.95, "C", "OTHER")))</f>
        <v>C</v>
      </c>
      <c r="K746" s="24">
        <f>ABC[[#This Row],[Carga STDEV]]/ABC[[#This Row],[Carga Promedio]]</f>
        <v>0.42029402901357832</v>
      </c>
      <c r="L74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46" s="26" t="str">
        <f>ABC[[#This Row],[ABC]]&amp;ABC[[#This Row],[XYZ]]</f>
        <v>CY</v>
      </c>
    </row>
    <row r="747" spans="1:13" x14ac:dyDescent="0.25">
      <c r="A747" s="22">
        <v>3343190</v>
      </c>
      <c r="B747" s="22">
        <v>1344.7999999999997</v>
      </c>
      <c r="C747" s="22">
        <v>74.711111111111109</v>
      </c>
      <c r="D747" s="22">
        <v>8.367928191746282</v>
      </c>
      <c r="E747" s="22">
        <v>18</v>
      </c>
      <c r="F747" s="22">
        <f t="shared" si="22"/>
        <v>148437</v>
      </c>
      <c r="G747" s="24">
        <f>ABC[[#This Row],[Frecuencia Acumulada]]/SUM($F$78:$F$1143)</f>
        <v>1.2175695390295523E-3</v>
      </c>
      <c r="H747" s="22">
        <f t="shared" si="23"/>
        <v>5731609.8840000015</v>
      </c>
      <c r="I747" s="24">
        <f>H747/SUM(ABC[Carga Total])</f>
        <v>0.97068942177511996</v>
      </c>
      <c r="J747" s="23" t="str">
        <f>IF(ABC[[#This Row],[Acum (%)]] &lt;= 0.8, "A", IF( AND(ABC[[#This Row],[Acum (%)]] &gt; 0.8, ABC[[#This Row],[Acum (%)]] &lt;= 0.95 ), "B",  IF( ABC[[#This Row],[Acum (%)]] &gt; 0.95, "C", "OTHER")))</f>
        <v>C</v>
      </c>
      <c r="K747" s="24">
        <f>ABC[[#This Row],[Carga STDEV]]/ABC[[#This Row],[Carga Promedio]]</f>
        <v>0.1120037979264077</v>
      </c>
      <c r="L74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47" s="26" t="str">
        <f>ABC[[#This Row],[ABC]]&amp;ABC[[#This Row],[XYZ]]</f>
        <v>CX</v>
      </c>
    </row>
    <row r="748" spans="1:13" x14ac:dyDescent="0.25">
      <c r="A748" s="22">
        <v>510218</v>
      </c>
      <c r="B748" s="22">
        <v>1337.1670000000001</v>
      </c>
      <c r="C748" s="22">
        <v>9.8321102941176459</v>
      </c>
      <c r="D748" s="22">
        <v>3.3977653477124452</v>
      </c>
      <c r="E748" s="22">
        <v>136</v>
      </c>
      <c r="F748" s="22">
        <f t="shared" si="22"/>
        <v>148573</v>
      </c>
      <c r="G748" s="24">
        <f>ABC[[#This Row],[Frecuencia Acumulada]]/SUM($F$78:$F$1143)</f>
        <v>1.2186850928153875E-3</v>
      </c>
      <c r="H748" s="22">
        <f t="shared" si="23"/>
        <v>5732947.0510000018</v>
      </c>
      <c r="I748" s="24">
        <f>H748/SUM(ABC[Carga Total])</f>
        <v>0.97091588063891499</v>
      </c>
      <c r="J748" s="23" t="str">
        <f>IF(ABC[[#This Row],[Acum (%)]] &lt;= 0.8, "A", IF( AND(ABC[[#This Row],[Acum (%)]] &gt; 0.8, ABC[[#This Row],[Acum (%)]] &lt;= 0.95 ), "B",  IF( ABC[[#This Row],[Acum (%)]] &gt; 0.95, "C", "OTHER")))</f>
        <v>C</v>
      </c>
      <c r="K748" s="24">
        <f>ABC[[#This Row],[Carga STDEV]]/ABC[[#This Row],[Carga Promedio]]</f>
        <v>0.34557844105402885</v>
      </c>
      <c r="L74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48" s="26" t="str">
        <f>ABC[[#This Row],[ABC]]&amp;ABC[[#This Row],[XYZ]]</f>
        <v>CY</v>
      </c>
    </row>
    <row r="749" spans="1:13" x14ac:dyDescent="0.25">
      <c r="A749" s="22">
        <v>3345</v>
      </c>
      <c r="B749" s="22">
        <v>1328.2029999999997</v>
      </c>
      <c r="C749" s="22">
        <v>27.670895833333333</v>
      </c>
      <c r="D749" s="22">
        <v>8.3606550166878275</v>
      </c>
      <c r="E749" s="22">
        <v>48</v>
      </c>
      <c r="F749" s="22">
        <f t="shared" si="22"/>
        <v>148621</v>
      </c>
      <c r="G749" s="24">
        <f>ABC[[#This Row],[Frecuencia Acumulada]]/SUM($F$78:$F$1143)</f>
        <v>1.2190788176809763E-3</v>
      </c>
      <c r="H749" s="22">
        <f t="shared" si="23"/>
        <v>5734275.2540000016</v>
      </c>
      <c r="I749" s="24">
        <f>H749/SUM(ABC[Carga Total])</f>
        <v>0.97114082138473734</v>
      </c>
      <c r="J749" s="23" t="str">
        <f>IF(ABC[[#This Row],[Acum (%)]] &lt;= 0.8, "A", IF( AND(ABC[[#This Row],[Acum (%)]] &gt; 0.8, ABC[[#This Row],[Acum (%)]] &lt;= 0.95 ), "B",  IF( ABC[[#This Row],[Acum (%)]] &gt; 0.95, "C", "OTHER")))</f>
        <v>C</v>
      </c>
      <c r="K749" s="24">
        <f>ABC[[#This Row],[Carga STDEV]]/ABC[[#This Row],[Carga Promedio]]</f>
        <v>0.30214616350137419</v>
      </c>
      <c r="L74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49" s="26" t="str">
        <f>ABC[[#This Row],[ABC]]&amp;ABC[[#This Row],[XYZ]]</f>
        <v>CY</v>
      </c>
    </row>
    <row r="750" spans="1:13" x14ac:dyDescent="0.25">
      <c r="A750" s="22">
        <v>510162</v>
      </c>
      <c r="B750" s="22">
        <v>1326.9210000000003</v>
      </c>
      <c r="C750" s="22">
        <v>16.181963414634147</v>
      </c>
      <c r="D750" s="22">
        <v>2.2750730686685192</v>
      </c>
      <c r="E750" s="22">
        <v>82</v>
      </c>
      <c r="F750" s="22">
        <f t="shared" si="22"/>
        <v>148703</v>
      </c>
      <c r="G750" s="24">
        <f>ABC[[#This Row],[Frecuencia Acumulada]]/SUM($F$78:$F$1143)</f>
        <v>1.2197514309930241E-3</v>
      </c>
      <c r="H750" s="22">
        <f t="shared" si="23"/>
        <v>5735602.1750000017</v>
      </c>
      <c r="I750" s="24">
        <f>H750/SUM(ABC[Carga Total])</f>
        <v>0.9713655450146248</v>
      </c>
      <c r="J750" s="23" t="str">
        <f>IF(ABC[[#This Row],[Acum (%)]] &lt;= 0.8, "A", IF( AND(ABC[[#This Row],[Acum (%)]] &gt; 0.8, ABC[[#This Row],[Acum (%)]] &lt;= 0.95 ), "B",  IF( ABC[[#This Row],[Acum (%)]] &gt; 0.95, "C", "OTHER")))</f>
        <v>C</v>
      </c>
      <c r="K750" s="24">
        <f>ABC[[#This Row],[Carga STDEV]]/ABC[[#This Row],[Carga Promedio]]</f>
        <v>0.14059314128785252</v>
      </c>
      <c r="L75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50" s="26" t="str">
        <f>ABC[[#This Row],[ABC]]&amp;ABC[[#This Row],[XYZ]]</f>
        <v>CX</v>
      </c>
    </row>
    <row r="751" spans="1:13" x14ac:dyDescent="0.25">
      <c r="A751" s="22">
        <v>3343192</v>
      </c>
      <c r="B751" s="22">
        <v>1318.6000000000001</v>
      </c>
      <c r="C751" s="22">
        <v>62.790476190476191</v>
      </c>
      <c r="D751" s="22">
        <v>8.0986977201217254</v>
      </c>
      <c r="E751" s="22">
        <v>21</v>
      </c>
      <c r="F751" s="22">
        <f t="shared" si="22"/>
        <v>148724</v>
      </c>
      <c r="G751" s="24">
        <f>ABC[[#This Row],[Frecuencia Acumulada]]/SUM($F$78:$F$1143)</f>
        <v>1.219923685621719E-3</v>
      </c>
      <c r="H751" s="22">
        <f t="shared" si="23"/>
        <v>5736920.7750000013</v>
      </c>
      <c r="I751" s="24">
        <f>H751/SUM(ABC[Carga Total])</f>
        <v>0.97158885942322148</v>
      </c>
      <c r="J751" s="23" t="str">
        <f>IF(ABC[[#This Row],[Acum (%)]] &lt;= 0.8, "A", IF( AND(ABC[[#This Row],[Acum (%)]] &gt; 0.8, ABC[[#This Row],[Acum (%)]] &lt;= 0.95 ), "B",  IF( ABC[[#This Row],[Acum (%)]] &gt; 0.95, "C", "OTHER")))</f>
        <v>C</v>
      </c>
      <c r="K751" s="24">
        <f>ABC[[#This Row],[Carga STDEV]]/ABC[[#This Row],[Carga Promedio]]</f>
        <v>0.12897971494202656</v>
      </c>
      <c r="L75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51" s="26" t="str">
        <f>ABC[[#This Row],[ABC]]&amp;ABC[[#This Row],[XYZ]]</f>
        <v>CX</v>
      </c>
    </row>
    <row r="752" spans="1:13" x14ac:dyDescent="0.25">
      <c r="A752" s="22">
        <v>35110</v>
      </c>
      <c r="B752" s="22">
        <v>1317.8310000000001</v>
      </c>
      <c r="C752" s="22">
        <v>19.099</v>
      </c>
      <c r="D752" s="22">
        <v>5.2160111788268866</v>
      </c>
      <c r="E752" s="22">
        <v>69</v>
      </c>
      <c r="F752" s="22">
        <f t="shared" si="22"/>
        <v>148793</v>
      </c>
      <c r="G752" s="24">
        <f>ABC[[#This Row],[Frecuencia Acumulada]]/SUM($F$78:$F$1143)</f>
        <v>1.2204896651160032E-3</v>
      </c>
      <c r="H752" s="22">
        <f t="shared" si="23"/>
        <v>5738238.6060000015</v>
      </c>
      <c r="I752" s="24">
        <f>H752/SUM(ABC[Carga Total])</f>
        <v>0.97181204359612872</v>
      </c>
      <c r="J752" s="23" t="str">
        <f>IF(ABC[[#This Row],[Acum (%)]] &lt;= 0.8, "A", IF( AND(ABC[[#This Row],[Acum (%)]] &gt; 0.8, ABC[[#This Row],[Acum (%)]] &lt;= 0.95 ), "B",  IF( ABC[[#This Row],[Acum (%)]] &gt; 0.95, "C", "OTHER")))</f>
        <v>C</v>
      </c>
      <c r="K752" s="24">
        <f>ABC[[#This Row],[Carga STDEV]]/ABC[[#This Row],[Carga Promedio]]</f>
        <v>0.27310388914743633</v>
      </c>
      <c r="L75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52" s="26" t="str">
        <f>ABC[[#This Row],[ABC]]&amp;ABC[[#This Row],[XYZ]]</f>
        <v>CX</v>
      </c>
    </row>
    <row r="753" spans="1:13" x14ac:dyDescent="0.25">
      <c r="A753" s="22">
        <v>560101</v>
      </c>
      <c r="B753" s="22">
        <v>1311.4480000000001</v>
      </c>
      <c r="C753" s="22">
        <v>21.857466666666667</v>
      </c>
      <c r="D753" s="22">
        <v>8.0060012775727927</v>
      </c>
      <c r="E753" s="22">
        <v>60</v>
      </c>
      <c r="F753" s="22">
        <f t="shared" si="22"/>
        <v>148853</v>
      </c>
      <c r="G753" s="24">
        <f>ABC[[#This Row],[Frecuencia Acumulada]]/SUM($F$78:$F$1143)</f>
        <v>1.2209818211979893E-3</v>
      </c>
      <c r="H753" s="22">
        <f t="shared" si="23"/>
        <v>5739550.0540000014</v>
      </c>
      <c r="I753" s="24">
        <f>H753/SUM(ABC[Carga Total])</f>
        <v>0.97203414676200572</v>
      </c>
      <c r="J753" s="23" t="str">
        <f>IF(ABC[[#This Row],[Acum (%)]] &lt;= 0.8, "A", IF( AND(ABC[[#This Row],[Acum (%)]] &gt; 0.8, ABC[[#This Row],[Acum (%)]] &lt;= 0.95 ), "B",  IF( ABC[[#This Row],[Acum (%)]] &gt; 0.95, "C", "OTHER")))</f>
        <v>C</v>
      </c>
      <c r="K753" s="24">
        <f>ABC[[#This Row],[Carga STDEV]]/ABC[[#This Row],[Carga Promedio]]</f>
        <v>0.36628221374722258</v>
      </c>
      <c r="L75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53" s="26" t="str">
        <f>ABC[[#This Row],[ABC]]&amp;ABC[[#This Row],[XYZ]]</f>
        <v>CY</v>
      </c>
    </row>
    <row r="754" spans="1:13" x14ac:dyDescent="0.25">
      <c r="A754" s="22">
        <v>22381</v>
      </c>
      <c r="B754" s="22">
        <v>1303.8130000000001</v>
      </c>
      <c r="C754" s="22">
        <v>50.146653846153846</v>
      </c>
      <c r="D754" s="22">
        <v>35.095937826412118</v>
      </c>
      <c r="E754" s="22">
        <v>26</v>
      </c>
      <c r="F754" s="22">
        <f t="shared" si="22"/>
        <v>148879</v>
      </c>
      <c r="G754" s="24">
        <f>ABC[[#This Row],[Frecuencia Acumulada]]/SUM($F$78:$F$1143)</f>
        <v>1.2211950888335165E-3</v>
      </c>
      <c r="H754" s="22">
        <f t="shared" si="23"/>
        <v>5740853.8670000015</v>
      </c>
      <c r="I754" s="24">
        <f>H754/SUM(ABC[Carga Total])</f>
        <v>0.97225495688563357</v>
      </c>
      <c r="J754" s="23" t="str">
        <f>IF(ABC[[#This Row],[Acum (%)]] &lt;= 0.8, "A", IF( AND(ABC[[#This Row],[Acum (%)]] &gt; 0.8, ABC[[#This Row],[Acum (%)]] &lt;= 0.95 ), "B",  IF( ABC[[#This Row],[Acum (%)]] &gt; 0.95, "C", "OTHER")))</f>
        <v>C</v>
      </c>
      <c r="K754" s="24">
        <f>ABC[[#This Row],[Carga STDEV]]/ABC[[#This Row],[Carga Promedio]]</f>
        <v>0.69986599572692942</v>
      </c>
      <c r="L754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754" s="26" t="str">
        <f>ABC[[#This Row],[ABC]]&amp;ABC[[#This Row],[XYZ]]</f>
        <v>CZ</v>
      </c>
    </row>
    <row r="755" spans="1:13" x14ac:dyDescent="0.25">
      <c r="A755" s="22">
        <v>31967</v>
      </c>
      <c r="B755" s="22">
        <v>1298.0000000000005</v>
      </c>
      <c r="C755" s="22">
        <v>24.490566037735846</v>
      </c>
      <c r="D755" s="22">
        <v>9.4493643284562427</v>
      </c>
      <c r="E755" s="22">
        <v>53</v>
      </c>
      <c r="F755" s="22">
        <f t="shared" si="22"/>
        <v>148932</v>
      </c>
      <c r="G755" s="24">
        <f>ABC[[#This Row],[Frecuencia Acumulada]]/SUM($F$78:$F$1143)</f>
        <v>1.2216298267059378E-3</v>
      </c>
      <c r="H755" s="22">
        <f t="shared" si="23"/>
        <v>5742151.8670000015</v>
      </c>
      <c r="I755" s="24">
        <f>H755/SUM(ABC[Carga Total])</f>
        <v>0.9724747825358373</v>
      </c>
      <c r="J755" s="23" t="str">
        <f>IF(ABC[[#This Row],[Acum (%)]] &lt;= 0.8, "A", IF( AND(ABC[[#This Row],[Acum (%)]] &gt; 0.8, ABC[[#This Row],[Acum (%)]] &lt;= 0.95 ), "B",  IF( ABC[[#This Row],[Acum (%)]] &gt; 0.95, "C", "OTHER")))</f>
        <v>C</v>
      </c>
      <c r="K755" s="24">
        <f>ABC[[#This Row],[Carga STDEV]]/ABC[[#This Row],[Carga Promedio]]</f>
        <v>0.38583691017579425</v>
      </c>
      <c r="L75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55" s="26" t="str">
        <f>ABC[[#This Row],[ABC]]&amp;ABC[[#This Row],[XYZ]]</f>
        <v>CY</v>
      </c>
    </row>
    <row r="756" spans="1:13" x14ac:dyDescent="0.25">
      <c r="A756" s="22">
        <v>22517</v>
      </c>
      <c r="B756" s="22">
        <v>1290.4000000000001</v>
      </c>
      <c r="C756" s="22">
        <v>7.1292817679558</v>
      </c>
      <c r="D756" s="22">
        <v>3.3522420413059506</v>
      </c>
      <c r="E756" s="22">
        <v>181</v>
      </c>
      <c r="F756" s="22">
        <f t="shared" si="22"/>
        <v>149113</v>
      </c>
      <c r="G756" s="24">
        <f>ABC[[#This Row],[Frecuencia Acumulada]]/SUM($F$78:$F$1143)</f>
        <v>1.2231144975532625E-3</v>
      </c>
      <c r="H756" s="22">
        <f t="shared" si="23"/>
        <v>5743442.2670000019</v>
      </c>
      <c r="I756" s="24">
        <f>H756/SUM(ABC[Carga Total])</f>
        <v>0.97269332107129403</v>
      </c>
      <c r="J756" s="23" t="str">
        <f>IF(ABC[[#This Row],[Acum (%)]] &lt;= 0.8, "A", IF( AND(ABC[[#This Row],[Acum (%)]] &gt; 0.8, ABC[[#This Row],[Acum (%)]] &lt;= 0.95 ), "B",  IF( ABC[[#This Row],[Acum (%)]] &gt; 0.95, "C", "OTHER")))</f>
        <v>C</v>
      </c>
      <c r="K756" s="24">
        <f>ABC[[#This Row],[Carga STDEV]]/ABC[[#This Row],[Carga Promedio]]</f>
        <v>0.47020753989179881</v>
      </c>
      <c r="L75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56" s="26" t="str">
        <f>ABC[[#This Row],[ABC]]&amp;ABC[[#This Row],[XYZ]]</f>
        <v>CY</v>
      </c>
    </row>
    <row r="757" spans="1:13" x14ac:dyDescent="0.25">
      <c r="A757" s="22">
        <v>510141</v>
      </c>
      <c r="B757" s="22">
        <v>1288.7549999999997</v>
      </c>
      <c r="C757" s="22">
        <v>13.424531250000001</v>
      </c>
      <c r="D757" s="22">
        <v>4.3335000244803332</v>
      </c>
      <c r="E757" s="22">
        <v>96</v>
      </c>
      <c r="F757" s="22">
        <f t="shared" si="22"/>
        <v>149209</v>
      </c>
      <c r="G757" s="24">
        <f>ABC[[#This Row],[Frecuencia Acumulada]]/SUM($F$78:$F$1143)</f>
        <v>1.2239019472844402E-3</v>
      </c>
      <c r="H757" s="22">
        <f t="shared" si="23"/>
        <v>5744731.0220000017</v>
      </c>
      <c r="I757" s="24">
        <f>H757/SUM(ABC[Carga Total])</f>
        <v>0.97291158101415098</v>
      </c>
      <c r="J757" s="23" t="str">
        <f>IF(ABC[[#This Row],[Acum (%)]] &lt;= 0.8, "A", IF( AND(ABC[[#This Row],[Acum (%)]] &gt; 0.8, ABC[[#This Row],[Acum (%)]] &lt;= 0.95 ), "B",  IF( ABC[[#This Row],[Acum (%)]] &gt; 0.95, "C", "OTHER")))</f>
        <v>C</v>
      </c>
      <c r="K757" s="24">
        <f>ABC[[#This Row],[Carga STDEV]]/ABC[[#This Row],[Carga Promedio]]</f>
        <v>0.32280456902212751</v>
      </c>
      <c r="L75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57" s="26" t="str">
        <f>ABC[[#This Row],[ABC]]&amp;ABC[[#This Row],[XYZ]]</f>
        <v>CY</v>
      </c>
    </row>
    <row r="758" spans="1:13" x14ac:dyDescent="0.25">
      <c r="A758" s="22">
        <v>510255</v>
      </c>
      <c r="B758" s="22">
        <v>1284.7139999999997</v>
      </c>
      <c r="C758" s="22">
        <v>15.667243902439026</v>
      </c>
      <c r="D758" s="22">
        <v>2.8746209822564479</v>
      </c>
      <c r="E758" s="22">
        <v>82</v>
      </c>
      <c r="F758" s="22">
        <f t="shared" si="22"/>
        <v>149291</v>
      </c>
      <c r="G758" s="24">
        <f>ABC[[#This Row],[Frecuencia Acumulada]]/SUM($F$78:$F$1143)</f>
        <v>1.2245745605964878E-3</v>
      </c>
      <c r="H758" s="22">
        <f t="shared" si="23"/>
        <v>5746015.7360000014</v>
      </c>
      <c r="I758" s="24">
        <f>H758/SUM(ABC[Carga Total])</f>
        <v>0.97312915658454824</v>
      </c>
      <c r="J758" s="23" t="str">
        <f>IF(ABC[[#This Row],[Acum (%)]] &lt;= 0.8, "A", IF( AND(ABC[[#This Row],[Acum (%)]] &gt; 0.8, ABC[[#This Row],[Acum (%)]] &lt;= 0.95 ), "B",  IF( ABC[[#This Row],[Acum (%)]] &gt; 0.95, "C", "OTHER")))</f>
        <v>C</v>
      </c>
      <c r="K758" s="24">
        <f>ABC[[#This Row],[Carga STDEV]]/ABC[[#This Row],[Carga Promedio]]</f>
        <v>0.1834796853969278</v>
      </c>
      <c r="L758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58" s="26" t="str">
        <f>ABC[[#This Row],[ABC]]&amp;ABC[[#This Row],[XYZ]]</f>
        <v>CX</v>
      </c>
    </row>
    <row r="759" spans="1:13" x14ac:dyDescent="0.25">
      <c r="A759" s="22">
        <v>23530</v>
      </c>
      <c r="B759" s="22">
        <v>1283.7000000000003</v>
      </c>
      <c r="C759" s="22">
        <v>25.170588235294119</v>
      </c>
      <c r="D759" s="22">
        <v>11.51965787890677</v>
      </c>
      <c r="E759" s="22">
        <v>51</v>
      </c>
      <c r="F759" s="22">
        <f t="shared" si="22"/>
        <v>149342</v>
      </c>
      <c r="G759" s="24">
        <f>ABC[[#This Row],[Frecuencia Acumulada]]/SUM($F$78:$F$1143)</f>
        <v>1.2249928932661761E-3</v>
      </c>
      <c r="H759" s="22">
        <f t="shared" si="23"/>
        <v>5747299.4360000016</v>
      </c>
      <c r="I759" s="24">
        <f>H759/SUM(ABC[Carga Total])</f>
        <v>0.97334656042674128</v>
      </c>
      <c r="J759" s="23" t="str">
        <f>IF(ABC[[#This Row],[Acum (%)]] &lt;= 0.8, "A", IF( AND(ABC[[#This Row],[Acum (%)]] &gt; 0.8, ABC[[#This Row],[Acum (%)]] &lt;= 0.95 ), "B",  IF( ABC[[#This Row],[Acum (%)]] &gt; 0.95, "C", "OTHER")))</f>
        <v>C</v>
      </c>
      <c r="K759" s="24">
        <f>ABC[[#This Row],[Carga STDEV]]/ABC[[#This Row],[Carga Promedio]]</f>
        <v>0.45766343524518599</v>
      </c>
      <c r="L75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59" s="26" t="str">
        <f>ABC[[#This Row],[ABC]]&amp;ABC[[#This Row],[XYZ]]</f>
        <v>CY</v>
      </c>
    </row>
    <row r="760" spans="1:13" x14ac:dyDescent="0.25">
      <c r="A760" s="22">
        <v>510189</v>
      </c>
      <c r="B760" s="22">
        <v>1271.8829999999994</v>
      </c>
      <c r="C760" s="22">
        <v>13.248781249999999</v>
      </c>
      <c r="D760" s="22">
        <v>4.0103349727610036</v>
      </c>
      <c r="E760" s="22">
        <v>96</v>
      </c>
      <c r="F760" s="22">
        <f t="shared" si="22"/>
        <v>149438</v>
      </c>
      <c r="G760" s="24">
        <f>ABC[[#This Row],[Frecuencia Acumulada]]/SUM($F$78:$F$1143)</f>
        <v>1.2257803429973539E-3</v>
      </c>
      <c r="H760" s="22">
        <f t="shared" si="23"/>
        <v>5748571.319000002</v>
      </c>
      <c r="I760" s="24">
        <f>H760/SUM(ABC[Carga Total])</f>
        <v>0.97356196297485997</v>
      </c>
      <c r="J760" s="23" t="str">
        <f>IF(ABC[[#This Row],[Acum (%)]] &lt;= 0.8, "A", IF( AND(ABC[[#This Row],[Acum (%)]] &gt; 0.8, ABC[[#This Row],[Acum (%)]] &lt;= 0.95 ), "B",  IF( ABC[[#This Row],[Acum (%)]] &gt; 0.95, "C", "OTHER")))</f>
        <v>C</v>
      </c>
      <c r="K760" s="24">
        <f>ABC[[#This Row],[Carga STDEV]]/ABC[[#This Row],[Carga Promedio]]</f>
        <v>0.30269463259203588</v>
      </c>
      <c r="L76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60" s="26" t="str">
        <f>ABC[[#This Row],[ABC]]&amp;ABC[[#This Row],[XYZ]]</f>
        <v>CY</v>
      </c>
    </row>
    <row r="761" spans="1:13" x14ac:dyDescent="0.25">
      <c r="A761" s="22">
        <v>23564</v>
      </c>
      <c r="B761" s="22">
        <v>1267.4999999999998</v>
      </c>
      <c r="C761" s="22">
        <v>20.778688524590162</v>
      </c>
      <c r="D761" s="22">
        <v>13.098372860195251</v>
      </c>
      <c r="E761" s="22">
        <v>61</v>
      </c>
      <c r="F761" s="22">
        <f t="shared" si="22"/>
        <v>149499</v>
      </c>
      <c r="G761" s="24">
        <f>ABC[[#This Row],[Frecuencia Acumulada]]/SUM($F$78:$F$1143)</f>
        <v>1.2262807016807065E-3</v>
      </c>
      <c r="H761" s="22">
        <f t="shared" si="23"/>
        <v>5749838.819000002</v>
      </c>
      <c r="I761" s="24">
        <f>H761/SUM(ABC[Carga Total])</f>
        <v>0.97377662323035541</v>
      </c>
      <c r="J761" s="23" t="str">
        <f>IF(ABC[[#This Row],[Acum (%)]] &lt;= 0.8, "A", IF( AND(ABC[[#This Row],[Acum (%)]] &gt; 0.8, ABC[[#This Row],[Acum (%)]] &lt;= 0.95 ), "B",  IF( ABC[[#This Row],[Acum (%)]] &gt; 0.95, "C", "OTHER")))</f>
        <v>C</v>
      </c>
      <c r="K761" s="24">
        <f>ABC[[#This Row],[Carga STDEV]]/ABC[[#This Row],[Carga Promedio]]</f>
        <v>0.63037534080624091</v>
      </c>
      <c r="L761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761" s="26" t="str">
        <f>ABC[[#This Row],[ABC]]&amp;ABC[[#This Row],[XYZ]]</f>
        <v>CZ</v>
      </c>
    </row>
    <row r="762" spans="1:13" x14ac:dyDescent="0.25">
      <c r="A762" s="22">
        <v>510204</v>
      </c>
      <c r="B762" s="22">
        <v>1267.2910000000002</v>
      </c>
      <c r="C762" s="22">
        <v>9.673977099236641</v>
      </c>
      <c r="D762" s="22">
        <v>1.8968650958302786</v>
      </c>
      <c r="E762" s="22">
        <v>131</v>
      </c>
      <c r="F762" s="22">
        <f t="shared" si="22"/>
        <v>149630</v>
      </c>
      <c r="G762" s="24">
        <f>ABC[[#This Row],[Frecuencia Acumulada]]/SUM($F$78:$F$1143)</f>
        <v>1.2273552424597095E-3</v>
      </c>
      <c r="H762" s="22">
        <f t="shared" si="23"/>
        <v>5751106.1100000022</v>
      </c>
      <c r="I762" s="24">
        <f>H762/SUM(ABC[Carga Total])</f>
        <v>0.97399124809019544</v>
      </c>
      <c r="J762" s="23" t="str">
        <f>IF(ABC[[#This Row],[Acum (%)]] &lt;= 0.8, "A", IF( AND(ABC[[#This Row],[Acum (%)]] &gt; 0.8, ABC[[#This Row],[Acum (%)]] &lt;= 0.95 ), "B",  IF( ABC[[#This Row],[Acum (%)]] &gt; 0.95, "C", "OTHER")))</f>
        <v>C</v>
      </c>
      <c r="K762" s="24">
        <f>ABC[[#This Row],[Carga STDEV]]/ABC[[#This Row],[Carga Promedio]]</f>
        <v>0.19607913853547962</v>
      </c>
      <c r="L76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62" s="26" t="str">
        <f>ABC[[#This Row],[ABC]]&amp;ABC[[#This Row],[XYZ]]</f>
        <v>CX</v>
      </c>
    </row>
    <row r="763" spans="1:13" x14ac:dyDescent="0.25">
      <c r="A763" s="22">
        <v>510254</v>
      </c>
      <c r="B763" s="22">
        <v>1267.1339999999998</v>
      </c>
      <c r="C763" s="22">
        <v>12.422882352941178</v>
      </c>
      <c r="D763" s="22">
        <v>2.7544026011083473</v>
      </c>
      <c r="E763" s="22">
        <v>102</v>
      </c>
      <c r="F763" s="22">
        <f t="shared" si="22"/>
        <v>149732</v>
      </c>
      <c r="G763" s="24">
        <f>ABC[[#This Row],[Frecuencia Acumulada]]/SUM($F$78:$F$1143)</f>
        <v>1.2281919077990859E-3</v>
      </c>
      <c r="H763" s="22">
        <f t="shared" si="23"/>
        <v>5752373.2440000018</v>
      </c>
      <c r="I763" s="24">
        <f>H763/SUM(ABC[Carga Total])</f>
        <v>0.97420584636095442</v>
      </c>
      <c r="J763" s="23" t="str">
        <f>IF(ABC[[#This Row],[Acum (%)]] &lt;= 0.8, "A", IF( AND(ABC[[#This Row],[Acum (%)]] &gt; 0.8, ABC[[#This Row],[Acum (%)]] &lt;= 0.95 ), "B",  IF( ABC[[#This Row],[Acum (%)]] &gt; 0.95, "C", "OTHER")))</f>
        <v>C</v>
      </c>
      <c r="K763" s="24">
        <f>ABC[[#This Row],[Carga STDEV]]/ABC[[#This Row],[Carga Promedio]]</f>
        <v>0.22172009062423659</v>
      </c>
      <c r="L76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63" s="26" t="str">
        <f>ABC[[#This Row],[ABC]]&amp;ABC[[#This Row],[XYZ]]</f>
        <v>CX</v>
      </c>
    </row>
    <row r="764" spans="1:13" x14ac:dyDescent="0.25">
      <c r="A764" s="22">
        <v>57056</v>
      </c>
      <c r="B764" s="22">
        <v>1261.4000000000001</v>
      </c>
      <c r="C764" s="22">
        <v>14.015555555555556</v>
      </c>
      <c r="D764" s="22">
        <v>3.2824161425440797</v>
      </c>
      <c r="E764" s="22">
        <v>90</v>
      </c>
      <c r="F764" s="22">
        <f t="shared" si="22"/>
        <v>149822</v>
      </c>
      <c r="G764" s="24">
        <f>ABC[[#This Row],[Frecuencia Acumulada]]/SUM($F$78:$F$1143)</f>
        <v>1.2289301419220651E-3</v>
      </c>
      <c r="H764" s="22">
        <f t="shared" si="23"/>
        <v>5753634.6440000022</v>
      </c>
      <c r="I764" s="24">
        <f>H764/SUM(ABC[Carga Total])</f>
        <v>0.97441947353750824</v>
      </c>
      <c r="J764" s="23" t="str">
        <f>IF(ABC[[#This Row],[Acum (%)]] &lt;= 0.8, "A", IF( AND(ABC[[#This Row],[Acum (%)]] &gt; 0.8, ABC[[#This Row],[Acum (%)]] &lt;= 0.95 ), "B",  IF( ABC[[#This Row],[Acum (%)]] &gt; 0.95, "C", "OTHER")))</f>
        <v>C</v>
      </c>
      <c r="K764" s="24">
        <f>ABC[[#This Row],[Carga STDEV]]/ABC[[#This Row],[Carga Promedio]]</f>
        <v>0.23419807581177038</v>
      </c>
      <c r="L76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64" s="26" t="str">
        <f>ABC[[#This Row],[ABC]]&amp;ABC[[#This Row],[XYZ]]</f>
        <v>CX</v>
      </c>
    </row>
    <row r="765" spans="1:13" x14ac:dyDescent="0.25">
      <c r="A765" s="22">
        <v>560104</v>
      </c>
      <c r="B765" s="22">
        <v>1254.2679999999996</v>
      </c>
      <c r="C765" s="22">
        <v>21.258779661016952</v>
      </c>
      <c r="D765" s="22">
        <v>7.0908007598670348</v>
      </c>
      <c r="E765" s="22">
        <v>59</v>
      </c>
      <c r="F765" s="22">
        <f t="shared" si="22"/>
        <v>149881</v>
      </c>
      <c r="G765" s="24">
        <f>ABC[[#This Row],[Frecuencia Acumulada]]/SUM($F$78:$F$1143)</f>
        <v>1.2294140954026847E-3</v>
      </c>
      <c r="H765" s="22">
        <f t="shared" si="23"/>
        <v>5754888.9120000023</v>
      </c>
      <c r="I765" s="24">
        <f>H765/SUM(ABC[Carga Total])</f>
        <v>0.9746318928584865</v>
      </c>
      <c r="J765" s="23" t="str">
        <f>IF(ABC[[#This Row],[Acum (%)]] &lt;= 0.8, "A", IF( AND(ABC[[#This Row],[Acum (%)]] &gt; 0.8, ABC[[#This Row],[Acum (%)]] &lt;= 0.95 ), "B",  IF( ABC[[#This Row],[Acum (%)]] &gt; 0.95, "C", "OTHER")))</f>
        <v>C</v>
      </c>
      <c r="K765" s="24">
        <f>ABC[[#This Row],[Carga STDEV]]/ABC[[#This Row],[Carga Promedio]]</f>
        <v>0.33354693321694806</v>
      </c>
      <c r="L76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65" s="26" t="str">
        <f>ABC[[#This Row],[ABC]]&amp;ABC[[#This Row],[XYZ]]</f>
        <v>CY</v>
      </c>
    </row>
    <row r="766" spans="1:13" x14ac:dyDescent="0.25">
      <c r="A766" s="22">
        <v>23541</v>
      </c>
      <c r="B766" s="22">
        <v>1247.0999999999999</v>
      </c>
      <c r="C766" s="22">
        <v>15.208536585365854</v>
      </c>
      <c r="D766" s="22">
        <v>8.7858359807909583</v>
      </c>
      <c r="E766" s="22">
        <v>82</v>
      </c>
      <c r="F766" s="22">
        <f t="shared" si="22"/>
        <v>149963</v>
      </c>
      <c r="G766" s="24">
        <f>ABC[[#This Row],[Frecuencia Acumulada]]/SUM($F$78:$F$1143)</f>
        <v>1.2300867087147323E-3</v>
      </c>
      <c r="H766" s="22">
        <f t="shared" si="23"/>
        <v>5756136.012000002</v>
      </c>
      <c r="I766" s="24">
        <f>H766/SUM(ABC[Carga Total])</f>
        <v>0.97484309822702953</v>
      </c>
      <c r="J766" s="23" t="str">
        <f>IF(ABC[[#This Row],[Acum (%)]] &lt;= 0.8, "A", IF( AND(ABC[[#This Row],[Acum (%)]] &gt; 0.8, ABC[[#This Row],[Acum (%)]] &lt;= 0.95 ), "B",  IF( ABC[[#This Row],[Acum (%)]] &gt; 0.95, "C", "OTHER")))</f>
        <v>C</v>
      </c>
      <c r="K766" s="24">
        <f>ABC[[#This Row],[Carga STDEV]]/ABC[[#This Row],[Carga Promedio]]</f>
        <v>0.57769108365396404</v>
      </c>
      <c r="L76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66" s="26" t="str">
        <f>ABC[[#This Row],[ABC]]&amp;ABC[[#This Row],[XYZ]]</f>
        <v>CY</v>
      </c>
    </row>
    <row r="767" spans="1:13" x14ac:dyDescent="0.25">
      <c r="A767" s="22">
        <v>55016</v>
      </c>
      <c r="B767" s="22">
        <v>1240.3999999999999</v>
      </c>
      <c r="C767" s="22">
        <v>8.1071895424836597</v>
      </c>
      <c r="D767" s="22">
        <v>2.5077276507659754</v>
      </c>
      <c r="E767" s="22">
        <v>153</v>
      </c>
      <c r="F767" s="22">
        <f t="shared" si="22"/>
        <v>150116</v>
      </c>
      <c r="G767" s="24">
        <f>ABC[[#This Row],[Frecuencia Acumulada]]/SUM($F$78:$F$1143)</f>
        <v>1.2313417067237971E-3</v>
      </c>
      <c r="H767" s="22">
        <f t="shared" si="23"/>
        <v>5757376.4120000023</v>
      </c>
      <c r="I767" s="24">
        <f>H767/SUM(ABC[Carga Total])</f>
        <v>0.97505316890230898</v>
      </c>
      <c r="J767" s="23" t="str">
        <f>IF(ABC[[#This Row],[Acum (%)]] &lt;= 0.8, "A", IF( AND(ABC[[#This Row],[Acum (%)]] &gt; 0.8, ABC[[#This Row],[Acum (%)]] &lt;= 0.95 ), "B",  IF( ABC[[#This Row],[Acum (%)]] &gt; 0.95, "C", "OTHER")))</f>
        <v>C</v>
      </c>
      <c r="K767" s="24">
        <f>ABC[[#This Row],[Carga STDEV]]/ABC[[#This Row],[Carga Promedio]]</f>
        <v>0.30932145321444232</v>
      </c>
      <c r="L76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67" s="26" t="str">
        <f>ABC[[#This Row],[ABC]]&amp;ABC[[#This Row],[XYZ]]</f>
        <v>CY</v>
      </c>
    </row>
    <row r="768" spans="1:13" x14ac:dyDescent="0.25">
      <c r="A768" s="22">
        <v>3343185</v>
      </c>
      <c r="B768" s="22">
        <v>1233.8999999999999</v>
      </c>
      <c r="C768" s="22">
        <v>56.086363636363636</v>
      </c>
      <c r="D768" s="22">
        <v>17.354656173750342</v>
      </c>
      <c r="E768" s="22">
        <v>22</v>
      </c>
      <c r="F768" s="22">
        <f t="shared" si="22"/>
        <v>150138</v>
      </c>
      <c r="G768" s="24">
        <f>ABC[[#This Row],[Frecuencia Acumulada]]/SUM($F$78:$F$1143)</f>
        <v>1.2315221639538586E-3</v>
      </c>
      <c r="H768" s="22">
        <f t="shared" si="23"/>
        <v>5758610.3120000027</v>
      </c>
      <c r="I768" s="24">
        <f>H768/SUM(ABC[Carga Total])</f>
        <v>0.9752621387557654</v>
      </c>
      <c r="J768" s="23" t="str">
        <f>IF(ABC[[#This Row],[Acum (%)]] &lt;= 0.8, "A", IF( AND(ABC[[#This Row],[Acum (%)]] &gt; 0.8, ABC[[#This Row],[Acum (%)]] &lt;= 0.95 ), "B",  IF( ABC[[#This Row],[Acum (%)]] &gt; 0.95, "C", "OTHER")))</f>
        <v>C</v>
      </c>
      <c r="K768" s="24">
        <f>ABC[[#This Row],[Carga STDEV]]/ABC[[#This Row],[Carga Promedio]]</f>
        <v>0.30942737322514591</v>
      </c>
      <c r="L76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68" s="26" t="str">
        <f>ABC[[#This Row],[ABC]]&amp;ABC[[#This Row],[XYZ]]</f>
        <v>CY</v>
      </c>
    </row>
    <row r="769" spans="1:13" x14ac:dyDescent="0.25">
      <c r="A769" s="22">
        <v>3326</v>
      </c>
      <c r="B769" s="22">
        <v>1225.9619999999995</v>
      </c>
      <c r="C769" s="22">
        <v>18.860953846153844</v>
      </c>
      <c r="D769" s="22">
        <v>9.2186501052736318</v>
      </c>
      <c r="E769" s="22">
        <v>65</v>
      </c>
      <c r="F769" s="22">
        <f t="shared" si="22"/>
        <v>150203</v>
      </c>
      <c r="G769" s="24">
        <f>ABC[[#This Row],[Frecuencia Acumulada]]/SUM($F$78:$F$1143)</f>
        <v>1.2320553330426769E-3</v>
      </c>
      <c r="H769" s="22">
        <f t="shared" si="23"/>
        <v>5759836.274000003</v>
      </c>
      <c r="I769" s="24">
        <f>H769/SUM(ABC[Carga Total])</f>
        <v>0.97546976425174003</v>
      </c>
      <c r="J769" s="23" t="str">
        <f>IF(ABC[[#This Row],[Acum (%)]] &lt;= 0.8, "A", IF( AND(ABC[[#This Row],[Acum (%)]] &gt; 0.8, ABC[[#This Row],[Acum (%)]] &lt;= 0.95 ), "B",  IF( ABC[[#This Row],[Acum (%)]] &gt; 0.95, "C", "OTHER")))</f>
        <v>C</v>
      </c>
      <c r="K769" s="24">
        <f>ABC[[#This Row],[Carga STDEV]]/ABC[[#This Row],[Carga Promedio]]</f>
        <v>0.48876902941753997</v>
      </c>
      <c r="L76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69" s="26" t="str">
        <f>ABC[[#This Row],[ABC]]&amp;ABC[[#This Row],[XYZ]]</f>
        <v>CY</v>
      </c>
    </row>
    <row r="770" spans="1:13" x14ac:dyDescent="0.25">
      <c r="A770" s="22">
        <v>560132</v>
      </c>
      <c r="B770" s="22">
        <v>1222.43</v>
      </c>
      <c r="C770" s="22">
        <v>21.829107142857143</v>
      </c>
      <c r="D770" s="22">
        <v>9.3227489794462581</v>
      </c>
      <c r="E770" s="22">
        <v>56</v>
      </c>
      <c r="F770" s="22">
        <f t="shared" si="22"/>
        <v>150259</v>
      </c>
      <c r="G770" s="24">
        <f>ABC[[#This Row],[Frecuencia Acumulada]]/SUM($F$78:$F$1143)</f>
        <v>1.2325146787191973E-3</v>
      </c>
      <c r="H770" s="22">
        <f t="shared" si="23"/>
        <v>5761058.7040000027</v>
      </c>
      <c r="I770" s="24">
        <f>H770/SUM(ABC[Carga Total])</f>
        <v>0.97567679157807163</v>
      </c>
      <c r="J770" s="23" t="str">
        <f>IF(ABC[[#This Row],[Acum (%)]] &lt;= 0.8, "A", IF( AND(ABC[[#This Row],[Acum (%)]] &gt; 0.8, ABC[[#This Row],[Acum (%)]] &lt;= 0.95 ), "B",  IF( ABC[[#This Row],[Acum (%)]] &gt; 0.95, "C", "OTHER")))</f>
        <v>C</v>
      </c>
      <c r="K770" s="24">
        <f>ABC[[#This Row],[Carga STDEV]]/ABC[[#This Row],[Carga Promedio]]</f>
        <v>0.42707880438879153</v>
      </c>
      <c r="L77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70" s="26" t="str">
        <f>ABC[[#This Row],[ABC]]&amp;ABC[[#This Row],[XYZ]]</f>
        <v>CY</v>
      </c>
    </row>
    <row r="771" spans="1:13" x14ac:dyDescent="0.25">
      <c r="A771" s="22">
        <v>510201</v>
      </c>
      <c r="B771" s="22">
        <v>1218.6399999999996</v>
      </c>
      <c r="C771" s="22">
        <v>9.7491200000000013</v>
      </c>
      <c r="D771" s="22">
        <v>2.4884964193328183</v>
      </c>
      <c r="E771" s="22">
        <v>125</v>
      </c>
      <c r="F771" s="22">
        <f t="shared" ref="F771:F834" si="24">F770+E771</f>
        <v>150384</v>
      </c>
      <c r="G771" s="24">
        <f>ABC[[#This Row],[Frecuencia Acumulada]]/SUM($F$78:$F$1143)</f>
        <v>1.2335400038900016E-3</v>
      </c>
      <c r="H771" s="22">
        <f t="shared" si="23"/>
        <v>5762277.3440000024</v>
      </c>
      <c r="I771" s="24">
        <f>H771/SUM(ABC[Carga Total])</f>
        <v>0.97588317704060179</v>
      </c>
      <c r="J771" s="23" t="str">
        <f>IF(ABC[[#This Row],[Acum (%)]] &lt;= 0.8, "A", IF( AND(ABC[[#This Row],[Acum (%)]] &gt; 0.8, ABC[[#This Row],[Acum (%)]] &lt;= 0.95 ), "B",  IF( ABC[[#This Row],[Acum (%)]] &gt; 0.95, "C", "OTHER")))</f>
        <v>C</v>
      </c>
      <c r="K771" s="24">
        <f>ABC[[#This Row],[Carga STDEV]]/ABC[[#This Row],[Carga Promedio]]</f>
        <v>0.25525344024207497</v>
      </c>
      <c r="L77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71" s="26" t="str">
        <f>ABC[[#This Row],[ABC]]&amp;ABC[[#This Row],[XYZ]]</f>
        <v>CX</v>
      </c>
    </row>
    <row r="772" spans="1:13" x14ac:dyDescent="0.25">
      <c r="A772" s="22">
        <v>2254</v>
      </c>
      <c r="B772" s="22">
        <v>1215.9999999999989</v>
      </c>
      <c r="C772" s="22">
        <v>8.1610738255033528</v>
      </c>
      <c r="D772" s="22">
        <v>3.5203023405436769</v>
      </c>
      <c r="E772" s="22">
        <v>149</v>
      </c>
      <c r="F772" s="22">
        <f t="shared" si="24"/>
        <v>150533</v>
      </c>
      <c r="G772" s="24">
        <f>ABC[[#This Row],[Frecuencia Acumulada]]/SUM($F$78:$F$1143)</f>
        <v>1.2347621914936006E-3</v>
      </c>
      <c r="H772" s="22">
        <f t="shared" ref="H772:H835" si="25">H771+B772</f>
        <v>5763493.3440000024</v>
      </c>
      <c r="I772" s="24">
        <f>H772/SUM(ABC[Carga Total])</f>
        <v>0.97608911540011456</v>
      </c>
      <c r="J772" s="23" t="str">
        <f>IF(ABC[[#This Row],[Acum (%)]] &lt;= 0.8, "A", IF( AND(ABC[[#This Row],[Acum (%)]] &gt; 0.8, ABC[[#This Row],[Acum (%)]] &lt;= 0.95 ), "B",  IF( ABC[[#This Row],[Acum (%)]] &gt; 0.95, "C", "OTHER")))</f>
        <v>C</v>
      </c>
      <c r="K772" s="24">
        <f>ABC[[#This Row],[Carga STDEV]]/ABC[[#This Row],[Carga Promedio]]</f>
        <v>0.43135283613569742</v>
      </c>
      <c r="L77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72" s="26" t="str">
        <f>ABC[[#This Row],[ABC]]&amp;ABC[[#This Row],[XYZ]]</f>
        <v>CY</v>
      </c>
    </row>
    <row r="773" spans="1:13" x14ac:dyDescent="0.25">
      <c r="A773" s="22">
        <v>120163</v>
      </c>
      <c r="B773" s="22">
        <v>1211.567</v>
      </c>
      <c r="C773" s="22">
        <v>43.270250000000004</v>
      </c>
      <c r="D773" s="22">
        <v>14.905012747705358</v>
      </c>
      <c r="E773" s="22">
        <v>28</v>
      </c>
      <c r="F773" s="22">
        <f t="shared" si="24"/>
        <v>150561</v>
      </c>
      <c r="G773" s="24">
        <f>ABC[[#This Row],[Frecuencia Acumulada]]/SUM($F$78:$F$1143)</f>
        <v>1.2349918643318608E-3</v>
      </c>
      <c r="H773" s="22">
        <f t="shared" si="25"/>
        <v>5764704.9110000022</v>
      </c>
      <c r="I773" s="24">
        <f>H773/SUM(ABC[Carga Total])</f>
        <v>0.9762943029991441</v>
      </c>
      <c r="J773" s="23" t="str">
        <f>IF(ABC[[#This Row],[Acum (%)]] &lt;= 0.8, "A", IF( AND(ABC[[#This Row],[Acum (%)]] &gt; 0.8, ABC[[#This Row],[Acum (%)]] &lt;= 0.95 ), "B",  IF( ABC[[#This Row],[Acum (%)]] &gt; 0.95, "C", "OTHER")))</f>
        <v>C</v>
      </c>
      <c r="K773" s="24">
        <f>ABC[[#This Row],[Carga STDEV]]/ABC[[#This Row],[Carga Promedio]]</f>
        <v>0.34446329170054152</v>
      </c>
      <c r="L77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73" s="26" t="str">
        <f>ABC[[#This Row],[ABC]]&amp;ABC[[#This Row],[XYZ]]</f>
        <v>CY</v>
      </c>
    </row>
    <row r="774" spans="1:13" x14ac:dyDescent="0.25">
      <c r="A774" s="22">
        <v>2258</v>
      </c>
      <c r="B774" s="22">
        <v>1205.703</v>
      </c>
      <c r="C774" s="22">
        <v>12.69161052631579</v>
      </c>
      <c r="D774" s="22">
        <v>2.9422661200449922</v>
      </c>
      <c r="E774" s="22">
        <v>95</v>
      </c>
      <c r="F774" s="22">
        <f t="shared" si="24"/>
        <v>150656</v>
      </c>
      <c r="G774" s="24">
        <f>ABC[[#This Row],[Frecuencia Acumulada]]/SUM($F$78:$F$1143)</f>
        <v>1.235771111461672E-3</v>
      </c>
      <c r="H774" s="22">
        <f t="shared" si="25"/>
        <v>5765910.6140000019</v>
      </c>
      <c r="I774" s="24">
        <f>H774/SUM(ABC[Carga Total])</f>
        <v>0.97649849748753192</v>
      </c>
      <c r="J774" s="23" t="str">
        <f>IF(ABC[[#This Row],[Acum (%)]] &lt;= 0.8, "A", IF( AND(ABC[[#This Row],[Acum (%)]] &gt; 0.8, ABC[[#This Row],[Acum (%)]] &lt;= 0.95 ), "B",  IF( ABC[[#This Row],[Acum (%)]] &gt; 0.95, "C", "OTHER")))</f>
        <v>C</v>
      </c>
      <c r="K774" s="24">
        <f>ABC[[#This Row],[Carga STDEV]]/ABC[[#This Row],[Carga Promedio]]</f>
        <v>0.23182764030965688</v>
      </c>
      <c r="L77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74" s="26" t="str">
        <f>ABC[[#This Row],[ABC]]&amp;ABC[[#This Row],[XYZ]]</f>
        <v>CX</v>
      </c>
    </row>
    <row r="775" spans="1:13" x14ac:dyDescent="0.25">
      <c r="A775" s="22">
        <v>22536</v>
      </c>
      <c r="B775" s="22">
        <v>1203.5</v>
      </c>
      <c r="C775" s="22">
        <v>10.465217391304346</v>
      </c>
      <c r="D775" s="22">
        <v>3.9432608173159314</v>
      </c>
      <c r="E775" s="22">
        <v>115</v>
      </c>
      <c r="F775" s="22">
        <f t="shared" si="24"/>
        <v>150771</v>
      </c>
      <c r="G775" s="24">
        <f>ABC[[#This Row],[Frecuencia Acumulada]]/SUM($F$78:$F$1143)</f>
        <v>1.236714410618812E-3</v>
      </c>
      <c r="H775" s="22">
        <f t="shared" si="25"/>
        <v>5767114.1140000019</v>
      </c>
      <c r="I775" s="24">
        <f>H775/SUM(ABC[Carga Total])</f>
        <v>0.97670231888200043</v>
      </c>
      <c r="J775" s="23" t="str">
        <f>IF(ABC[[#This Row],[Acum (%)]] &lt;= 0.8, "A", IF( AND(ABC[[#This Row],[Acum (%)]] &gt; 0.8, ABC[[#This Row],[Acum (%)]] &lt;= 0.95 ), "B",  IF( ABC[[#This Row],[Acum (%)]] &gt; 0.95, "C", "OTHER")))</f>
        <v>C</v>
      </c>
      <c r="K775" s="24">
        <f>ABC[[#This Row],[Carga STDEV]]/ABC[[#This Row],[Carga Promedio]]</f>
        <v>0.37679683754992288</v>
      </c>
      <c r="L77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75" s="26" t="str">
        <f>ABC[[#This Row],[ABC]]&amp;ABC[[#This Row],[XYZ]]</f>
        <v>CY</v>
      </c>
    </row>
    <row r="776" spans="1:13" x14ac:dyDescent="0.25">
      <c r="A776" s="22">
        <v>510147</v>
      </c>
      <c r="B776" s="22">
        <v>1191.5300000000004</v>
      </c>
      <c r="C776" s="22">
        <v>10.832090909090905</v>
      </c>
      <c r="D776" s="22">
        <v>2.6579756577448754</v>
      </c>
      <c r="E776" s="22">
        <v>110</v>
      </c>
      <c r="F776" s="22">
        <f t="shared" si="24"/>
        <v>150881</v>
      </c>
      <c r="G776" s="24">
        <f>ABC[[#This Row],[Frecuencia Acumulada]]/SUM($F$78:$F$1143)</f>
        <v>1.23761669676912E-3</v>
      </c>
      <c r="H776" s="22">
        <f t="shared" si="25"/>
        <v>5768305.6440000022</v>
      </c>
      <c r="I776" s="24">
        <f>H776/SUM(ABC[Carga Total])</f>
        <v>0.97690411307074254</v>
      </c>
      <c r="J776" s="23" t="str">
        <f>IF(ABC[[#This Row],[Acum (%)]] &lt;= 0.8, "A", IF( AND(ABC[[#This Row],[Acum (%)]] &gt; 0.8, ABC[[#This Row],[Acum (%)]] &lt;= 0.95 ), "B",  IF( ABC[[#This Row],[Acum (%)]] &gt; 0.95, "C", "OTHER")))</f>
        <v>C</v>
      </c>
      <c r="K776" s="24">
        <f>ABC[[#This Row],[Carga STDEV]]/ABC[[#This Row],[Carga Promedio]]</f>
        <v>0.2453797406292216</v>
      </c>
      <c r="L77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76" s="26" t="str">
        <f>ABC[[#This Row],[ABC]]&amp;ABC[[#This Row],[XYZ]]</f>
        <v>CX</v>
      </c>
    </row>
    <row r="777" spans="1:13" x14ac:dyDescent="0.25">
      <c r="A777" s="22">
        <v>560106</v>
      </c>
      <c r="B777" s="22">
        <v>1191.287</v>
      </c>
      <c r="C777" s="22">
        <v>27.704348837209302</v>
      </c>
      <c r="D777" s="22">
        <v>10.944482242933718</v>
      </c>
      <c r="E777" s="22">
        <v>43</v>
      </c>
      <c r="F777" s="22">
        <f t="shared" si="24"/>
        <v>150924</v>
      </c>
      <c r="G777" s="24">
        <f>ABC[[#This Row],[Frecuencia Acumulada]]/SUM($F$78:$F$1143)</f>
        <v>1.2379694086278768E-3</v>
      </c>
      <c r="H777" s="22">
        <f t="shared" si="25"/>
        <v>5769496.9310000017</v>
      </c>
      <c r="I777" s="24">
        <f>H777/SUM(ABC[Carga Total])</f>
        <v>0.97710586610568406</v>
      </c>
      <c r="J777" s="23" t="str">
        <f>IF(ABC[[#This Row],[Acum (%)]] &lt;= 0.8, "A", IF( AND(ABC[[#This Row],[Acum (%)]] &gt; 0.8, ABC[[#This Row],[Acum (%)]] &lt;= 0.95 ), "B",  IF( ABC[[#This Row],[Acum (%)]] &gt; 0.95, "C", "OTHER")))</f>
        <v>C</v>
      </c>
      <c r="K777" s="24">
        <f>ABC[[#This Row],[Carga STDEV]]/ABC[[#This Row],[Carga Promedio]]</f>
        <v>0.39504564092964156</v>
      </c>
      <c r="L77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77" s="26" t="str">
        <f>ABC[[#This Row],[ABC]]&amp;ABC[[#This Row],[XYZ]]</f>
        <v>CY</v>
      </c>
    </row>
    <row r="778" spans="1:13" x14ac:dyDescent="0.25">
      <c r="A778" s="22">
        <v>510215</v>
      </c>
      <c r="B778" s="22">
        <v>1189.9179999999997</v>
      </c>
      <c r="C778" s="22">
        <v>9.1532153846153843</v>
      </c>
      <c r="D778" s="22">
        <v>2.8946470430153384</v>
      </c>
      <c r="E778" s="22">
        <v>130</v>
      </c>
      <c r="F778" s="22">
        <f t="shared" si="24"/>
        <v>151054</v>
      </c>
      <c r="G778" s="24">
        <f>ABC[[#This Row],[Frecuencia Acumulada]]/SUM($F$78:$F$1143)</f>
        <v>1.2390357468055134E-3</v>
      </c>
      <c r="H778" s="22">
        <f t="shared" si="25"/>
        <v>5770686.8490000013</v>
      </c>
      <c r="I778" s="24">
        <f>H778/SUM(ABC[Carga Total])</f>
        <v>0.97730738729061395</v>
      </c>
      <c r="J778" s="23" t="str">
        <f>IF(ABC[[#This Row],[Acum (%)]] &lt;= 0.8, "A", IF( AND(ABC[[#This Row],[Acum (%)]] &gt; 0.8, ABC[[#This Row],[Acum (%)]] &lt;= 0.95 ), "B",  IF( ABC[[#This Row],[Acum (%)]] &gt; 0.95, "C", "OTHER")))</f>
        <v>C</v>
      </c>
      <c r="K778" s="24">
        <f>ABC[[#This Row],[Carga STDEV]]/ABC[[#This Row],[Carga Promedio]]</f>
        <v>0.31624373746089562</v>
      </c>
      <c r="L77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78" s="26" t="str">
        <f>ABC[[#This Row],[ABC]]&amp;ABC[[#This Row],[XYZ]]</f>
        <v>CY</v>
      </c>
    </row>
    <row r="779" spans="1:13" x14ac:dyDescent="0.25">
      <c r="A779" s="22">
        <v>22522</v>
      </c>
      <c r="B779" s="22">
        <v>1189.4000000000005</v>
      </c>
      <c r="C779" s="22">
        <v>10.619642857142857</v>
      </c>
      <c r="D779" s="22">
        <v>4.3363712002796992</v>
      </c>
      <c r="E779" s="22">
        <v>112</v>
      </c>
      <c r="F779" s="22">
        <f t="shared" si="24"/>
        <v>151166</v>
      </c>
      <c r="G779" s="24">
        <f>ABC[[#This Row],[Frecuencia Acumulada]]/SUM($F$78:$F$1143)</f>
        <v>1.2399544381585541E-3</v>
      </c>
      <c r="H779" s="22">
        <f t="shared" si="25"/>
        <v>5771876.2490000017</v>
      </c>
      <c r="I779" s="24">
        <f>H779/SUM(ABC[Carga Total])</f>
        <v>0.97750882074851253</v>
      </c>
      <c r="J779" s="23" t="str">
        <f>IF(ABC[[#This Row],[Acum (%)]] &lt;= 0.8, "A", IF( AND(ABC[[#This Row],[Acum (%)]] &gt; 0.8, ABC[[#This Row],[Acum (%)]] &lt;= 0.95 ), "B",  IF( ABC[[#This Row],[Acum (%)]] &gt; 0.95, "C", "OTHER")))</f>
        <v>C</v>
      </c>
      <c r="K779" s="24">
        <f>ABC[[#This Row],[Carga STDEV]]/ABC[[#This Row],[Carga Promedio]]</f>
        <v>0.40833493730563841</v>
      </c>
      <c r="L77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79" s="26" t="str">
        <f>ABC[[#This Row],[ABC]]&amp;ABC[[#This Row],[XYZ]]</f>
        <v>CY</v>
      </c>
    </row>
    <row r="780" spans="1:13" x14ac:dyDescent="0.25">
      <c r="A780" s="22">
        <v>22521</v>
      </c>
      <c r="B780" s="22">
        <v>1187.1000000000004</v>
      </c>
      <c r="C780" s="22">
        <v>10.694594594594594</v>
      </c>
      <c r="D780" s="22">
        <v>4.3329779354039868</v>
      </c>
      <c r="E780" s="22">
        <v>111</v>
      </c>
      <c r="F780" s="22">
        <f t="shared" si="24"/>
        <v>151277</v>
      </c>
      <c r="G780" s="24">
        <f>ABC[[#This Row],[Frecuencia Acumulada]]/SUM($F$78:$F$1143)</f>
        <v>1.2408649269102284E-3</v>
      </c>
      <c r="H780" s="22">
        <f t="shared" si="25"/>
        <v>5773063.3490000013</v>
      </c>
      <c r="I780" s="24">
        <f>H780/SUM(ABC[Carga Total])</f>
        <v>0.97770986468484278</v>
      </c>
      <c r="J780" s="23" t="str">
        <f>IF(ABC[[#This Row],[Acum (%)]] &lt;= 0.8, "A", IF( AND(ABC[[#This Row],[Acum (%)]] &gt; 0.8, ABC[[#This Row],[Acum (%)]] &lt;= 0.95 ), "B",  IF( ABC[[#This Row],[Acum (%)]] &gt; 0.95, "C", "OTHER")))</f>
        <v>C</v>
      </c>
      <c r="K780" s="24">
        <f>ABC[[#This Row],[Carga STDEV]]/ABC[[#This Row],[Carga Promedio]]</f>
        <v>0.40515588478632175</v>
      </c>
      <c r="L78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80" s="26" t="str">
        <f>ABC[[#This Row],[ABC]]&amp;ABC[[#This Row],[XYZ]]</f>
        <v>CY</v>
      </c>
    </row>
    <row r="781" spans="1:13" x14ac:dyDescent="0.25">
      <c r="A781" s="22">
        <v>2404</v>
      </c>
      <c r="B781" s="22">
        <v>1176.501</v>
      </c>
      <c r="C781" s="22">
        <v>26.144466666666666</v>
      </c>
      <c r="D781" s="22">
        <v>13.472836452385492</v>
      </c>
      <c r="E781" s="22">
        <v>45</v>
      </c>
      <c r="F781" s="22">
        <f t="shared" si="24"/>
        <v>151322</v>
      </c>
      <c r="G781" s="24">
        <f>ABC[[#This Row],[Frecuencia Acumulada]]/SUM($F$78:$F$1143)</f>
        <v>1.2412340439717179E-3</v>
      </c>
      <c r="H781" s="22">
        <f t="shared" si="25"/>
        <v>5774239.8500000015</v>
      </c>
      <c r="I781" s="24">
        <f>H781/SUM(ABC[Carga Total])</f>
        <v>0.97790911360417276</v>
      </c>
      <c r="J781" s="23" t="str">
        <f>IF(ABC[[#This Row],[Acum (%)]] &lt;= 0.8, "A", IF( AND(ABC[[#This Row],[Acum (%)]] &gt; 0.8, ABC[[#This Row],[Acum (%)]] &lt;= 0.95 ), "B",  IF( ABC[[#This Row],[Acum (%)]] &gt; 0.95, "C", "OTHER")))</f>
        <v>C</v>
      </c>
      <c r="K781" s="24">
        <f>ABC[[#This Row],[Carga STDEV]]/ABC[[#This Row],[Carga Promedio]]</f>
        <v>0.51532267321264247</v>
      </c>
      <c r="L78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81" s="26" t="str">
        <f>ABC[[#This Row],[ABC]]&amp;ABC[[#This Row],[XYZ]]</f>
        <v>CY</v>
      </c>
    </row>
    <row r="782" spans="1:13" x14ac:dyDescent="0.25">
      <c r="A782" s="22">
        <v>22531</v>
      </c>
      <c r="B782" s="22">
        <v>1174.5000000000002</v>
      </c>
      <c r="C782" s="22">
        <v>13.81764705882353</v>
      </c>
      <c r="D782" s="22">
        <v>4.0003326192237783</v>
      </c>
      <c r="E782" s="22">
        <v>85</v>
      </c>
      <c r="F782" s="22">
        <f t="shared" si="24"/>
        <v>151407</v>
      </c>
      <c r="G782" s="24">
        <f>ABC[[#This Row],[Frecuencia Acumulada]]/SUM($F$78:$F$1143)</f>
        <v>1.241931265087865E-3</v>
      </c>
      <c r="H782" s="22">
        <f t="shared" si="25"/>
        <v>5775414.3500000015</v>
      </c>
      <c r="I782" s="24">
        <f>H782/SUM(ABC[Carga Total])</f>
        <v>0.97810802363973848</v>
      </c>
      <c r="J782" s="23" t="str">
        <f>IF(ABC[[#This Row],[Acum (%)]] &lt;= 0.8, "A", IF( AND(ABC[[#This Row],[Acum (%)]] &gt; 0.8, ABC[[#This Row],[Acum (%)]] &lt;= 0.95 ), "B",  IF( ABC[[#This Row],[Acum (%)]] &gt; 0.95, "C", "OTHER")))</f>
        <v>C</v>
      </c>
      <c r="K782" s="24">
        <f>ABC[[#This Row],[Carga STDEV]]/ABC[[#This Row],[Carga Promedio]]</f>
        <v>0.28950895924565445</v>
      </c>
      <c r="L78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82" s="26" t="str">
        <f>ABC[[#This Row],[ABC]]&amp;ABC[[#This Row],[XYZ]]</f>
        <v>CX</v>
      </c>
    </row>
    <row r="783" spans="1:13" x14ac:dyDescent="0.25">
      <c r="A783" s="22">
        <v>23515</v>
      </c>
      <c r="B783" s="22">
        <v>1156.3999999999999</v>
      </c>
      <c r="C783" s="22">
        <v>18.355555555555554</v>
      </c>
      <c r="D783" s="22">
        <v>8.2924913136149812</v>
      </c>
      <c r="E783" s="22">
        <v>63</v>
      </c>
      <c r="F783" s="22">
        <f t="shared" si="24"/>
        <v>151470</v>
      </c>
      <c r="G783" s="24">
        <f>ABC[[#This Row],[Frecuencia Acumulada]]/SUM($F$78:$F$1143)</f>
        <v>1.2424480289739504E-3</v>
      </c>
      <c r="H783" s="22">
        <f t="shared" si="25"/>
        <v>5776570.7500000019</v>
      </c>
      <c r="I783" s="24">
        <f>H783/SUM(ABC[Carga Total])</f>
        <v>0.97830386830991989</v>
      </c>
      <c r="J783" s="23" t="str">
        <f>IF(ABC[[#This Row],[Acum (%)]] &lt;= 0.8, "A", IF( AND(ABC[[#This Row],[Acum (%)]] &gt; 0.8, ABC[[#This Row],[Acum (%)]] &lt;= 0.95 ), "B",  IF( ABC[[#This Row],[Acum (%)]] &gt; 0.95, "C", "OTHER")))</f>
        <v>C</v>
      </c>
      <c r="K783" s="24">
        <f>ABC[[#This Row],[Carga STDEV]]/ABC[[#This Row],[Carga Promedio]]</f>
        <v>0.45177010788459343</v>
      </c>
      <c r="L78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83" s="26" t="str">
        <f>ABC[[#This Row],[ABC]]&amp;ABC[[#This Row],[XYZ]]</f>
        <v>CY</v>
      </c>
    </row>
    <row r="784" spans="1:13" x14ac:dyDescent="0.25">
      <c r="A784" s="22">
        <v>510250</v>
      </c>
      <c r="B784" s="22">
        <v>1149.2370000000001</v>
      </c>
      <c r="C784" s="22">
        <v>12.628978021978021</v>
      </c>
      <c r="D784" s="22">
        <v>2.9545606403134426</v>
      </c>
      <c r="E784" s="22">
        <v>91</v>
      </c>
      <c r="F784" s="22">
        <f t="shared" si="24"/>
        <v>151561</v>
      </c>
      <c r="G784" s="24">
        <f>ABC[[#This Row],[Frecuencia Acumulada]]/SUM($F$78:$F$1143)</f>
        <v>1.2431944656982959E-3</v>
      </c>
      <c r="H784" s="22">
        <f t="shared" si="25"/>
        <v>5777719.9870000016</v>
      </c>
      <c r="I784" s="24">
        <f>H784/SUM(ABC[Carga Total])</f>
        <v>0.97849849987445237</v>
      </c>
      <c r="J784" s="23" t="str">
        <f>IF(ABC[[#This Row],[Acum (%)]] &lt;= 0.8, "A", IF( AND(ABC[[#This Row],[Acum (%)]] &gt; 0.8, ABC[[#This Row],[Acum (%)]] &lt;= 0.95 ), "B",  IF( ABC[[#This Row],[Acum (%)]] &gt; 0.95, "C", "OTHER")))</f>
        <v>C</v>
      </c>
      <c r="K784" s="24">
        <f>ABC[[#This Row],[Carga STDEV]]/ABC[[#This Row],[Carga Promedio]]</f>
        <v>0.23395088938880604</v>
      </c>
      <c r="L78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84" s="26" t="str">
        <f>ABC[[#This Row],[ABC]]&amp;ABC[[#This Row],[XYZ]]</f>
        <v>CX</v>
      </c>
    </row>
    <row r="785" spans="1:13" x14ac:dyDescent="0.25">
      <c r="A785" s="22">
        <v>3343172</v>
      </c>
      <c r="B785" s="22">
        <v>1148.6000000000001</v>
      </c>
      <c r="C785" s="22">
        <v>52.209090909090918</v>
      </c>
      <c r="D785" s="22">
        <v>17.916975432756743</v>
      </c>
      <c r="E785" s="22">
        <v>22</v>
      </c>
      <c r="F785" s="22">
        <f t="shared" si="24"/>
        <v>151583</v>
      </c>
      <c r="G785" s="24">
        <f>ABC[[#This Row],[Frecuencia Acumulada]]/SUM($F$78:$F$1143)</f>
        <v>1.2433749229283577E-3</v>
      </c>
      <c r="H785" s="22">
        <f t="shared" si="25"/>
        <v>5778868.5870000012</v>
      </c>
      <c r="I785" s="24">
        <f>H785/SUM(ABC[Carga Total])</f>
        <v>0.97869302355844612</v>
      </c>
      <c r="J785" s="23" t="str">
        <f>IF(ABC[[#This Row],[Acum (%)]] &lt;= 0.8, "A", IF( AND(ABC[[#This Row],[Acum (%)]] &gt; 0.8, ABC[[#This Row],[Acum (%)]] &lt;= 0.95 ), "B",  IF( ABC[[#This Row],[Acum (%)]] &gt; 0.95, "C", "OTHER")))</f>
        <v>C</v>
      </c>
      <c r="K785" s="24">
        <f>ABC[[#This Row],[Carga STDEV]]/ABC[[#This Row],[Carga Promedio]]</f>
        <v>0.3431773110923283</v>
      </c>
      <c r="L78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85" s="26" t="str">
        <f>ABC[[#This Row],[ABC]]&amp;ABC[[#This Row],[XYZ]]</f>
        <v>CY</v>
      </c>
    </row>
    <row r="786" spans="1:13" x14ac:dyDescent="0.25">
      <c r="A786" s="22">
        <v>39816</v>
      </c>
      <c r="B786" s="22">
        <v>1148</v>
      </c>
      <c r="C786" s="22">
        <v>127.55555555555556</v>
      </c>
      <c r="D786" s="22">
        <v>68.298629398969467</v>
      </c>
      <c r="E786" s="22">
        <v>9</v>
      </c>
      <c r="F786" s="22">
        <f t="shared" si="24"/>
        <v>151592</v>
      </c>
      <c r="G786" s="24">
        <f>ABC[[#This Row],[Frecuencia Acumulada]]/SUM($F$78:$F$1143)</f>
        <v>1.2434487463406554E-3</v>
      </c>
      <c r="H786" s="22">
        <f t="shared" si="25"/>
        <v>5780016.5870000012</v>
      </c>
      <c r="I786" s="24">
        <f>H786/SUM(ABC[Carga Total])</f>
        <v>0.97888744562811769</v>
      </c>
      <c r="J786" s="23" t="str">
        <f>IF(ABC[[#This Row],[Acum (%)]] &lt;= 0.8, "A", IF( AND(ABC[[#This Row],[Acum (%)]] &gt; 0.8, ABC[[#This Row],[Acum (%)]] &lt;= 0.95 ), "B",  IF( ABC[[#This Row],[Acum (%)]] &gt; 0.95, "C", "OTHER")))</f>
        <v>C</v>
      </c>
      <c r="K786" s="24">
        <f>ABC[[#This Row],[Carga STDEV]]/ABC[[#This Row],[Carga Promedio]]</f>
        <v>0.53544221654244351</v>
      </c>
      <c r="L78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86" s="26" t="str">
        <f>ABC[[#This Row],[ABC]]&amp;ABC[[#This Row],[XYZ]]</f>
        <v>CY</v>
      </c>
    </row>
    <row r="787" spans="1:13" x14ac:dyDescent="0.25">
      <c r="A787" s="22">
        <v>57063</v>
      </c>
      <c r="B787" s="22">
        <v>1138.9129999999998</v>
      </c>
      <c r="C787" s="22">
        <v>12.24637634408602</v>
      </c>
      <c r="D787" s="22">
        <v>2.8511393295296599</v>
      </c>
      <c r="E787" s="22">
        <v>93</v>
      </c>
      <c r="F787" s="22">
        <f t="shared" si="24"/>
        <v>151685</v>
      </c>
      <c r="G787" s="24">
        <f>ABC[[#This Row],[Frecuencia Acumulada]]/SUM($F$78:$F$1143)</f>
        <v>1.2442115882677341E-3</v>
      </c>
      <c r="H787" s="22">
        <f t="shared" si="25"/>
        <v>5781155.5000000009</v>
      </c>
      <c r="I787" s="24">
        <f>H787/SUM(ABC[Carga Total])</f>
        <v>0.97908032874888073</v>
      </c>
      <c r="J787" s="23" t="str">
        <f>IF(ABC[[#This Row],[Acum (%)]] &lt;= 0.8, "A", IF( AND(ABC[[#This Row],[Acum (%)]] &gt; 0.8, ABC[[#This Row],[Acum (%)]] &lt;= 0.95 ), "B",  IF( ABC[[#This Row],[Acum (%)]] &gt; 0.95, "C", "OTHER")))</f>
        <v>C</v>
      </c>
      <c r="K787" s="24">
        <f>ABC[[#This Row],[Carga STDEV]]/ABC[[#This Row],[Carga Promedio]]</f>
        <v>0.2328149363878175</v>
      </c>
      <c r="L78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87" s="26" t="str">
        <f>ABC[[#This Row],[ABC]]&amp;ABC[[#This Row],[XYZ]]</f>
        <v>CX</v>
      </c>
    </row>
    <row r="788" spans="1:13" x14ac:dyDescent="0.25">
      <c r="A788" s="22">
        <v>510132</v>
      </c>
      <c r="B788" s="22">
        <v>1133.203</v>
      </c>
      <c r="C788" s="22">
        <v>12.73261797752809</v>
      </c>
      <c r="D788" s="22">
        <v>3.3817449117068179</v>
      </c>
      <c r="E788" s="22">
        <v>89</v>
      </c>
      <c r="F788" s="22">
        <f t="shared" si="24"/>
        <v>151774</v>
      </c>
      <c r="G788" s="24">
        <f>ABC[[#This Row],[Frecuencia Acumulada]]/SUM($F$78:$F$1143)</f>
        <v>1.2449416197893466E-3</v>
      </c>
      <c r="H788" s="22">
        <f t="shared" si="25"/>
        <v>5782288.7030000007</v>
      </c>
      <c r="I788" s="24">
        <f>H788/SUM(ABC[Carga Total])</f>
        <v>0.97927224484001141</v>
      </c>
      <c r="J788" s="23" t="str">
        <f>IF(ABC[[#This Row],[Acum (%)]] &lt;= 0.8, "A", IF( AND(ABC[[#This Row],[Acum (%)]] &gt; 0.8, ABC[[#This Row],[Acum (%)]] &lt;= 0.95 ), "B",  IF( ABC[[#This Row],[Acum (%)]] &gt; 0.95, "C", "OTHER")))</f>
        <v>C</v>
      </c>
      <c r="K788" s="24">
        <f>ABC[[#This Row],[Carga STDEV]]/ABC[[#This Row],[Carga Promedio]]</f>
        <v>0.26559698230758899</v>
      </c>
      <c r="L788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88" s="26" t="str">
        <f>ABC[[#This Row],[ABC]]&amp;ABC[[#This Row],[XYZ]]</f>
        <v>CX</v>
      </c>
    </row>
    <row r="789" spans="1:13" x14ac:dyDescent="0.25">
      <c r="A789" s="22">
        <v>12114</v>
      </c>
      <c r="B789" s="22">
        <v>1119.7150000000001</v>
      </c>
      <c r="C789" s="22">
        <v>24.341630434782612</v>
      </c>
      <c r="D789" s="22">
        <v>8.6954087690221016</v>
      </c>
      <c r="E789" s="22">
        <v>46</v>
      </c>
      <c r="F789" s="22">
        <f t="shared" si="24"/>
        <v>151820</v>
      </c>
      <c r="G789" s="24">
        <f>ABC[[#This Row],[Frecuencia Acumulada]]/SUM($F$78:$F$1143)</f>
        <v>1.2453189394522027E-3</v>
      </c>
      <c r="H789" s="22">
        <f t="shared" si="25"/>
        <v>5783408.4180000005</v>
      </c>
      <c r="I789" s="24">
        <f>H789/SUM(ABC[Carga Total])</f>
        <v>0.97946187664118078</v>
      </c>
      <c r="J789" s="23" t="str">
        <f>IF(ABC[[#This Row],[Acum (%)]] &lt;= 0.8, "A", IF( AND(ABC[[#This Row],[Acum (%)]] &gt; 0.8, ABC[[#This Row],[Acum (%)]] &lt;= 0.95 ), "B",  IF( ABC[[#This Row],[Acum (%)]] &gt; 0.95, "C", "OTHER")))</f>
        <v>C</v>
      </c>
      <c r="K789" s="24">
        <f>ABC[[#This Row],[Carga STDEV]]/ABC[[#This Row],[Carga Promedio]]</f>
        <v>0.35722376084540852</v>
      </c>
      <c r="L78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89" s="26" t="str">
        <f>ABC[[#This Row],[ABC]]&amp;ABC[[#This Row],[XYZ]]</f>
        <v>CY</v>
      </c>
    </row>
    <row r="790" spans="1:13" x14ac:dyDescent="0.25">
      <c r="A790" s="22">
        <v>12117</v>
      </c>
      <c r="B790" s="22">
        <v>1102.9580000000003</v>
      </c>
      <c r="C790" s="22">
        <v>45.956583333333327</v>
      </c>
      <c r="D790" s="22">
        <v>30.869594748000779</v>
      </c>
      <c r="E790" s="22">
        <v>24</v>
      </c>
      <c r="F790" s="22">
        <f t="shared" si="24"/>
        <v>151844</v>
      </c>
      <c r="G790" s="24">
        <f>ABC[[#This Row],[Frecuencia Acumulada]]/SUM($F$78:$F$1143)</f>
        <v>1.2455158018849972E-3</v>
      </c>
      <c r="H790" s="22">
        <f t="shared" si="25"/>
        <v>5784511.3760000002</v>
      </c>
      <c r="I790" s="24">
        <f>H790/SUM(ABC[Carga Total])</f>
        <v>0.9796486705236902</v>
      </c>
      <c r="J790" s="23" t="str">
        <f>IF(ABC[[#This Row],[Acum (%)]] &lt;= 0.8, "A", IF( AND(ABC[[#This Row],[Acum (%)]] &gt; 0.8, ABC[[#This Row],[Acum (%)]] &lt;= 0.95 ), "B",  IF( ABC[[#This Row],[Acum (%)]] &gt; 0.95, "C", "OTHER")))</f>
        <v>C</v>
      </c>
      <c r="K790" s="24">
        <f>ABC[[#This Row],[Carga STDEV]]/ABC[[#This Row],[Carga Promedio]]</f>
        <v>0.67171213586738465</v>
      </c>
      <c r="L790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790" s="26" t="str">
        <f>ABC[[#This Row],[ABC]]&amp;ABC[[#This Row],[XYZ]]</f>
        <v>CZ</v>
      </c>
    </row>
    <row r="791" spans="1:13" x14ac:dyDescent="0.25">
      <c r="A791" s="22">
        <v>323069</v>
      </c>
      <c r="B791" s="22">
        <v>1098.7</v>
      </c>
      <c r="C791" s="22">
        <v>137.33750000000001</v>
      </c>
      <c r="D791" s="22">
        <v>44.226751358360993</v>
      </c>
      <c r="E791" s="22">
        <v>8</v>
      </c>
      <c r="F791" s="22">
        <f t="shared" si="24"/>
        <v>151852</v>
      </c>
      <c r="G791" s="24">
        <f>ABC[[#This Row],[Frecuencia Acumulada]]/SUM($F$78:$F$1143)</f>
        <v>1.2455814226959286E-3</v>
      </c>
      <c r="H791" s="22">
        <f t="shared" si="25"/>
        <v>5785610.0760000004</v>
      </c>
      <c r="I791" s="24">
        <f>H791/SUM(ABC[Carga Total])</f>
        <v>0.97983474328322706</v>
      </c>
      <c r="J791" s="23" t="str">
        <f>IF(ABC[[#This Row],[Acum (%)]] &lt;= 0.8, "A", IF( AND(ABC[[#This Row],[Acum (%)]] &gt; 0.8, ABC[[#This Row],[Acum (%)]] &lt;= 0.95 ), "B",  IF( ABC[[#This Row],[Acum (%)]] &gt; 0.95, "C", "OTHER")))</f>
        <v>C</v>
      </c>
      <c r="K791" s="24">
        <f>ABC[[#This Row],[Carga STDEV]]/ABC[[#This Row],[Carga Promedio]]</f>
        <v>0.32202968132054965</v>
      </c>
      <c r="L79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91" s="26" t="str">
        <f>ABC[[#This Row],[ABC]]&amp;ABC[[#This Row],[XYZ]]</f>
        <v>CY</v>
      </c>
    </row>
    <row r="792" spans="1:13" x14ac:dyDescent="0.25">
      <c r="A792" s="22">
        <v>510241</v>
      </c>
      <c r="B792" s="22">
        <v>1079.8880000000004</v>
      </c>
      <c r="C792" s="22">
        <v>11.866901098901099</v>
      </c>
      <c r="D792" s="22">
        <v>3.0395938180945783</v>
      </c>
      <c r="E792" s="22">
        <v>91</v>
      </c>
      <c r="F792" s="22">
        <f t="shared" si="24"/>
        <v>151943</v>
      </c>
      <c r="G792" s="24">
        <f>ABC[[#This Row],[Frecuencia Acumulada]]/SUM($F$78:$F$1143)</f>
        <v>1.2463278594202743E-3</v>
      </c>
      <c r="H792" s="22">
        <f t="shared" si="25"/>
        <v>5786689.9640000006</v>
      </c>
      <c r="I792" s="24">
        <f>H792/SUM(ABC[Carga Total])</f>
        <v>0.98001763009505083</v>
      </c>
      <c r="J792" s="23" t="str">
        <f>IF(ABC[[#This Row],[Acum (%)]] &lt;= 0.8, "A", IF( AND(ABC[[#This Row],[Acum (%)]] &gt; 0.8, ABC[[#This Row],[Acum (%)]] &lt;= 0.95 ), "B",  IF( ABC[[#This Row],[Acum (%)]] &gt; 0.95, "C", "OTHER")))</f>
        <v>C</v>
      </c>
      <c r="K792" s="24">
        <f>ABC[[#This Row],[Carga STDEV]]/ABC[[#This Row],[Carga Promedio]]</f>
        <v>0.25614048627876834</v>
      </c>
      <c r="L79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92" s="26" t="str">
        <f>ABC[[#This Row],[ABC]]&amp;ABC[[#This Row],[XYZ]]</f>
        <v>CX</v>
      </c>
    </row>
    <row r="793" spans="1:13" x14ac:dyDescent="0.25">
      <c r="A793" s="22">
        <v>510246</v>
      </c>
      <c r="B793" s="22">
        <v>1079.3440000000003</v>
      </c>
      <c r="C793" s="22">
        <v>11.992711111111113</v>
      </c>
      <c r="D793" s="22">
        <v>3.5945581786744198</v>
      </c>
      <c r="E793" s="22">
        <v>90</v>
      </c>
      <c r="F793" s="22">
        <f t="shared" si="24"/>
        <v>152033</v>
      </c>
      <c r="G793" s="24">
        <f>ABC[[#This Row],[Frecuencia Acumulada]]/SUM($F$78:$F$1143)</f>
        <v>1.2470660935432535E-3</v>
      </c>
      <c r="H793" s="22">
        <f t="shared" si="25"/>
        <v>5787769.3080000002</v>
      </c>
      <c r="I793" s="24">
        <f>H793/SUM(ABC[Carga Total])</f>
        <v>0.98020042477655567</v>
      </c>
      <c r="J793" s="23" t="str">
        <f>IF(ABC[[#This Row],[Acum (%)]] &lt;= 0.8, "A", IF( AND(ABC[[#This Row],[Acum (%)]] &gt; 0.8, ABC[[#This Row],[Acum (%)]] &lt;= 0.95 ), "B",  IF( ABC[[#This Row],[Acum (%)]] &gt; 0.95, "C", "OTHER")))</f>
        <v>C</v>
      </c>
      <c r="K793" s="24">
        <f>ABC[[#This Row],[Carga STDEV]]/ABC[[#This Row],[Carga Promedio]]</f>
        <v>0.29972857224452792</v>
      </c>
      <c r="L79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93" s="26" t="str">
        <f>ABC[[#This Row],[ABC]]&amp;ABC[[#This Row],[XYZ]]</f>
        <v>CX</v>
      </c>
    </row>
    <row r="794" spans="1:13" x14ac:dyDescent="0.25">
      <c r="A794" s="22">
        <v>2658</v>
      </c>
      <c r="B794" s="22">
        <v>1074.4000000000001</v>
      </c>
      <c r="C794" s="22">
        <v>7.4611111111111139</v>
      </c>
      <c r="D794" s="22">
        <v>2.0018212375954718</v>
      </c>
      <c r="E794" s="22">
        <v>144</v>
      </c>
      <c r="F794" s="22">
        <f t="shared" si="24"/>
        <v>152177</v>
      </c>
      <c r="G794" s="24">
        <f>ABC[[#This Row],[Frecuencia Acumulada]]/SUM($F$78:$F$1143)</f>
        <v>1.24824726814002E-3</v>
      </c>
      <c r="H794" s="22">
        <f t="shared" si="25"/>
        <v>5788843.7080000006</v>
      </c>
      <c r="I794" s="24">
        <f>H794/SUM(ABC[Carga Total])</f>
        <v>0.98038238215604634</v>
      </c>
      <c r="J794" s="23" t="str">
        <f>IF(ABC[[#This Row],[Acum (%)]] &lt;= 0.8, "A", IF( AND(ABC[[#This Row],[Acum (%)]] &gt; 0.8, ABC[[#This Row],[Acum (%)]] &lt;= 0.95 ), "B",  IF( ABC[[#This Row],[Acum (%)]] &gt; 0.95, "C", "OTHER")))</f>
        <v>C</v>
      </c>
      <c r="K794" s="24">
        <f>ABC[[#This Row],[Carga STDEV]]/ABC[[#This Row],[Carga Promedio]]</f>
        <v>0.26830068709395738</v>
      </c>
      <c r="L79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94" s="26" t="str">
        <f>ABC[[#This Row],[ABC]]&amp;ABC[[#This Row],[XYZ]]</f>
        <v>CX</v>
      </c>
    </row>
    <row r="795" spans="1:13" x14ac:dyDescent="0.25">
      <c r="A795" s="22">
        <v>120151</v>
      </c>
      <c r="B795" s="22">
        <v>1070.8759999999997</v>
      </c>
      <c r="C795" s="22">
        <v>26.118926829268297</v>
      </c>
      <c r="D795" s="22">
        <v>11.636273611836057</v>
      </c>
      <c r="E795" s="22">
        <v>41</v>
      </c>
      <c r="F795" s="22">
        <f t="shared" si="24"/>
        <v>152218</v>
      </c>
      <c r="G795" s="24">
        <f>ABC[[#This Row],[Frecuencia Acumulada]]/SUM($F$78:$F$1143)</f>
        <v>1.248583574796044E-3</v>
      </c>
      <c r="H795" s="22">
        <f t="shared" si="25"/>
        <v>5789914.5840000007</v>
      </c>
      <c r="I795" s="24">
        <f>H795/SUM(ABC[Carga Total])</f>
        <v>0.98056374272075175</v>
      </c>
      <c r="J795" s="23" t="str">
        <f>IF(ABC[[#This Row],[Acum (%)]] &lt;= 0.8, "A", IF( AND(ABC[[#This Row],[Acum (%)]] &gt; 0.8, ABC[[#This Row],[Acum (%)]] &lt;= 0.95 ), "B",  IF( ABC[[#This Row],[Acum (%)]] &gt; 0.95, "C", "OTHER")))</f>
        <v>C</v>
      </c>
      <c r="K795" s="24">
        <f>ABC[[#This Row],[Carga STDEV]]/ABC[[#This Row],[Carga Promedio]]</f>
        <v>0.44551116850623063</v>
      </c>
      <c r="L79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95" s="26" t="str">
        <f>ABC[[#This Row],[ABC]]&amp;ABC[[#This Row],[XYZ]]</f>
        <v>CY</v>
      </c>
    </row>
    <row r="796" spans="1:13" x14ac:dyDescent="0.25">
      <c r="A796" s="22">
        <v>510172</v>
      </c>
      <c r="B796" s="22">
        <v>1068.0299999999997</v>
      </c>
      <c r="C796" s="22">
        <v>14.833749999999998</v>
      </c>
      <c r="D796" s="22">
        <v>3.7774949548348591</v>
      </c>
      <c r="E796" s="22">
        <v>72</v>
      </c>
      <c r="F796" s="22">
        <f t="shared" si="24"/>
        <v>152290</v>
      </c>
      <c r="G796" s="24">
        <f>ABC[[#This Row],[Frecuencia Acumulada]]/SUM($F$78:$F$1143)</f>
        <v>1.2491741620944273E-3</v>
      </c>
      <c r="H796" s="22">
        <f t="shared" si="25"/>
        <v>5790982.614000001</v>
      </c>
      <c r="I796" s="24">
        <f>H796/SUM(ABC[Carga Total])</f>
        <v>0.98074462129485585</v>
      </c>
      <c r="J796" s="23" t="str">
        <f>IF(ABC[[#This Row],[Acum (%)]] &lt;= 0.8, "A", IF( AND(ABC[[#This Row],[Acum (%)]] &gt; 0.8, ABC[[#This Row],[Acum (%)]] &lt;= 0.95 ), "B",  IF( ABC[[#This Row],[Acum (%)]] &gt; 0.95, "C", "OTHER")))</f>
        <v>C</v>
      </c>
      <c r="K796" s="24">
        <f>ABC[[#This Row],[Carga STDEV]]/ABC[[#This Row],[Carga Promedio]]</f>
        <v>0.25465542798246293</v>
      </c>
      <c r="L79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96" s="26" t="str">
        <f>ABC[[#This Row],[ABC]]&amp;ABC[[#This Row],[XYZ]]</f>
        <v>CX</v>
      </c>
    </row>
    <row r="797" spans="1:13" x14ac:dyDescent="0.25">
      <c r="A797" s="22">
        <v>510258</v>
      </c>
      <c r="B797" s="22">
        <v>1057.9059999999999</v>
      </c>
      <c r="C797" s="22">
        <v>16.275476923076923</v>
      </c>
      <c r="D797" s="22">
        <v>2.3347054358345467</v>
      </c>
      <c r="E797" s="22">
        <v>65</v>
      </c>
      <c r="F797" s="22">
        <f t="shared" si="24"/>
        <v>152355</v>
      </c>
      <c r="G797" s="24">
        <f>ABC[[#This Row],[Frecuencia Acumulada]]/SUM($F$78:$F$1143)</f>
        <v>1.2497073311832456E-3</v>
      </c>
      <c r="H797" s="22">
        <f t="shared" si="25"/>
        <v>5792040.5200000014</v>
      </c>
      <c r="I797" s="24">
        <f>H797/SUM(ABC[Carga Total])</f>
        <v>0.98092378529663116</v>
      </c>
      <c r="J797" s="23" t="str">
        <f>IF(ABC[[#This Row],[Acum (%)]] &lt;= 0.8, "A", IF( AND(ABC[[#This Row],[Acum (%)]] &gt; 0.8, ABC[[#This Row],[Acum (%)]] &lt;= 0.95 ), "B",  IF( ABC[[#This Row],[Acum (%)]] &gt; 0.95, "C", "OTHER")))</f>
        <v>C</v>
      </c>
      <c r="K797" s="24">
        <f>ABC[[#This Row],[Carga STDEV]]/ABC[[#This Row],[Carga Promedio]]</f>
        <v>0.14344927935870061</v>
      </c>
      <c r="L79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797" s="26" t="str">
        <f>ABC[[#This Row],[ABC]]&amp;ABC[[#This Row],[XYZ]]</f>
        <v>CX</v>
      </c>
    </row>
    <row r="798" spans="1:13" x14ac:dyDescent="0.25">
      <c r="A798" s="22">
        <v>23521</v>
      </c>
      <c r="B798" s="22">
        <v>1047.2999999999995</v>
      </c>
      <c r="C798" s="22">
        <v>20.945999999999998</v>
      </c>
      <c r="D798" s="22">
        <v>12.963846273544037</v>
      </c>
      <c r="E798" s="22">
        <v>50</v>
      </c>
      <c r="F798" s="22">
        <f t="shared" si="24"/>
        <v>152405</v>
      </c>
      <c r="G798" s="24">
        <f>ABC[[#This Row],[Frecuencia Acumulada]]/SUM($F$78:$F$1143)</f>
        <v>1.2501174612515673E-3</v>
      </c>
      <c r="H798" s="22">
        <f t="shared" si="25"/>
        <v>5793087.8200000012</v>
      </c>
      <c r="I798" s="24">
        <f>H798/SUM(ABC[Carga Total])</f>
        <v>0.98110115309590562</v>
      </c>
      <c r="J798" s="23" t="str">
        <f>IF(ABC[[#This Row],[Acum (%)]] &lt;= 0.8, "A", IF( AND(ABC[[#This Row],[Acum (%)]] &gt; 0.8, ABC[[#This Row],[Acum (%)]] &lt;= 0.95 ), "B",  IF( ABC[[#This Row],[Acum (%)]] &gt; 0.95, "C", "OTHER")))</f>
        <v>C</v>
      </c>
      <c r="K798" s="24">
        <f>ABC[[#This Row],[Carga STDEV]]/ABC[[#This Row],[Carga Promedio]]</f>
        <v>0.61891751520786975</v>
      </c>
      <c r="L798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798" s="26" t="str">
        <f>ABC[[#This Row],[ABC]]&amp;ABC[[#This Row],[XYZ]]</f>
        <v>CZ</v>
      </c>
    </row>
    <row r="799" spans="1:13" x14ac:dyDescent="0.25">
      <c r="A799" s="22">
        <v>3251131</v>
      </c>
      <c r="B799" s="22">
        <v>1045.57</v>
      </c>
      <c r="C799" s="22">
        <v>55.03</v>
      </c>
      <c r="D799" s="22">
        <v>18.364385823290327</v>
      </c>
      <c r="E799" s="22">
        <v>19</v>
      </c>
      <c r="F799" s="22">
        <f t="shared" si="24"/>
        <v>152424</v>
      </c>
      <c r="G799" s="24">
        <f>ABC[[#This Row],[Frecuencia Acumulada]]/SUM($F$78:$F$1143)</f>
        <v>1.2502733106775296E-3</v>
      </c>
      <c r="H799" s="22">
        <f t="shared" si="25"/>
        <v>5794133.3900000015</v>
      </c>
      <c r="I799" s="24">
        <f>H799/SUM(ABC[Carga Total])</f>
        <v>0.98127822790721808</v>
      </c>
      <c r="J799" s="23" t="str">
        <f>IF(ABC[[#This Row],[Acum (%)]] &lt;= 0.8, "A", IF( AND(ABC[[#This Row],[Acum (%)]] &gt; 0.8, ABC[[#This Row],[Acum (%)]] &lt;= 0.95 ), "B",  IF( ABC[[#This Row],[Acum (%)]] &gt; 0.95, "C", "OTHER")))</f>
        <v>C</v>
      </c>
      <c r="K799" s="24">
        <f>ABC[[#This Row],[Carga STDEV]]/ABC[[#This Row],[Carga Promedio]]</f>
        <v>0.33371589720680223</v>
      </c>
      <c r="L79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799" s="26" t="str">
        <f>ABC[[#This Row],[ABC]]&amp;ABC[[#This Row],[XYZ]]</f>
        <v>CY</v>
      </c>
    </row>
    <row r="800" spans="1:13" x14ac:dyDescent="0.25">
      <c r="A800" s="22">
        <v>12113</v>
      </c>
      <c r="B800" s="22">
        <v>1045.5429999999999</v>
      </c>
      <c r="C800" s="22">
        <v>26.808794871794866</v>
      </c>
      <c r="D800" s="22">
        <v>9.6463197677704127</v>
      </c>
      <c r="E800" s="22">
        <v>39</v>
      </c>
      <c r="F800" s="22">
        <f t="shared" si="24"/>
        <v>152463</v>
      </c>
      <c r="G800" s="24">
        <f>ABC[[#This Row],[Frecuencia Acumulada]]/SUM($F$78:$F$1143)</f>
        <v>1.2505932121308207E-3</v>
      </c>
      <c r="H800" s="22">
        <f t="shared" si="25"/>
        <v>5795178.9330000011</v>
      </c>
      <c r="I800" s="24">
        <f>H800/SUM(ABC[Carga Total])</f>
        <v>0.98145529814588583</v>
      </c>
      <c r="J800" s="23" t="str">
        <f>IF(ABC[[#This Row],[Acum (%)]] &lt;= 0.8, "A", IF( AND(ABC[[#This Row],[Acum (%)]] &gt; 0.8, ABC[[#This Row],[Acum (%)]] &lt;= 0.95 ), "B",  IF( ABC[[#This Row],[Acum (%)]] &gt; 0.95, "C", "OTHER")))</f>
        <v>C</v>
      </c>
      <c r="K800" s="24">
        <f>ABC[[#This Row],[Carga STDEV]]/ABC[[#This Row],[Carga Promedio]]</f>
        <v>0.3598192240233507</v>
      </c>
      <c r="L80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00" s="26" t="str">
        <f>ABC[[#This Row],[ABC]]&amp;ABC[[#This Row],[XYZ]]</f>
        <v>CY</v>
      </c>
    </row>
    <row r="801" spans="1:13" x14ac:dyDescent="0.25">
      <c r="A801" s="22">
        <v>34214</v>
      </c>
      <c r="B801" s="22">
        <v>1040.42</v>
      </c>
      <c r="C801" s="22">
        <v>18.578928571428573</v>
      </c>
      <c r="D801" s="22">
        <v>5.1813183013842865</v>
      </c>
      <c r="E801" s="22">
        <v>56</v>
      </c>
      <c r="F801" s="22">
        <f t="shared" si="24"/>
        <v>152519</v>
      </c>
      <c r="G801" s="24">
        <f>ABC[[#This Row],[Frecuencia Acumulada]]/SUM($F$78:$F$1143)</f>
        <v>1.251052557807341E-3</v>
      </c>
      <c r="H801" s="22">
        <f t="shared" si="25"/>
        <v>5796219.3530000011</v>
      </c>
      <c r="I801" s="24">
        <f>H801/SUM(ABC[Carga Total])</f>
        <v>0.98163150076759997</v>
      </c>
      <c r="J801" s="23" t="str">
        <f>IF(ABC[[#This Row],[Acum (%)]] &lt;= 0.8, "A", IF( AND(ABC[[#This Row],[Acum (%)]] &gt; 0.8, ABC[[#This Row],[Acum (%)]] &lt;= 0.95 ), "B",  IF( ABC[[#This Row],[Acum (%)]] &gt; 0.95, "C", "OTHER")))</f>
        <v>C</v>
      </c>
      <c r="K801" s="24">
        <f>ABC[[#This Row],[Carga STDEV]]/ABC[[#This Row],[Carga Promedio]]</f>
        <v>0.27888143718644393</v>
      </c>
      <c r="L80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01" s="26" t="str">
        <f>ABC[[#This Row],[ABC]]&amp;ABC[[#This Row],[XYZ]]</f>
        <v>CX</v>
      </c>
    </row>
    <row r="802" spans="1:13" x14ac:dyDescent="0.25">
      <c r="A802" s="22">
        <v>23555</v>
      </c>
      <c r="B802" s="22">
        <v>1032.4999999999998</v>
      </c>
      <c r="C802" s="22">
        <v>25.18292682926829</v>
      </c>
      <c r="D802" s="22">
        <v>10.883172847084261</v>
      </c>
      <c r="E802" s="22">
        <v>41</v>
      </c>
      <c r="F802" s="22">
        <f t="shared" si="24"/>
        <v>152560</v>
      </c>
      <c r="G802" s="24">
        <f>ABC[[#This Row],[Frecuencia Acumulada]]/SUM($F$78:$F$1143)</f>
        <v>1.2513888644633648E-3</v>
      </c>
      <c r="H802" s="22">
        <f t="shared" si="25"/>
        <v>5797251.8530000011</v>
      </c>
      <c r="I802" s="24">
        <f>H802/SUM(ABC[Carga Total])</f>
        <v>0.98180636208026195</v>
      </c>
      <c r="J802" s="23" t="str">
        <f>IF(ABC[[#This Row],[Acum (%)]] &lt;= 0.8, "A", IF( AND(ABC[[#This Row],[Acum (%)]] &gt; 0.8, ABC[[#This Row],[Acum (%)]] &lt;= 0.95 ), "B",  IF( ABC[[#This Row],[Acum (%)]] &gt; 0.95, "C", "OTHER")))</f>
        <v>C</v>
      </c>
      <c r="K802" s="24">
        <f>ABC[[#This Row],[Carga STDEV]]/ABC[[#This Row],[Carga Promedio]]</f>
        <v>0.43216473291085206</v>
      </c>
      <c r="L80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02" s="26" t="str">
        <f>ABC[[#This Row],[ABC]]&amp;ABC[[#This Row],[XYZ]]</f>
        <v>CY</v>
      </c>
    </row>
    <row r="803" spans="1:13" x14ac:dyDescent="0.25">
      <c r="A803" s="22">
        <v>3224</v>
      </c>
      <c r="B803" s="22">
        <v>1029.5</v>
      </c>
      <c r="C803" s="22">
        <v>30.279411764705884</v>
      </c>
      <c r="D803" s="22">
        <v>3.8382271327113568</v>
      </c>
      <c r="E803" s="22">
        <v>34</v>
      </c>
      <c r="F803" s="22">
        <f t="shared" si="24"/>
        <v>152594</v>
      </c>
      <c r="G803" s="24">
        <f>ABC[[#This Row],[Frecuencia Acumulada]]/SUM($F$78:$F$1143)</f>
        <v>1.2516677529098236E-3</v>
      </c>
      <c r="H803" s="22">
        <f t="shared" si="25"/>
        <v>5798281.3530000011</v>
      </c>
      <c r="I803" s="24">
        <f>H803/SUM(ABC[Carga Total])</f>
        <v>0.98198071532131337</v>
      </c>
      <c r="J803" s="23" t="str">
        <f>IF(ABC[[#This Row],[Acum (%)]] &lt;= 0.8, "A", IF( AND(ABC[[#This Row],[Acum (%)]] &gt; 0.8, ABC[[#This Row],[Acum (%)]] &lt;= 0.95 ), "B",  IF( ABC[[#This Row],[Acum (%)]] &gt; 0.95, "C", "OTHER")))</f>
        <v>C</v>
      </c>
      <c r="K803" s="24">
        <f>ABC[[#This Row],[Carga STDEV]]/ABC[[#This Row],[Carga Promedio]]</f>
        <v>0.1267602938437942</v>
      </c>
      <c r="L80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03" s="26" t="str">
        <f>ABC[[#This Row],[ABC]]&amp;ABC[[#This Row],[XYZ]]</f>
        <v>CX</v>
      </c>
    </row>
    <row r="804" spans="1:13" x14ac:dyDescent="0.25">
      <c r="A804" s="22">
        <v>2653</v>
      </c>
      <c r="B804" s="22">
        <v>1018.3</v>
      </c>
      <c r="C804" s="22">
        <v>44.27391304347826</v>
      </c>
      <c r="D804" s="22">
        <v>13.274692853536433</v>
      </c>
      <c r="E804" s="22">
        <v>23</v>
      </c>
      <c r="F804" s="22">
        <f t="shared" si="24"/>
        <v>152617</v>
      </c>
      <c r="G804" s="24">
        <f>ABC[[#This Row],[Frecuencia Acumulada]]/SUM($F$78:$F$1143)</f>
        <v>1.2518564127412515E-3</v>
      </c>
      <c r="H804" s="22">
        <f t="shared" si="25"/>
        <v>5799299.6530000009</v>
      </c>
      <c r="I804" s="24">
        <f>H804/SUM(ABC[Carga Total])</f>
        <v>0.98215317176168493</v>
      </c>
      <c r="J804" s="23" t="str">
        <f>IF(ABC[[#This Row],[Acum (%)]] &lt;= 0.8, "A", IF( AND(ABC[[#This Row],[Acum (%)]] &gt; 0.8, ABC[[#This Row],[Acum (%)]] &lt;= 0.95 ), "B",  IF( ABC[[#This Row],[Acum (%)]] &gt; 0.95, "C", "OTHER")))</f>
        <v>C</v>
      </c>
      <c r="K804" s="24">
        <f>ABC[[#This Row],[Carga STDEV]]/ABC[[#This Row],[Carga Promedio]]</f>
        <v>0.29983102782219184</v>
      </c>
      <c r="L80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04" s="26" t="str">
        <f>ABC[[#This Row],[ABC]]&amp;ABC[[#This Row],[XYZ]]</f>
        <v>CX</v>
      </c>
    </row>
    <row r="805" spans="1:13" x14ac:dyDescent="0.25">
      <c r="A805" s="22">
        <v>67053</v>
      </c>
      <c r="B805" s="22">
        <v>1017.6</v>
      </c>
      <c r="C805" s="22">
        <v>25.439999999999998</v>
      </c>
      <c r="D805" s="22">
        <v>2.8681093567106668</v>
      </c>
      <c r="E805" s="22">
        <v>40</v>
      </c>
      <c r="F805" s="22">
        <f t="shared" si="24"/>
        <v>152657</v>
      </c>
      <c r="G805" s="24">
        <f>ABC[[#This Row],[Frecuencia Acumulada]]/SUM($F$78:$F$1143)</f>
        <v>1.252184516795909E-3</v>
      </c>
      <c r="H805" s="22">
        <f t="shared" si="25"/>
        <v>5800317.2530000005</v>
      </c>
      <c r="I805" s="24">
        <f>H805/SUM(ABC[Carga Total])</f>
        <v>0.98232550965201404</v>
      </c>
      <c r="J805" s="23" t="str">
        <f>IF(ABC[[#This Row],[Acum (%)]] &lt;= 0.8, "A", IF( AND(ABC[[#This Row],[Acum (%)]] &gt; 0.8, ABC[[#This Row],[Acum (%)]] &lt;= 0.95 ), "B",  IF( ABC[[#This Row],[Acum (%)]] &gt; 0.95, "C", "OTHER")))</f>
        <v>C</v>
      </c>
      <c r="K805" s="24">
        <f>ABC[[#This Row],[Carga STDEV]]/ABC[[#This Row],[Carga Promedio]]</f>
        <v>0.11274014766944446</v>
      </c>
      <c r="L80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05" s="26" t="str">
        <f>ABC[[#This Row],[ABC]]&amp;ABC[[#This Row],[XYZ]]</f>
        <v>CX</v>
      </c>
    </row>
    <row r="806" spans="1:13" x14ac:dyDescent="0.25">
      <c r="A806" s="22">
        <v>55011</v>
      </c>
      <c r="B806" s="22">
        <v>1013.4529999999996</v>
      </c>
      <c r="C806" s="22">
        <v>18.767648148148147</v>
      </c>
      <c r="D806" s="22">
        <v>4.0384243899211132</v>
      </c>
      <c r="E806" s="22">
        <v>54</v>
      </c>
      <c r="F806" s="22">
        <f t="shared" si="24"/>
        <v>152711</v>
      </c>
      <c r="G806" s="24">
        <f>ABC[[#This Row],[Frecuencia Acumulada]]/SUM($F$78:$F$1143)</f>
        <v>1.2526274572696966E-3</v>
      </c>
      <c r="H806" s="22">
        <f t="shared" si="25"/>
        <v>5801330.7060000002</v>
      </c>
      <c r="I806" s="24">
        <f>H806/SUM(ABC[Carga Total])</f>
        <v>0.98249714521802012</v>
      </c>
      <c r="J806" s="23" t="str">
        <f>IF(ABC[[#This Row],[Acum (%)]] &lt;= 0.8, "A", IF( AND(ABC[[#This Row],[Acum (%)]] &gt; 0.8, ABC[[#This Row],[Acum (%)]] &lt;= 0.95 ), "B",  IF( ABC[[#This Row],[Acum (%)]] &gt; 0.95, "C", "OTHER")))</f>
        <v>C</v>
      </c>
      <c r="K806" s="24">
        <f>ABC[[#This Row],[Carga STDEV]]/ABC[[#This Row],[Carga Promedio]]</f>
        <v>0.21518009918145203</v>
      </c>
      <c r="L80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06" s="26" t="str">
        <f>ABC[[#This Row],[ABC]]&amp;ABC[[#This Row],[XYZ]]</f>
        <v>CX</v>
      </c>
    </row>
    <row r="807" spans="1:13" x14ac:dyDescent="0.25">
      <c r="A807" s="22">
        <v>334437</v>
      </c>
      <c r="B807" s="22">
        <v>1009.8000000000001</v>
      </c>
      <c r="C807" s="22">
        <v>6.3112500000000002</v>
      </c>
      <c r="D807" s="22">
        <v>1.6180968516697782</v>
      </c>
      <c r="E807" s="22">
        <v>160</v>
      </c>
      <c r="F807" s="22">
        <f t="shared" si="24"/>
        <v>152871</v>
      </c>
      <c r="G807" s="24">
        <f>ABC[[#This Row],[Frecuencia Acumulada]]/SUM($F$78:$F$1143)</f>
        <v>1.2539398734883263E-3</v>
      </c>
      <c r="H807" s="22">
        <f t="shared" si="25"/>
        <v>5802340.5060000001</v>
      </c>
      <c r="I807" s="24">
        <f>H807/SUM(ABC[Carga Total])</f>
        <v>0.98266816212216157</v>
      </c>
      <c r="J807" s="23" t="str">
        <f>IF(ABC[[#This Row],[Acum (%)]] &lt;= 0.8, "A", IF( AND(ABC[[#This Row],[Acum (%)]] &gt; 0.8, ABC[[#This Row],[Acum (%)]] &lt;= 0.95 ), "B",  IF( ABC[[#This Row],[Acum (%)]] &gt; 0.95, "C", "OTHER")))</f>
        <v>C</v>
      </c>
      <c r="K807" s="24">
        <f>ABC[[#This Row],[Carga STDEV]]/ABC[[#This Row],[Carga Promedio]]</f>
        <v>0.25638294342163254</v>
      </c>
      <c r="L80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07" s="26" t="str">
        <f>ABC[[#This Row],[ABC]]&amp;ABC[[#This Row],[XYZ]]</f>
        <v>CX</v>
      </c>
    </row>
    <row r="808" spans="1:13" x14ac:dyDescent="0.25">
      <c r="A808" s="22">
        <v>510180</v>
      </c>
      <c r="B808" s="22">
        <v>1007.7250000000004</v>
      </c>
      <c r="C808" s="22">
        <v>14.604710144927536</v>
      </c>
      <c r="D808" s="22">
        <v>3.2963707632586097</v>
      </c>
      <c r="E808" s="22">
        <v>69</v>
      </c>
      <c r="F808" s="22">
        <f t="shared" si="24"/>
        <v>152940</v>
      </c>
      <c r="G808" s="24">
        <f>ABC[[#This Row],[Frecuencia Acumulada]]/SUM($F$78:$F$1143)</f>
        <v>1.2545058529826103E-3</v>
      </c>
      <c r="H808" s="22">
        <f t="shared" si="25"/>
        <v>5803348.2309999997</v>
      </c>
      <c r="I808" s="24">
        <f>H808/SUM(ABC[Carga Total])</f>
        <v>0.98283882761010566</v>
      </c>
      <c r="J808" s="23" t="str">
        <f>IF(ABC[[#This Row],[Acum (%)]] &lt;= 0.8, "A", IF( AND(ABC[[#This Row],[Acum (%)]] &gt; 0.8, ABC[[#This Row],[Acum (%)]] &lt;= 0.95 ), "B",  IF( ABC[[#This Row],[Acum (%)]] &gt; 0.95, "C", "OTHER")))</f>
        <v>C</v>
      </c>
      <c r="K808" s="24">
        <f>ABC[[#This Row],[Carga STDEV]]/ABC[[#This Row],[Carga Promedio]]</f>
        <v>0.22570600378560032</v>
      </c>
      <c r="L808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08" s="26" t="str">
        <f>ABC[[#This Row],[ABC]]&amp;ABC[[#This Row],[XYZ]]</f>
        <v>CX</v>
      </c>
    </row>
    <row r="809" spans="1:13" x14ac:dyDescent="0.25">
      <c r="A809" s="22">
        <v>1216</v>
      </c>
      <c r="B809" s="22">
        <v>1003.822</v>
      </c>
      <c r="C809" s="22">
        <v>18.589296296296297</v>
      </c>
      <c r="D809" s="22">
        <v>8.0390507949718142</v>
      </c>
      <c r="E809" s="22">
        <v>54</v>
      </c>
      <c r="F809" s="22">
        <f t="shared" si="24"/>
        <v>152994</v>
      </c>
      <c r="G809" s="24">
        <f>ABC[[#This Row],[Frecuencia Acumulada]]/SUM($F$78:$F$1143)</f>
        <v>1.2549487934563977E-3</v>
      </c>
      <c r="H809" s="22">
        <f t="shared" si="25"/>
        <v>5804352.0529999994</v>
      </c>
      <c r="I809" s="24">
        <f>H809/SUM(ABC[Carga Total])</f>
        <v>0.98300883209688428</v>
      </c>
      <c r="J809" s="23" t="str">
        <f>IF(ABC[[#This Row],[Acum (%)]] &lt;= 0.8, "A", IF( AND(ABC[[#This Row],[Acum (%)]] &gt; 0.8, ABC[[#This Row],[Acum (%)]] &lt;= 0.95 ), "B",  IF( ABC[[#This Row],[Acum (%)]] &gt; 0.95, "C", "OTHER")))</f>
        <v>C</v>
      </c>
      <c r="K809" s="24">
        <f>ABC[[#This Row],[Carga STDEV]]/ABC[[#This Row],[Carga Promedio]]</f>
        <v>0.43245589649208521</v>
      </c>
      <c r="L80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09" s="26" t="str">
        <f>ABC[[#This Row],[ABC]]&amp;ABC[[#This Row],[XYZ]]</f>
        <v>CY</v>
      </c>
    </row>
    <row r="810" spans="1:13" x14ac:dyDescent="0.25">
      <c r="A810" s="22">
        <v>2255</v>
      </c>
      <c r="B810" s="22">
        <v>1002.2999999999998</v>
      </c>
      <c r="C810" s="22">
        <v>10.894565217391303</v>
      </c>
      <c r="D810" s="22">
        <v>3.6882457824477903</v>
      </c>
      <c r="E810" s="22">
        <v>92</v>
      </c>
      <c r="F810" s="22">
        <f t="shared" si="24"/>
        <v>153086</v>
      </c>
      <c r="G810" s="24">
        <f>ABC[[#This Row],[Frecuencia Acumulada]]/SUM($F$78:$F$1143)</f>
        <v>1.2557034327821098E-3</v>
      </c>
      <c r="H810" s="22">
        <f t="shared" si="25"/>
        <v>5805354.3529999992</v>
      </c>
      <c r="I810" s="24">
        <f>H810/SUM(ABC[Carga Total])</f>
        <v>0.98317857882199922</v>
      </c>
      <c r="J810" s="23" t="str">
        <f>IF(ABC[[#This Row],[Acum (%)]] &lt;= 0.8, "A", IF( AND(ABC[[#This Row],[Acum (%)]] &gt; 0.8, ABC[[#This Row],[Acum (%)]] &lt;= 0.95 ), "B",  IF( ABC[[#This Row],[Acum (%)]] &gt; 0.95, "C", "OTHER")))</f>
        <v>C</v>
      </c>
      <c r="K810" s="24">
        <f>ABC[[#This Row],[Carga STDEV]]/ABC[[#This Row],[Carga Promedio]]</f>
        <v>0.33853997005407238</v>
      </c>
      <c r="L81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10" s="26" t="str">
        <f>ABC[[#This Row],[ABC]]&amp;ABC[[#This Row],[XYZ]]</f>
        <v>CY</v>
      </c>
    </row>
    <row r="811" spans="1:13" x14ac:dyDescent="0.25">
      <c r="A811" s="22">
        <v>39425</v>
      </c>
      <c r="B811" s="22">
        <v>997.70000000000016</v>
      </c>
      <c r="C811" s="22">
        <v>62.356250000000003</v>
      </c>
      <c r="D811" s="22">
        <v>23.204969834067875</v>
      </c>
      <c r="E811" s="22">
        <v>16</v>
      </c>
      <c r="F811" s="22">
        <f t="shared" si="24"/>
        <v>153102</v>
      </c>
      <c r="G811" s="24">
        <f>ABC[[#This Row],[Frecuencia Acumulada]]/SUM($F$78:$F$1143)</f>
        <v>1.2558346744039727E-3</v>
      </c>
      <c r="H811" s="22">
        <f t="shared" si="25"/>
        <v>5806352.0529999994</v>
      </c>
      <c r="I811" s="24">
        <f>H811/SUM(ABC[Carga Total])</f>
        <v>0.98334754650397782</v>
      </c>
      <c r="J811" s="23" t="str">
        <f>IF(ABC[[#This Row],[Acum (%)]] &lt;= 0.8, "A", IF( AND(ABC[[#This Row],[Acum (%)]] &gt; 0.8, ABC[[#This Row],[Acum (%)]] &lt;= 0.95 ), "B",  IF( ABC[[#This Row],[Acum (%)]] &gt; 0.95, "C", "OTHER")))</f>
        <v>C</v>
      </c>
      <c r="K811" s="24">
        <f>ABC[[#This Row],[Carga STDEV]]/ABC[[#This Row],[Carga Promedio]]</f>
        <v>0.37213542883139822</v>
      </c>
      <c r="L81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11" s="26" t="str">
        <f>ABC[[#This Row],[ABC]]&amp;ABC[[#This Row],[XYZ]]</f>
        <v>CY</v>
      </c>
    </row>
    <row r="812" spans="1:13" x14ac:dyDescent="0.25">
      <c r="A812" s="22">
        <v>3343182</v>
      </c>
      <c r="B812" s="22">
        <v>958.59999999999991</v>
      </c>
      <c r="C812" s="22">
        <v>68.471428571428575</v>
      </c>
      <c r="D812" s="22">
        <v>12.286980512310176</v>
      </c>
      <c r="E812" s="22">
        <v>14</v>
      </c>
      <c r="F812" s="22">
        <f t="shared" si="24"/>
        <v>153116</v>
      </c>
      <c r="G812" s="24">
        <f>ABC[[#This Row],[Frecuencia Acumulada]]/SUM($F$78:$F$1143)</f>
        <v>1.2559495108231029E-3</v>
      </c>
      <c r="H812" s="22">
        <f t="shared" si="25"/>
        <v>5807310.652999999</v>
      </c>
      <c r="I812" s="24">
        <f>H812/SUM(ABC[Carga Total])</f>
        <v>0.98350989231929764</v>
      </c>
      <c r="J812" s="23" t="str">
        <f>IF(ABC[[#This Row],[Acum (%)]] &lt;= 0.8, "A", IF( AND(ABC[[#This Row],[Acum (%)]] &gt; 0.8, ABC[[#This Row],[Acum (%)]] &lt;= 0.95 ), "B",  IF( ABC[[#This Row],[Acum (%)]] &gt; 0.95, "C", "OTHER")))</f>
        <v>C</v>
      </c>
      <c r="K812" s="24">
        <f>ABC[[#This Row],[Carga STDEV]]/ABC[[#This Row],[Carga Promedio]]</f>
        <v>0.17944682575875492</v>
      </c>
      <c r="L81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12" s="26" t="str">
        <f>ABC[[#This Row],[ABC]]&amp;ABC[[#This Row],[XYZ]]</f>
        <v>CX</v>
      </c>
    </row>
    <row r="813" spans="1:13" x14ac:dyDescent="0.25">
      <c r="A813" s="22">
        <v>3963</v>
      </c>
      <c r="B813" s="22">
        <v>942.4000000000002</v>
      </c>
      <c r="C813" s="22">
        <v>37.695999999999998</v>
      </c>
      <c r="D813" s="22">
        <v>16.376010910271564</v>
      </c>
      <c r="E813" s="22">
        <v>25</v>
      </c>
      <c r="F813" s="22">
        <f t="shared" si="24"/>
        <v>153141</v>
      </c>
      <c r="G813" s="24">
        <f>ABC[[#This Row],[Frecuencia Acumulada]]/SUM($F$78:$F$1143)</f>
        <v>1.2561545758572638E-3</v>
      </c>
      <c r="H813" s="22">
        <f t="shared" si="25"/>
        <v>5808253.0529999994</v>
      </c>
      <c r="I813" s="24">
        <f>H813/SUM(ABC[Carga Total])</f>
        <v>0.98366949454792019</v>
      </c>
      <c r="J813" s="23" t="str">
        <f>IF(ABC[[#This Row],[Acum (%)]] &lt;= 0.8, "A", IF( AND(ABC[[#This Row],[Acum (%)]] &gt; 0.8, ABC[[#This Row],[Acum (%)]] &lt;= 0.95 ), "B",  IF( ABC[[#This Row],[Acum (%)]] &gt; 0.95, "C", "OTHER")))</f>
        <v>C</v>
      </c>
      <c r="K813" s="24">
        <f>ABC[[#This Row],[Carga STDEV]]/ABC[[#This Row],[Carga Promedio]]</f>
        <v>0.43442303985228048</v>
      </c>
      <c r="L81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13" s="26" t="str">
        <f>ABC[[#This Row],[ABC]]&amp;ABC[[#This Row],[XYZ]]</f>
        <v>CY</v>
      </c>
    </row>
    <row r="814" spans="1:13" x14ac:dyDescent="0.25">
      <c r="A814" s="22">
        <v>3127</v>
      </c>
      <c r="B814" s="22">
        <v>938.10699999999986</v>
      </c>
      <c r="C814" s="22">
        <v>29.315843749999999</v>
      </c>
      <c r="D814" s="22">
        <v>15.73159817591165</v>
      </c>
      <c r="E814" s="22">
        <v>32</v>
      </c>
      <c r="F814" s="22">
        <f t="shared" si="24"/>
        <v>153173</v>
      </c>
      <c r="G814" s="24">
        <f>ABC[[#This Row],[Frecuencia Acumulada]]/SUM($F$78:$F$1143)</f>
        <v>1.2564170591009896E-3</v>
      </c>
      <c r="H814" s="22">
        <f t="shared" si="25"/>
        <v>5809191.1599999992</v>
      </c>
      <c r="I814" s="24">
        <f>H814/SUM(ABC[Carga Total])</f>
        <v>0.9838283697260678</v>
      </c>
      <c r="J814" s="23" t="str">
        <f>IF(ABC[[#This Row],[Acum (%)]] &lt;= 0.8, "A", IF( AND(ABC[[#This Row],[Acum (%)]] &gt; 0.8, ABC[[#This Row],[Acum (%)]] &lt;= 0.95 ), "B",  IF( ABC[[#This Row],[Acum (%)]] &gt; 0.95, "C", "OTHER")))</f>
        <v>C</v>
      </c>
      <c r="K814" s="24">
        <f>ABC[[#This Row],[Carga STDEV]]/ABC[[#This Row],[Carga Promedio]]</f>
        <v>0.5366244379683478</v>
      </c>
      <c r="L81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14" s="26" t="str">
        <f>ABC[[#This Row],[ABC]]&amp;ABC[[#This Row],[XYZ]]</f>
        <v>CY</v>
      </c>
    </row>
    <row r="815" spans="1:13" x14ac:dyDescent="0.25">
      <c r="A815" s="22">
        <v>55703</v>
      </c>
      <c r="B815" s="22">
        <v>934.91300000000001</v>
      </c>
      <c r="C815" s="22">
        <v>84.992090909090905</v>
      </c>
      <c r="D815" s="22">
        <v>3.0611940629284261E-2</v>
      </c>
      <c r="E815" s="22">
        <v>11</v>
      </c>
      <c r="F815" s="22">
        <f t="shared" si="24"/>
        <v>153184</v>
      </c>
      <c r="G815" s="24">
        <f>ABC[[#This Row],[Frecuencia Acumulada]]/SUM($F$78:$F$1143)</f>
        <v>1.2565072877160205E-3</v>
      </c>
      <c r="H815" s="22">
        <f t="shared" si="25"/>
        <v>5810126.0729999989</v>
      </c>
      <c r="I815" s="24">
        <f>H815/SUM(ABC[Carga Total])</f>
        <v>0.98398670397730714</v>
      </c>
      <c r="J815" s="23" t="str">
        <f>IF(ABC[[#This Row],[Acum (%)]] &lt;= 0.8, "A", IF( AND(ABC[[#This Row],[Acum (%)]] &gt; 0.8, ABC[[#This Row],[Acum (%)]] &lt;= 0.95 ), "B",  IF( ABC[[#This Row],[Acum (%)]] &gt; 0.95, "C", "OTHER")))</f>
        <v>C</v>
      </c>
      <c r="K815" s="24">
        <f>ABC[[#This Row],[Carga STDEV]]/ABC[[#This Row],[Carga Promedio]]</f>
        <v>3.6017399150736686E-4</v>
      </c>
      <c r="L81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15" s="26" t="str">
        <f>ABC[[#This Row],[ABC]]&amp;ABC[[#This Row],[XYZ]]</f>
        <v>CX</v>
      </c>
    </row>
    <row r="816" spans="1:13" x14ac:dyDescent="0.25">
      <c r="A816" s="22">
        <v>12115</v>
      </c>
      <c r="B816" s="22">
        <v>930.02499999999998</v>
      </c>
      <c r="C816" s="22">
        <v>22.143452380952382</v>
      </c>
      <c r="D816" s="22">
        <v>9.6868389598600473</v>
      </c>
      <c r="E816" s="22">
        <v>42</v>
      </c>
      <c r="F816" s="22">
        <f t="shared" si="24"/>
        <v>153226</v>
      </c>
      <c r="G816" s="24">
        <f>ABC[[#This Row],[Frecuencia Acumulada]]/SUM($F$78:$F$1143)</f>
        <v>1.2568517969734107E-3</v>
      </c>
      <c r="H816" s="22">
        <f t="shared" si="25"/>
        <v>5811056.0979999993</v>
      </c>
      <c r="I816" s="24">
        <f>H816/SUM(ABC[Carga Total])</f>
        <v>0.98414421041053579</v>
      </c>
      <c r="J816" s="23" t="str">
        <f>IF(ABC[[#This Row],[Acum (%)]] &lt;= 0.8, "A", IF( AND(ABC[[#This Row],[Acum (%)]] &gt; 0.8, ABC[[#This Row],[Acum (%)]] &lt;= 0.95 ), "B",  IF( ABC[[#This Row],[Acum (%)]] &gt; 0.95, "C", "OTHER")))</f>
        <v>C</v>
      </c>
      <c r="K816" s="24">
        <f>ABC[[#This Row],[Carga STDEV]]/ABC[[#This Row],[Carga Promedio]]</f>
        <v>0.43745838694026717</v>
      </c>
      <c r="L81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16" s="26" t="str">
        <f>ABC[[#This Row],[ABC]]&amp;ABC[[#This Row],[XYZ]]</f>
        <v>CY</v>
      </c>
    </row>
    <row r="817" spans="1:13" x14ac:dyDescent="0.25">
      <c r="A817" s="22">
        <v>6694</v>
      </c>
      <c r="B817" s="22">
        <v>929.5999999999998</v>
      </c>
      <c r="C817" s="22">
        <v>13.874626865671644</v>
      </c>
      <c r="D817" s="22">
        <v>3.0216563430726091</v>
      </c>
      <c r="E817" s="22">
        <v>67</v>
      </c>
      <c r="F817" s="22">
        <f t="shared" si="24"/>
        <v>153293</v>
      </c>
      <c r="G817" s="24">
        <f>ABC[[#This Row],[Frecuencia Acumulada]]/SUM($F$78:$F$1143)</f>
        <v>1.2574013712649619E-3</v>
      </c>
      <c r="H817" s="22">
        <f t="shared" si="25"/>
        <v>5811985.6979999989</v>
      </c>
      <c r="I817" s="24">
        <f>H817/SUM(ABC[Carga Total])</f>
        <v>0.98430164486695282</v>
      </c>
      <c r="J817" s="23" t="str">
        <f>IF(ABC[[#This Row],[Acum (%)]] &lt;= 0.8, "A", IF( AND(ABC[[#This Row],[Acum (%)]] &gt; 0.8, ABC[[#This Row],[Acum (%)]] &lt;= 0.95 ), "B",  IF( ABC[[#This Row],[Acum (%)]] &gt; 0.95, "C", "OTHER")))</f>
        <v>C</v>
      </c>
      <c r="K817" s="24">
        <f>ABC[[#This Row],[Carga STDEV]]/ABC[[#This Row],[Carga Promedio]]</f>
        <v>0.21778289047532787</v>
      </c>
      <c r="L81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17" s="26" t="str">
        <f>ABC[[#This Row],[ABC]]&amp;ABC[[#This Row],[XYZ]]</f>
        <v>CX</v>
      </c>
    </row>
    <row r="818" spans="1:13" x14ac:dyDescent="0.25">
      <c r="A818" s="22">
        <v>510235</v>
      </c>
      <c r="B818" s="22">
        <v>916.64700000000005</v>
      </c>
      <c r="C818" s="22">
        <v>10.299404494382022</v>
      </c>
      <c r="D818" s="22">
        <v>1.7469878994682997</v>
      </c>
      <c r="E818" s="22">
        <v>89</v>
      </c>
      <c r="F818" s="22">
        <f t="shared" si="24"/>
        <v>153382</v>
      </c>
      <c r="G818" s="24">
        <f>ABC[[#This Row],[Frecuencia Acumulada]]/SUM($F$78:$F$1143)</f>
        <v>1.2581314027865747E-3</v>
      </c>
      <c r="H818" s="22">
        <f t="shared" si="25"/>
        <v>5812902.3449999988</v>
      </c>
      <c r="I818" s="24">
        <f>H818/SUM(ABC[Carga Total])</f>
        <v>0.98445688563951228</v>
      </c>
      <c r="J818" s="23" t="str">
        <f>IF(ABC[[#This Row],[Acum (%)]] &lt;= 0.8, "A", IF( AND(ABC[[#This Row],[Acum (%)]] &gt; 0.8, ABC[[#This Row],[Acum (%)]] &lt;= 0.95 ), "B",  IF( ABC[[#This Row],[Acum (%)]] &gt; 0.95, "C", "OTHER")))</f>
        <v>C</v>
      </c>
      <c r="K818" s="24">
        <f>ABC[[#This Row],[Carga STDEV]]/ABC[[#This Row],[Carga Promedio]]</f>
        <v>0.16962028245625488</v>
      </c>
      <c r="L818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18" s="26" t="str">
        <f>ABC[[#This Row],[ABC]]&amp;ABC[[#This Row],[XYZ]]</f>
        <v>CX</v>
      </c>
    </row>
    <row r="819" spans="1:13" x14ac:dyDescent="0.25">
      <c r="A819" s="22">
        <v>510160</v>
      </c>
      <c r="B819" s="22">
        <v>910.42399999999986</v>
      </c>
      <c r="C819" s="22">
        <v>12.303027027027028</v>
      </c>
      <c r="D819" s="22">
        <v>2.4030419077116476</v>
      </c>
      <c r="E819" s="22">
        <v>74</v>
      </c>
      <c r="F819" s="22">
        <f t="shared" si="24"/>
        <v>153456</v>
      </c>
      <c r="G819" s="24">
        <f>ABC[[#This Row],[Frecuencia Acumulada]]/SUM($F$78:$F$1143)</f>
        <v>1.2587383952876907E-3</v>
      </c>
      <c r="H819" s="22">
        <f t="shared" si="25"/>
        <v>5813812.7689999985</v>
      </c>
      <c r="I819" s="24">
        <f>H819/SUM(ABC[Carga Total])</f>
        <v>0.98461107250219404</v>
      </c>
      <c r="J819" s="23" t="str">
        <f>IF(ABC[[#This Row],[Acum (%)]] &lt;= 0.8, "A", IF( AND(ABC[[#This Row],[Acum (%)]] &gt; 0.8, ABC[[#This Row],[Acum (%)]] &lt;= 0.95 ), "B",  IF( ABC[[#This Row],[Acum (%)]] &gt; 0.95, "C", "OTHER")))</f>
        <v>C</v>
      </c>
      <c r="K819" s="24">
        <f>ABC[[#This Row],[Carga STDEV]]/ABC[[#This Row],[Carga Promedio]]</f>
        <v>0.19532119229135206</v>
      </c>
      <c r="L819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19" s="26" t="str">
        <f>ABC[[#This Row],[ABC]]&amp;ABC[[#This Row],[XYZ]]</f>
        <v>CX</v>
      </c>
    </row>
    <row r="820" spans="1:13" x14ac:dyDescent="0.25">
      <c r="A820" s="22">
        <v>23572</v>
      </c>
      <c r="B820" s="22">
        <v>908.80000000000007</v>
      </c>
      <c r="C820" s="22">
        <v>31.337931034482761</v>
      </c>
      <c r="D820" s="22">
        <v>10.709055373611339</v>
      </c>
      <c r="E820" s="22">
        <v>29</v>
      </c>
      <c r="F820" s="22">
        <f t="shared" si="24"/>
        <v>153485</v>
      </c>
      <c r="G820" s="24">
        <f>ABC[[#This Row],[Frecuencia Acumulada]]/SUM($F$78:$F$1143)</f>
        <v>1.2589762707273175E-3</v>
      </c>
      <c r="H820" s="22">
        <f t="shared" si="25"/>
        <v>5814721.5689999983</v>
      </c>
      <c r="I820" s="24">
        <f>H820/SUM(ABC[Carga Total])</f>
        <v>0.98476498432877735</v>
      </c>
      <c r="J820" s="23" t="str">
        <f>IF(ABC[[#This Row],[Acum (%)]] &lt;= 0.8, "A", IF( AND(ABC[[#This Row],[Acum (%)]] &gt; 0.8, ABC[[#This Row],[Acum (%)]] &lt;= 0.95 ), "B",  IF( ABC[[#This Row],[Acum (%)]] &gt; 0.95, "C", "OTHER")))</f>
        <v>C</v>
      </c>
      <c r="K820" s="24">
        <f>ABC[[#This Row],[Carga STDEV]]/ABC[[#This Row],[Carga Promedio]]</f>
        <v>0.34172821944842519</v>
      </c>
      <c r="L82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20" s="26" t="str">
        <f>ABC[[#This Row],[ABC]]&amp;ABC[[#This Row],[XYZ]]</f>
        <v>CY</v>
      </c>
    </row>
    <row r="821" spans="1:13" x14ac:dyDescent="0.25">
      <c r="A821" s="22">
        <v>22512</v>
      </c>
      <c r="B821" s="22">
        <v>908.09999999999923</v>
      </c>
      <c r="C821" s="22">
        <v>6.9853846153846195</v>
      </c>
      <c r="D821" s="22">
        <v>3.3857226803119205</v>
      </c>
      <c r="E821" s="22">
        <v>130</v>
      </c>
      <c r="F821" s="22">
        <f t="shared" si="24"/>
        <v>153615</v>
      </c>
      <c r="G821" s="24">
        <f>ABC[[#This Row],[Frecuencia Acumulada]]/SUM($F$78:$F$1143)</f>
        <v>1.2600426089049541E-3</v>
      </c>
      <c r="H821" s="22">
        <f t="shared" si="25"/>
        <v>5815629.6689999979</v>
      </c>
      <c r="I821" s="24">
        <f>H821/SUM(ABC[Carga Total])</f>
        <v>0.9849187776053181</v>
      </c>
      <c r="J821" s="23" t="str">
        <f>IF(ABC[[#This Row],[Acum (%)]] &lt;= 0.8, "A", IF( AND(ABC[[#This Row],[Acum (%)]] &gt; 0.8, ABC[[#This Row],[Acum (%)]] &lt;= 0.95 ), "B",  IF( ABC[[#This Row],[Acum (%)]] &gt; 0.95, "C", "OTHER")))</f>
        <v>C</v>
      </c>
      <c r="K821" s="24">
        <f>ABC[[#This Row],[Carga STDEV]]/ABC[[#This Row],[Carga Promedio]]</f>
        <v>0.48468665173499548</v>
      </c>
      <c r="L82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21" s="26" t="str">
        <f>ABC[[#This Row],[ABC]]&amp;ABC[[#This Row],[XYZ]]</f>
        <v>CY</v>
      </c>
    </row>
    <row r="822" spans="1:13" x14ac:dyDescent="0.25">
      <c r="A822" s="22">
        <v>22515</v>
      </c>
      <c r="B822" s="22">
        <v>903.19999999999993</v>
      </c>
      <c r="C822" s="22">
        <v>11.579487179487179</v>
      </c>
      <c r="D822" s="22">
        <v>3.7077090267584678</v>
      </c>
      <c r="E822" s="22">
        <v>78</v>
      </c>
      <c r="F822" s="22">
        <f t="shared" si="24"/>
        <v>153693</v>
      </c>
      <c r="G822" s="24">
        <f>ABC[[#This Row],[Frecuencia Acumulada]]/SUM($F$78:$F$1143)</f>
        <v>1.260682411811536E-3</v>
      </c>
      <c r="H822" s="22">
        <f t="shared" si="25"/>
        <v>5816532.8689999981</v>
      </c>
      <c r="I822" s="24">
        <f>H822/SUM(ABC[Carga Total])</f>
        <v>0.98507174103156148</v>
      </c>
      <c r="J822" s="23" t="str">
        <f>IF(ABC[[#This Row],[Acum (%)]] &lt;= 0.8, "A", IF( AND(ABC[[#This Row],[Acum (%)]] &gt; 0.8, ABC[[#This Row],[Acum (%)]] &lt;= 0.95 ), "B",  IF( ABC[[#This Row],[Acum (%)]] &gt; 0.95, "C", "OTHER")))</f>
        <v>C</v>
      </c>
      <c r="K822" s="24">
        <f>ABC[[#This Row],[Carga STDEV]]/ABC[[#This Row],[Carga Promedio]]</f>
        <v>0.32019630656240089</v>
      </c>
      <c r="L82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22" s="26" t="str">
        <f>ABC[[#This Row],[ABC]]&amp;ABC[[#This Row],[XYZ]]</f>
        <v>CY</v>
      </c>
    </row>
    <row r="823" spans="1:13" x14ac:dyDescent="0.25">
      <c r="A823" s="22">
        <v>510140</v>
      </c>
      <c r="B823" s="22">
        <v>900.97299999999973</v>
      </c>
      <c r="C823" s="22">
        <v>10.01081111111111</v>
      </c>
      <c r="D823" s="22">
        <v>2.9891108064704288</v>
      </c>
      <c r="E823" s="22">
        <v>90</v>
      </c>
      <c r="F823" s="22">
        <f t="shared" si="24"/>
        <v>153783</v>
      </c>
      <c r="G823" s="24">
        <f>ABC[[#This Row],[Frecuencia Acumulada]]/SUM($F$78:$F$1143)</f>
        <v>1.2614206459345152E-3</v>
      </c>
      <c r="H823" s="22">
        <f t="shared" si="25"/>
        <v>5817433.8419999983</v>
      </c>
      <c r="I823" s="24">
        <f>H823/SUM(ABC[Carga Total])</f>
        <v>0.98522432729931264</v>
      </c>
      <c r="J823" s="23" t="str">
        <f>IF(ABC[[#This Row],[Acum (%)]] &lt;= 0.8, "A", IF( AND(ABC[[#This Row],[Acum (%)]] &gt; 0.8, ABC[[#This Row],[Acum (%)]] &lt;= 0.95 ), "B",  IF( ABC[[#This Row],[Acum (%)]] &gt; 0.95, "C", "OTHER")))</f>
        <v>C</v>
      </c>
      <c r="K823" s="24">
        <f>ABC[[#This Row],[Carga STDEV]]/ABC[[#This Row],[Carga Promedio]]</f>
        <v>0.2985882735468639</v>
      </c>
      <c r="L82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23" s="26" t="str">
        <f>ABC[[#This Row],[ABC]]&amp;ABC[[#This Row],[XYZ]]</f>
        <v>CX</v>
      </c>
    </row>
    <row r="824" spans="1:13" x14ac:dyDescent="0.25">
      <c r="A824" s="22">
        <v>510256</v>
      </c>
      <c r="B824" s="22">
        <v>898.46699999999976</v>
      </c>
      <c r="C824" s="22">
        <v>13.409955223880598</v>
      </c>
      <c r="D824" s="22">
        <v>3.374885692487771</v>
      </c>
      <c r="E824" s="22">
        <v>67</v>
      </c>
      <c r="F824" s="22">
        <f t="shared" si="24"/>
        <v>153850</v>
      </c>
      <c r="G824" s="24">
        <f>ABC[[#This Row],[Frecuencia Acumulada]]/SUM($F$78:$F$1143)</f>
        <v>1.2619702202260664E-3</v>
      </c>
      <c r="H824" s="22">
        <f t="shared" si="25"/>
        <v>5818332.3089999985</v>
      </c>
      <c r="I824" s="24">
        <f>H824/SUM(ABC[Carga Total])</f>
        <v>0.98537648915791176</v>
      </c>
      <c r="J824" s="23" t="str">
        <f>IF(ABC[[#This Row],[Acum (%)]] &lt;= 0.8, "A", IF( AND(ABC[[#This Row],[Acum (%)]] &gt; 0.8, ABC[[#This Row],[Acum (%)]] &lt;= 0.95 ), "B",  IF( ABC[[#This Row],[Acum (%)]] &gt; 0.95, "C", "OTHER")))</f>
        <v>C</v>
      </c>
      <c r="K824" s="24">
        <f>ABC[[#This Row],[Carga STDEV]]/ABC[[#This Row],[Carga Promedio]]</f>
        <v>0.25167016862798597</v>
      </c>
      <c r="L82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24" s="26" t="str">
        <f>ABC[[#This Row],[ABC]]&amp;ABC[[#This Row],[XYZ]]</f>
        <v>CX</v>
      </c>
    </row>
    <row r="825" spans="1:13" x14ac:dyDescent="0.25">
      <c r="A825" s="22">
        <v>510259</v>
      </c>
      <c r="B825" s="22">
        <v>897.40300000000002</v>
      </c>
      <c r="C825" s="22">
        <v>13.394074626865672</v>
      </c>
      <c r="D825" s="22">
        <v>3.0197193042010761</v>
      </c>
      <c r="E825" s="22">
        <v>67</v>
      </c>
      <c r="F825" s="22">
        <f t="shared" si="24"/>
        <v>153917</v>
      </c>
      <c r="G825" s="24">
        <f>ABC[[#This Row],[Frecuencia Acumulada]]/SUM($F$78:$F$1143)</f>
        <v>1.2625197945176174E-3</v>
      </c>
      <c r="H825" s="22">
        <f t="shared" si="25"/>
        <v>5819229.7119999984</v>
      </c>
      <c r="I825" s="24">
        <f>H825/SUM(ABC[Carga Total])</f>
        <v>0.98552847082044615</v>
      </c>
      <c r="J825" s="23" t="str">
        <f>IF(ABC[[#This Row],[Acum (%)]] &lt;= 0.8, "A", IF( AND(ABC[[#This Row],[Acum (%)]] &gt; 0.8, ABC[[#This Row],[Acum (%)]] &lt;= 0.95 ), "B",  IF( ABC[[#This Row],[Acum (%)]] &gt; 0.95, "C", "OTHER")))</f>
        <v>C</v>
      </c>
      <c r="K825" s="24">
        <f>ABC[[#This Row],[Carga STDEV]]/ABC[[#This Row],[Carga Promedio]]</f>
        <v>0.22545187990398083</v>
      </c>
      <c r="L82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25" s="26" t="str">
        <f>ABC[[#This Row],[ABC]]&amp;ABC[[#This Row],[XYZ]]</f>
        <v>CX</v>
      </c>
    </row>
    <row r="826" spans="1:13" x14ac:dyDescent="0.25">
      <c r="A826" s="22">
        <v>510191</v>
      </c>
      <c r="B826" s="22">
        <v>893.6049999999999</v>
      </c>
      <c r="C826" s="22">
        <v>12.075743243243245</v>
      </c>
      <c r="D826" s="22">
        <v>2.184665323798709</v>
      </c>
      <c r="E826" s="22">
        <v>74</v>
      </c>
      <c r="F826" s="22">
        <f t="shared" si="24"/>
        <v>153991</v>
      </c>
      <c r="G826" s="24">
        <f>ABC[[#This Row],[Frecuencia Acumulada]]/SUM($F$78:$F$1143)</f>
        <v>1.2631267870187337E-3</v>
      </c>
      <c r="H826" s="22">
        <f t="shared" si="25"/>
        <v>5820123.3169999989</v>
      </c>
      <c r="I826" s="24">
        <f>H826/SUM(ABC[Carga Total])</f>
        <v>0.98567980926432164</v>
      </c>
      <c r="J826" s="23" t="str">
        <f>IF(ABC[[#This Row],[Acum (%)]] &lt;= 0.8, "A", IF( AND(ABC[[#This Row],[Acum (%)]] &gt; 0.8, ABC[[#This Row],[Acum (%)]] &lt;= 0.95 ), "B",  IF( ABC[[#This Row],[Acum (%)]] &gt; 0.95, "C", "OTHER")))</f>
        <v>C</v>
      </c>
      <c r="K826" s="24">
        <f>ABC[[#This Row],[Carga STDEV]]/ABC[[#This Row],[Carga Promedio]]</f>
        <v>0.18091352886465994</v>
      </c>
      <c r="L82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26" s="26" t="str">
        <f>ABC[[#This Row],[ABC]]&amp;ABC[[#This Row],[XYZ]]</f>
        <v>CX</v>
      </c>
    </row>
    <row r="827" spans="1:13" x14ac:dyDescent="0.25">
      <c r="A827" s="22">
        <v>334438</v>
      </c>
      <c r="B827" s="22">
        <v>889.60000000000025</v>
      </c>
      <c r="C827" s="22">
        <v>7.1741935483870964</v>
      </c>
      <c r="D827" s="22">
        <v>1.6689839647011548</v>
      </c>
      <c r="E827" s="22">
        <v>124</v>
      </c>
      <c r="F827" s="22">
        <f t="shared" si="24"/>
        <v>154115</v>
      </c>
      <c r="G827" s="24">
        <f>ABC[[#This Row],[Frecuencia Acumulada]]/SUM($F$78:$F$1143)</f>
        <v>1.2641439095881716E-3</v>
      </c>
      <c r="H827" s="22">
        <f t="shared" si="25"/>
        <v>5821012.9169999985</v>
      </c>
      <c r="I827" s="24">
        <f>H827/SUM(ABC[Carga Total])</f>
        <v>0.98583046943259678</v>
      </c>
      <c r="J827" s="23" t="str">
        <f>IF(ABC[[#This Row],[Acum (%)]] &lt;= 0.8, "A", IF( AND(ABC[[#This Row],[Acum (%)]] &gt; 0.8, ABC[[#This Row],[Acum (%)]] &lt;= 0.95 ), "B",  IF( ABC[[#This Row],[Acum (%)]] &gt; 0.95, "C", "OTHER")))</f>
        <v>C</v>
      </c>
      <c r="K827" s="24">
        <f>ABC[[#This Row],[Carga STDEV]]/ABC[[#This Row],[Carga Promedio]]</f>
        <v>0.2326371533531286</v>
      </c>
      <c r="L82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27" s="26" t="str">
        <f>ABC[[#This Row],[ABC]]&amp;ABC[[#This Row],[XYZ]]</f>
        <v>CX</v>
      </c>
    </row>
    <row r="828" spans="1:13" x14ac:dyDescent="0.25">
      <c r="A828" s="22">
        <v>510252</v>
      </c>
      <c r="B828" s="22">
        <v>888.56899999999996</v>
      </c>
      <c r="C828" s="22">
        <v>8.7977128712871284</v>
      </c>
      <c r="D828" s="22">
        <v>3.1427198231361118</v>
      </c>
      <c r="E828" s="22">
        <v>101</v>
      </c>
      <c r="F828" s="22">
        <f t="shared" si="24"/>
        <v>154216</v>
      </c>
      <c r="G828" s="24">
        <f>ABC[[#This Row],[Frecuencia Acumulada]]/SUM($F$78:$F$1143)</f>
        <v>1.2649723723261817E-3</v>
      </c>
      <c r="H828" s="22">
        <f t="shared" si="25"/>
        <v>5821901.4859999986</v>
      </c>
      <c r="I828" s="24">
        <f>H828/SUM(ABC[Carga Total])</f>
        <v>0.98598095499359517</v>
      </c>
      <c r="J828" s="23" t="str">
        <f>IF(ABC[[#This Row],[Acum (%)]] &lt;= 0.8, "A", IF( AND(ABC[[#This Row],[Acum (%)]] &gt; 0.8, ABC[[#This Row],[Acum (%)]] &lt;= 0.95 ), "B",  IF( ABC[[#This Row],[Acum (%)]] &gt; 0.95, "C", "OTHER")))</f>
        <v>C</v>
      </c>
      <c r="K828" s="24">
        <f>ABC[[#This Row],[Carga STDEV]]/ABC[[#This Row],[Carga Promedio]]</f>
        <v>0.35722009448534364</v>
      </c>
      <c r="L82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28" s="26" t="str">
        <f>ABC[[#This Row],[ABC]]&amp;ABC[[#This Row],[XYZ]]</f>
        <v>CY</v>
      </c>
    </row>
    <row r="829" spans="1:13" x14ac:dyDescent="0.25">
      <c r="A829" s="22">
        <v>29476</v>
      </c>
      <c r="B829" s="22">
        <v>884.89999999999986</v>
      </c>
      <c r="C829" s="22">
        <v>52.05294117647059</v>
      </c>
      <c r="D829" s="22">
        <v>19.099218493404997</v>
      </c>
      <c r="E829" s="22">
        <v>17</v>
      </c>
      <c r="F829" s="22">
        <f t="shared" si="24"/>
        <v>154233</v>
      </c>
      <c r="G829" s="24">
        <f>ABC[[#This Row],[Frecuencia Acumulada]]/SUM($F$78:$F$1143)</f>
        <v>1.265111816549411E-3</v>
      </c>
      <c r="H829" s="22">
        <f t="shared" si="25"/>
        <v>5822786.385999999</v>
      </c>
      <c r="I829" s="24">
        <f>H829/SUM(ABC[Carga Total])</f>
        <v>0.98613081918301371</v>
      </c>
      <c r="J829" s="23" t="str">
        <f>IF(ABC[[#This Row],[Acum (%)]] &lt;= 0.8, "A", IF( AND(ABC[[#This Row],[Acum (%)]] &gt; 0.8, ABC[[#This Row],[Acum (%)]] &lt;= 0.95 ), "B",  IF( ABC[[#This Row],[Acum (%)]] &gt; 0.95, "C", "OTHER")))</f>
        <v>C</v>
      </c>
      <c r="K829" s="24">
        <f>ABC[[#This Row],[Carga STDEV]]/ABC[[#This Row],[Carga Promedio]]</f>
        <v>0.3669191031618092</v>
      </c>
      <c r="L82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29" s="26" t="str">
        <f>ABC[[#This Row],[ABC]]&amp;ABC[[#This Row],[XYZ]]</f>
        <v>CY</v>
      </c>
    </row>
    <row r="830" spans="1:13" x14ac:dyDescent="0.25">
      <c r="A830" s="22">
        <v>510244</v>
      </c>
      <c r="B830" s="22">
        <v>884.84900000000016</v>
      </c>
      <c r="C830" s="22">
        <v>11.642749999999999</v>
      </c>
      <c r="D830" s="22">
        <v>3.0651883036229064</v>
      </c>
      <c r="E830" s="22">
        <v>76</v>
      </c>
      <c r="F830" s="22">
        <f t="shared" si="24"/>
        <v>154309</v>
      </c>
      <c r="G830" s="24">
        <f>ABC[[#This Row],[Frecuencia Acumulada]]/SUM($F$78:$F$1143)</f>
        <v>1.2657352142532601E-3</v>
      </c>
      <c r="H830" s="22">
        <f t="shared" si="25"/>
        <v>5823671.2349999994</v>
      </c>
      <c r="I830" s="24">
        <f>H830/SUM(ABC[Carga Total])</f>
        <v>0.98628067473521486</v>
      </c>
      <c r="J830" s="23" t="str">
        <f>IF(ABC[[#This Row],[Acum (%)]] &lt;= 0.8, "A", IF( AND(ABC[[#This Row],[Acum (%)]] &gt; 0.8, ABC[[#This Row],[Acum (%)]] &lt;= 0.95 ), "B",  IF( ABC[[#This Row],[Acum (%)]] &gt; 0.95, "C", "OTHER")))</f>
        <v>C</v>
      </c>
      <c r="K830" s="24">
        <f>ABC[[#This Row],[Carga STDEV]]/ABC[[#This Row],[Carga Promedio]]</f>
        <v>0.26327012979089187</v>
      </c>
      <c r="L83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30" s="26" t="str">
        <f>ABC[[#This Row],[ABC]]&amp;ABC[[#This Row],[XYZ]]</f>
        <v>CX</v>
      </c>
    </row>
    <row r="831" spans="1:13" x14ac:dyDescent="0.25">
      <c r="A831" s="22">
        <v>510139</v>
      </c>
      <c r="B831" s="22">
        <v>863.02499999999975</v>
      </c>
      <c r="C831" s="22">
        <v>9.8071022727272723</v>
      </c>
      <c r="D831" s="22">
        <v>2.914211831458974</v>
      </c>
      <c r="E831" s="22">
        <v>88</v>
      </c>
      <c r="F831" s="22">
        <f t="shared" si="24"/>
        <v>154397</v>
      </c>
      <c r="G831" s="24">
        <f>ABC[[#This Row],[Frecuencia Acumulada]]/SUM($F$78:$F$1143)</f>
        <v>1.2664570431735063E-3</v>
      </c>
      <c r="H831" s="22">
        <f t="shared" si="25"/>
        <v>5824534.2599999998</v>
      </c>
      <c r="I831" s="24">
        <f>H831/SUM(ABC[Carga Total])</f>
        <v>0.9864268342358059</v>
      </c>
      <c r="J831" s="23" t="str">
        <f>IF(ABC[[#This Row],[Acum (%)]] &lt;= 0.8, "A", IF( AND(ABC[[#This Row],[Acum (%)]] &gt; 0.8, ABC[[#This Row],[Acum (%)]] &lt;= 0.95 ), "B",  IF( ABC[[#This Row],[Acum (%)]] &gt; 0.95, "C", "OTHER")))</f>
        <v>C</v>
      </c>
      <c r="K831" s="24">
        <f>ABC[[#This Row],[Carga STDEV]]/ABC[[#This Row],[Carga Promedio]]</f>
        <v>0.29715320085558322</v>
      </c>
      <c r="L83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31" s="26" t="str">
        <f>ABC[[#This Row],[ABC]]&amp;ABC[[#This Row],[XYZ]]</f>
        <v>CX</v>
      </c>
    </row>
    <row r="832" spans="1:13" x14ac:dyDescent="0.25">
      <c r="A832" s="22">
        <v>30620</v>
      </c>
      <c r="B832" s="22">
        <v>862.50599999999986</v>
      </c>
      <c r="C832" s="22">
        <v>19.166800000000002</v>
      </c>
      <c r="D832" s="22">
        <v>10.940713097085</v>
      </c>
      <c r="E832" s="22">
        <v>45</v>
      </c>
      <c r="F832" s="22">
        <f t="shared" si="24"/>
        <v>154442</v>
      </c>
      <c r="G832" s="24">
        <f>ABC[[#This Row],[Frecuencia Acumulada]]/SUM($F$78:$F$1143)</f>
        <v>1.266826160234996E-3</v>
      </c>
      <c r="H832" s="22">
        <f t="shared" si="25"/>
        <v>5825396.7659999998</v>
      </c>
      <c r="I832" s="24">
        <f>H832/SUM(ABC[Carga Total])</f>
        <v>0.98657290584000823</v>
      </c>
      <c r="J832" s="23" t="str">
        <f>IF(ABC[[#This Row],[Acum (%)]] &lt;= 0.8, "A", IF( AND(ABC[[#This Row],[Acum (%)]] &gt; 0.8, ABC[[#This Row],[Acum (%)]] &lt;= 0.95 ), "B",  IF( ABC[[#This Row],[Acum (%)]] &gt; 0.95, "C", "OTHER")))</f>
        <v>C</v>
      </c>
      <c r="K832" s="24">
        <f>ABC[[#This Row],[Carga STDEV]]/ABC[[#This Row],[Carga Promedio]]</f>
        <v>0.57081584286813647</v>
      </c>
      <c r="L83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32" s="26" t="str">
        <f>ABC[[#This Row],[ABC]]&amp;ABC[[#This Row],[XYZ]]</f>
        <v>CY</v>
      </c>
    </row>
    <row r="833" spans="1:13" x14ac:dyDescent="0.25">
      <c r="A833" s="22">
        <v>57070</v>
      </c>
      <c r="B833" s="22">
        <v>856.29200000000026</v>
      </c>
      <c r="C833" s="22">
        <v>8.0027289719626165</v>
      </c>
      <c r="D833" s="22">
        <v>2.7667398039627709</v>
      </c>
      <c r="E833" s="22">
        <v>107</v>
      </c>
      <c r="F833" s="22">
        <f t="shared" si="24"/>
        <v>154549</v>
      </c>
      <c r="G833" s="24">
        <f>ABC[[#This Row],[Frecuencia Acumulada]]/SUM($F$78:$F$1143)</f>
        <v>1.2677038385812045E-3</v>
      </c>
      <c r="H833" s="22">
        <f t="shared" si="25"/>
        <v>5826253.0580000002</v>
      </c>
      <c r="I833" s="24">
        <f>H833/SUM(ABC[Carga Total])</f>
        <v>0.98671792505854772</v>
      </c>
      <c r="J833" s="23" t="str">
        <f>IF(ABC[[#This Row],[Acum (%)]] &lt;= 0.8, "A", IF( AND(ABC[[#This Row],[Acum (%)]] &gt; 0.8, ABC[[#This Row],[Acum (%)]] &lt;= 0.95 ), "B",  IF( ABC[[#This Row],[Acum (%)]] &gt; 0.95, "C", "OTHER")))</f>
        <v>C</v>
      </c>
      <c r="K833" s="24">
        <f>ABC[[#This Row],[Carga STDEV]]/ABC[[#This Row],[Carga Promedio]]</f>
        <v>0.34572454142280495</v>
      </c>
      <c r="L83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33" s="26" t="str">
        <f>ABC[[#This Row],[ABC]]&amp;ABC[[#This Row],[XYZ]]</f>
        <v>CY</v>
      </c>
    </row>
    <row r="834" spans="1:13" x14ac:dyDescent="0.25">
      <c r="A834" s="22">
        <v>510236</v>
      </c>
      <c r="B834" s="22">
        <v>845.58900000000017</v>
      </c>
      <c r="C834" s="22">
        <v>8.6284591836734688</v>
      </c>
      <c r="D834" s="22">
        <v>3.5283808183567404</v>
      </c>
      <c r="E834" s="22">
        <v>98</v>
      </c>
      <c r="F834" s="22">
        <f t="shared" si="24"/>
        <v>154647</v>
      </c>
      <c r="G834" s="24">
        <f>ABC[[#This Row],[Frecuencia Acumulada]]/SUM($F$78:$F$1143)</f>
        <v>1.2685076935151152E-3</v>
      </c>
      <c r="H834" s="22">
        <f t="shared" si="25"/>
        <v>5827098.6469999999</v>
      </c>
      <c r="I834" s="24">
        <f>H834/SUM(ABC[Carga Total])</f>
        <v>0.98686113164693756</v>
      </c>
      <c r="J834" s="23" t="str">
        <f>IF(ABC[[#This Row],[Acum (%)]] &lt;= 0.8, "A", IF( AND(ABC[[#This Row],[Acum (%)]] &gt; 0.8, ABC[[#This Row],[Acum (%)]] &lt;= 0.95 ), "B",  IF( ABC[[#This Row],[Acum (%)]] &gt; 0.95, "C", "OTHER")))</f>
        <v>C</v>
      </c>
      <c r="K834" s="24">
        <f>ABC[[#This Row],[Carga STDEV]]/ABC[[#This Row],[Carga Promedio]]</f>
        <v>0.40892362625218703</v>
      </c>
      <c r="L83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34" s="26" t="str">
        <f>ABC[[#This Row],[ABC]]&amp;ABC[[#This Row],[XYZ]]</f>
        <v>CY</v>
      </c>
    </row>
    <row r="835" spans="1:13" x14ac:dyDescent="0.25">
      <c r="A835" s="22">
        <v>57071</v>
      </c>
      <c r="B835" s="22">
        <v>841.4000000000002</v>
      </c>
      <c r="C835" s="22">
        <v>17.902127659574468</v>
      </c>
      <c r="D835" s="22">
        <v>2.9633624674992989</v>
      </c>
      <c r="E835" s="22">
        <v>47</v>
      </c>
      <c r="F835" s="22">
        <f t="shared" ref="F835:F898" si="26">F834+E835</f>
        <v>154694</v>
      </c>
      <c r="G835" s="24">
        <f>ABC[[#This Row],[Frecuencia Acumulada]]/SUM($F$78:$F$1143)</f>
        <v>1.2688932157793376E-3</v>
      </c>
      <c r="H835" s="22">
        <f t="shared" si="25"/>
        <v>5827940.0470000003</v>
      </c>
      <c r="I835" s="24">
        <f>H835/SUM(ABC[Carga Total])</f>
        <v>0.98700362879800185</v>
      </c>
      <c r="J835" s="23" t="str">
        <f>IF(ABC[[#This Row],[Acum (%)]] &lt;= 0.8, "A", IF( AND(ABC[[#This Row],[Acum (%)]] &gt; 0.8, ABC[[#This Row],[Acum (%)]] &lt;= 0.95 ), "B",  IF( ABC[[#This Row],[Acum (%)]] &gt; 0.95, "C", "OTHER")))</f>
        <v>C</v>
      </c>
      <c r="K835" s="24">
        <f>ABC[[#This Row],[Carga STDEV]]/ABC[[#This Row],[Carga Promedio]]</f>
        <v>0.16553130018120638</v>
      </c>
      <c r="L83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35" s="26" t="str">
        <f>ABC[[#This Row],[ABC]]&amp;ABC[[#This Row],[XYZ]]</f>
        <v>CX</v>
      </c>
    </row>
    <row r="836" spans="1:13" x14ac:dyDescent="0.25">
      <c r="A836" s="22">
        <v>1215</v>
      </c>
      <c r="B836" s="22">
        <v>836.48399999999947</v>
      </c>
      <c r="C836" s="22">
        <v>16.401647058823528</v>
      </c>
      <c r="D836" s="22">
        <v>9.443604944773007</v>
      </c>
      <c r="E836" s="22">
        <v>51</v>
      </c>
      <c r="F836" s="22">
        <f t="shared" si="26"/>
        <v>154745</v>
      </c>
      <c r="G836" s="24">
        <f>ABC[[#This Row],[Frecuencia Acumulada]]/SUM($F$78:$F$1143)</f>
        <v>1.269311548449026E-3</v>
      </c>
      <c r="H836" s="22">
        <f t="shared" ref="H836:H899" si="27">H835+B836</f>
        <v>5828776.5310000004</v>
      </c>
      <c r="I836" s="24">
        <f>H836/SUM(ABC[Carga Total])</f>
        <v>0.98714529338905344</v>
      </c>
      <c r="J836" s="23" t="str">
        <f>IF(ABC[[#This Row],[Acum (%)]] &lt;= 0.8, "A", IF( AND(ABC[[#This Row],[Acum (%)]] &gt; 0.8, ABC[[#This Row],[Acum (%)]] &lt;= 0.95 ), "B",  IF( ABC[[#This Row],[Acum (%)]] &gt; 0.95, "C", "OTHER")))</f>
        <v>C</v>
      </c>
      <c r="K836" s="24">
        <f>ABC[[#This Row],[Carga STDEV]]/ABC[[#This Row],[Carga Promedio]]</f>
        <v>0.5757717448073405</v>
      </c>
      <c r="L83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36" s="26" t="str">
        <f>ABC[[#This Row],[ABC]]&amp;ABC[[#This Row],[XYZ]]</f>
        <v>CY</v>
      </c>
    </row>
    <row r="837" spans="1:13" x14ac:dyDescent="0.25">
      <c r="A837" s="22">
        <v>510174</v>
      </c>
      <c r="B837" s="22">
        <v>833.92599999999993</v>
      </c>
      <c r="C837" s="22">
        <v>11.91322857142857</v>
      </c>
      <c r="D837" s="22">
        <v>2.3476990534454485</v>
      </c>
      <c r="E837" s="22">
        <v>70</v>
      </c>
      <c r="F837" s="22">
        <f t="shared" si="26"/>
        <v>154815</v>
      </c>
      <c r="G837" s="24">
        <f>ABC[[#This Row],[Frecuencia Acumulada]]/SUM($F$78:$F$1143)</f>
        <v>1.2698857305446763E-3</v>
      </c>
      <c r="H837" s="22">
        <f t="shared" si="27"/>
        <v>5829610.4570000004</v>
      </c>
      <c r="I837" s="24">
        <f>H837/SUM(ABC[Carga Total])</f>
        <v>0.98728652476437839</v>
      </c>
      <c r="J837" s="23" t="str">
        <f>IF(ABC[[#This Row],[Acum (%)]] &lt;= 0.8, "A", IF( AND(ABC[[#This Row],[Acum (%)]] &gt; 0.8, ABC[[#This Row],[Acum (%)]] &lt;= 0.95 ), "B",  IF( ABC[[#This Row],[Acum (%)]] &gt; 0.95, "C", "OTHER")))</f>
        <v>C</v>
      </c>
      <c r="K837" s="24">
        <f>ABC[[#This Row],[Carga STDEV]]/ABC[[#This Row],[Carga Promedio]]</f>
        <v>0.19706656674714712</v>
      </c>
      <c r="L83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37" s="26" t="str">
        <f>ABC[[#This Row],[ABC]]&amp;ABC[[#This Row],[XYZ]]</f>
        <v>CX</v>
      </c>
    </row>
    <row r="838" spans="1:13" x14ac:dyDescent="0.25">
      <c r="A838" s="22">
        <v>3343183</v>
      </c>
      <c r="B838" s="22">
        <v>832.20000000000016</v>
      </c>
      <c r="C838" s="22">
        <v>55.480000000000004</v>
      </c>
      <c r="D838" s="22">
        <v>14.832262133605919</v>
      </c>
      <c r="E838" s="22">
        <v>15</v>
      </c>
      <c r="F838" s="22">
        <f t="shared" si="26"/>
        <v>154830</v>
      </c>
      <c r="G838" s="24">
        <f>ABC[[#This Row],[Frecuencia Acumulada]]/SUM($F$78:$F$1143)</f>
        <v>1.2700087695651729E-3</v>
      </c>
      <c r="H838" s="22">
        <f t="shared" si="27"/>
        <v>5830442.6570000006</v>
      </c>
      <c r="I838" s="24">
        <f>H838/SUM(ABC[Carga Total])</f>
        <v>0.98742746382917002</v>
      </c>
      <c r="J838" s="23" t="str">
        <f>IF(ABC[[#This Row],[Acum (%)]] &lt;= 0.8, "A", IF( AND(ABC[[#This Row],[Acum (%)]] &gt; 0.8, ABC[[#This Row],[Acum (%)]] &lt;= 0.95 ), "B",  IF( ABC[[#This Row],[Acum (%)]] &gt; 0.95, "C", "OTHER")))</f>
        <v>C</v>
      </c>
      <c r="K838" s="24">
        <f>ABC[[#This Row],[Carga STDEV]]/ABC[[#This Row],[Carga Promedio]]</f>
        <v>0.26734430666196679</v>
      </c>
      <c r="L838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38" s="26" t="str">
        <f>ABC[[#This Row],[ABC]]&amp;ABC[[#This Row],[XYZ]]</f>
        <v>CX</v>
      </c>
    </row>
    <row r="839" spans="1:13" x14ac:dyDescent="0.25">
      <c r="A839" s="22">
        <v>12110</v>
      </c>
      <c r="B839" s="22">
        <v>821.96699999999987</v>
      </c>
      <c r="C839" s="22">
        <v>21.076076923076922</v>
      </c>
      <c r="D839" s="22">
        <v>6.1851105950398741</v>
      </c>
      <c r="E839" s="22">
        <v>39</v>
      </c>
      <c r="F839" s="22">
        <f t="shared" si="26"/>
        <v>154869</v>
      </c>
      <c r="G839" s="24">
        <f>ABC[[#This Row],[Frecuencia Acumulada]]/SUM($F$78:$F$1143)</f>
        <v>1.2703286710184639E-3</v>
      </c>
      <c r="H839" s="22">
        <f t="shared" si="27"/>
        <v>5831264.6240000008</v>
      </c>
      <c r="I839" s="24">
        <f>H839/SUM(ABC[Carga Total])</f>
        <v>0.98756666986169772</v>
      </c>
      <c r="J839" s="23" t="str">
        <f>IF(ABC[[#This Row],[Acum (%)]] &lt;= 0.8, "A", IF( AND(ABC[[#This Row],[Acum (%)]] &gt; 0.8, ABC[[#This Row],[Acum (%)]] &lt;= 0.95 ), "B",  IF( ABC[[#This Row],[Acum (%)]] &gt; 0.95, "C", "OTHER")))</f>
        <v>C</v>
      </c>
      <c r="K839" s="24">
        <f>ABC[[#This Row],[Carga STDEV]]/ABC[[#This Row],[Carga Promedio]]</f>
        <v>0.29346593379850422</v>
      </c>
      <c r="L839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39" s="26" t="str">
        <f>ABC[[#This Row],[ABC]]&amp;ABC[[#This Row],[XYZ]]</f>
        <v>CX</v>
      </c>
    </row>
    <row r="840" spans="1:13" x14ac:dyDescent="0.25">
      <c r="A840" s="22">
        <v>294203</v>
      </c>
      <c r="B840" s="22">
        <v>804.4</v>
      </c>
      <c r="C840" s="22">
        <v>160.88</v>
      </c>
      <c r="D840" s="22">
        <v>35.288340850768265</v>
      </c>
      <c r="E840" s="22">
        <v>5</v>
      </c>
      <c r="F840" s="22">
        <f t="shared" si="26"/>
        <v>154874</v>
      </c>
      <c r="G840" s="24">
        <f>ABC[[#This Row],[Frecuencia Acumulada]]/SUM($F$78:$F$1143)</f>
        <v>1.270369684025296E-3</v>
      </c>
      <c r="H840" s="22">
        <f t="shared" si="27"/>
        <v>5832069.0240000011</v>
      </c>
      <c r="I840" s="24">
        <f>H840/SUM(ABC[Carga Total])</f>
        <v>0.9877029007962308</v>
      </c>
      <c r="J840" s="23" t="str">
        <f>IF(ABC[[#This Row],[Acum (%)]] &lt;= 0.8, "A", IF( AND(ABC[[#This Row],[Acum (%)]] &gt; 0.8, ABC[[#This Row],[Acum (%)]] &lt;= 0.95 ), "B",  IF( ABC[[#This Row],[Acum (%)]] &gt; 0.95, "C", "OTHER")))</f>
        <v>C</v>
      </c>
      <c r="K840" s="24">
        <f>ABC[[#This Row],[Carga STDEV]]/ABC[[#This Row],[Carga Promedio]]</f>
        <v>0.21934572880885297</v>
      </c>
      <c r="L84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40" s="26" t="str">
        <f>ABC[[#This Row],[ABC]]&amp;ABC[[#This Row],[XYZ]]</f>
        <v>CX</v>
      </c>
    </row>
    <row r="841" spans="1:13" x14ac:dyDescent="0.25">
      <c r="A841" s="22">
        <v>6713</v>
      </c>
      <c r="B841" s="22">
        <v>804</v>
      </c>
      <c r="C841" s="22">
        <v>804</v>
      </c>
      <c r="D841" s="22">
        <v>0</v>
      </c>
      <c r="E841" s="22">
        <v>1</v>
      </c>
      <c r="F841" s="22">
        <f t="shared" si="26"/>
        <v>154875</v>
      </c>
      <c r="G841" s="24">
        <f>ABC[[#This Row],[Frecuencia Acumulada]]/SUM($F$78:$F$1143)</f>
        <v>1.2703778866266625E-3</v>
      </c>
      <c r="H841" s="22">
        <f t="shared" si="27"/>
        <v>5832873.0240000011</v>
      </c>
      <c r="I841" s="24">
        <f>H841/SUM(ABC[Carga Total])</f>
        <v>0.98783906398788235</v>
      </c>
      <c r="J841" s="23" t="str">
        <f>IF(ABC[[#This Row],[Acum (%)]] &lt;= 0.8, "A", IF( AND(ABC[[#This Row],[Acum (%)]] &gt; 0.8, ABC[[#This Row],[Acum (%)]] &lt;= 0.95 ), "B",  IF( ABC[[#This Row],[Acum (%)]] &gt; 0.95, "C", "OTHER")))</f>
        <v>C</v>
      </c>
      <c r="K841" s="24">
        <f>ABC[[#This Row],[Carga STDEV]]/ABC[[#This Row],[Carga Promedio]]</f>
        <v>0</v>
      </c>
      <c r="L84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41" s="26" t="str">
        <f>ABC[[#This Row],[ABC]]&amp;ABC[[#This Row],[XYZ]]</f>
        <v>CX</v>
      </c>
    </row>
    <row r="842" spans="1:13" x14ac:dyDescent="0.25">
      <c r="A842" s="22">
        <v>510268</v>
      </c>
      <c r="B842" s="22">
        <v>794.51900000000012</v>
      </c>
      <c r="C842" s="22">
        <v>13.241983333333334</v>
      </c>
      <c r="D842" s="22">
        <v>3.2914631669484815</v>
      </c>
      <c r="E842" s="22">
        <v>60</v>
      </c>
      <c r="F842" s="22">
        <f t="shared" si="26"/>
        <v>154935</v>
      </c>
      <c r="G842" s="24">
        <f>ABC[[#This Row],[Frecuencia Acumulada]]/SUM($F$78:$F$1143)</f>
        <v>1.2708700427086486E-3</v>
      </c>
      <c r="H842" s="22">
        <f t="shared" si="27"/>
        <v>5833667.5430000015</v>
      </c>
      <c r="I842" s="24">
        <f>H842/SUM(ABC[Carga Total])</f>
        <v>0.98797362150388723</v>
      </c>
      <c r="J842" s="23" t="str">
        <f>IF(ABC[[#This Row],[Acum (%)]] &lt;= 0.8, "A", IF( AND(ABC[[#This Row],[Acum (%)]] &gt; 0.8, ABC[[#This Row],[Acum (%)]] &lt;= 0.95 ), "B",  IF( ABC[[#This Row],[Acum (%)]] &gt; 0.95, "C", "OTHER")))</f>
        <v>C</v>
      </c>
      <c r="K842" s="24">
        <f>ABC[[#This Row],[Carga STDEV]]/ABC[[#This Row],[Carga Promedio]]</f>
        <v>0.24856270273827169</v>
      </c>
      <c r="L84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42" s="26" t="str">
        <f>ABC[[#This Row],[ABC]]&amp;ABC[[#This Row],[XYZ]]</f>
        <v>CX</v>
      </c>
    </row>
    <row r="843" spans="1:13" x14ac:dyDescent="0.25">
      <c r="A843" s="22">
        <v>3343173</v>
      </c>
      <c r="B843" s="22">
        <v>791.8</v>
      </c>
      <c r="C843" s="22">
        <v>65.983333333333334</v>
      </c>
      <c r="D843" s="22">
        <v>10.666500945682348</v>
      </c>
      <c r="E843" s="22">
        <v>12</v>
      </c>
      <c r="F843" s="22">
        <f t="shared" si="26"/>
        <v>154947</v>
      </c>
      <c r="G843" s="24">
        <f>ABC[[#This Row],[Frecuencia Acumulada]]/SUM($F$78:$F$1143)</f>
        <v>1.2709684739250458E-3</v>
      </c>
      <c r="H843" s="22">
        <f t="shared" si="27"/>
        <v>5834459.3430000013</v>
      </c>
      <c r="I843" s="24">
        <f>H843/SUM(ABC[Carga Total])</f>
        <v>0.98810771853765544</v>
      </c>
      <c r="J843" s="23" t="str">
        <f>IF(ABC[[#This Row],[Acum (%)]] &lt;= 0.8, "A", IF( AND(ABC[[#This Row],[Acum (%)]] &gt; 0.8, ABC[[#This Row],[Acum (%)]] &lt;= 0.95 ), "B",  IF( ABC[[#This Row],[Acum (%)]] &gt; 0.95, "C", "OTHER")))</f>
        <v>C</v>
      </c>
      <c r="K843" s="24">
        <f>ABC[[#This Row],[Carga STDEV]]/ABC[[#This Row],[Carga Promedio]]</f>
        <v>0.16165447252865392</v>
      </c>
      <c r="L84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43" s="26" t="str">
        <f>ABC[[#This Row],[ABC]]&amp;ABC[[#This Row],[XYZ]]</f>
        <v>CX</v>
      </c>
    </row>
    <row r="844" spans="1:13" x14ac:dyDescent="0.25">
      <c r="A844" s="22">
        <v>510263</v>
      </c>
      <c r="B844" s="22">
        <v>780.83899999999983</v>
      </c>
      <c r="C844" s="22">
        <v>13.698929824561404</v>
      </c>
      <c r="D844" s="22">
        <v>3.5511991327862416</v>
      </c>
      <c r="E844" s="22">
        <v>57</v>
      </c>
      <c r="F844" s="22">
        <f t="shared" si="26"/>
        <v>155004</v>
      </c>
      <c r="G844" s="24">
        <f>ABC[[#This Row],[Frecuencia Acumulada]]/SUM($F$78:$F$1143)</f>
        <v>1.2714360222029326E-3</v>
      </c>
      <c r="H844" s="22">
        <f t="shared" si="27"/>
        <v>5835240.182000001</v>
      </c>
      <c r="I844" s="24">
        <f>H844/SUM(ABC[Carga Total])</f>
        <v>0.98823995924711572</v>
      </c>
      <c r="J844" s="23" t="str">
        <f>IF(ABC[[#This Row],[Acum (%)]] &lt;= 0.8, "A", IF( AND(ABC[[#This Row],[Acum (%)]] &gt; 0.8, ABC[[#This Row],[Acum (%)]] &lt;= 0.95 ), "B",  IF( ABC[[#This Row],[Acum (%)]] &gt; 0.95, "C", "OTHER")))</f>
        <v>C</v>
      </c>
      <c r="K844" s="24">
        <f>ABC[[#This Row],[Carga STDEV]]/ABC[[#This Row],[Carga Promedio]]</f>
        <v>0.25923186542784848</v>
      </c>
      <c r="L84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44" s="26" t="str">
        <f>ABC[[#This Row],[ABC]]&amp;ABC[[#This Row],[XYZ]]</f>
        <v>CX</v>
      </c>
    </row>
    <row r="845" spans="1:13" x14ac:dyDescent="0.25">
      <c r="A845" s="22">
        <v>510143</v>
      </c>
      <c r="B845" s="22">
        <v>777.83100000000013</v>
      </c>
      <c r="C845" s="22">
        <v>8.1876947368421042</v>
      </c>
      <c r="D845" s="22">
        <v>3.0840172857150177</v>
      </c>
      <c r="E845" s="22">
        <v>95</v>
      </c>
      <c r="F845" s="22">
        <f t="shared" si="26"/>
        <v>155099</v>
      </c>
      <c r="G845" s="24">
        <f>ABC[[#This Row],[Frecuencia Acumulada]]/SUM($F$78:$F$1143)</f>
        <v>1.272215269332744E-3</v>
      </c>
      <c r="H845" s="22">
        <f t="shared" si="27"/>
        <v>5836018.0130000012</v>
      </c>
      <c r="I845" s="24">
        <f>H845/SUM(ABC[Carga Total])</f>
        <v>0.98837169053010765</v>
      </c>
      <c r="J845" s="23" t="str">
        <f>IF(ABC[[#This Row],[Acum (%)]] &lt;= 0.8, "A", IF( AND(ABC[[#This Row],[Acum (%)]] &gt; 0.8, ABC[[#This Row],[Acum (%)]] &lt;= 0.95 ), "B",  IF( ABC[[#This Row],[Acum (%)]] &gt; 0.95, "C", "OTHER")))</f>
        <v>C</v>
      </c>
      <c r="K845" s="24">
        <f>ABC[[#This Row],[Carga STDEV]]/ABC[[#This Row],[Carga Promedio]]</f>
        <v>0.37666490811362202</v>
      </c>
      <c r="L84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45" s="26" t="str">
        <f>ABC[[#This Row],[ABC]]&amp;ABC[[#This Row],[XYZ]]</f>
        <v>CY</v>
      </c>
    </row>
    <row r="846" spans="1:13" x14ac:dyDescent="0.25">
      <c r="A846" s="22">
        <v>3129</v>
      </c>
      <c r="B846" s="22">
        <v>772.34699999999998</v>
      </c>
      <c r="C846" s="22">
        <v>19.308675000000008</v>
      </c>
      <c r="D846" s="22">
        <v>7.5190960803826421</v>
      </c>
      <c r="E846" s="22">
        <v>40</v>
      </c>
      <c r="F846" s="22">
        <f t="shared" si="26"/>
        <v>155139</v>
      </c>
      <c r="G846" s="24">
        <f>ABC[[#This Row],[Frecuencia Acumulada]]/SUM($F$78:$F$1143)</f>
        <v>1.2725433733874014E-3</v>
      </c>
      <c r="H846" s="22">
        <f t="shared" si="27"/>
        <v>5836790.3600000013</v>
      </c>
      <c r="I846" s="24">
        <f>H846/SUM(ABC[Carga Total])</f>
        <v>0.98850249305819538</v>
      </c>
      <c r="J846" s="23" t="str">
        <f>IF(ABC[[#This Row],[Acum (%)]] &lt;= 0.8, "A", IF( AND(ABC[[#This Row],[Acum (%)]] &gt; 0.8, ABC[[#This Row],[Acum (%)]] &lt;= 0.95 ), "B",  IF( ABC[[#This Row],[Acum (%)]] &gt; 0.95, "C", "OTHER")))</f>
        <v>C</v>
      </c>
      <c r="K846" s="24">
        <f>ABC[[#This Row],[Carga STDEV]]/ABC[[#This Row],[Carga Promedio]]</f>
        <v>0.38941543530991324</v>
      </c>
      <c r="L84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46" s="26" t="str">
        <f>ABC[[#This Row],[ABC]]&amp;ABC[[#This Row],[XYZ]]</f>
        <v>CY</v>
      </c>
    </row>
    <row r="847" spans="1:13" x14ac:dyDescent="0.25">
      <c r="A847" s="22">
        <v>3966</v>
      </c>
      <c r="B847" s="22">
        <v>772.09999999999991</v>
      </c>
      <c r="C847" s="22">
        <v>64.341666666666669</v>
      </c>
      <c r="D847" s="22">
        <v>19.200921300496987</v>
      </c>
      <c r="E847" s="22">
        <v>12</v>
      </c>
      <c r="F847" s="22">
        <f t="shared" si="26"/>
        <v>155151</v>
      </c>
      <c r="G847" s="24">
        <f>ABC[[#This Row],[Frecuencia Acumulada]]/SUM($F$78:$F$1143)</f>
        <v>1.2726418046037987E-3</v>
      </c>
      <c r="H847" s="22">
        <f t="shared" si="27"/>
        <v>5837562.4600000009</v>
      </c>
      <c r="I847" s="24">
        <f>H847/SUM(ABC[Carga Total])</f>
        <v>0.98863325375505373</v>
      </c>
      <c r="J847" s="23" t="str">
        <f>IF(ABC[[#This Row],[Acum (%)]] &lt;= 0.8, "A", IF( AND(ABC[[#This Row],[Acum (%)]] &gt; 0.8, ABC[[#This Row],[Acum (%)]] &lt;= 0.95 ), "B",  IF( ABC[[#This Row],[Acum (%)]] &gt; 0.95, "C", "OTHER")))</f>
        <v>C</v>
      </c>
      <c r="K847" s="24">
        <f>ABC[[#This Row],[Carga STDEV]]/ABC[[#This Row],[Carga Promedio]]</f>
        <v>0.29842126098428162</v>
      </c>
      <c r="L84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47" s="26" t="str">
        <f>ABC[[#This Row],[ABC]]&amp;ABC[[#This Row],[XYZ]]</f>
        <v>CX</v>
      </c>
    </row>
    <row r="848" spans="1:13" x14ac:dyDescent="0.25">
      <c r="A848" s="22">
        <v>3119</v>
      </c>
      <c r="B848" s="22">
        <v>769.83200000000022</v>
      </c>
      <c r="C848" s="22">
        <v>23.328242424242422</v>
      </c>
      <c r="D848" s="22">
        <v>10.997947638168402</v>
      </c>
      <c r="E848" s="22">
        <v>33</v>
      </c>
      <c r="F848" s="22">
        <f t="shared" si="26"/>
        <v>155184</v>
      </c>
      <c r="G848" s="24">
        <f>ABC[[#This Row],[Frecuencia Acumulada]]/SUM($F$78:$F$1143)</f>
        <v>1.2729124904488909E-3</v>
      </c>
      <c r="H848" s="22">
        <f t="shared" si="27"/>
        <v>5838332.2920000013</v>
      </c>
      <c r="I848" s="24">
        <f>H848/SUM(ABC[Carga Total])</f>
        <v>0.98876363034977466</v>
      </c>
      <c r="J848" s="23" t="str">
        <f>IF(ABC[[#This Row],[Acum (%)]] &lt;= 0.8, "A", IF( AND(ABC[[#This Row],[Acum (%)]] &gt; 0.8, ABC[[#This Row],[Acum (%)]] &lt;= 0.95 ), "B",  IF( ABC[[#This Row],[Acum (%)]] &gt; 0.95, "C", "OTHER")))</f>
        <v>C</v>
      </c>
      <c r="K848" s="24">
        <f>ABC[[#This Row],[Carga STDEV]]/ABC[[#This Row],[Carga Promedio]]</f>
        <v>0.47144347345856924</v>
      </c>
      <c r="L84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48" s="26" t="str">
        <f>ABC[[#This Row],[ABC]]&amp;ABC[[#This Row],[XYZ]]</f>
        <v>CY</v>
      </c>
    </row>
    <row r="849" spans="1:13" x14ac:dyDescent="0.25">
      <c r="A849" s="22">
        <v>3225</v>
      </c>
      <c r="B849" s="22">
        <v>768</v>
      </c>
      <c r="C849" s="22">
        <v>28.444444444444443</v>
      </c>
      <c r="D849" s="22">
        <v>5.5954881091364301</v>
      </c>
      <c r="E849" s="22">
        <v>27</v>
      </c>
      <c r="F849" s="22">
        <f t="shared" si="26"/>
        <v>155211</v>
      </c>
      <c r="G849" s="24">
        <f>ABC[[#This Row],[Frecuencia Acumulada]]/SUM($F$78:$F$1143)</f>
        <v>1.2731339606857847E-3</v>
      </c>
      <c r="H849" s="22">
        <f t="shared" si="27"/>
        <v>5839100.2920000013</v>
      </c>
      <c r="I849" s="24">
        <f>H849/SUM(ABC[Carga Total])</f>
        <v>0.98889369668209859</v>
      </c>
      <c r="J849" s="23" t="str">
        <f>IF(ABC[[#This Row],[Acum (%)]] &lt;= 0.8, "A", IF( AND(ABC[[#This Row],[Acum (%)]] &gt; 0.8, ABC[[#This Row],[Acum (%)]] &lt;= 0.95 ), "B",  IF( ABC[[#This Row],[Acum (%)]] &gt; 0.95, "C", "OTHER")))</f>
        <v>C</v>
      </c>
      <c r="K849" s="24">
        <f>ABC[[#This Row],[Carga STDEV]]/ABC[[#This Row],[Carga Promedio]]</f>
        <v>0.19671637883682763</v>
      </c>
      <c r="L849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49" s="26" t="str">
        <f>ABC[[#This Row],[ABC]]&amp;ABC[[#This Row],[XYZ]]</f>
        <v>CX</v>
      </c>
    </row>
    <row r="850" spans="1:13" x14ac:dyDescent="0.25">
      <c r="A850" s="22">
        <v>510145</v>
      </c>
      <c r="B850" s="22">
        <v>767.49999999999989</v>
      </c>
      <c r="C850" s="22">
        <v>12.18253968253968</v>
      </c>
      <c r="D850" s="22">
        <v>3.6652103043362732</v>
      </c>
      <c r="E850" s="22">
        <v>63</v>
      </c>
      <c r="F850" s="22">
        <f t="shared" si="26"/>
        <v>155274</v>
      </c>
      <c r="G850" s="24">
        <f>ABC[[#This Row],[Frecuencia Acumulada]]/SUM($F$78:$F$1143)</f>
        <v>1.27365072457187E-3</v>
      </c>
      <c r="H850" s="22">
        <f t="shared" si="27"/>
        <v>5839867.7920000013</v>
      </c>
      <c r="I850" s="24">
        <f>H850/SUM(ABC[Carga Total])</f>
        <v>0.98902367833582072</v>
      </c>
      <c r="J850" s="23" t="str">
        <f>IF(ABC[[#This Row],[Acum (%)]] &lt;= 0.8, "A", IF( AND(ABC[[#This Row],[Acum (%)]] &gt; 0.8, ABC[[#This Row],[Acum (%)]] &lt;= 0.95 ), "B",  IF( ABC[[#This Row],[Acum (%)]] &gt; 0.95, "C", "OTHER")))</f>
        <v>C</v>
      </c>
      <c r="K850" s="24">
        <f>ABC[[#This Row],[Carga STDEV]]/ABC[[#This Row],[Carga Promedio]]</f>
        <v>0.30085765364584399</v>
      </c>
      <c r="L85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50" s="26" t="str">
        <f>ABC[[#This Row],[ABC]]&amp;ABC[[#This Row],[XYZ]]</f>
        <v>CY</v>
      </c>
    </row>
    <row r="851" spans="1:13" x14ac:dyDescent="0.25">
      <c r="A851" s="22">
        <v>334242</v>
      </c>
      <c r="B851" s="22">
        <v>752</v>
      </c>
      <c r="C851" s="22">
        <v>20.888888888888889</v>
      </c>
      <c r="D851" s="22">
        <v>4.406279789947706</v>
      </c>
      <c r="E851" s="22">
        <v>36</v>
      </c>
      <c r="F851" s="22">
        <f t="shared" si="26"/>
        <v>155310</v>
      </c>
      <c r="G851" s="24">
        <f>ABC[[#This Row],[Frecuencia Acumulada]]/SUM($F$78:$F$1143)</f>
        <v>1.2739460182210618E-3</v>
      </c>
      <c r="H851" s="22">
        <f t="shared" si="27"/>
        <v>5840619.7920000013</v>
      </c>
      <c r="I851" s="24">
        <f>H851/SUM(ABC[Carga Total])</f>
        <v>0.98915103495288781</v>
      </c>
      <c r="J851" s="23" t="str">
        <f>IF(ABC[[#This Row],[Acum (%)]] &lt;= 0.8, "A", IF( AND(ABC[[#This Row],[Acum (%)]] &gt; 0.8, ABC[[#This Row],[Acum (%)]] &lt;= 0.95 ), "B",  IF( ABC[[#This Row],[Acum (%)]] &gt; 0.95, "C", "OTHER")))</f>
        <v>C</v>
      </c>
      <c r="K851" s="24">
        <f>ABC[[#This Row],[Carga STDEV]]/ABC[[#This Row],[Carga Promedio]]</f>
        <v>0.21093892611451784</v>
      </c>
      <c r="L85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51" s="26" t="str">
        <f>ABC[[#This Row],[ABC]]&amp;ABC[[#This Row],[XYZ]]</f>
        <v>CX</v>
      </c>
    </row>
    <row r="852" spans="1:13" x14ac:dyDescent="0.25">
      <c r="A852" s="22">
        <v>510188</v>
      </c>
      <c r="B852" s="22">
        <v>745.52599999999984</v>
      </c>
      <c r="C852" s="22">
        <v>14.337038461538462</v>
      </c>
      <c r="D852" s="22">
        <v>2.8352361796806513</v>
      </c>
      <c r="E852" s="22">
        <v>52</v>
      </c>
      <c r="F852" s="22">
        <f t="shared" si="26"/>
        <v>155362</v>
      </c>
      <c r="G852" s="24">
        <f>ABC[[#This Row],[Frecuencia Acumulada]]/SUM($F$78:$F$1143)</f>
        <v>1.2743725534921165E-3</v>
      </c>
      <c r="H852" s="22">
        <f t="shared" si="27"/>
        <v>5841365.3180000009</v>
      </c>
      <c r="I852" s="24">
        <f>H852/SUM(ABC[Carga Total])</f>
        <v>0.98927729515141916</v>
      </c>
      <c r="J852" s="23" t="str">
        <f>IF(ABC[[#This Row],[Acum (%)]] &lt;= 0.8, "A", IF( AND(ABC[[#This Row],[Acum (%)]] &gt; 0.8, ABC[[#This Row],[Acum (%)]] &lt;= 0.95 ), "B",  IF( ABC[[#This Row],[Acum (%)]] &gt; 0.95, "C", "OTHER")))</f>
        <v>C</v>
      </c>
      <c r="K852" s="24">
        <f>ABC[[#This Row],[Carga STDEV]]/ABC[[#This Row],[Carga Promedio]]</f>
        <v>0.19775605591675388</v>
      </c>
      <c r="L85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52" s="26" t="str">
        <f>ABC[[#This Row],[ABC]]&amp;ABC[[#This Row],[XYZ]]</f>
        <v>CX</v>
      </c>
    </row>
    <row r="853" spans="1:13" x14ac:dyDescent="0.25">
      <c r="A853" s="22">
        <v>12119</v>
      </c>
      <c r="B853" s="22">
        <v>728.68799999999987</v>
      </c>
      <c r="C853" s="22">
        <v>38.35199999999999</v>
      </c>
      <c r="D853" s="22">
        <v>12.336567022023949</v>
      </c>
      <c r="E853" s="22">
        <v>19</v>
      </c>
      <c r="F853" s="22">
        <f t="shared" si="26"/>
        <v>155381</v>
      </c>
      <c r="G853" s="24">
        <f>ABC[[#This Row],[Frecuencia Acumulada]]/SUM($F$78:$F$1143)</f>
        <v>1.2745284029180787E-3</v>
      </c>
      <c r="H853" s="22">
        <f t="shared" si="27"/>
        <v>5842094.006000001</v>
      </c>
      <c r="I853" s="24">
        <f>H853/SUM(ABC[Carga Total])</f>
        <v>0.9894007037133572</v>
      </c>
      <c r="J853" s="23" t="str">
        <f>IF(ABC[[#This Row],[Acum (%)]] &lt;= 0.8, "A", IF( AND(ABC[[#This Row],[Acum (%)]] &gt; 0.8, ABC[[#This Row],[Acum (%)]] &lt;= 0.95 ), "B",  IF( ABC[[#This Row],[Acum (%)]] &gt; 0.95, "C", "OTHER")))</f>
        <v>C</v>
      </c>
      <c r="K853" s="24">
        <f>ABC[[#This Row],[Carga STDEV]]/ABC[[#This Row],[Carga Promedio]]</f>
        <v>0.32166684976074134</v>
      </c>
      <c r="L85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53" s="26" t="str">
        <f>ABC[[#This Row],[ABC]]&amp;ABC[[#This Row],[XYZ]]</f>
        <v>CY</v>
      </c>
    </row>
    <row r="854" spans="1:13" x14ac:dyDescent="0.25">
      <c r="A854" s="22">
        <v>510260</v>
      </c>
      <c r="B854" s="22">
        <v>721.3549999999999</v>
      </c>
      <c r="C854" s="22">
        <v>12.22635593220339</v>
      </c>
      <c r="D854" s="22">
        <v>2.5203305733006931</v>
      </c>
      <c r="E854" s="22">
        <v>59</v>
      </c>
      <c r="F854" s="22">
        <f t="shared" si="26"/>
        <v>155440</v>
      </c>
      <c r="G854" s="24">
        <f>ABC[[#This Row],[Frecuencia Acumulada]]/SUM($F$78:$F$1143)</f>
        <v>1.2750123563986984E-3</v>
      </c>
      <c r="H854" s="22">
        <f t="shared" si="27"/>
        <v>5842815.3610000014</v>
      </c>
      <c r="I854" s="24">
        <f>H854/SUM(ABC[Carga Total])</f>
        <v>0.98952287037892173</v>
      </c>
      <c r="J854" s="23" t="str">
        <f>IF(ABC[[#This Row],[Acum (%)]] &lt;= 0.8, "A", IF( AND(ABC[[#This Row],[Acum (%)]] &gt; 0.8, ABC[[#This Row],[Acum (%)]] &lt;= 0.95 ), "B",  IF( ABC[[#This Row],[Acum (%)]] &gt; 0.95, "C", "OTHER")))</f>
        <v>C</v>
      </c>
      <c r="K854" s="24">
        <f>ABC[[#This Row],[Carga STDEV]]/ABC[[#This Row],[Carga Promedio]]</f>
        <v>0.20613914622445384</v>
      </c>
      <c r="L85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54" s="26" t="str">
        <f>ABC[[#This Row],[ABC]]&amp;ABC[[#This Row],[XYZ]]</f>
        <v>CX</v>
      </c>
    </row>
    <row r="855" spans="1:13" x14ac:dyDescent="0.25">
      <c r="A855" s="22">
        <v>3324</v>
      </c>
      <c r="B855" s="22">
        <v>719.3</v>
      </c>
      <c r="C855" s="22">
        <v>19.440540540540539</v>
      </c>
      <c r="D855" s="22">
        <v>4.7161931128270691</v>
      </c>
      <c r="E855" s="22">
        <v>37</v>
      </c>
      <c r="F855" s="22">
        <f t="shared" si="26"/>
        <v>155477</v>
      </c>
      <c r="G855" s="24">
        <f>ABC[[#This Row],[Frecuencia Acumulada]]/SUM($F$78:$F$1143)</f>
        <v>1.2753158526492565E-3</v>
      </c>
      <c r="H855" s="22">
        <f t="shared" si="27"/>
        <v>5843534.6610000012</v>
      </c>
      <c r="I855" s="24">
        <f>H855/SUM(ABC[Carga Total])</f>
        <v>0.9896446890154329</v>
      </c>
      <c r="J855" s="23" t="str">
        <f>IF(ABC[[#This Row],[Acum (%)]] &lt;= 0.8, "A", IF( AND(ABC[[#This Row],[Acum (%)]] &gt; 0.8, ABC[[#This Row],[Acum (%)]] &lt;= 0.95 ), "B",  IF( ABC[[#This Row],[Acum (%)]] &gt; 0.95, "C", "OTHER")))</f>
        <v>C</v>
      </c>
      <c r="K855" s="24">
        <f>ABC[[#This Row],[Carga STDEV]]/ABC[[#This Row],[Carga Promedio]]</f>
        <v>0.24259578086278544</v>
      </c>
      <c r="L85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55" s="26" t="str">
        <f>ABC[[#This Row],[ABC]]&amp;ABC[[#This Row],[XYZ]]</f>
        <v>CX</v>
      </c>
    </row>
    <row r="856" spans="1:13" x14ac:dyDescent="0.25">
      <c r="A856" s="22">
        <v>551069</v>
      </c>
      <c r="B856" s="22">
        <v>706.01599999999985</v>
      </c>
      <c r="C856" s="22">
        <v>12.607428571428571</v>
      </c>
      <c r="D856" s="22">
        <v>3.7073709423115604</v>
      </c>
      <c r="E856" s="22">
        <v>56</v>
      </c>
      <c r="F856" s="22">
        <f t="shared" si="26"/>
        <v>155533</v>
      </c>
      <c r="G856" s="24">
        <f>ABC[[#This Row],[Frecuencia Acumulada]]/SUM($F$78:$F$1143)</f>
        <v>1.2757751983257769E-3</v>
      </c>
      <c r="H856" s="22">
        <f t="shared" si="27"/>
        <v>5844240.6770000011</v>
      </c>
      <c r="I856" s="24">
        <f>H856/SUM(ABC[Carga Total])</f>
        <v>0.9897642579108521</v>
      </c>
      <c r="J856" s="23" t="str">
        <f>IF(ABC[[#This Row],[Acum (%)]] &lt;= 0.8, "A", IF( AND(ABC[[#This Row],[Acum (%)]] &gt; 0.8, ABC[[#This Row],[Acum (%)]] &lt;= 0.95 ), "B",  IF( ABC[[#This Row],[Acum (%)]] &gt; 0.95, "C", "OTHER")))</f>
        <v>C</v>
      </c>
      <c r="K856" s="24">
        <f>ABC[[#This Row],[Carga STDEV]]/ABC[[#This Row],[Carga Promedio]]</f>
        <v>0.29406241893873142</v>
      </c>
      <c r="L85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56" s="26" t="str">
        <f>ABC[[#This Row],[ABC]]&amp;ABC[[#This Row],[XYZ]]</f>
        <v>CX</v>
      </c>
    </row>
    <row r="857" spans="1:13" x14ac:dyDescent="0.25">
      <c r="A857" s="22">
        <v>3964</v>
      </c>
      <c r="B857" s="22">
        <v>704</v>
      </c>
      <c r="C857" s="22">
        <v>44.000000000000007</v>
      </c>
      <c r="D857" s="22">
        <v>24.994372700003225</v>
      </c>
      <c r="E857" s="22">
        <v>16</v>
      </c>
      <c r="F857" s="22">
        <f t="shared" si="26"/>
        <v>155549</v>
      </c>
      <c r="G857" s="24">
        <f>ABC[[#This Row],[Frecuencia Acumulada]]/SUM($F$78:$F$1143)</f>
        <v>1.2759064399476398E-3</v>
      </c>
      <c r="H857" s="22">
        <f t="shared" si="27"/>
        <v>5844944.6770000011</v>
      </c>
      <c r="I857" s="24">
        <f>H857/SUM(ABC[Carga Total])</f>
        <v>0.9898834853821491</v>
      </c>
      <c r="J857" s="23" t="str">
        <f>IF(ABC[[#This Row],[Acum (%)]] &lt;= 0.8, "A", IF( AND(ABC[[#This Row],[Acum (%)]] &gt; 0.8, ABC[[#This Row],[Acum (%)]] &lt;= 0.95 ), "B",  IF( ABC[[#This Row],[Acum (%)]] &gt; 0.95, "C", "OTHER")))</f>
        <v>C</v>
      </c>
      <c r="K857" s="24">
        <f>ABC[[#This Row],[Carga STDEV]]/ABC[[#This Row],[Carga Promedio]]</f>
        <v>0.56805392500007323</v>
      </c>
      <c r="L85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57" s="26" t="str">
        <f>ABC[[#This Row],[ABC]]&amp;ABC[[#This Row],[XYZ]]</f>
        <v>CY</v>
      </c>
    </row>
    <row r="858" spans="1:13" x14ac:dyDescent="0.25">
      <c r="A858" s="22">
        <v>1219</v>
      </c>
      <c r="B858" s="22">
        <v>700.71399999999994</v>
      </c>
      <c r="C858" s="22">
        <v>15.925318181818181</v>
      </c>
      <c r="D858" s="22">
        <v>9.5927500792240199</v>
      </c>
      <c r="E858" s="22">
        <v>44</v>
      </c>
      <c r="F858" s="22">
        <f t="shared" si="26"/>
        <v>155593</v>
      </c>
      <c r="G858" s="24">
        <f>ABC[[#This Row],[Frecuencia Acumulada]]/SUM($F$78:$F$1143)</f>
        <v>1.2762673544077631E-3</v>
      </c>
      <c r="H858" s="22">
        <f t="shared" si="27"/>
        <v>5845645.3910000008</v>
      </c>
      <c r="I858" s="24">
        <f>H858/SUM(ABC[Carga Total])</f>
        <v>0.99000215634567501</v>
      </c>
      <c r="J858" s="23" t="str">
        <f>IF(ABC[[#This Row],[Acum (%)]] &lt;= 0.8, "A", IF( AND(ABC[[#This Row],[Acum (%)]] &gt; 0.8, ABC[[#This Row],[Acum (%)]] &lt;= 0.95 ), "B",  IF( ABC[[#This Row],[Acum (%)]] &gt; 0.95, "C", "OTHER")))</f>
        <v>C</v>
      </c>
      <c r="K858" s="24">
        <f>ABC[[#This Row],[Carga STDEV]]/ABC[[#This Row],[Carga Promedio]]</f>
        <v>0.6023584564970258</v>
      </c>
      <c r="L858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858" s="26" t="str">
        <f>ABC[[#This Row],[ABC]]&amp;ABC[[#This Row],[XYZ]]</f>
        <v>CZ</v>
      </c>
    </row>
    <row r="859" spans="1:13" x14ac:dyDescent="0.25">
      <c r="A859" s="22">
        <v>39636</v>
      </c>
      <c r="B859" s="22">
        <v>699.30000000000007</v>
      </c>
      <c r="C859" s="22">
        <v>87.412499999999994</v>
      </c>
      <c r="D859" s="22">
        <v>40.392871984334768</v>
      </c>
      <c r="E859" s="22">
        <v>8</v>
      </c>
      <c r="F859" s="22">
        <f t="shared" si="26"/>
        <v>155601</v>
      </c>
      <c r="G859" s="24">
        <f>ABC[[#This Row],[Frecuencia Acumulada]]/SUM($F$78:$F$1143)</f>
        <v>1.2763329752186945E-3</v>
      </c>
      <c r="H859" s="22">
        <f t="shared" si="27"/>
        <v>5846344.6910000006</v>
      </c>
      <c r="I859" s="24">
        <f>H859/SUM(ABC[Carga Total])</f>
        <v>0.9901205878381153</v>
      </c>
      <c r="J859" s="23" t="str">
        <f>IF(ABC[[#This Row],[Acum (%)]] &lt;= 0.8, "A", IF( AND(ABC[[#This Row],[Acum (%)]] &gt; 0.8, ABC[[#This Row],[Acum (%)]] &lt;= 0.95 ), "B",  IF( ABC[[#This Row],[Acum (%)]] &gt; 0.95, "C", "OTHER")))</f>
        <v>C</v>
      </c>
      <c r="K859" s="24">
        <f>ABC[[#This Row],[Carga STDEV]]/ABC[[#This Row],[Carga Promedio]]</f>
        <v>0.46209491759570737</v>
      </c>
      <c r="L85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59" s="26" t="str">
        <f>ABC[[#This Row],[ABC]]&amp;ABC[[#This Row],[XYZ]]</f>
        <v>CY</v>
      </c>
    </row>
    <row r="860" spans="1:13" x14ac:dyDescent="0.25">
      <c r="A860" s="22">
        <v>1213</v>
      </c>
      <c r="B860" s="22">
        <v>697.51400000000001</v>
      </c>
      <c r="C860" s="22">
        <v>23.250466666666668</v>
      </c>
      <c r="D860" s="22">
        <v>11.499913327209615</v>
      </c>
      <c r="E860" s="22">
        <v>30</v>
      </c>
      <c r="F860" s="22">
        <f t="shared" si="26"/>
        <v>155631</v>
      </c>
      <c r="G860" s="24">
        <f>ABC[[#This Row],[Frecuencia Acumulada]]/SUM($F$78:$F$1143)</f>
        <v>1.2765790532596876E-3</v>
      </c>
      <c r="H860" s="22">
        <f t="shared" si="27"/>
        <v>5847042.205000001</v>
      </c>
      <c r="I860" s="24">
        <f>H860/SUM(ABC[Carga Total])</f>
        <v>0.99023871685859</v>
      </c>
      <c r="J860" s="23" t="str">
        <f>IF(ABC[[#This Row],[Acum (%)]] &lt;= 0.8, "A", IF( AND(ABC[[#This Row],[Acum (%)]] &gt; 0.8, ABC[[#This Row],[Acum (%)]] &lt;= 0.95 ), "B",  IF( ABC[[#This Row],[Acum (%)]] &gt; 0.95, "C", "OTHER")))</f>
        <v>C</v>
      </c>
      <c r="K860" s="24">
        <f>ABC[[#This Row],[Carga STDEV]]/ABC[[#This Row],[Carga Promedio]]</f>
        <v>0.49461000039610453</v>
      </c>
      <c r="L86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60" s="26" t="str">
        <f>ABC[[#This Row],[ABC]]&amp;ABC[[#This Row],[XYZ]]</f>
        <v>CY</v>
      </c>
    </row>
    <row r="861" spans="1:13" x14ac:dyDescent="0.25">
      <c r="A861" s="22">
        <v>510219</v>
      </c>
      <c r="B861" s="22">
        <v>684.98299999999983</v>
      </c>
      <c r="C861" s="22">
        <v>15.221844444444445</v>
      </c>
      <c r="D861" s="22">
        <v>1.9398163801991382</v>
      </c>
      <c r="E861" s="22">
        <v>45</v>
      </c>
      <c r="F861" s="22">
        <f t="shared" si="26"/>
        <v>155676</v>
      </c>
      <c r="G861" s="24">
        <f>ABC[[#This Row],[Frecuencia Acumulada]]/SUM($F$78:$F$1143)</f>
        <v>1.2769481703211771E-3</v>
      </c>
      <c r="H861" s="22">
        <f t="shared" si="27"/>
        <v>5847727.188000001</v>
      </c>
      <c r="I861" s="24">
        <f>H861/SUM(ABC[Carga Total])</f>
        <v>0.99035472366394706</v>
      </c>
      <c r="J861" s="23" t="str">
        <f>IF(ABC[[#This Row],[Acum (%)]] &lt;= 0.8, "A", IF( AND(ABC[[#This Row],[Acum (%)]] &gt; 0.8, ABC[[#This Row],[Acum (%)]] &lt;= 0.95 ), "B",  IF( ABC[[#This Row],[Acum (%)]] &gt; 0.95, "C", "OTHER")))</f>
        <v>C</v>
      </c>
      <c r="K861" s="24">
        <f>ABC[[#This Row],[Carga STDEV]]/ABC[[#This Row],[Carga Promedio]]</f>
        <v>0.12743635551387583</v>
      </c>
      <c r="L86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61" s="26" t="str">
        <f>ABC[[#This Row],[ABC]]&amp;ABC[[#This Row],[XYZ]]</f>
        <v>CX</v>
      </c>
    </row>
    <row r="862" spans="1:13" x14ac:dyDescent="0.25">
      <c r="A862" s="22">
        <v>510257</v>
      </c>
      <c r="B862" s="22">
        <v>674.73299999999995</v>
      </c>
      <c r="C862" s="22">
        <v>16.065071428571429</v>
      </c>
      <c r="D862" s="22">
        <v>1.7593871908867715</v>
      </c>
      <c r="E862" s="22">
        <v>42</v>
      </c>
      <c r="F862" s="22">
        <f t="shared" si="26"/>
        <v>155718</v>
      </c>
      <c r="G862" s="24">
        <f>ABC[[#This Row],[Frecuencia Acumulada]]/SUM($F$78:$F$1143)</f>
        <v>1.2772926795785674E-3</v>
      </c>
      <c r="H862" s="22">
        <f t="shared" si="27"/>
        <v>5848401.921000001</v>
      </c>
      <c r="I862" s="24">
        <f>H862/SUM(ABC[Carga Total])</f>
        <v>0.99046899455796777</v>
      </c>
      <c r="J862" s="23" t="str">
        <f>IF(ABC[[#This Row],[Acum (%)]] &lt;= 0.8, "A", IF( AND(ABC[[#This Row],[Acum (%)]] &gt; 0.8, ABC[[#This Row],[Acum (%)]] &lt;= 0.95 ), "B",  IF( ABC[[#This Row],[Acum (%)]] &gt; 0.95, "C", "OTHER")))</f>
        <v>C</v>
      </c>
      <c r="K862" s="24">
        <f>ABC[[#This Row],[Carga STDEV]]/ABC[[#This Row],[Carga Promedio]]</f>
        <v>0.10951630054739342</v>
      </c>
      <c r="L86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62" s="26" t="str">
        <f>ABC[[#This Row],[ABC]]&amp;ABC[[#This Row],[XYZ]]</f>
        <v>CX</v>
      </c>
    </row>
    <row r="863" spans="1:13" x14ac:dyDescent="0.25">
      <c r="A863" s="22">
        <v>6714</v>
      </c>
      <c r="B863" s="22">
        <v>672.7</v>
      </c>
      <c r="C863" s="22">
        <v>168.17500000000001</v>
      </c>
      <c r="D863" s="22">
        <v>73.510787190271159</v>
      </c>
      <c r="E863" s="22">
        <v>4</v>
      </c>
      <c r="F863" s="22">
        <f t="shared" si="26"/>
        <v>155722</v>
      </c>
      <c r="G863" s="24">
        <f>ABC[[#This Row],[Frecuencia Acumulada]]/SUM($F$78:$F$1143)</f>
        <v>1.2773254899840331E-3</v>
      </c>
      <c r="H863" s="22">
        <f t="shared" si="27"/>
        <v>5849074.6210000012</v>
      </c>
      <c r="I863" s="24">
        <f>H863/SUM(ABC[Carga Total])</f>
        <v>0.99058292114879376</v>
      </c>
      <c r="J863" s="23" t="str">
        <f>IF(ABC[[#This Row],[Acum (%)]] &lt;= 0.8, "A", IF( AND(ABC[[#This Row],[Acum (%)]] &gt; 0.8, ABC[[#This Row],[Acum (%)]] &lt;= 0.95 ), "B",  IF( ABC[[#This Row],[Acum (%)]] &gt; 0.95, "C", "OTHER")))</f>
        <v>C</v>
      </c>
      <c r="K863" s="24">
        <f>ABC[[#This Row],[Carga STDEV]]/ABC[[#This Row],[Carga Promedio]]</f>
        <v>0.43710888770787071</v>
      </c>
      <c r="L86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63" s="26" t="str">
        <f>ABC[[#This Row],[ABC]]&amp;ABC[[#This Row],[XYZ]]</f>
        <v>CY</v>
      </c>
    </row>
    <row r="864" spans="1:13" x14ac:dyDescent="0.25">
      <c r="A864" s="22">
        <v>3941</v>
      </c>
      <c r="B864" s="22">
        <v>671.7</v>
      </c>
      <c r="C864" s="22">
        <v>83.962500000000006</v>
      </c>
      <c r="D864" s="22">
        <v>43.905611014669063</v>
      </c>
      <c r="E864" s="22">
        <v>8</v>
      </c>
      <c r="F864" s="22">
        <f t="shared" si="26"/>
        <v>155730</v>
      </c>
      <c r="G864" s="24">
        <f>ABC[[#This Row],[Frecuencia Acumulada]]/SUM($F$78:$F$1143)</f>
        <v>1.2773911107949647E-3</v>
      </c>
      <c r="H864" s="22">
        <f t="shared" si="27"/>
        <v>5849746.3210000014</v>
      </c>
      <c r="I864" s="24">
        <f>H864/SUM(ABC[Carga Total])</f>
        <v>0.99069667838241615</v>
      </c>
      <c r="J864" s="23" t="str">
        <f>IF(ABC[[#This Row],[Acum (%)]] &lt;= 0.8, "A", IF( AND(ABC[[#This Row],[Acum (%)]] &gt; 0.8, ABC[[#This Row],[Acum (%)]] &lt;= 0.95 ), "B",  IF( ABC[[#This Row],[Acum (%)]] &gt; 0.95, "C", "OTHER")))</f>
        <v>C</v>
      </c>
      <c r="K864" s="24">
        <f>ABC[[#This Row],[Carga STDEV]]/ABC[[#This Row],[Carga Promedio]]</f>
        <v>0.52291929152501482</v>
      </c>
      <c r="L86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64" s="26" t="str">
        <f>ABC[[#This Row],[ABC]]&amp;ABC[[#This Row],[XYZ]]</f>
        <v>CY</v>
      </c>
    </row>
    <row r="865" spans="1:13" x14ac:dyDescent="0.25">
      <c r="A865" s="22">
        <v>510270</v>
      </c>
      <c r="B865" s="22">
        <v>669.96100000000013</v>
      </c>
      <c r="C865" s="22">
        <v>10.805822580645161</v>
      </c>
      <c r="D865" s="22">
        <v>2.1818626838747281</v>
      </c>
      <c r="E865" s="22">
        <v>62</v>
      </c>
      <c r="F865" s="22">
        <f t="shared" si="26"/>
        <v>155792</v>
      </c>
      <c r="G865" s="24">
        <f>ABC[[#This Row],[Frecuencia Acumulada]]/SUM($F$78:$F$1143)</f>
        <v>1.2778996720796837E-3</v>
      </c>
      <c r="H865" s="22">
        <f t="shared" si="27"/>
        <v>5850416.2820000015</v>
      </c>
      <c r="I865" s="24">
        <f>H865/SUM(ABC[Carga Total])</f>
        <v>0.99081014110386145</v>
      </c>
      <c r="J865" s="23" t="str">
        <f>IF(ABC[[#This Row],[Acum (%)]] &lt;= 0.8, "A", IF( AND(ABC[[#This Row],[Acum (%)]] &gt; 0.8, ABC[[#This Row],[Acum (%)]] &lt;= 0.95 ), "B",  IF( ABC[[#This Row],[Acum (%)]] &gt; 0.95, "C", "OTHER")))</f>
        <v>C</v>
      </c>
      <c r="K865" s="24">
        <f>ABC[[#This Row],[Carga STDEV]]/ABC[[#This Row],[Carga Promedio]]</f>
        <v>0.20191546433334648</v>
      </c>
      <c r="L86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65" s="26" t="str">
        <f>ABC[[#This Row],[ABC]]&amp;ABC[[#This Row],[XYZ]]</f>
        <v>CX</v>
      </c>
    </row>
    <row r="866" spans="1:13" x14ac:dyDescent="0.25">
      <c r="A866" s="22">
        <v>510261</v>
      </c>
      <c r="B866" s="22">
        <v>669.21400000000017</v>
      </c>
      <c r="C866" s="22">
        <v>9.9882686567164178</v>
      </c>
      <c r="D866" s="22">
        <v>3.0876634128370299</v>
      </c>
      <c r="E866" s="22">
        <v>67</v>
      </c>
      <c r="F866" s="22">
        <f t="shared" si="26"/>
        <v>155859</v>
      </c>
      <c r="G866" s="24">
        <f>ABC[[#This Row],[Frecuencia Acumulada]]/SUM($F$78:$F$1143)</f>
        <v>1.2784492463712347E-3</v>
      </c>
      <c r="H866" s="22">
        <f t="shared" si="27"/>
        <v>5851085.4960000012</v>
      </c>
      <c r="I866" s="24">
        <f>H866/SUM(ABC[Carga Total])</f>
        <v>0.99092347731547581</v>
      </c>
      <c r="J866" s="23" t="str">
        <f>IF(ABC[[#This Row],[Acum (%)]] &lt;= 0.8, "A", IF( AND(ABC[[#This Row],[Acum (%)]] &gt; 0.8, ABC[[#This Row],[Acum (%)]] &lt;= 0.95 ), "B",  IF( ABC[[#This Row],[Acum (%)]] &gt; 0.95, "C", "OTHER")))</f>
        <v>C</v>
      </c>
      <c r="K866" s="24">
        <f>ABC[[#This Row],[Carga STDEV]]/ABC[[#This Row],[Carga Promedio]]</f>
        <v>0.30912899111507081</v>
      </c>
      <c r="L86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66" s="26" t="str">
        <f>ABC[[#This Row],[ABC]]&amp;ABC[[#This Row],[XYZ]]</f>
        <v>CY</v>
      </c>
    </row>
    <row r="867" spans="1:13" x14ac:dyDescent="0.25">
      <c r="A867" s="22">
        <v>557014</v>
      </c>
      <c r="B867" s="22">
        <v>664.30599999999981</v>
      </c>
      <c r="C867" s="22">
        <v>12.534075471698113</v>
      </c>
      <c r="D867" s="22">
        <v>4.3601499791117657</v>
      </c>
      <c r="E867" s="22">
        <v>53</v>
      </c>
      <c r="F867" s="22">
        <f t="shared" si="26"/>
        <v>155912</v>
      </c>
      <c r="G867" s="24">
        <f>ABC[[#This Row],[Frecuencia Acumulada]]/SUM($F$78:$F$1143)</f>
        <v>1.278883984243656E-3</v>
      </c>
      <c r="H867" s="22">
        <f t="shared" si="27"/>
        <v>5851749.8020000011</v>
      </c>
      <c r="I867" s="24">
        <f>H867/SUM(ABC[Carga Total])</f>
        <v>0.99103598232193513</v>
      </c>
      <c r="J867" s="23" t="str">
        <f>IF(ABC[[#This Row],[Acum (%)]] &lt;= 0.8, "A", IF( AND(ABC[[#This Row],[Acum (%)]] &gt; 0.8, ABC[[#This Row],[Acum (%)]] &lt;= 0.95 ), "B",  IF( ABC[[#This Row],[Acum (%)]] &gt; 0.95, "C", "OTHER")))</f>
        <v>C</v>
      </c>
      <c r="K867" s="24">
        <f>ABC[[#This Row],[Carga STDEV]]/ABC[[#This Row],[Carga Promedio]]</f>
        <v>0.34786370873200539</v>
      </c>
      <c r="L86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67" s="26" t="str">
        <f>ABC[[#This Row],[ABC]]&amp;ABC[[#This Row],[XYZ]]</f>
        <v>CY</v>
      </c>
    </row>
    <row r="868" spans="1:13" x14ac:dyDescent="0.25">
      <c r="A868" s="22">
        <v>13057</v>
      </c>
      <c r="B868" s="22">
        <v>643.20899999999995</v>
      </c>
      <c r="C868" s="22">
        <v>20.748677419354838</v>
      </c>
      <c r="D868" s="22">
        <v>8.5561325195717437</v>
      </c>
      <c r="E868" s="22">
        <v>31</v>
      </c>
      <c r="F868" s="22">
        <f t="shared" si="26"/>
        <v>155943</v>
      </c>
      <c r="G868" s="24">
        <f>ABC[[#This Row],[Frecuencia Acumulada]]/SUM($F$78:$F$1143)</f>
        <v>1.2791382648860154E-3</v>
      </c>
      <c r="H868" s="22">
        <f t="shared" si="27"/>
        <v>5852393.0110000009</v>
      </c>
      <c r="I868" s="24">
        <f>H868/SUM(ABC[Carga Total])</f>
        <v>0.99114491439947117</v>
      </c>
      <c r="J868" s="23" t="str">
        <f>IF(ABC[[#This Row],[Acum (%)]] &lt;= 0.8, "A", IF( AND(ABC[[#This Row],[Acum (%)]] &gt; 0.8, ABC[[#This Row],[Acum (%)]] &lt;= 0.95 ), "B",  IF( ABC[[#This Row],[Acum (%)]] &gt; 0.95, "C", "OTHER")))</f>
        <v>C</v>
      </c>
      <c r="K868" s="24">
        <f>ABC[[#This Row],[Carga STDEV]]/ABC[[#This Row],[Carga Promedio]]</f>
        <v>0.41237001986403188</v>
      </c>
      <c r="L86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68" s="26" t="str">
        <f>ABC[[#This Row],[ABC]]&amp;ABC[[#This Row],[XYZ]]</f>
        <v>CY</v>
      </c>
    </row>
    <row r="869" spans="1:13" x14ac:dyDescent="0.25">
      <c r="A869" s="22">
        <v>334248</v>
      </c>
      <c r="B869" s="22">
        <v>642.79999999999995</v>
      </c>
      <c r="C869" s="22">
        <v>22.165517241379312</v>
      </c>
      <c r="D869" s="22">
        <v>8.2381202719894517</v>
      </c>
      <c r="E869" s="22">
        <v>29</v>
      </c>
      <c r="F869" s="22">
        <f t="shared" si="26"/>
        <v>155972</v>
      </c>
      <c r="G869" s="24">
        <f>ABC[[#This Row],[Frecuencia Acumulada]]/SUM($F$78:$F$1143)</f>
        <v>1.279376140325642E-3</v>
      </c>
      <c r="H869" s="22">
        <f t="shared" si="27"/>
        <v>5853035.8110000007</v>
      </c>
      <c r="I869" s="24">
        <f>H869/SUM(ABC[Carga Total])</f>
        <v>0.99125377720991092</v>
      </c>
      <c r="J869" s="23" t="str">
        <f>IF(ABC[[#This Row],[Acum (%)]] &lt;= 0.8, "A", IF( AND(ABC[[#This Row],[Acum (%)]] &gt; 0.8, ABC[[#This Row],[Acum (%)]] &lt;= 0.95 ), "B",  IF( ABC[[#This Row],[Acum (%)]] &gt; 0.95, "C", "OTHER")))</f>
        <v>C</v>
      </c>
      <c r="K869" s="24">
        <f>ABC[[#This Row],[Carga STDEV]]/ABC[[#This Row],[Carga Promedio]]</f>
        <v>0.37166379571825464</v>
      </c>
      <c r="L86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69" s="26" t="str">
        <f>ABC[[#This Row],[ABC]]&amp;ABC[[#This Row],[XYZ]]</f>
        <v>CY</v>
      </c>
    </row>
    <row r="870" spans="1:13" x14ac:dyDescent="0.25">
      <c r="A870" s="22">
        <v>334251</v>
      </c>
      <c r="B870" s="22">
        <v>633.79999999999995</v>
      </c>
      <c r="C870" s="22">
        <v>14.404545454545453</v>
      </c>
      <c r="D870" s="22">
        <v>3.3780381361151961</v>
      </c>
      <c r="E870" s="22">
        <v>44</v>
      </c>
      <c r="F870" s="22">
        <f t="shared" si="26"/>
        <v>156016</v>
      </c>
      <c r="G870" s="24">
        <f>ABC[[#This Row],[Frecuencia Acumulada]]/SUM($F$78:$F$1143)</f>
        <v>1.2797370547857651E-3</v>
      </c>
      <c r="H870" s="22">
        <f t="shared" si="27"/>
        <v>5853669.6110000005</v>
      </c>
      <c r="I870" s="24">
        <f>H870/SUM(ABC[Carga Total])</f>
        <v>0.99136111580551889</v>
      </c>
      <c r="J870" s="23" t="str">
        <f>IF(ABC[[#This Row],[Acum (%)]] &lt;= 0.8, "A", IF( AND(ABC[[#This Row],[Acum (%)]] &gt; 0.8, ABC[[#This Row],[Acum (%)]] &lt;= 0.95 ), "B",  IF( ABC[[#This Row],[Acum (%)]] &gt; 0.95, "C", "OTHER")))</f>
        <v>C</v>
      </c>
      <c r="K870" s="24">
        <f>ABC[[#This Row],[Carga STDEV]]/ABC[[#This Row],[Carga Promedio]]</f>
        <v>0.23451195643589248</v>
      </c>
      <c r="L87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70" s="26" t="str">
        <f>ABC[[#This Row],[ABC]]&amp;ABC[[#This Row],[XYZ]]</f>
        <v>CX</v>
      </c>
    </row>
    <row r="871" spans="1:13" x14ac:dyDescent="0.25">
      <c r="A871" s="22">
        <v>57038</v>
      </c>
      <c r="B871" s="22">
        <v>629.54999999999995</v>
      </c>
      <c r="C871" s="22">
        <v>11.878301886792453</v>
      </c>
      <c r="D871" s="22">
        <v>2.5917825658511986</v>
      </c>
      <c r="E871" s="22">
        <v>53</v>
      </c>
      <c r="F871" s="22">
        <f t="shared" si="26"/>
        <v>156069</v>
      </c>
      <c r="G871" s="24">
        <f>ABC[[#This Row],[Frecuencia Acumulada]]/SUM($F$78:$F$1143)</f>
        <v>1.2801717926581861E-3</v>
      </c>
      <c r="H871" s="22">
        <f t="shared" si="27"/>
        <v>5854299.1610000003</v>
      </c>
      <c r="I871" s="24">
        <f>H871/SUM(ABC[Carga Total])</f>
        <v>0.99146773463301163</v>
      </c>
      <c r="J871" s="23" t="str">
        <f>IF(ABC[[#This Row],[Acum (%)]] &lt;= 0.8, "A", IF( AND(ABC[[#This Row],[Acum (%)]] &gt; 0.8, ABC[[#This Row],[Acum (%)]] &lt;= 0.95 ), "B",  IF( ABC[[#This Row],[Acum (%)]] &gt; 0.95, "C", "OTHER")))</f>
        <v>C</v>
      </c>
      <c r="K871" s="24">
        <f>ABC[[#This Row],[Carga STDEV]]/ABC[[#This Row],[Carga Promedio]]</f>
        <v>0.21819470413805658</v>
      </c>
      <c r="L87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71" s="26" t="str">
        <f>ABC[[#This Row],[ABC]]&amp;ABC[[#This Row],[XYZ]]</f>
        <v>CX</v>
      </c>
    </row>
    <row r="872" spans="1:13" x14ac:dyDescent="0.25">
      <c r="A872" s="22">
        <v>33404</v>
      </c>
      <c r="B872" s="22">
        <v>627.49999999999989</v>
      </c>
      <c r="C872" s="22">
        <v>33.026315789473685</v>
      </c>
      <c r="D872" s="22">
        <v>7.5964057367256954</v>
      </c>
      <c r="E872" s="22">
        <v>19</v>
      </c>
      <c r="F872" s="22">
        <f t="shared" si="26"/>
        <v>156088</v>
      </c>
      <c r="G872" s="24">
        <f>ABC[[#This Row],[Frecuencia Acumulada]]/SUM($F$78:$F$1143)</f>
        <v>1.2803276420841484E-3</v>
      </c>
      <c r="H872" s="22">
        <f t="shared" si="27"/>
        <v>5854926.6610000003</v>
      </c>
      <c r="I872" s="24">
        <f>H872/SUM(ABC[Carga Total])</f>
        <v>0.99157400627823722</v>
      </c>
      <c r="J872" s="23" t="str">
        <f>IF(ABC[[#This Row],[Acum (%)]] &lt;= 0.8, "A", IF( AND(ABC[[#This Row],[Acum (%)]] &gt; 0.8, ABC[[#This Row],[Acum (%)]] &lt;= 0.95 ), "B",  IF( ABC[[#This Row],[Acum (%)]] &gt; 0.95, "C", "OTHER")))</f>
        <v>C</v>
      </c>
      <c r="K872" s="24">
        <f>ABC[[#This Row],[Carga STDEV]]/ABC[[#This Row],[Carga Promedio]]</f>
        <v>0.23001069162994137</v>
      </c>
      <c r="L87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72" s="26" t="str">
        <f>ABC[[#This Row],[ABC]]&amp;ABC[[#This Row],[XYZ]]</f>
        <v>CX</v>
      </c>
    </row>
    <row r="873" spans="1:13" x14ac:dyDescent="0.25">
      <c r="A873" s="22">
        <v>23551</v>
      </c>
      <c r="B873" s="22">
        <v>626.9</v>
      </c>
      <c r="C873" s="22">
        <v>31.344999999999999</v>
      </c>
      <c r="D873" s="22">
        <v>15.865071698545837</v>
      </c>
      <c r="E873" s="22">
        <v>20</v>
      </c>
      <c r="F873" s="22">
        <f t="shared" si="26"/>
        <v>156108</v>
      </c>
      <c r="G873" s="24">
        <f>ABC[[#This Row],[Frecuencia Acumulada]]/SUM($F$78:$F$1143)</f>
        <v>1.2804916941114772E-3</v>
      </c>
      <c r="H873" s="22">
        <f t="shared" si="27"/>
        <v>5855553.5610000007</v>
      </c>
      <c r="I873" s="24">
        <f>H873/SUM(ABC[Carga Total])</f>
        <v>0.99168017630914074</v>
      </c>
      <c r="J873" s="23" t="str">
        <f>IF(ABC[[#This Row],[Acum (%)]] &lt;= 0.8, "A", IF( AND(ABC[[#This Row],[Acum (%)]] &gt; 0.8, ABC[[#This Row],[Acum (%)]] &lt;= 0.95 ), "B",  IF( ABC[[#This Row],[Acum (%)]] &gt; 0.95, "C", "OTHER")))</f>
        <v>C</v>
      </c>
      <c r="K873" s="24">
        <f>ABC[[#This Row],[Carga STDEV]]/ABC[[#This Row],[Carga Promedio]]</f>
        <v>0.50614361775549011</v>
      </c>
      <c r="L87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73" s="26" t="str">
        <f>ABC[[#This Row],[ABC]]&amp;ABC[[#This Row],[XYZ]]</f>
        <v>CY</v>
      </c>
    </row>
    <row r="874" spans="1:13" x14ac:dyDescent="0.25">
      <c r="A874" s="22">
        <v>3517</v>
      </c>
      <c r="B874" s="22">
        <v>611.80399999999986</v>
      </c>
      <c r="C874" s="22">
        <v>25.491833333333332</v>
      </c>
      <c r="D874" s="22">
        <v>4.755335746082606</v>
      </c>
      <c r="E874" s="22">
        <v>24</v>
      </c>
      <c r="F874" s="22">
        <f t="shared" si="26"/>
        <v>156132</v>
      </c>
      <c r="G874" s="24">
        <f>ABC[[#This Row],[Frecuencia Acumulada]]/SUM($F$78:$F$1143)</f>
        <v>1.2806885565442717E-3</v>
      </c>
      <c r="H874" s="22">
        <f t="shared" si="27"/>
        <v>5856165.3650000002</v>
      </c>
      <c r="I874" s="24">
        <f>H874/SUM(ABC[Carga Total])</f>
        <v>0.9917837897236994</v>
      </c>
      <c r="J874" s="23" t="str">
        <f>IF(ABC[[#This Row],[Acum (%)]] &lt;= 0.8, "A", IF( AND(ABC[[#This Row],[Acum (%)]] &gt; 0.8, ABC[[#This Row],[Acum (%)]] &lt;= 0.95 ), "B",  IF( ABC[[#This Row],[Acum (%)]] &gt; 0.95, "C", "OTHER")))</f>
        <v>C</v>
      </c>
      <c r="K874" s="24">
        <f>ABC[[#This Row],[Carga STDEV]]/ABC[[#This Row],[Carga Promedio]]</f>
        <v>0.18654349743705917</v>
      </c>
      <c r="L87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74" s="26" t="str">
        <f>ABC[[#This Row],[ABC]]&amp;ABC[[#This Row],[XYZ]]</f>
        <v>CX</v>
      </c>
    </row>
    <row r="875" spans="1:13" x14ac:dyDescent="0.25">
      <c r="A875" s="22">
        <v>3343175</v>
      </c>
      <c r="B875" s="22">
        <v>595.6</v>
      </c>
      <c r="C875" s="22">
        <v>59.559999999999995</v>
      </c>
      <c r="D875" s="22">
        <v>17.519589036275935</v>
      </c>
      <c r="E875" s="22">
        <v>10</v>
      </c>
      <c r="F875" s="22">
        <f t="shared" si="26"/>
        <v>156142</v>
      </c>
      <c r="G875" s="24">
        <f>ABC[[#This Row],[Frecuencia Acumulada]]/SUM($F$78:$F$1143)</f>
        <v>1.280770582557936E-3</v>
      </c>
      <c r="H875" s="22">
        <f t="shared" si="27"/>
        <v>5856760.9649999999</v>
      </c>
      <c r="I875" s="24">
        <f>H875/SUM(ABC[Carga Total])</f>
        <v>0.9918846588741318</v>
      </c>
      <c r="J875" s="23" t="str">
        <f>IF(ABC[[#This Row],[Acum (%)]] &lt;= 0.8, "A", IF( AND(ABC[[#This Row],[Acum (%)]] &gt; 0.8, ABC[[#This Row],[Acum (%)]] &lt;= 0.95 ), "B",  IF( ABC[[#This Row],[Acum (%)]] &gt; 0.95, "C", "OTHER")))</f>
        <v>C</v>
      </c>
      <c r="K875" s="24">
        <f>ABC[[#This Row],[Carga STDEV]]/ABC[[#This Row],[Carga Promedio]]</f>
        <v>0.29415025245594251</v>
      </c>
      <c r="L87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75" s="26" t="str">
        <f>ABC[[#This Row],[ABC]]&amp;ABC[[#This Row],[XYZ]]</f>
        <v>CX</v>
      </c>
    </row>
    <row r="876" spans="1:13" x14ac:dyDescent="0.25">
      <c r="A876" s="22">
        <v>510214</v>
      </c>
      <c r="B876" s="22">
        <v>594.1400000000001</v>
      </c>
      <c r="C876" s="22">
        <v>12.377916666666668</v>
      </c>
      <c r="D876" s="22">
        <v>2.7841976485334681</v>
      </c>
      <c r="E876" s="22">
        <v>48</v>
      </c>
      <c r="F876" s="22">
        <f t="shared" si="26"/>
        <v>156190</v>
      </c>
      <c r="G876" s="24">
        <f>ABC[[#This Row],[Frecuencia Acumulada]]/SUM($F$78:$F$1143)</f>
        <v>1.2811643074235248E-3</v>
      </c>
      <c r="H876" s="22">
        <f t="shared" si="27"/>
        <v>5857355.1049999995</v>
      </c>
      <c r="I876" s="24">
        <f>H876/SUM(ABC[Carga Total])</f>
        <v>0.99198528076304704</v>
      </c>
      <c r="J876" s="23" t="str">
        <f>IF(ABC[[#This Row],[Acum (%)]] &lt;= 0.8, "A", IF( AND(ABC[[#This Row],[Acum (%)]] &gt; 0.8, ABC[[#This Row],[Acum (%)]] &lt;= 0.95 ), "B",  IF( ABC[[#This Row],[Acum (%)]] &gt; 0.95, "C", "OTHER")))</f>
        <v>C</v>
      </c>
      <c r="K876" s="24">
        <f>ABC[[#This Row],[Carga STDEV]]/ABC[[#This Row],[Carga Promedio]]</f>
        <v>0.2249326541380928</v>
      </c>
      <c r="L87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76" s="26" t="str">
        <f>ABC[[#This Row],[ABC]]&amp;ABC[[#This Row],[XYZ]]</f>
        <v>CX</v>
      </c>
    </row>
    <row r="877" spans="1:13" x14ac:dyDescent="0.25">
      <c r="A877" s="22">
        <v>30619</v>
      </c>
      <c r="B877" s="22">
        <v>593.10899999999992</v>
      </c>
      <c r="C877" s="22">
        <v>20.45203448275862</v>
      </c>
      <c r="D877" s="22">
        <v>9.5899504932535589</v>
      </c>
      <c r="E877" s="22">
        <v>29</v>
      </c>
      <c r="F877" s="22">
        <f t="shared" si="26"/>
        <v>156219</v>
      </c>
      <c r="G877" s="24">
        <f>ABC[[#This Row],[Frecuencia Acumulada]]/SUM($F$78:$F$1143)</f>
        <v>1.2814021828631515E-3</v>
      </c>
      <c r="H877" s="22">
        <f t="shared" si="27"/>
        <v>5857948.2139999997</v>
      </c>
      <c r="I877" s="24">
        <f>H877/SUM(ABC[Carga Total])</f>
        <v>0.99208572804468542</v>
      </c>
      <c r="J877" s="23" t="str">
        <f>IF(ABC[[#This Row],[Acum (%)]] &lt;= 0.8, "A", IF( AND(ABC[[#This Row],[Acum (%)]] &gt; 0.8, ABC[[#This Row],[Acum (%)]] &lt;= 0.95 ), "B",  IF( ABC[[#This Row],[Acum (%)]] &gt; 0.95, "C", "OTHER")))</f>
        <v>C</v>
      </c>
      <c r="K877" s="24">
        <f>ABC[[#This Row],[Carga STDEV]]/ABC[[#This Row],[Carga Promedio]]</f>
        <v>0.46889958558098632</v>
      </c>
      <c r="L87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77" s="26" t="str">
        <f>ABC[[#This Row],[ABC]]&amp;ABC[[#This Row],[XYZ]]</f>
        <v>CY</v>
      </c>
    </row>
    <row r="878" spans="1:13" x14ac:dyDescent="0.25">
      <c r="A878" s="22">
        <v>560112</v>
      </c>
      <c r="B878" s="22">
        <v>592.86500000000001</v>
      </c>
      <c r="C878" s="22">
        <v>17.437205882352938</v>
      </c>
      <c r="D878" s="22">
        <v>13.369214438922869</v>
      </c>
      <c r="E878" s="22">
        <v>34</v>
      </c>
      <c r="F878" s="22">
        <f t="shared" si="26"/>
        <v>156253</v>
      </c>
      <c r="G878" s="24">
        <f>ABC[[#This Row],[Frecuencia Acumulada]]/SUM($F$78:$F$1143)</f>
        <v>1.2816810713096104E-3</v>
      </c>
      <c r="H878" s="22">
        <f t="shared" si="27"/>
        <v>5858541.0789999999</v>
      </c>
      <c r="I878" s="24">
        <f>H878/SUM(ABC[Carga Total])</f>
        <v>0.99218613400316624</v>
      </c>
      <c r="J878" s="23" t="str">
        <f>IF(ABC[[#This Row],[Acum (%)]] &lt;= 0.8, "A", IF( AND(ABC[[#This Row],[Acum (%)]] &gt; 0.8, ABC[[#This Row],[Acum (%)]] &lt;= 0.95 ), "B",  IF( ABC[[#This Row],[Acum (%)]] &gt; 0.95, "C", "OTHER")))</f>
        <v>C</v>
      </c>
      <c r="K878" s="24">
        <f>ABC[[#This Row],[Carga STDEV]]/ABC[[#This Row],[Carga Promedio]]</f>
        <v>0.76670623316164321</v>
      </c>
      <c r="L878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878" s="26" t="str">
        <f>ABC[[#This Row],[ABC]]&amp;ABC[[#This Row],[XYZ]]</f>
        <v>CZ</v>
      </c>
    </row>
    <row r="879" spans="1:13" x14ac:dyDescent="0.25">
      <c r="A879" s="22">
        <v>510262</v>
      </c>
      <c r="B879" s="22">
        <v>592.65300000000013</v>
      </c>
      <c r="C879" s="22">
        <v>10.975055555555556</v>
      </c>
      <c r="D879" s="22">
        <v>2.2917204990818476</v>
      </c>
      <c r="E879" s="22">
        <v>54</v>
      </c>
      <c r="F879" s="22">
        <f t="shared" si="26"/>
        <v>156307</v>
      </c>
      <c r="G879" s="24">
        <f>ABC[[#This Row],[Frecuencia Acumulada]]/SUM($F$78:$F$1143)</f>
        <v>1.2821240117833978E-3</v>
      </c>
      <c r="H879" s="22">
        <f t="shared" si="27"/>
        <v>5859133.7319999998</v>
      </c>
      <c r="I879" s="24">
        <f>H879/SUM(ABC[Carga Total])</f>
        <v>0.99228650405791974</v>
      </c>
      <c r="J879" s="23" t="str">
        <f>IF(ABC[[#This Row],[Acum (%)]] &lt;= 0.8, "A", IF( AND(ABC[[#This Row],[Acum (%)]] &gt; 0.8, ABC[[#This Row],[Acum (%)]] &lt;= 0.95 ), "B",  IF( ABC[[#This Row],[Acum (%)]] &gt; 0.95, "C", "OTHER")))</f>
        <v>C</v>
      </c>
      <c r="K879" s="24">
        <f>ABC[[#This Row],[Carga STDEV]]/ABC[[#This Row],[Carga Promedio]]</f>
        <v>0.20881174473160477</v>
      </c>
      <c r="L879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79" s="26" t="str">
        <f>ABC[[#This Row],[ABC]]&amp;ABC[[#This Row],[XYZ]]</f>
        <v>CX</v>
      </c>
    </row>
    <row r="880" spans="1:13" x14ac:dyDescent="0.25">
      <c r="A880" s="22">
        <v>510133</v>
      </c>
      <c r="B880" s="22">
        <v>587.13699999999983</v>
      </c>
      <c r="C880" s="22">
        <v>14.32041463414634</v>
      </c>
      <c r="D880" s="22">
        <v>3.1912706323313431</v>
      </c>
      <c r="E880" s="22">
        <v>41</v>
      </c>
      <c r="F880" s="22">
        <f t="shared" si="26"/>
        <v>156348</v>
      </c>
      <c r="G880" s="24">
        <f>ABC[[#This Row],[Frecuencia Acumulada]]/SUM($F$78:$F$1143)</f>
        <v>1.2824603184394216E-3</v>
      </c>
      <c r="H880" s="22">
        <f t="shared" si="27"/>
        <v>5859720.8689999999</v>
      </c>
      <c r="I880" s="24">
        <f>H880/SUM(ABC[Carga Total])</f>
        <v>0.99238593993833868</v>
      </c>
      <c r="J880" s="23" t="str">
        <f>IF(ABC[[#This Row],[Acum (%)]] &lt;= 0.8, "A", IF( AND(ABC[[#This Row],[Acum (%)]] &gt; 0.8, ABC[[#This Row],[Acum (%)]] &lt;= 0.95 ), "B",  IF( ABC[[#This Row],[Acum (%)]] &gt; 0.95, "C", "OTHER")))</f>
        <v>C</v>
      </c>
      <c r="K880" s="24">
        <f>ABC[[#This Row],[Carga STDEV]]/ABC[[#This Row],[Carga Promedio]]</f>
        <v>0.22284764190569675</v>
      </c>
      <c r="L88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80" s="26" t="str">
        <f>ABC[[#This Row],[ABC]]&amp;ABC[[#This Row],[XYZ]]</f>
        <v>CX</v>
      </c>
    </row>
    <row r="881" spans="1:13" x14ac:dyDescent="0.25">
      <c r="A881" s="22">
        <v>510251</v>
      </c>
      <c r="B881" s="22">
        <v>577.84799999999996</v>
      </c>
      <c r="C881" s="22">
        <v>9.6307999999999989</v>
      </c>
      <c r="D881" s="22">
        <v>2.8772661153089545</v>
      </c>
      <c r="E881" s="22">
        <v>60</v>
      </c>
      <c r="F881" s="22">
        <f t="shared" si="26"/>
        <v>156408</v>
      </c>
      <c r="G881" s="24">
        <f>ABC[[#This Row],[Frecuencia Acumulada]]/SUM($F$78:$F$1143)</f>
        <v>1.2829524745214078E-3</v>
      </c>
      <c r="H881" s="22">
        <f t="shared" si="27"/>
        <v>5860298.7170000002</v>
      </c>
      <c r="I881" s="24">
        <f>H881/SUM(ABC[Carga Total])</f>
        <v>0.99248380265969371</v>
      </c>
      <c r="J881" s="23" t="str">
        <f>IF(ABC[[#This Row],[Acum (%)]] &lt;= 0.8, "A", IF( AND(ABC[[#This Row],[Acum (%)]] &gt; 0.8, ABC[[#This Row],[Acum (%)]] &lt;= 0.95 ), "B",  IF( ABC[[#This Row],[Acum (%)]] &gt; 0.95, "C", "OTHER")))</f>
        <v>C</v>
      </c>
      <c r="K881" s="24">
        <f>ABC[[#This Row],[Carga STDEV]]/ABC[[#This Row],[Carga Promedio]]</f>
        <v>0.29875670923588432</v>
      </c>
      <c r="L88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81" s="26" t="str">
        <f>ABC[[#This Row],[ABC]]&amp;ABC[[#This Row],[XYZ]]</f>
        <v>CX</v>
      </c>
    </row>
    <row r="882" spans="1:13" x14ac:dyDescent="0.25">
      <c r="A882" s="22">
        <v>2641</v>
      </c>
      <c r="B882" s="22">
        <v>571.40000000000009</v>
      </c>
      <c r="C882" s="22">
        <v>43.953846153846158</v>
      </c>
      <c r="D882" s="22">
        <v>18.16666431427884</v>
      </c>
      <c r="E882" s="22">
        <v>13</v>
      </c>
      <c r="F882" s="22">
        <f t="shared" si="26"/>
        <v>156421</v>
      </c>
      <c r="G882" s="24">
        <f>ABC[[#This Row],[Frecuencia Acumulada]]/SUM($F$78:$F$1143)</f>
        <v>1.2830591083391714E-3</v>
      </c>
      <c r="H882" s="22">
        <f t="shared" si="27"/>
        <v>5860870.1170000006</v>
      </c>
      <c r="I882" s="24">
        <f>H882/SUM(ABC[Carga Total])</f>
        <v>0.99258057336580041</v>
      </c>
      <c r="J882" s="23" t="str">
        <f>IF(ABC[[#This Row],[Acum (%)]] &lt;= 0.8, "A", IF( AND(ABC[[#This Row],[Acum (%)]] &gt; 0.8, ABC[[#This Row],[Acum (%)]] &lt;= 0.95 ), "B",  IF( ABC[[#This Row],[Acum (%)]] &gt; 0.95, "C", "OTHER")))</f>
        <v>C</v>
      </c>
      <c r="K882" s="24">
        <f>ABC[[#This Row],[Carga STDEV]]/ABC[[#This Row],[Carga Promedio]]</f>
        <v>0.41331227876378179</v>
      </c>
      <c r="L88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82" s="26" t="str">
        <f>ABC[[#This Row],[ABC]]&amp;ABC[[#This Row],[XYZ]]</f>
        <v>CY</v>
      </c>
    </row>
    <row r="883" spans="1:13" x14ac:dyDescent="0.25">
      <c r="A883" s="22">
        <v>510269</v>
      </c>
      <c r="B883" s="22">
        <v>563.48099999999988</v>
      </c>
      <c r="C883" s="22">
        <v>11.04864705882353</v>
      </c>
      <c r="D883" s="22">
        <v>2.9970303289992208</v>
      </c>
      <c r="E883" s="22">
        <v>51</v>
      </c>
      <c r="F883" s="22">
        <f t="shared" si="26"/>
        <v>156472</v>
      </c>
      <c r="G883" s="24">
        <f>ABC[[#This Row],[Frecuencia Acumulada]]/SUM($F$78:$F$1143)</f>
        <v>1.2834774410088595E-3</v>
      </c>
      <c r="H883" s="22">
        <f t="shared" si="27"/>
        <v>5861433.5980000002</v>
      </c>
      <c r="I883" s="24">
        <f>H883/SUM(ABC[Carga Total])</f>
        <v>0.99267600293221214</v>
      </c>
      <c r="J883" s="23" t="str">
        <f>IF(ABC[[#This Row],[Acum (%)]] &lt;= 0.8, "A", IF( AND(ABC[[#This Row],[Acum (%)]] &gt; 0.8, ABC[[#This Row],[Acum (%)]] &lt;= 0.95 ), "B",  IF( ABC[[#This Row],[Acum (%)]] &gt; 0.95, "C", "OTHER")))</f>
        <v>C</v>
      </c>
      <c r="K883" s="24">
        <f>ABC[[#This Row],[Carga STDEV]]/ABC[[#This Row],[Carga Promedio]]</f>
        <v>0.27125767644154863</v>
      </c>
      <c r="L88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83" s="26" t="str">
        <f>ABC[[#This Row],[ABC]]&amp;ABC[[#This Row],[XYZ]]</f>
        <v>CX</v>
      </c>
    </row>
    <row r="884" spans="1:13" x14ac:dyDescent="0.25">
      <c r="A884" s="22">
        <v>19692</v>
      </c>
      <c r="B884" s="22">
        <v>560.70000000000005</v>
      </c>
      <c r="C884" s="22">
        <v>35.043750000000003</v>
      </c>
      <c r="D884" s="22">
        <v>7.3312999074743432</v>
      </c>
      <c r="E884" s="22">
        <v>16</v>
      </c>
      <c r="F884" s="22">
        <f t="shared" si="26"/>
        <v>156488</v>
      </c>
      <c r="G884" s="24">
        <f>ABC[[#This Row],[Frecuencia Acumulada]]/SUM($F$78:$F$1143)</f>
        <v>1.2836086826307227E-3</v>
      </c>
      <c r="H884" s="22">
        <f t="shared" si="27"/>
        <v>5861994.2980000004</v>
      </c>
      <c r="I884" s="24">
        <f>H884/SUM(ABC[Carga Total])</f>
        <v>0.99277096151624078</v>
      </c>
      <c r="J884" s="23" t="str">
        <f>IF(ABC[[#This Row],[Acum (%)]] &lt;= 0.8, "A", IF( AND(ABC[[#This Row],[Acum (%)]] &gt; 0.8, ABC[[#This Row],[Acum (%)]] &lt;= 0.95 ), "B",  IF( ABC[[#This Row],[Acum (%)]] &gt; 0.95, "C", "OTHER")))</f>
        <v>C</v>
      </c>
      <c r="K884" s="24">
        <f>ABC[[#This Row],[Carga STDEV]]/ABC[[#This Row],[Carga Promedio]]</f>
        <v>0.20920420638414389</v>
      </c>
      <c r="L88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84" s="26" t="str">
        <f>ABC[[#This Row],[ABC]]&amp;ABC[[#This Row],[XYZ]]</f>
        <v>CX</v>
      </c>
    </row>
    <row r="885" spans="1:13" x14ac:dyDescent="0.25">
      <c r="A885" s="22">
        <v>12116</v>
      </c>
      <c r="B885" s="22">
        <v>558.47099999999989</v>
      </c>
      <c r="C885" s="22">
        <v>23.269625000000001</v>
      </c>
      <c r="D885" s="22">
        <v>11.049235396771167</v>
      </c>
      <c r="E885" s="22">
        <v>24</v>
      </c>
      <c r="F885" s="22">
        <f t="shared" si="26"/>
        <v>156512</v>
      </c>
      <c r="G885" s="24">
        <f>ABC[[#This Row],[Frecuencia Acumulada]]/SUM($F$78:$F$1143)</f>
        <v>1.2838055450635169E-3</v>
      </c>
      <c r="H885" s="22">
        <f t="shared" si="27"/>
        <v>5862552.7690000003</v>
      </c>
      <c r="I885" s="24">
        <f>H885/SUM(ABC[Carga Total])</f>
        <v>0.9928655426030627</v>
      </c>
      <c r="J885" s="23" t="str">
        <f>IF(ABC[[#This Row],[Acum (%)]] &lt;= 0.8, "A", IF( AND(ABC[[#This Row],[Acum (%)]] &gt; 0.8, ABC[[#This Row],[Acum (%)]] &lt;= 0.95 ), "B",  IF( ABC[[#This Row],[Acum (%)]] &gt; 0.95, "C", "OTHER")))</f>
        <v>C</v>
      </c>
      <c r="K885" s="24">
        <f>ABC[[#This Row],[Carga STDEV]]/ABC[[#This Row],[Carga Promedio]]</f>
        <v>0.47483512934871819</v>
      </c>
      <c r="L88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85" s="26" t="str">
        <f>ABC[[#This Row],[ABC]]&amp;ABC[[#This Row],[XYZ]]</f>
        <v>CY</v>
      </c>
    </row>
    <row r="886" spans="1:13" x14ac:dyDescent="0.25">
      <c r="A886" s="22">
        <v>3343171</v>
      </c>
      <c r="B886" s="22">
        <v>554.6</v>
      </c>
      <c r="C886" s="22">
        <v>79.228571428571428</v>
      </c>
      <c r="D886" s="22">
        <v>12.888329900303127</v>
      </c>
      <c r="E886" s="22">
        <v>7</v>
      </c>
      <c r="F886" s="22">
        <f t="shared" si="26"/>
        <v>156519</v>
      </c>
      <c r="G886" s="24">
        <f>ABC[[#This Row],[Frecuencia Acumulada]]/SUM($F$78:$F$1143)</f>
        <v>1.2838629632730822E-3</v>
      </c>
      <c r="H886" s="22">
        <f t="shared" si="27"/>
        <v>5863107.3689999999</v>
      </c>
      <c r="I886" s="24">
        <f>H886/SUM(ABC[Carga Total])</f>
        <v>0.99295946810814972</v>
      </c>
      <c r="J886" s="23" t="str">
        <f>IF(ABC[[#This Row],[Acum (%)]] &lt;= 0.8, "A", IF( AND(ABC[[#This Row],[Acum (%)]] &gt; 0.8, ABC[[#This Row],[Acum (%)]] &lt;= 0.95 ), "B",  IF( ABC[[#This Row],[Acum (%)]] &gt; 0.95, "C", "OTHER")))</f>
        <v>C</v>
      </c>
      <c r="K886" s="24">
        <f>ABC[[#This Row],[Carga STDEV]]/ABC[[#This Row],[Carga Promedio]]</f>
        <v>0.16267275388049385</v>
      </c>
      <c r="L88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86" s="26" t="str">
        <f>ABC[[#This Row],[ABC]]&amp;ABC[[#This Row],[XYZ]]</f>
        <v>CX</v>
      </c>
    </row>
    <row r="887" spans="1:13" x14ac:dyDescent="0.25">
      <c r="A887" s="22">
        <v>22518</v>
      </c>
      <c r="B887" s="22">
        <v>552.70000000000016</v>
      </c>
      <c r="C887" s="22">
        <v>7.6763888888888889</v>
      </c>
      <c r="D887" s="22">
        <v>3.1593141106025322</v>
      </c>
      <c r="E887" s="22">
        <v>72</v>
      </c>
      <c r="F887" s="22">
        <f t="shared" si="26"/>
        <v>156591</v>
      </c>
      <c r="G887" s="24">
        <f>ABC[[#This Row],[Frecuencia Acumulada]]/SUM($F$78:$F$1143)</f>
        <v>1.2844535505714654E-3</v>
      </c>
      <c r="H887" s="22">
        <f t="shared" si="27"/>
        <v>5863660.0690000001</v>
      </c>
      <c r="I887" s="24">
        <f>H887/SUM(ABC[Carga Total])</f>
        <v>0.99305307183455005</v>
      </c>
      <c r="J887" s="23" t="str">
        <f>IF(ABC[[#This Row],[Acum (%)]] &lt;= 0.8, "A", IF( AND(ABC[[#This Row],[Acum (%)]] &gt; 0.8, ABC[[#This Row],[Acum (%)]] &lt;= 0.95 ), "B",  IF( ABC[[#This Row],[Acum (%)]] &gt; 0.95, "C", "OTHER")))</f>
        <v>C</v>
      </c>
      <c r="K887" s="24">
        <f>ABC[[#This Row],[Carga STDEV]]/ABC[[#This Row],[Carga Promedio]]</f>
        <v>0.41156254019066818</v>
      </c>
      <c r="L88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87" s="26" t="str">
        <f>ABC[[#This Row],[ABC]]&amp;ABC[[#This Row],[XYZ]]</f>
        <v>CY</v>
      </c>
    </row>
    <row r="888" spans="1:13" x14ac:dyDescent="0.25">
      <c r="A888" s="22">
        <v>2661</v>
      </c>
      <c r="B888" s="22">
        <v>550.29999999999995</v>
      </c>
      <c r="C888" s="22">
        <v>23.92608695652174</v>
      </c>
      <c r="D888" s="22">
        <v>8.0874885073013374</v>
      </c>
      <c r="E888" s="22">
        <v>23</v>
      </c>
      <c r="F888" s="22">
        <f t="shared" si="26"/>
        <v>156614</v>
      </c>
      <c r="G888" s="24">
        <f>ABC[[#This Row],[Frecuencia Acumulada]]/SUM($F$78:$F$1143)</f>
        <v>1.2846422104028934E-3</v>
      </c>
      <c r="H888" s="22">
        <f t="shared" si="27"/>
        <v>5864210.3689999999</v>
      </c>
      <c r="I888" s="24">
        <f>H888/SUM(ABC[Carga Total])</f>
        <v>0.99314626910366177</v>
      </c>
      <c r="J888" s="23" t="str">
        <f>IF(ABC[[#This Row],[Acum (%)]] &lt;= 0.8, "A", IF( AND(ABC[[#This Row],[Acum (%)]] &gt; 0.8, ABC[[#This Row],[Acum (%)]] &lt;= 0.95 ), "B",  IF( ABC[[#This Row],[Acum (%)]] &gt; 0.95, "C", "OTHER")))</f>
        <v>C</v>
      </c>
      <c r="K888" s="24">
        <f>ABC[[#This Row],[Carga STDEV]]/ABC[[#This Row],[Carga Promedio]]</f>
        <v>0.33801969047416092</v>
      </c>
      <c r="L88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88" s="26" t="str">
        <f>ABC[[#This Row],[ABC]]&amp;ABC[[#This Row],[XYZ]]</f>
        <v>CY</v>
      </c>
    </row>
    <row r="889" spans="1:13" x14ac:dyDescent="0.25">
      <c r="A889" s="22">
        <v>3343180</v>
      </c>
      <c r="B889" s="22">
        <v>545.79999999999995</v>
      </c>
      <c r="C889" s="22">
        <v>77.971428571428575</v>
      </c>
      <c r="D889" s="22">
        <v>13.43102307913961</v>
      </c>
      <c r="E889" s="22">
        <v>7</v>
      </c>
      <c r="F889" s="22">
        <f t="shared" si="26"/>
        <v>156621</v>
      </c>
      <c r="G889" s="24">
        <f>ABC[[#This Row],[Frecuencia Acumulada]]/SUM($F$78:$F$1143)</f>
        <v>1.2846996286124584E-3</v>
      </c>
      <c r="H889" s="22">
        <f t="shared" si="27"/>
        <v>5864756.1689999998</v>
      </c>
      <c r="I889" s="24">
        <f>H889/SUM(ABC[Carga Total])</f>
        <v>0.99323870426535754</v>
      </c>
      <c r="J889" s="23" t="str">
        <f>IF(ABC[[#This Row],[Acum (%)]] &lt;= 0.8, "A", IF( AND(ABC[[#This Row],[Acum (%)]] &gt; 0.8, ABC[[#This Row],[Acum (%)]] &lt;= 0.95 ), "B",  IF( ABC[[#This Row],[Acum (%)]] &gt; 0.95, "C", "OTHER")))</f>
        <v>C</v>
      </c>
      <c r="K889" s="24">
        <f>ABC[[#This Row],[Carga STDEV]]/ABC[[#This Row],[Carga Promedio]]</f>
        <v>0.1722557009050518</v>
      </c>
      <c r="L889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89" s="26" t="str">
        <f>ABC[[#This Row],[ABC]]&amp;ABC[[#This Row],[XYZ]]</f>
        <v>CX</v>
      </c>
    </row>
    <row r="890" spans="1:13" x14ac:dyDescent="0.25">
      <c r="A890" s="22">
        <v>560113</v>
      </c>
      <c r="B890" s="22">
        <v>544.18000000000018</v>
      </c>
      <c r="C890" s="22">
        <v>22.674166666666668</v>
      </c>
      <c r="D890" s="22">
        <v>7.2469885839727857</v>
      </c>
      <c r="E890" s="22">
        <v>24</v>
      </c>
      <c r="F890" s="22">
        <f t="shared" si="26"/>
        <v>156645</v>
      </c>
      <c r="G890" s="24">
        <f>ABC[[#This Row],[Frecuencia Acumulada]]/SUM($F$78:$F$1143)</f>
        <v>1.2848964910452529E-3</v>
      </c>
      <c r="H890" s="22">
        <f t="shared" si="27"/>
        <v>5865300.3489999995</v>
      </c>
      <c r="I890" s="24">
        <f>H890/SUM(ABC[Carga Total])</f>
        <v>0.99333086506838353</v>
      </c>
      <c r="J890" s="23" t="str">
        <f>IF(ABC[[#This Row],[Acum (%)]] &lt;= 0.8, "A", IF( AND(ABC[[#This Row],[Acum (%)]] &gt; 0.8, ABC[[#This Row],[Acum (%)]] &lt;= 0.95 ), "B",  IF( ABC[[#This Row],[Acum (%)]] &gt; 0.95, "C", "OTHER")))</f>
        <v>C</v>
      </c>
      <c r="K890" s="24">
        <f>ABC[[#This Row],[Carga STDEV]]/ABC[[#This Row],[Carga Promedio]]</f>
        <v>0.31961432984554161</v>
      </c>
      <c r="L89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90" s="26" t="str">
        <f>ABC[[#This Row],[ABC]]&amp;ABC[[#This Row],[XYZ]]</f>
        <v>CY</v>
      </c>
    </row>
    <row r="891" spans="1:13" x14ac:dyDescent="0.25">
      <c r="A891" s="22">
        <v>510264</v>
      </c>
      <c r="B891" s="22">
        <v>538.38099999999997</v>
      </c>
      <c r="C891" s="22">
        <v>10.556490196078432</v>
      </c>
      <c r="D891" s="22">
        <v>3.7463161498867081</v>
      </c>
      <c r="E891" s="22">
        <v>51</v>
      </c>
      <c r="F891" s="22">
        <f t="shared" si="26"/>
        <v>156696</v>
      </c>
      <c r="G891" s="24">
        <f>ABC[[#This Row],[Frecuencia Acumulada]]/SUM($F$78:$F$1143)</f>
        <v>1.2853148237149412E-3</v>
      </c>
      <c r="H891" s="22">
        <f t="shared" si="27"/>
        <v>5865838.7299999995</v>
      </c>
      <c r="I891" s="24">
        <f>H891/SUM(ABC[Carga Total])</f>
        <v>0.99342204376898624</v>
      </c>
      <c r="J891" s="23" t="str">
        <f>IF(ABC[[#This Row],[Acum (%)]] &lt;= 0.8, "A", IF( AND(ABC[[#This Row],[Acum (%)]] &gt; 0.8, ABC[[#This Row],[Acum (%)]] &lt;= 0.95 ), "B",  IF( ABC[[#This Row],[Acum (%)]] &gt; 0.95, "C", "OTHER")))</f>
        <v>C</v>
      </c>
      <c r="K891" s="24">
        <f>ABC[[#This Row],[Carga STDEV]]/ABC[[#This Row],[Carga Promedio]]</f>
        <v>0.35488273851458746</v>
      </c>
      <c r="L89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91" s="26" t="str">
        <f>ABC[[#This Row],[ABC]]&amp;ABC[[#This Row],[XYZ]]</f>
        <v>CY</v>
      </c>
    </row>
    <row r="892" spans="1:13" x14ac:dyDescent="0.25">
      <c r="A892" s="22">
        <v>2657</v>
      </c>
      <c r="B892" s="22">
        <v>533</v>
      </c>
      <c r="C892" s="22">
        <v>9.1896551724137936</v>
      </c>
      <c r="D892" s="22">
        <v>2.5461143188438928</v>
      </c>
      <c r="E892" s="22">
        <v>58</v>
      </c>
      <c r="F892" s="22">
        <f t="shared" si="26"/>
        <v>156754</v>
      </c>
      <c r="G892" s="24">
        <f>ABC[[#This Row],[Frecuencia Acumulada]]/SUM($F$78:$F$1143)</f>
        <v>1.2857905745941943E-3</v>
      </c>
      <c r="H892" s="22">
        <f t="shared" si="27"/>
        <v>5866371.7299999995</v>
      </c>
      <c r="I892" s="24">
        <f>H892/SUM(ABC[Carga Total])</f>
        <v>0.99351231115847671</v>
      </c>
      <c r="J892" s="23" t="str">
        <f>IF(ABC[[#This Row],[Acum (%)]] &lt;= 0.8, "A", IF( AND(ABC[[#This Row],[Acum (%)]] &gt; 0.8, ABC[[#This Row],[Acum (%)]] &lt;= 0.95 ), "B",  IF( ABC[[#This Row],[Acum (%)]] &gt; 0.95, "C", "OTHER")))</f>
        <v>C</v>
      </c>
      <c r="K892" s="24">
        <f>ABC[[#This Row],[Carga STDEV]]/ABC[[#This Row],[Carga Promedio]]</f>
        <v>0.27706309660965439</v>
      </c>
      <c r="L89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92" s="26" t="str">
        <f>ABC[[#This Row],[ABC]]&amp;ABC[[#This Row],[XYZ]]</f>
        <v>CX</v>
      </c>
    </row>
    <row r="893" spans="1:13" x14ac:dyDescent="0.25">
      <c r="A893" s="22">
        <v>3343179</v>
      </c>
      <c r="B893" s="22">
        <v>532.29999999999995</v>
      </c>
      <c r="C893" s="22">
        <v>66.537499999999994</v>
      </c>
      <c r="D893" s="22">
        <v>28.80173295877475</v>
      </c>
      <c r="E893" s="22">
        <v>8</v>
      </c>
      <c r="F893" s="22">
        <f t="shared" si="26"/>
        <v>156762</v>
      </c>
      <c r="G893" s="24">
        <f>ABC[[#This Row],[Frecuencia Acumulada]]/SUM($F$78:$F$1143)</f>
        <v>1.2858561954051258E-3</v>
      </c>
      <c r="H893" s="22">
        <f t="shared" si="27"/>
        <v>5866904.0299999993</v>
      </c>
      <c r="I893" s="24">
        <f>H893/SUM(ABC[Carga Total])</f>
        <v>0.99360245999792451</v>
      </c>
      <c r="J893" s="23" t="str">
        <f>IF(ABC[[#This Row],[Acum (%)]] &lt;= 0.8, "A", IF( AND(ABC[[#This Row],[Acum (%)]] &gt; 0.8, ABC[[#This Row],[Acum (%)]] &lt;= 0.95 ), "B",  IF( ABC[[#This Row],[Acum (%)]] &gt; 0.95, "C", "OTHER")))</f>
        <v>C</v>
      </c>
      <c r="K893" s="24">
        <f>ABC[[#This Row],[Carga STDEV]]/ABC[[#This Row],[Carga Promedio]]</f>
        <v>0.43286466967912457</v>
      </c>
      <c r="L89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93" s="26" t="str">
        <f>ABC[[#This Row],[ABC]]&amp;ABC[[#This Row],[XYZ]]</f>
        <v>CY</v>
      </c>
    </row>
    <row r="894" spans="1:13" x14ac:dyDescent="0.25">
      <c r="A894" s="22">
        <v>510205</v>
      </c>
      <c r="B894" s="22">
        <v>532.29899999999998</v>
      </c>
      <c r="C894" s="22">
        <v>12.673785714285714</v>
      </c>
      <c r="D894" s="22">
        <v>5.2384239928218328</v>
      </c>
      <c r="E894" s="22">
        <v>42</v>
      </c>
      <c r="F894" s="22">
        <f t="shared" si="26"/>
        <v>156804</v>
      </c>
      <c r="G894" s="24">
        <f>ABC[[#This Row],[Frecuencia Acumulada]]/SUM($F$78:$F$1143)</f>
        <v>1.2862007046625162E-3</v>
      </c>
      <c r="H894" s="22">
        <f t="shared" si="27"/>
        <v>5867436.328999999</v>
      </c>
      <c r="I894" s="24">
        <f>H894/SUM(ABC[Carga Total])</f>
        <v>0.99369260866801523</v>
      </c>
      <c r="J894" s="23" t="str">
        <f>IF(ABC[[#This Row],[Acum (%)]] &lt;= 0.8, "A", IF( AND(ABC[[#This Row],[Acum (%)]] &gt; 0.8, ABC[[#This Row],[Acum (%)]] &lt;= 0.95 ), "B",  IF( ABC[[#This Row],[Acum (%)]] &gt; 0.95, "C", "OTHER")))</f>
        <v>C</v>
      </c>
      <c r="K894" s="24">
        <f>ABC[[#This Row],[Carga STDEV]]/ABC[[#This Row],[Carga Promedio]]</f>
        <v>0.41332748642871203</v>
      </c>
      <c r="L89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94" s="26" t="str">
        <f>ABC[[#This Row],[ABC]]&amp;ABC[[#This Row],[XYZ]]</f>
        <v>CY</v>
      </c>
    </row>
    <row r="895" spans="1:13" x14ac:dyDescent="0.25">
      <c r="A895" s="22">
        <v>551065</v>
      </c>
      <c r="B895" s="22">
        <v>527.35700000000008</v>
      </c>
      <c r="C895" s="22">
        <v>10.340333333333334</v>
      </c>
      <c r="D895" s="22">
        <v>2.2968299603293807</v>
      </c>
      <c r="E895" s="22">
        <v>51</v>
      </c>
      <c r="F895" s="22">
        <f t="shared" si="26"/>
        <v>156855</v>
      </c>
      <c r="G895" s="24">
        <f>ABC[[#This Row],[Frecuencia Acumulada]]/SUM($F$78:$F$1143)</f>
        <v>1.2866190373322043E-3</v>
      </c>
      <c r="H895" s="22">
        <f t="shared" si="27"/>
        <v>5867963.6859999988</v>
      </c>
      <c r="I895" s="24">
        <f>H895/SUM(ABC[Carga Total])</f>
        <v>0.99378192037480595</v>
      </c>
      <c r="J895" s="23" t="str">
        <f>IF(ABC[[#This Row],[Acum (%)]] &lt;= 0.8, "A", IF( AND(ABC[[#This Row],[Acum (%)]] &gt; 0.8, ABC[[#This Row],[Acum (%)]] &lt;= 0.95 ), "B",  IF( ABC[[#This Row],[Acum (%)]] &gt; 0.95, "C", "OTHER")))</f>
        <v>C</v>
      </c>
      <c r="K895" s="24">
        <f>ABC[[#This Row],[Carga STDEV]]/ABC[[#This Row],[Carga Promedio]]</f>
        <v>0.22212339644073828</v>
      </c>
      <c r="L89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95" s="26" t="str">
        <f>ABC[[#This Row],[ABC]]&amp;ABC[[#This Row],[XYZ]]</f>
        <v>CX</v>
      </c>
    </row>
    <row r="896" spans="1:13" x14ac:dyDescent="0.25">
      <c r="A896" s="22">
        <v>22569</v>
      </c>
      <c r="B896" s="22">
        <v>526.70000000000005</v>
      </c>
      <c r="C896" s="22">
        <v>21.067999999999998</v>
      </c>
      <c r="D896" s="22">
        <v>3.8685397761946305</v>
      </c>
      <c r="E896" s="22">
        <v>25</v>
      </c>
      <c r="F896" s="22">
        <f t="shared" si="26"/>
        <v>156880</v>
      </c>
      <c r="G896" s="24">
        <f>ABC[[#This Row],[Frecuencia Acumulada]]/SUM($F$78:$F$1143)</f>
        <v>1.2868241023663652E-3</v>
      </c>
      <c r="H896" s="22">
        <f t="shared" si="27"/>
        <v>5868490.385999999</v>
      </c>
      <c r="I896" s="24">
        <f>H896/SUM(ABC[Carga Total])</f>
        <v>0.99387112081391416</v>
      </c>
      <c r="J896" s="23" t="str">
        <f>IF(ABC[[#This Row],[Acum (%)]] &lt;= 0.8, "A", IF( AND(ABC[[#This Row],[Acum (%)]] &gt; 0.8, ABC[[#This Row],[Acum (%)]] &lt;= 0.95 ), "B",  IF( ABC[[#This Row],[Acum (%)]] &gt; 0.95, "C", "OTHER")))</f>
        <v>C</v>
      </c>
      <c r="K896" s="24">
        <f>ABC[[#This Row],[Carga STDEV]]/ABC[[#This Row],[Carga Promedio]]</f>
        <v>0.18362159560445371</v>
      </c>
      <c r="L89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96" s="26" t="str">
        <f>ABC[[#This Row],[ABC]]&amp;ABC[[#This Row],[XYZ]]</f>
        <v>CX</v>
      </c>
    </row>
    <row r="897" spans="1:13" x14ac:dyDescent="0.25">
      <c r="A897" s="22">
        <v>33401</v>
      </c>
      <c r="B897" s="22">
        <v>521.30000000000007</v>
      </c>
      <c r="C897" s="22">
        <v>40.1</v>
      </c>
      <c r="D897" s="22">
        <v>10.137389539061163</v>
      </c>
      <c r="E897" s="22">
        <v>13</v>
      </c>
      <c r="F897" s="22">
        <f t="shared" si="26"/>
        <v>156893</v>
      </c>
      <c r="G897" s="24">
        <f>ABC[[#This Row],[Frecuencia Acumulada]]/SUM($F$78:$F$1143)</f>
        <v>1.2869307361841288E-3</v>
      </c>
      <c r="H897" s="22">
        <f t="shared" si="27"/>
        <v>5869011.6859999988</v>
      </c>
      <c r="I897" s="24">
        <f>H897/SUM(ABC[Carga Total])</f>
        <v>0.99395940672412297</v>
      </c>
      <c r="J897" s="23" t="str">
        <f>IF(ABC[[#This Row],[Acum (%)]] &lt;= 0.8, "A", IF( AND(ABC[[#This Row],[Acum (%)]] &gt; 0.8, ABC[[#This Row],[Acum (%)]] &lt;= 0.95 ), "B",  IF( ABC[[#This Row],[Acum (%)]] &gt; 0.95, "C", "OTHER")))</f>
        <v>C</v>
      </c>
      <c r="K897" s="24">
        <f>ABC[[#This Row],[Carga STDEV]]/ABC[[#This Row],[Carga Promedio]]</f>
        <v>0.25280273164741052</v>
      </c>
      <c r="L89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897" s="26" t="str">
        <f>ABC[[#This Row],[ABC]]&amp;ABC[[#This Row],[XYZ]]</f>
        <v>CX</v>
      </c>
    </row>
    <row r="898" spans="1:13" x14ac:dyDescent="0.25">
      <c r="A898" s="22">
        <v>12111</v>
      </c>
      <c r="B898" s="22">
        <v>517.17099999999994</v>
      </c>
      <c r="C898" s="22">
        <v>22.485695652173913</v>
      </c>
      <c r="D898" s="22">
        <v>8.9414638288795913</v>
      </c>
      <c r="E898" s="22">
        <v>23</v>
      </c>
      <c r="F898" s="22">
        <f t="shared" si="26"/>
        <v>156916</v>
      </c>
      <c r="G898" s="24">
        <f>ABC[[#This Row],[Frecuencia Acumulada]]/SUM($F$78:$F$1143)</f>
        <v>1.2871193960155569E-3</v>
      </c>
      <c r="H898" s="22">
        <f t="shared" si="27"/>
        <v>5869528.8569999989</v>
      </c>
      <c r="I898" s="24">
        <f>H898/SUM(ABC[Carga Total])</f>
        <v>0.99404699335843849</v>
      </c>
      <c r="J898" s="23" t="str">
        <f>IF(ABC[[#This Row],[Acum (%)]] &lt;= 0.8, "A", IF( AND(ABC[[#This Row],[Acum (%)]] &gt; 0.8, ABC[[#This Row],[Acum (%)]] &lt;= 0.95 ), "B",  IF( ABC[[#This Row],[Acum (%)]] &gt; 0.95, "C", "OTHER")))</f>
        <v>C</v>
      </c>
      <c r="K898" s="24">
        <f>ABC[[#This Row],[Carga STDEV]]/ABC[[#This Row],[Carga Promedio]]</f>
        <v>0.39765119866394405</v>
      </c>
      <c r="L89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898" s="26" t="str">
        <f>ABC[[#This Row],[ABC]]&amp;ABC[[#This Row],[XYZ]]</f>
        <v>CY</v>
      </c>
    </row>
    <row r="899" spans="1:13" x14ac:dyDescent="0.25">
      <c r="A899" s="22">
        <v>6715</v>
      </c>
      <c r="B899" s="22">
        <v>515.59999999999991</v>
      </c>
      <c r="C899" s="22">
        <v>257.79999999999995</v>
      </c>
      <c r="D899" s="22">
        <v>159.24044712321046</v>
      </c>
      <c r="E899" s="22">
        <v>2</v>
      </c>
      <c r="F899" s="22">
        <f t="shared" ref="F899:F962" si="28">F898+E899</f>
        <v>156918</v>
      </c>
      <c r="G899" s="24">
        <f>ABC[[#This Row],[Frecuencia Acumulada]]/SUM($F$78:$F$1143)</f>
        <v>1.2871358012182896E-3</v>
      </c>
      <c r="H899" s="22">
        <f t="shared" si="27"/>
        <v>5870044.4569999985</v>
      </c>
      <c r="I899" s="24">
        <f>H899/SUM(ABC[Carga Total])</f>
        <v>0.99413431393258711</v>
      </c>
      <c r="J899" s="23" t="str">
        <f>IF(ABC[[#This Row],[Acum (%)]] &lt;= 0.8, "A", IF( AND(ABC[[#This Row],[Acum (%)]] &gt; 0.8, ABC[[#This Row],[Acum (%)]] &lt;= 0.95 ), "B",  IF( ABC[[#This Row],[Acum (%)]] &gt; 0.95, "C", "OTHER")))</f>
        <v>C</v>
      </c>
      <c r="K899" s="24">
        <f>ABC[[#This Row],[Carga STDEV]]/ABC[[#This Row],[Carga Promedio]]</f>
        <v>0.6176898647137723</v>
      </c>
      <c r="L899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899" s="26" t="str">
        <f>ABC[[#This Row],[ABC]]&amp;ABC[[#This Row],[XYZ]]</f>
        <v>CZ</v>
      </c>
    </row>
    <row r="900" spans="1:13" x14ac:dyDescent="0.25">
      <c r="A900" s="22">
        <v>1214</v>
      </c>
      <c r="B900" s="22">
        <v>508.32799999999992</v>
      </c>
      <c r="C900" s="22">
        <v>20.333120000000001</v>
      </c>
      <c r="D900" s="22">
        <v>7.3682070711492171</v>
      </c>
      <c r="E900" s="22">
        <v>25</v>
      </c>
      <c r="F900" s="22">
        <f t="shared" si="28"/>
        <v>156943</v>
      </c>
      <c r="G900" s="24">
        <f>ABC[[#This Row],[Frecuencia Acumulada]]/SUM($F$78:$F$1143)</f>
        <v>1.2873408662524505E-3</v>
      </c>
      <c r="H900" s="22">
        <f t="shared" ref="H900:H963" si="29">H899+B900</f>
        <v>5870552.7849999983</v>
      </c>
      <c r="I900" s="24">
        <f>H900/SUM(ABC[Carga Total])</f>
        <v>0.99422040294115155</v>
      </c>
      <c r="J900" s="23" t="str">
        <f>IF(ABC[[#This Row],[Acum (%)]] &lt;= 0.8, "A", IF( AND(ABC[[#This Row],[Acum (%)]] &gt; 0.8, ABC[[#This Row],[Acum (%)]] &lt;= 0.95 ), "B",  IF( ABC[[#This Row],[Acum (%)]] &gt; 0.95, "C", "OTHER")))</f>
        <v>C</v>
      </c>
      <c r="K900" s="24">
        <f>ABC[[#This Row],[Carga STDEV]]/ABC[[#This Row],[Carga Promedio]]</f>
        <v>0.36237464152816767</v>
      </c>
      <c r="L90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00" s="26" t="str">
        <f>ABC[[#This Row],[ABC]]&amp;ABC[[#This Row],[XYZ]]</f>
        <v>CY</v>
      </c>
    </row>
    <row r="901" spans="1:13" x14ac:dyDescent="0.25">
      <c r="A901" s="22">
        <v>57022</v>
      </c>
      <c r="B901" s="22">
        <v>507.04700000000003</v>
      </c>
      <c r="C901" s="22">
        <v>10.788234042553192</v>
      </c>
      <c r="D901" s="22">
        <v>3.775163297434188</v>
      </c>
      <c r="E901" s="22">
        <v>47</v>
      </c>
      <c r="F901" s="22">
        <f t="shared" si="28"/>
        <v>156990</v>
      </c>
      <c r="G901" s="24">
        <f>ABC[[#This Row],[Frecuencia Acumulada]]/SUM($F$78:$F$1143)</f>
        <v>1.2877263885166731E-3</v>
      </c>
      <c r="H901" s="22">
        <f t="shared" si="29"/>
        <v>5871059.8319999985</v>
      </c>
      <c r="I901" s="24">
        <f>H901/SUM(ABC[Carga Total])</f>
        <v>0.9943062750031384</v>
      </c>
      <c r="J901" s="23" t="str">
        <f>IF(ABC[[#This Row],[Acum (%)]] &lt;= 0.8, "A", IF( AND(ABC[[#This Row],[Acum (%)]] &gt; 0.8, ABC[[#This Row],[Acum (%)]] &lt;= 0.95 ), "B",  IF( ABC[[#This Row],[Acum (%)]] &gt; 0.95, "C", "OTHER")))</f>
        <v>C</v>
      </c>
      <c r="K901" s="24">
        <f>ABC[[#This Row],[Carga STDEV]]/ABC[[#This Row],[Carga Promedio]]</f>
        <v>0.34993338877738517</v>
      </c>
      <c r="L90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01" s="26" t="str">
        <f>ABC[[#This Row],[ABC]]&amp;ABC[[#This Row],[XYZ]]</f>
        <v>CY</v>
      </c>
    </row>
    <row r="902" spans="1:13" x14ac:dyDescent="0.25">
      <c r="A902" s="22">
        <v>1212</v>
      </c>
      <c r="B902" s="22">
        <v>504.4</v>
      </c>
      <c r="C902" s="22">
        <v>63.050000000000004</v>
      </c>
      <c r="D902" s="22">
        <v>32.391180457472856</v>
      </c>
      <c r="E902" s="22">
        <v>8</v>
      </c>
      <c r="F902" s="22">
        <f t="shared" si="28"/>
        <v>156998</v>
      </c>
      <c r="G902" s="24">
        <f>ABC[[#This Row],[Frecuencia Acumulada]]/SUM($F$78:$F$1143)</f>
        <v>1.2877920093276045E-3</v>
      </c>
      <c r="H902" s="22">
        <f t="shared" si="29"/>
        <v>5871564.2319999989</v>
      </c>
      <c r="I902" s="24">
        <f>H902/SUM(ABC[Carga Total])</f>
        <v>0.99439169877660749</v>
      </c>
      <c r="J902" s="23" t="str">
        <f>IF(ABC[[#This Row],[Acum (%)]] &lt;= 0.8, "A", IF( AND(ABC[[#This Row],[Acum (%)]] &gt; 0.8, ABC[[#This Row],[Acum (%)]] &lt;= 0.95 ), "B",  IF( ABC[[#This Row],[Acum (%)]] &gt; 0.95, "C", "OTHER")))</f>
        <v>C</v>
      </c>
      <c r="K902" s="24">
        <f>ABC[[#This Row],[Carga STDEV]]/ABC[[#This Row],[Carga Promedio]]</f>
        <v>0.51373799298132994</v>
      </c>
      <c r="L90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02" s="26" t="str">
        <f>ABC[[#This Row],[ABC]]&amp;ABC[[#This Row],[XYZ]]</f>
        <v>CY</v>
      </c>
    </row>
    <row r="903" spans="1:13" x14ac:dyDescent="0.25">
      <c r="A903" s="22">
        <v>510267</v>
      </c>
      <c r="B903" s="22">
        <v>499.47400000000005</v>
      </c>
      <c r="C903" s="22">
        <v>13.874277777777777</v>
      </c>
      <c r="D903" s="22">
        <v>3.284033979388425</v>
      </c>
      <c r="E903" s="22">
        <v>36</v>
      </c>
      <c r="F903" s="22">
        <f t="shared" si="28"/>
        <v>157034</v>
      </c>
      <c r="G903" s="24">
        <f>ABC[[#This Row],[Frecuencia Acumulada]]/SUM($F$78:$F$1143)</f>
        <v>1.2880873029767963E-3</v>
      </c>
      <c r="H903" s="22">
        <f t="shared" si="29"/>
        <v>5872063.7059999993</v>
      </c>
      <c r="I903" s="24">
        <f>H903/SUM(ABC[Carga Total])</f>
        <v>0.99447628829649182</v>
      </c>
      <c r="J903" s="23" t="str">
        <f>IF(ABC[[#This Row],[Acum (%)]] &lt;= 0.8, "A", IF( AND(ABC[[#This Row],[Acum (%)]] &gt; 0.8, ABC[[#This Row],[Acum (%)]] &lt;= 0.95 ), "B",  IF( ABC[[#This Row],[Acum (%)]] &gt; 0.95, "C", "OTHER")))</f>
        <v>C</v>
      </c>
      <c r="K903" s="24">
        <f>ABC[[#This Row],[Carga STDEV]]/ABC[[#This Row],[Carga Promedio]]</f>
        <v>0.23669945434193432</v>
      </c>
      <c r="L90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03" s="26" t="str">
        <f>ABC[[#This Row],[ABC]]&amp;ABC[[#This Row],[XYZ]]</f>
        <v>CX</v>
      </c>
    </row>
    <row r="904" spans="1:13" x14ac:dyDescent="0.25">
      <c r="A904" s="22">
        <v>3062</v>
      </c>
      <c r="B904" s="22">
        <v>494.49599999999998</v>
      </c>
      <c r="C904" s="22">
        <v>27.472000000000001</v>
      </c>
      <c r="D904" s="22">
        <v>9.4822979716696008</v>
      </c>
      <c r="E904" s="22">
        <v>18</v>
      </c>
      <c r="F904" s="22">
        <f t="shared" si="28"/>
        <v>157052</v>
      </c>
      <c r="G904" s="24">
        <f>ABC[[#This Row],[Frecuencia Acumulada]]/SUM($F$78:$F$1143)</f>
        <v>1.2882349498013921E-3</v>
      </c>
      <c r="H904" s="22">
        <f t="shared" si="29"/>
        <v>5872558.2019999996</v>
      </c>
      <c r="I904" s="24">
        <f>H904/SUM(ABC[Carga Total])</f>
        <v>0.9945600347562169</v>
      </c>
      <c r="J904" s="23" t="str">
        <f>IF(ABC[[#This Row],[Acum (%)]] &lt;= 0.8, "A", IF( AND(ABC[[#This Row],[Acum (%)]] &gt; 0.8, ABC[[#This Row],[Acum (%)]] &lt;= 0.95 ), "B",  IF( ABC[[#This Row],[Acum (%)]] &gt; 0.95, "C", "OTHER")))</f>
        <v>C</v>
      </c>
      <c r="K904" s="24">
        <f>ABC[[#This Row],[Carga STDEV]]/ABC[[#This Row],[Carga Promedio]]</f>
        <v>0.34516227328442051</v>
      </c>
      <c r="L90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04" s="26" t="str">
        <f>ABC[[#This Row],[ABC]]&amp;ABC[[#This Row],[XYZ]]</f>
        <v>CY</v>
      </c>
    </row>
    <row r="905" spans="1:13" x14ac:dyDescent="0.25">
      <c r="A905" s="22">
        <v>7047</v>
      </c>
      <c r="B905" s="22">
        <v>494.33600000000001</v>
      </c>
      <c r="C905" s="22">
        <v>61.792000000000002</v>
      </c>
      <c r="D905" s="22">
        <v>19.480457100826531</v>
      </c>
      <c r="E905" s="22">
        <v>8</v>
      </c>
      <c r="F905" s="22">
        <f t="shared" si="28"/>
        <v>157060</v>
      </c>
      <c r="G905" s="24">
        <f>ABC[[#This Row],[Frecuencia Acumulada]]/SUM($F$78:$F$1143)</f>
        <v>1.2883005706123235E-3</v>
      </c>
      <c r="H905" s="22">
        <f t="shared" si="29"/>
        <v>5873052.5379999997</v>
      </c>
      <c r="I905" s="24">
        <f>H905/SUM(ABC[Carga Total])</f>
        <v>0.99464375411878936</v>
      </c>
      <c r="J905" s="23" t="str">
        <f>IF(ABC[[#This Row],[Acum (%)]] &lt;= 0.8, "A", IF( AND(ABC[[#This Row],[Acum (%)]] &gt; 0.8, ABC[[#This Row],[Acum (%)]] &lt;= 0.95 ), "B",  IF( ABC[[#This Row],[Acum (%)]] &gt; 0.95, "C", "OTHER")))</f>
        <v>C</v>
      </c>
      <c r="K905" s="24">
        <f>ABC[[#This Row],[Carga STDEV]]/ABC[[#This Row],[Carga Promedio]]</f>
        <v>0.31525856261047597</v>
      </c>
      <c r="L90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05" s="26" t="str">
        <f>ABC[[#This Row],[ABC]]&amp;ABC[[#This Row],[XYZ]]</f>
        <v>CY</v>
      </c>
    </row>
    <row r="906" spans="1:13" x14ac:dyDescent="0.25">
      <c r="A906" s="22">
        <v>7044</v>
      </c>
      <c r="B906" s="22">
        <v>492.20800000000003</v>
      </c>
      <c r="C906" s="22">
        <v>70.315428571428569</v>
      </c>
      <c r="D906" s="22">
        <v>27.129699462994072</v>
      </c>
      <c r="E906" s="22">
        <v>7</v>
      </c>
      <c r="F906" s="22">
        <f t="shared" si="28"/>
        <v>157067</v>
      </c>
      <c r="G906" s="24">
        <f>ABC[[#This Row],[Frecuencia Acumulada]]/SUM($F$78:$F$1143)</f>
        <v>1.2883579888218885E-3</v>
      </c>
      <c r="H906" s="22">
        <f t="shared" si="29"/>
        <v>5873544.7459999993</v>
      </c>
      <c r="I906" s="24">
        <f>H906/SUM(ABC[Carga Total])</f>
        <v>0.99472711308923267</v>
      </c>
      <c r="J906" s="23" t="str">
        <f>IF(ABC[[#This Row],[Acum (%)]] &lt;= 0.8, "A", IF( AND(ABC[[#This Row],[Acum (%)]] &gt; 0.8, ABC[[#This Row],[Acum (%)]] &lt;= 0.95 ), "B",  IF( ABC[[#This Row],[Acum (%)]] &gt; 0.95, "C", "OTHER")))</f>
        <v>C</v>
      </c>
      <c r="K906" s="24">
        <f>ABC[[#This Row],[Carga STDEV]]/ABC[[#This Row],[Carga Promedio]]</f>
        <v>0.38582854451971221</v>
      </c>
      <c r="L90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06" s="26" t="str">
        <f>ABC[[#This Row],[ABC]]&amp;ABC[[#This Row],[XYZ]]</f>
        <v>CY</v>
      </c>
    </row>
    <row r="907" spans="1:13" x14ac:dyDescent="0.25">
      <c r="A907" s="22">
        <v>551064</v>
      </c>
      <c r="B907" s="22">
        <v>488.69800000000015</v>
      </c>
      <c r="C907" s="22">
        <v>9.9734285714285722</v>
      </c>
      <c r="D907" s="22">
        <v>2.8650142742518172</v>
      </c>
      <c r="E907" s="22">
        <v>49</v>
      </c>
      <c r="F907" s="22">
        <f t="shared" si="28"/>
        <v>157116</v>
      </c>
      <c r="G907" s="24">
        <f>ABC[[#This Row],[Frecuencia Acumulada]]/SUM($F$78:$F$1143)</f>
        <v>1.2887599162888438E-3</v>
      </c>
      <c r="H907" s="22">
        <f t="shared" si="29"/>
        <v>5874033.4439999992</v>
      </c>
      <c r="I907" s="24">
        <f>H907/SUM(ABC[Carga Total])</f>
        <v>0.99480987761589157</v>
      </c>
      <c r="J907" s="23" t="str">
        <f>IF(ABC[[#This Row],[Acum (%)]] &lt;= 0.8, "A", IF( AND(ABC[[#This Row],[Acum (%)]] &gt; 0.8, ABC[[#This Row],[Acum (%)]] &lt;= 0.95 ), "B",  IF( ABC[[#This Row],[Acum (%)]] &gt; 0.95, "C", "OTHER")))</f>
        <v>C</v>
      </c>
      <c r="K907" s="24">
        <f>ABC[[#This Row],[Carga STDEV]]/ABC[[#This Row],[Carga Promedio]]</f>
        <v>0.28726473085287646</v>
      </c>
      <c r="L90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07" s="26" t="str">
        <f>ABC[[#This Row],[ABC]]&amp;ABC[[#This Row],[XYZ]]</f>
        <v>CX</v>
      </c>
    </row>
    <row r="908" spans="1:13" x14ac:dyDescent="0.25">
      <c r="A908" s="22">
        <v>2663</v>
      </c>
      <c r="B908" s="22">
        <v>488.40000000000003</v>
      </c>
      <c r="C908" s="22">
        <v>10.391489361702128</v>
      </c>
      <c r="D908" s="22">
        <v>2.7700125401720577</v>
      </c>
      <c r="E908" s="22">
        <v>47</v>
      </c>
      <c r="F908" s="22">
        <f t="shared" si="28"/>
        <v>157163</v>
      </c>
      <c r="G908" s="24">
        <f>ABC[[#This Row],[Frecuencia Acumulada]]/SUM($F$78:$F$1143)</f>
        <v>1.2891454385530663E-3</v>
      </c>
      <c r="H908" s="22">
        <f t="shared" si="29"/>
        <v>5874521.8439999996</v>
      </c>
      <c r="I908" s="24">
        <f>H908/SUM(ABC[Carga Total])</f>
        <v>0.99489259167410382</v>
      </c>
      <c r="J908" s="23" t="str">
        <f>IF(ABC[[#This Row],[Acum (%)]] &lt;= 0.8, "A", IF( AND(ABC[[#This Row],[Acum (%)]] &gt; 0.8, ABC[[#This Row],[Acum (%)]] &lt;= 0.95 ), "B",  IF( ABC[[#This Row],[Acum (%)]] &gt; 0.95, "C", "OTHER")))</f>
        <v>C</v>
      </c>
      <c r="K908" s="24">
        <f>ABC[[#This Row],[Carga STDEV]]/ABC[[#This Row],[Carga Promedio]]</f>
        <v>0.2665654983376059</v>
      </c>
      <c r="L908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08" s="26" t="str">
        <f>ABC[[#This Row],[ABC]]&amp;ABC[[#This Row],[XYZ]]</f>
        <v>CX</v>
      </c>
    </row>
    <row r="909" spans="1:13" x14ac:dyDescent="0.25">
      <c r="A909" s="22">
        <v>551070</v>
      </c>
      <c r="B909" s="22">
        <v>484.93000000000006</v>
      </c>
      <c r="C909" s="22">
        <v>13.106216216216216</v>
      </c>
      <c r="D909" s="22">
        <v>3.4242660862920289</v>
      </c>
      <c r="E909" s="22">
        <v>37</v>
      </c>
      <c r="F909" s="22">
        <f t="shared" si="28"/>
        <v>157200</v>
      </c>
      <c r="G909" s="24">
        <f>ABC[[#This Row],[Frecuencia Acumulada]]/SUM($F$78:$F$1143)</f>
        <v>1.2894489348036244E-3</v>
      </c>
      <c r="H909" s="22">
        <f t="shared" si="29"/>
        <v>5875006.7739999993</v>
      </c>
      <c r="I909" s="24">
        <f>H909/SUM(ABC[Carga Total])</f>
        <v>0.99497471806281967</v>
      </c>
      <c r="J909" s="23" t="str">
        <f>IF(ABC[[#This Row],[Acum (%)]] &lt;= 0.8, "A", IF( AND(ABC[[#This Row],[Acum (%)]] &gt; 0.8, ABC[[#This Row],[Acum (%)]] &lt;= 0.95 ), "B",  IF( ABC[[#This Row],[Acum (%)]] &gt; 0.95, "C", "OTHER")))</f>
        <v>C</v>
      </c>
      <c r="K909" s="24">
        <f>ABC[[#This Row],[Carga STDEV]]/ABC[[#This Row],[Carga Promedio]]</f>
        <v>0.26127037962758559</v>
      </c>
      <c r="L909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09" s="26" t="str">
        <f>ABC[[#This Row],[ABC]]&amp;ABC[[#This Row],[XYZ]]</f>
        <v>CX</v>
      </c>
    </row>
    <row r="910" spans="1:13" x14ac:dyDescent="0.25">
      <c r="A910" s="22">
        <v>22570</v>
      </c>
      <c r="B910" s="22">
        <v>484.40000000000003</v>
      </c>
      <c r="C910" s="22">
        <v>17.94074074074074</v>
      </c>
      <c r="D910" s="22">
        <v>3.1744483783993886</v>
      </c>
      <c r="E910" s="22">
        <v>27</v>
      </c>
      <c r="F910" s="22">
        <f t="shared" si="28"/>
        <v>157227</v>
      </c>
      <c r="G910" s="24">
        <f>ABC[[#This Row],[Frecuencia Acumulada]]/SUM($F$78:$F$1143)</f>
        <v>1.2896704050405182E-3</v>
      </c>
      <c r="H910" s="22">
        <f t="shared" si="29"/>
        <v>5875491.1739999996</v>
      </c>
      <c r="I910" s="24">
        <f>H910/SUM(ABC[Carga Total])</f>
        <v>0.99505675469221777</v>
      </c>
      <c r="J910" s="23" t="str">
        <f>IF(ABC[[#This Row],[Acum (%)]] &lt;= 0.8, "A", IF( AND(ABC[[#This Row],[Acum (%)]] &gt; 0.8, ABC[[#This Row],[Acum (%)]] &lt;= 0.95 ), "B",  IF( ABC[[#This Row],[Acum (%)]] &gt; 0.95, "C", "OTHER")))</f>
        <v>C</v>
      </c>
      <c r="K910" s="24">
        <f>ABC[[#This Row],[Carga STDEV]]/ABC[[#This Row],[Carga Promedio]]</f>
        <v>0.1769407642790741</v>
      </c>
      <c r="L91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10" s="26" t="str">
        <f>ABC[[#This Row],[ABC]]&amp;ABC[[#This Row],[XYZ]]</f>
        <v>CX</v>
      </c>
    </row>
    <row r="911" spans="1:13" x14ac:dyDescent="0.25">
      <c r="A911" s="22">
        <v>12112</v>
      </c>
      <c r="B911" s="22">
        <v>481.99999999999994</v>
      </c>
      <c r="C911" s="22">
        <v>32.133333333333333</v>
      </c>
      <c r="D911" s="22">
        <v>13.668193875180576</v>
      </c>
      <c r="E911" s="22">
        <v>15</v>
      </c>
      <c r="F911" s="22">
        <f t="shared" si="28"/>
        <v>157242</v>
      </c>
      <c r="G911" s="24">
        <f>ABC[[#This Row],[Frecuencia Acumulada]]/SUM($F$78:$F$1143)</f>
        <v>1.2897934440610148E-3</v>
      </c>
      <c r="H911" s="22">
        <f t="shared" si="29"/>
        <v>5875973.1739999996</v>
      </c>
      <c r="I911" s="24">
        <f>H911/SUM(ABC[Carga Total])</f>
        <v>0.99513838486432737</v>
      </c>
      <c r="J911" s="23" t="str">
        <f>IF(ABC[[#This Row],[Acum (%)]] &lt;= 0.8, "A", IF( AND(ABC[[#This Row],[Acum (%)]] &gt; 0.8, ABC[[#This Row],[Acum (%)]] &lt;= 0.95 ), "B",  IF( ABC[[#This Row],[Acum (%)]] &gt; 0.95, "C", "OTHER")))</f>
        <v>C</v>
      </c>
      <c r="K911" s="24">
        <f>ABC[[#This Row],[Carga STDEV]]/ABC[[#This Row],[Carga Promedio]]</f>
        <v>0.42535873055541212</v>
      </c>
      <c r="L91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11" s="26" t="str">
        <f>ABC[[#This Row],[ABC]]&amp;ABC[[#This Row],[XYZ]]</f>
        <v>CY</v>
      </c>
    </row>
    <row r="912" spans="1:13" x14ac:dyDescent="0.25">
      <c r="A912" s="22">
        <v>2664</v>
      </c>
      <c r="B912" s="22">
        <v>479.2</v>
      </c>
      <c r="C912" s="22">
        <v>34.228571428571428</v>
      </c>
      <c r="D912" s="22">
        <v>9.9907979639288023</v>
      </c>
      <c r="E912" s="22">
        <v>14</v>
      </c>
      <c r="F912" s="22">
        <f t="shared" si="28"/>
        <v>157256</v>
      </c>
      <c r="G912" s="24">
        <f>ABC[[#This Row],[Frecuencia Acumulada]]/SUM($F$78:$F$1143)</f>
        <v>1.289908280480145E-3</v>
      </c>
      <c r="H912" s="22">
        <f t="shared" si="29"/>
        <v>5876452.3739999998</v>
      </c>
      <c r="I912" s="24">
        <f>H912/SUM(ABC[Carga Total])</f>
        <v>0.99521954083626696</v>
      </c>
      <c r="J912" s="23" t="str">
        <f>IF(ABC[[#This Row],[Acum (%)]] &lt;= 0.8, "A", IF( AND(ABC[[#This Row],[Acum (%)]] &gt; 0.8, ABC[[#This Row],[Acum (%)]] &lt;= 0.95 ), "B",  IF( ABC[[#This Row],[Acum (%)]] &gt; 0.95, "C", "OTHER")))</f>
        <v>C</v>
      </c>
      <c r="K912" s="24">
        <f>ABC[[#This Row],[Carga STDEV]]/ABC[[#This Row],[Carga Promedio]]</f>
        <v>0.29188474852880475</v>
      </c>
      <c r="L91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12" s="26" t="str">
        <f>ABC[[#This Row],[ABC]]&amp;ABC[[#This Row],[XYZ]]</f>
        <v>CX</v>
      </c>
    </row>
    <row r="913" spans="1:13" x14ac:dyDescent="0.25">
      <c r="A913" s="22">
        <v>1218</v>
      </c>
      <c r="B913" s="22">
        <v>474.52499999999998</v>
      </c>
      <c r="C913" s="22">
        <v>20.631521739130434</v>
      </c>
      <c r="D913" s="22">
        <v>7.7871962912881161</v>
      </c>
      <c r="E913" s="22">
        <v>23</v>
      </c>
      <c r="F913" s="22">
        <f t="shared" si="28"/>
        <v>157279</v>
      </c>
      <c r="G913" s="24">
        <f>ABC[[#This Row],[Frecuencia Acumulada]]/SUM($F$78:$F$1143)</f>
        <v>1.2900969403115729E-3</v>
      </c>
      <c r="H913" s="22">
        <f t="shared" si="29"/>
        <v>5876926.8990000002</v>
      </c>
      <c r="I913" s="24">
        <f>H913/SUM(ABC[Carga Total])</f>
        <v>0.99529990506328003</v>
      </c>
      <c r="J913" s="23" t="str">
        <f>IF(ABC[[#This Row],[Acum (%)]] &lt;= 0.8, "A", IF( AND(ABC[[#This Row],[Acum (%)]] &gt; 0.8, ABC[[#This Row],[Acum (%)]] &lt;= 0.95 ), "B",  IF( ABC[[#This Row],[Acum (%)]] &gt; 0.95, "C", "OTHER")))</f>
        <v>C</v>
      </c>
      <c r="K913" s="24">
        <f>ABC[[#This Row],[Carga STDEV]]/ABC[[#This Row],[Carga Promedio]]</f>
        <v>0.37744168315605431</v>
      </c>
      <c r="L91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13" s="26" t="str">
        <f>ABC[[#This Row],[ABC]]&amp;ABC[[#This Row],[XYZ]]</f>
        <v>CY</v>
      </c>
    </row>
    <row r="914" spans="1:13" x14ac:dyDescent="0.25">
      <c r="A914" s="22">
        <v>510265</v>
      </c>
      <c r="B914" s="22">
        <v>473.97600000000011</v>
      </c>
      <c r="C914" s="22">
        <v>9.2936470588235292</v>
      </c>
      <c r="D914" s="22">
        <v>2.9410722862488736</v>
      </c>
      <c r="E914" s="22">
        <v>51</v>
      </c>
      <c r="F914" s="22">
        <f t="shared" si="28"/>
        <v>157330</v>
      </c>
      <c r="G914" s="24">
        <f>ABC[[#This Row],[Frecuencia Acumulada]]/SUM($F$78:$F$1143)</f>
        <v>1.290515272981261E-3</v>
      </c>
      <c r="H914" s="22">
        <f t="shared" si="29"/>
        <v>5877400.875</v>
      </c>
      <c r="I914" s="24">
        <f>H914/SUM(ABC[Carga Total])</f>
        <v>0.99538017631318831</v>
      </c>
      <c r="J914" s="23" t="str">
        <f>IF(ABC[[#This Row],[Acum (%)]] &lt;= 0.8, "A", IF( AND(ABC[[#This Row],[Acum (%)]] &gt; 0.8, ABC[[#This Row],[Acum (%)]] &lt;= 0.95 ), "B",  IF( ABC[[#This Row],[Acum (%)]] &gt; 0.95, "C", "OTHER")))</f>
        <v>C</v>
      </c>
      <c r="K914" s="24">
        <f>ABC[[#This Row],[Carga STDEV]]/ABC[[#This Row],[Carga Promedio]]</f>
        <v>0.31646050981208451</v>
      </c>
      <c r="L91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14" s="26" t="str">
        <f>ABC[[#This Row],[ABC]]&amp;ABC[[#This Row],[XYZ]]</f>
        <v>CY</v>
      </c>
    </row>
    <row r="915" spans="1:13" x14ac:dyDescent="0.25">
      <c r="A915" s="22">
        <v>323071</v>
      </c>
      <c r="B915" s="22">
        <v>465.2</v>
      </c>
      <c r="C915" s="22">
        <v>58.15</v>
      </c>
      <c r="D915" s="22">
        <v>16.836355221450312</v>
      </c>
      <c r="E915" s="22">
        <v>8</v>
      </c>
      <c r="F915" s="22">
        <f t="shared" si="28"/>
        <v>157338</v>
      </c>
      <c r="G915" s="24">
        <f>ABC[[#This Row],[Frecuencia Acumulada]]/SUM($F$78:$F$1143)</f>
        <v>1.2905808937921925E-3</v>
      </c>
      <c r="H915" s="22">
        <f t="shared" si="29"/>
        <v>5877866.0750000002</v>
      </c>
      <c r="I915" s="24">
        <f>H915/SUM(ABC[Carga Total])</f>
        <v>0.99545896128427824</v>
      </c>
      <c r="J915" s="23" t="str">
        <f>IF(ABC[[#This Row],[Acum (%)]] &lt;= 0.8, "A", IF( AND(ABC[[#This Row],[Acum (%)]] &gt; 0.8, ABC[[#This Row],[Acum (%)]] &lt;= 0.95 ), "B",  IF( ABC[[#This Row],[Acum (%)]] &gt; 0.95, "C", "OTHER")))</f>
        <v>C</v>
      </c>
      <c r="K915" s="24">
        <f>ABC[[#This Row],[Carga STDEV]]/ABC[[#This Row],[Carga Promedio]]</f>
        <v>0.28953319383405524</v>
      </c>
      <c r="L91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15" s="26" t="str">
        <f>ABC[[#This Row],[ABC]]&amp;ABC[[#This Row],[XYZ]]</f>
        <v>CX</v>
      </c>
    </row>
    <row r="916" spans="1:13" x14ac:dyDescent="0.25">
      <c r="A916" s="22">
        <v>510176</v>
      </c>
      <c r="B916" s="22">
        <v>464.41199999999992</v>
      </c>
      <c r="C916" s="22">
        <v>10.320266666666665</v>
      </c>
      <c r="D916" s="22">
        <v>3.1226266725889023</v>
      </c>
      <c r="E916" s="22">
        <v>45</v>
      </c>
      <c r="F916" s="22">
        <f t="shared" si="28"/>
        <v>157383</v>
      </c>
      <c r="G916" s="24">
        <f>ABC[[#This Row],[Frecuencia Acumulada]]/SUM($F$78:$F$1143)</f>
        <v>1.2909500108536822E-3</v>
      </c>
      <c r="H916" s="22">
        <f t="shared" si="29"/>
        <v>5878330.4869999997</v>
      </c>
      <c r="I916" s="24">
        <f>H916/SUM(ABC[Carga Total])</f>
        <v>0.99553761280189179</v>
      </c>
      <c r="J916" s="23" t="str">
        <f>IF(ABC[[#This Row],[Acum (%)]] &lt;= 0.8, "A", IF( AND(ABC[[#This Row],[Acum (%)]] &gt; 0.8, ABC[[#This Row],[Acum (%)]] &lt;= 0.95 ), "B",  IF( ABC[[#This Row],[Acum (%)]] &gt; 0.95, "C", "OTHER")))</f>
        <v>C</v>
      </c>
      <c r="K916" s="24">
        <f>ABC[[#This Row],[Carga STDEV]]/ABC[[#This Row],[Carga Promedio]]</f>
        <v>0.30257228552772242</v>
      </c>
      <c r="L91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16" s="26" t="str">
        <f>ABC[[#This Row],[ABC]]&amp;ABC[[#This Row],[XYZ]]</f>
        <v>CY</v>
      </c>
    </row>
    <row r="917" spans="1:13" x14ac:dyDescent="0.25">
      <c r="A917" s="22">
        <v>235136</v>
      </c>
      <c r="B917" s="22">
        <v>463.59999999999997</v>
      </c>
      <c r="C917" s="22">
        <v>38.633333333333326</v>
      </c>
      <c r="D917" s="22">
        <v>10.141483962896999</v>
      </c>
      <c r="E917" s="22">
        <v>12</v>
      </c>
      <c r="F917" s="22">
        <f t="shared" si="28"/>
        <v>157395</v>
      </c>
      <c r="G917" s="24">
        <f>ABC[[#This Row],[Frecuencia Acumulada]]/SUM($F$78:$F$1143)</f>
        <v>1.2910484420700793E-3</v>
      </c>
      <c r="H917" s="22">
        <f t="shared" si="29"/>
        <v>5878794.0869999994</v>
      </c>
      <c r="I917" s="24">
        <f>H917/SUM(ABC[Carga Total])</f>
        <v>0.99561612680145595</v>
      </c>
      <c r="J917" s="23" t="str">
        <f>IF(ABC[[#This Row],[Acum (%)]] &lt;= 0.8, "A", IF( AND(ABC[[#This Row],[Acum (%)]] &gt; 0.8, ABC[[#This Row],[Acum (%)]] &lt;= 0.95 ), "B",  IF( ABC[[#This Row],[Acum (%)]] &gt; 0.95, "C", "OTHER")))</f>
        <v>C</v>
      </c>
      <c r="K917" s="24">
        <f>ABC[[#This Row],[Carga STDEV]]/ABC[[#This Row],[Carga Promedio]]</f>
        <v>0.26250605598525456</v>
      </c>
      <c r="L91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17" s="26" t="str">
        <f>ABC[[#This Row],[ABC]]&amp;ABC[[#This Row],[XYZ]]</f>
        <v>CX</v>
      </c>
    </row>
    <row r="918" spans="1:13" x14ac:dyDescent="0.25">
      <c r="A918" s="22">
        <v>235135</v>
      </c>
      <c r="B918" s="22">
        <v>462.89999999999992</v>
      </c>
      <c r="C918" s="22">
        <v>28.931250000000002</v>
      </c>
      <c r="D918" s="22">
        <v>10.968300916732728</v>
      </c>
      <c r="E918" s="22">
        <v>16</v>
      </c>
      <c r="F918" s="22">
        <f t="shared" si="28"/>
        <v>157411</v>
      </c>
      <c r="G918" s="24">
        <f>ABC[[#This Row],[Frecuencia Acumulada]]/SUM($F$78:$F$1143)</f>
        <v>1.2911796836919424E-3</v>
      </c>
      <c r="H918" s="22">
        <f t="shared" si="29"/>
        <v>5879256.9869999997</v>
      </c>
      <c r="I918" s="24">
        <f>H918/SUM(ABC[Carga Total])</f>
        <v>0.99569452225097776</v>
      </c>
      <c r="J918" s="23" t="str">
        <f>IF(ABC[[#This Row],[Acum (%)]] &lt;= 0.8, "A", IF( AND(ABC[[#This Row],[Acum (%)]] &gt; 0.8, ABC[[#This Row],[Acum (%)]] &lt;= 0.95 ), "B",  IF( ABC[[#This Row],[Acum (%)]] &gt; 0.95, "C", "OTHER")))</f>
        <v>C</v>
      </c>
      <c r="K918" s="24">
        <f>ABC[[#This Row],[Carga STDEV]]/ABC[[#This Row],[Carga Promedio]]</f>
        <v>0.37911603946365013</v>
      </c>
      <c r="L91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18" s="26" t="str">
        <f>ABC[[#This Row],[ABC]]&amp;ABC[[#This Row],[XYZ]]</f>
        <v>CY</v>
      </c>
    </row>
    <row r="919" spans="1:13" x14ac:dyDescent="0.25">
      <c r="A919" s="22">
        <v>2107</v>
      </c>
      <c r="B919" s="22">
        <v>454.08499999999987</v>
      </c>
      <c r="C919" s="22">
        <v>3.314489051094891</v>
      </c>
      <c r="D919" s="22">
        <v>1.2947985257582395</v>
      </c>
      <c r="E919" s="22">
        <v>137</v>
      </c>
      <c r="F919" s="22">
        <f t="shared" si="28"/>
        <v>157548</v>
      </c>
      <c r="G919" s="24">
        <f>ABC[[#This Row],[Frecuencia Acumulada]]/SUM($F$78:$F$1143)</f>
        <v>1.292303440079144E-3</v>
      </c>
      <c r="H919" s="22">
        <f t="shared" si="29"/>
        <v>5879711.0719999997</v>
      </c>
      <c r="I919" s="24">
        <f>H919/SUM(ABC[Carga Total])</f>
        <v>0.99577142481675029</v>
      </c>
      <c r="J919" s="23" t="str">
        <f>IF(ABC[[#This Row],[Acum (%)]] &lt;= 0.8, "A", IF( AND(ABC[[#This Row],[Acum (%)]] &gt; 0.8, ABC[[#This Row],[Acum (%)]] &lt;= 0.95 ), "B",  IF( ABC[[#This Row],[Acum (%)]] &gt; 0.95, "C", "OTHER")))</f>
        <v>C</v>
      </c>
      <c r="K919" s="24">
        <f>ABC[[#This Row],[Carga STDEV]]/ABC[[#This Row],[Carga Promedio]]</f>
        <v>0.39064800208965017</v>
      </c>
      <c r="L91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19" s="26" t="str">
        <f>ABC[[#This Row],[ABC]]&amp;ABC[[#This Row],[XYZ]]</f>
        <v>CY</v>
      </c>
    </row>
    <row r="920" spans="1:13" x14ac:dyDescent="0.25">
      <c r="A920" s="22">
        <v>45014</v>
      </c>
      <c r="B920" s="22">
        <v>451.89099999999996</v>
      </c>
      <c r="C920" s="22">
        <v>37.657583333333349</v>
      </c>
      <c r="D920" s="22">
        <v>60.398236421360906</v>
      </c>
      <c r="E920" s="22">
        <v>12</v>
      </c>
      <c r="F920" s="22">
        <f t="shared" si="28"/>
        <v>157560</v>
      </c>
      <c r="G920" s="24">
        <f>ABC[[#This Row],[Frecuencia Acumulada]]/SUM($F$78:$F$1143)</f>
        <v>1.2924018712955412E-3</v>
      </c>
      <c r="H920" s="22">
        <f t="shared" si="29"/>
        <v>5880162.9629999995</v>
      </c>
      <c r="I920" s="24">
        <f>H920/SUM(ABC[Carga Total])</f>
        <v>0.99584795581281826</v>
      </c>
      <c r="J920" s="23" t="str">
        <f>IF(ABC[[#This Row],[Acum (%)]] &lt;= 0.8, "A", IF( AND(ABC[[#This Row],[Acum (%)]] &gt; 0.8, ABC[[#This Row],[Acum (%)]] &lt;= 0.95 ), "B",  IF( ABC[[#This Row],[Acum (%)]] &gt; 0.95, "C", "OTHER")))</f>
        <v>C</v>
      </c>
      <c r="K920" s="24">
        <f>ABC[[#This Row],[Carga STDEV]]/ABC[[#This Row],[Carga Promedio]]</f>
        <v>1.6038797786553185</v>
      </c>
      <c r="L920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920" s="26" t="str">
        <f>ABC[[#This Row],[ABC]]&amp;ABC[[#This Row],[XYZ]]</f>
        <v>CZ</v>
      </c>
    </row>
    <row r="921" spans="1:13" x14ac:dyDescent="0.25">
      <c r="A921" s="22">
        <v>560116</v>
      </c>
      <c r="B921" s="22">
        <v>445.47499999999997</v>
      </c>
      <c r="C921" s="22">
        <v>19.368478260869566</v>
      </c>
      <c r="D921" s="22">
        <v>6.757721367373132</v>
      </c>
      <c r="E921" s="22">
        <v>23</v>
      </c>
      <c r="F921" s="22">
        <f t="shared" si="28"/>
        <v>157583</v>
      </c>
      <c r="G921" s="24">
        <f>ABC[[#This Row],[Frecuencia Acumulada]]/SUM($F$78:$F$1143)</f>
        <v>1.2925905311269692E-3</v>
      </c>
      <c r="H921" s="22">
        <f t="shared" si="29"/>
        <v>5880608.4379999992</v>
      </c>
      <c r="I921" s="24">
        <f>H921/SUM(ABC[Carga Total])</f>
        <v>0.99592340021306813</v>
      </c>
      <c r="J921" s="23" t="str">
        <f>IF(ABC[[#This Row],[Acum (%)]] &lt;= 0.8, "A", IF( AND(ABC[[#This Row],[Acum (%)]] &gt; 0.8, ABC[[#This Row],[Acum (%)]] &lt;= 0.95 ), "B",  IF( ABC[[#This Row],[Acum (%)]] &gt; 0.95, "C", "OTHER")))</f>
        <v>C</v>
      </c>
      <c r="K921" s="24">
        <f>ABC[[#This Row],[Carga STDEV]]/ABC[[#This Row],[Carga Promedio]]</f>
        <v>0.34890306178704089</v>
      </c>
      <c r="L92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21" s="26" t="str">
        <f>ABC[[#This Row],[ABC]]&amp;ABC[[#This Row],[XYZ]]</f>
        <v>CY</v>
      </c>
    </row>
    <row r="922" spans="1:13" x14ac:dyDescent="0.25">
      <c r="A922" s="22">
        <v>7226</v>
      </c>
      <c r="B922" s="22">
        <v>440.00700000000001</v>
      </c>
      <c r="C922" s="22">
        <v>73.334500000000006</v>
      </c>
      <c r="D922" s="22">
        <v>28.40291072231858</v>
      </c>
      <c r="E922" s="22">
        <v>6</v>
      </c>
      <c r="F922" s="22">
        <f t="shared" si="28"/>
        <v>157589</v>
      </c>
      <c r="G922" s="24">
        <f>ABC[[#This Row],[Frecuencia Acumulada]]/SUM($F$78:$F$1143)</f>
        <v>1.2926397467351678E-3</v>
      </c>
      <c r="H922" s="22">
        <f t="shared" si="29"/>
        <v>5881048.4449999994</v>
      </c>
      <c r="I922" s="24">
        <f>H922/SUM(ABC[Carga Total])</f>
        <v>0.99599791856812914</v>
      </c>
      <c r="J922" s="23" t="str">
        <f>IF(ABC[[#This Row],[Acum (%)]] &lt;= 0.8, "A", IF( AND(ABC[[#This Row],[Acum (%)]] &gt; 0.8, ABC[[#This Row],[Acum (%)]] &lt;= 0.95 ), "B",  IF( ABC[[#This Row],[Acum (%)]] &gt; 0.95, "C", "OTHER")))</f>
        <v>C</v>
      </c>
      <c r="K922" s="24">
        <f>ABC[[#This Row],[Carga STDEV]]/ABC[[#This Row],[Carga Promedio]]</f>
        <v>0.38730625725025164</v>
      </c>
      <c r="L92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22" s="26" t="str">
        <f>ABC[[#This Row],[ABC]]&amp;ABC[[#This Row],[XYZ]]</f>
        <v>CY</v>
      </c>
    </row>
    <row r="923" spans="1:13" x14ac:dyDescent="0.25">
      <c r="A923" s="22">
        <v>39610</v>
      </c>
      <c r="B923" s="22">
        <v>438.6</v>
      </c>
      <c r="C923" s="22">
        <v>109.65</v>
      </c>
      <c r="D923" s="22">
        <v>16.262123682553476</v>
      </c>
      <c r="E923" s="22">
        <v>4</v>
      </c>
      <c r="F923" s="22">
        <f t="shared" si="28"/>
        <v>157593</v>
      </c>
      <c r="G923" s="24">
        <f>ABC[[#This Row],[Frecuencia Acumulada]]/SUM($F$78:$F$1143)</f>
        <v>1.2926725571406335E-3</v>
      </c>
      <c r="H923" s="22">
        <f t="shared" si="29"/>
        <v>5881487.044999999</v>
      </c>
      <c r="I923" s="24">
        <f>H923/SUM(ABC[Carga Total])</f>
        <v>0.99607219863760477</v>
      </c>
      <c r="J923" s="23" t="str">
        <f>IF(ABC[[#This Row],[Acum (%)]] &lt;= 0.8, "A", IF( AND(ABC[[#This Row],[Acum (%)]] &gt; 0.8, ABC[[#This Row],[Acum (%)]] &lt;= 0.95 ), "B",  IF( ABC[[#This Row],[Acum (%)]] &gt; 0.95, "C", "OTHER")))</f>
        <v>C</v>
      </c>
      <c r="K923" s="24">
        <f>ABC[[#This Row],[Carga STDEV]]/ABC[[#This Row],[Carga Promedio]]</f>
        <v>0.14830938150983561</v>
      </c>
      <c r="L92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23" s="26" t="str">
        <f>ABC[[#This Row],[ABC]]&amp;ABC[[#This Row],[XYZ]]</f>
        <v>CX</v>
      </c>
    </row>
    <row r="924" spans="1:13" x14ac:dyDescent="0.25">
      <c r="A924" s="22">
        <v>3443</v>
      </c>
      <c r="B924" s="22">
        <v>433.4</v>
      </c>
      <c r="C924" s="22">
        <v>7.7392857142857148</v>
      </c>
      <c r="D924" s="22">
        <v>1.3589673313925568</v>
      </c>
      <c r="E924" s="22">
        <v>56</v>
      </c>
      <c r="F924" s="22">
        <f t="shared" si="28"/>
        <v>157649</v>
      </c>
      <c r="G924" s="24">
        <f>ABC[[#This Row],[Frecuencia Acumulada]]/SUM($F$78:$F$1143)</f>
        <v>1.2931319028171538E-3</v>
      </c>
      <c r="H924" s="22">
        <f t="shared" si="29"/>
        <v>5881920.4449999994</v>
      </c>
      <c r="I924" s="24">
        <f>H924/SUM(ABC[Carga Total])</f>
        <v>0.99614559804962199</v>
      </c>
      <c r="J924" s="23" t="str">
        <f>IF(ABC[[#This Row],[Acum (%)]] &lt;= 0.8, "A", IF( AND(ABC[[#This Row],[Acum (%)]] &gt; 0.8, ABC[[#This Row],[Acum (%)]] &lt;= 0.95 ), "B",  IF( ABC[[#This Row],[Acum (%)]] &gt; 0.95, "C", "OTHER")))</f>
        <v>C</v>
      </c>
      <c r="K924" s="24">
        <f>ABC[[#This Row],[Carga STDEV]]/ABC[[#This Row],[Carga Promedio]]</f>
        <v>0.17559337922931051</v>
      </c>
      <c r="L92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24" s="26" t="str">
        <f>ABC[[#This Row],[ABC]]&amp;ABC[[#This Row],[XYZ]]</f>
        <v>CX</v>
      </c>
    </row>
    <row r="925" spans="1:13" x14ac:dyDescent="0.25">
      <c r="A925" s="22">
        <v>510161</v>
      </c>
      <c r="B925" s="22">
        <v>427.24900000000002</v>
      </c>
      <c r="C925" s="22">
        <v>10.42070731707317</v>
      </c>
      <c r="D925" s="22">
        <v>3.372000253884202</v>
      </c>
      <c r="E925" s="22">
        <v>41</v>
      </c>
      <c r="F925" s="22">
        <f t="shared" si="28"/>
        <v>157690</v>
      </c>
      <c r="G925" s="24">
        <f>ABC[[#This Row],[Frecuencia Acumulada]]/SUM($F$78:$F$1143)</f>
        <v>1.2934682094731778E-3</v>
      </c>
      <c r="H925" s="22">
        <f t="shared" si="29"/>
        <v>5882347.6939999992</v>
      </c>
      <c r="I925" s="24">
        <f>H925/SUM(ABC[Carga Total])</f>
        <v>0.99621795574548011</v>
      </c>
      <c r="J925" s="23" t="str">
        <f>IF(ABC[[#This Row],[Acum (%)]] &lt;= 0.8, "A", IF( AND(ABC[[#This Row],[Acum (%)]] &gt; 0.8, ABC[[#This Row],[Acum (%)]] &lt;= 0.95 ), "B",  IF( ABC[[#This Row],[Acum (%)]] &gt; 0.95, "C", "OTHER")))</f>
        <v>C</v>
      </c>
      <c r="K925" s="24">
        <f>ABC[[#This Row],[Carga STDEV]]/ABC[[#This Row],[Carga Promedio]]</f>
        <v>0.32358650437859959</v>
      </c>
      <c r="L92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25" s="26" t="str">
        <f>ABC[[#This Row],[ABC]]&amp;ABC[[#This Row],[XYZ]]</f>
        <v>CY</v>
      </c>
    </row>
    <row r="926" spans="1:13" x14ac:dyDescent="0.25">
      <c r="A926" s="22">
        <v>510271</v>
      </c>
      <c r="B926" s="22">
        <v>422.76400000000007</v>
      </c>
      <c r="C926" s="22">
        <v>12.811030303030304</v>
      </c>
      <c r="D926" s="22">
        <v>2.7129632494383391</v>
      </c>
      <c r="E926" s="22">
        <v>33</v>
      </c>
      <c r="F926" s="22">
        <f t="shared" si="28"/>
        <v>157723</v>
      </c>
      <c r="G926" s="24">
        <f>ABC[[#This Row],[Frecuencia Acumulada]]/SUM($F$78:$F$1143)</f>
        <v>1.29373889531827E-3</v>
      </c>
      <c r="H926" s="22">
        <f t="shared" si="29"/>
        <v>5882770.4579999996</v>
      </c>
      <c r="I926" s="24">
        <f>H926/SUM(ABC[Carga Total])</f>
        <v>0.99628955387428042</v>
      </c>
      <c r="J926" s="23" t="str">
        <f>IF(ABC[[#This Row],[Acum (%)]] &lt;= 0.8, "A", IF( AND(ABC[[#This Row],[Acum (%)]] &gt; 0.8, ABC[[#This Row],[Acum (%)]] &lt;= 0.95 ), "B",  IF( ABC[[#This Row],[Acum (%)]] &gt; 0.95, "C", "OTHER")))</f>
        <v>C</v>
      </c>
      <c r="K926" s="24">
        <f>ABC[[#This Row],[Carga STDEV]]/ABC[[#This Row],[Carga Promedio]]</f>
        <v>0.21176776459553129</v>
      </c>
      <c r="L92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26" s="26" t="str">
        <f>ABC[[#This Row],[ABC]]&amp;ABC[[#This Row],[XYZ]]</f>
        <v>CX</v>
      </c>
    </row>
    <row r="927" spans="1:13" x14ac:dyDescent="0.25">
      <c r="A927" s="22">
        <v>2108</v>
      </c>
      <c r="B927" s="22">
        <v>420.27199999999993</v>
      </c>
      <c r="C927" s="22">
        <v>3.0454492753623188</v>
      </c>
      <c r="D927" s="22">
        <v>1.3117799134015775</v>
      </c>
      <c r="E927" s="22">
        <v>138</v>
      </c>
      <c r="F927" s="22">
        <f t="shared" si="28"/>
        <v>157861</v>
      </c>
      <c r="G927" s="24">
        <f>ABC[[#This Row],[Frecuencia Acumulada]]/SUM($F$78:$F$1143)</f>
        <v>1.2948708543068382E-3</v>
      </c>
      <c r="H927" s="22">
        <f t="shared" si="29"/>
        <v>5883190.7299999995</v>
      </c>
      <c r="I927" s="24">
        <f>H927/SUM(ABC[Carga Total])</f>
        <v>0.9963607299649293</v>
      </c>
      <c r="J927" s="23" t="str">
        <f>IF(ABC[[#This Row],[Acum (%)]] &lt;= 0.8, "A", IF( AND(ABC[[#This Row],[Acum (%)]] &gt; 0.8, ABC[[#This Row],[Acum (%)]] &lt;= 0.95 ), "B",  IF( ABC[[#This Row],[Acum (%)]] &gt; 0.95, "C", "OTHER")))</f>
        <v>C</v>
      </c>
      <c r="K927" s="24">
        <f>ABC[[#This Row],[Carga STDEV]]/ABC[[#This Row],[Carga Promedio]]</f>
        <v>0.43073444828448648</v>
      </c>
      <c r="L92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27" s="26" t="str">
        <f>ABC[[#This Row],[ABC]]&amp;ABC[[#This Row],[XYZ]]</f>
        <v>CY</v>
      </c>
    </row>
    <row r="928" spans="1:13" x14ac:dyDescent="0.25">
      <c r="A928" s="22">
        <v>334436</v>
      </c>
      <c r="B928" s="22">
        <v>416.30000000000007</v>
      </c>
      <c r="C928" s="22">
        <v>5.4776315789473689</v>
      </c>
      <c r="D928" s="22">
        <v>2.1551549787558528</v>
      </c>
      <c r="E928" s="22">
        <v>76</v>
      </c>
      <c r="F928" s="22">
        <f t="shared" si="28"/>
        <v>157937</v>
      </c>
      <c r="G928" s="24">
        <f>ABC[[#This Row],[Frecuencia Acumulada]]/SUM($F$78:$F$1143)</f>
        <v>1.2954942520106872E-3</v>
      </c>
      <c r="H928" s="22">
        <f t="shared" si="29"/>
        <v>5883607.0299999993</v>
      </c>
      <c r="I928" s="24">
        <f>H928/SUM(ABC[Carga Total])</f>
        <v>0.99643123336876582</v>
      </c>
      <c r="J928" s="23" t="str">
        <f>IF(ABC[[#This Row],[Acum (%)]] &lt;= 0.8, "A", IF( AND(ABC[[#This Row],[Acum (%)]] &gt; 0.8, ABC[[#This Row],[Acum (%)]] &lt;= 0.95 ), "B",  IF( ABC[[#This Row],[Acum (%)]] &gt; 0.95, "C", "OTHER")))</f>
        <v>C</v>
      </c>
      <c r="K928" s="24">
        <f>ABC[[#This Row],[Carga STDEV]]/ABC[[#This Row],[Carga Promedio]]</f>
        <v>0.393446501045988</v>
      </c>
      <c r="L92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28" s="26" t="str">
        <f>ABC[[#This Row],[ABC]]&amp;ABC[[#This Row],[XYZ]]</f>
        <v>CY</v>
      </c>
    </row>
    <row r="929" spans="1:13" x14ac:dyDescent="0.25">
      <c r="A929" s="22">
        <v>510273</v>
      </c>
      <c r="B929" s="22">
        <v>413.49700000000001</v>
      </c>
      <c r="C929" s="22">
        <v>11.486027777777778</v>
      </c>
      <c r="D929" s="22">
        <v>3.009403058853187</v>
      </c>
      <c r="E929" s="22">
        <v>36</v>
      </c>
      <c r="F929" s="22">
        <f t="shared" si="28"/>
        <v>157973</v>
      </c>
      <c r="G929" s="24">
        <f>ABC[[#This Row],[Frecuencia Acumulada]]/SUM($F$78:$F$1143)</f>
        <v>1.2957895456598789E-3</v>
      </c>
      <c r="H929" s="22">
        <f t="shared" si="29"/>
        <v>5884020.5269999998</v>
      </c>
      <c r="I929" s="24">
        <f>H929/SUM(ABC[Carga Total])</f>
        <v>0.99650126206436085</v>
      </c>
      <c r="J929" s="23" t="str">
        <f>IF(ABC[[#This Row],[Acum (%)]] &lt;= 0.8, "A", IF( AND(ABC[[#This Row],[Acum (%)]] &gt; 0.8, ABC[[#This Row],[Acum (%)]] &lt;= 0.95 ), "B",  IF( ABC[[#This Row],[Acum (%)]] &gt; 0.95, "C", "OTHER")))</f>
        <v>C</v>
      </c>
      <c r="K929" s="24">
        <f>ABC[[#This Row],[Carga STDEV]]/ABC[[#This Row],[Carga Promedio]]</f>
        <v>0.26200555292714273</v>
      </c>
      <c r="L929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29" s="26" t="str">
        <f>ABC[[#This Row],[ABC]]&amp;ABC[[#This Row],[XYZ]]</f>
        <v>CX</v>
      </c>
    </row>
    <row r="930" spans="1:13" x14ac:dyDescent="0.25">
      <c r="A930" s="22">
        <v>510195</v>
      </c>
      <c r="B930" s="22">
        <v>410.10499999999996</v>
      </c>
      <c r="C930" s="22">
        <v>12.427424242424241</v>
      </c>
      <c r="D930" s="22">
        <v>6.1114117539971025</v>
      </c>
      <c r="E930" s="22">
        <v>33</v>
      </c>
      <c r="F930" s="22">
        <f t="shared" si="28"/>
        <v>158006</v>
      </c>
      <c r="G930" s="24">
        <f>ABC[[#This Row],[Frecuencia Acumulada]]/SUM($F$78:$F$1143)</f>
        <v>1.2960602315049714E-3</v>
      </c>
      <c r="H930" s="22">
        <f t="shared" si="29"/>
        <v>5884430.6320000002</v>
      </c>
      <c r="I930" s="24">
        <f>H930/SUM(ABC[Carga Total])</f>
        <v>0.99657071630032146</v>
      </c>
      <c r="J930" s="23" t="str">
        <f>IF(ABC[[#This Row],[Acum (%)]] &lt;= 0.8, "A", IF( AND(ABC[[#This Row],[Acum (%)]] &gt; 0.8, ABC[[#This Row],[Acum (%)]] &lt;= 0.95 ), "B",  IF( ABC[[#This Row],[Acum (%)]] &gt; 0.95, "C", "OTHER")))</f>
        <v>C</v>
      </c>
      <c r="K930" s="24">
        <f>ABC[[#This Row],[Carga STDEV]]/ABC[[#This Row],[Carga Promedio]]</f>
        <v>0.49176817615465407</v>
      </c>
      <c r="L93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30" s="26" t="str">
        <f>ABC[[#This Row],[ABC]]&amp;ABC[[#This Row],[XYZ]]</f>
        <v>CY</v>
      </c>
    </row>
    <row r="931" spans="1:13" x14ac:dyDescent="0.25">
      <c r="A931" s="22">
        <v>19635</v>
      </c>
      <c r="B931" s="22">
        <v>390.50000000000011</v>
      </c>
      <c r="C931" s="22">
        <v>13.46551724137931</v>
      </c>
      <c r="D931" s="22">
        <v>7.9187064177205873</v>
      </c>
      <c r="E931" s="22">
        <v>29</v>
      </c>
      <c r="F931" s="22">
        <f t="shared" si="28"/>
        <v>158035</v>
      </c>
      <c r="G931" s="24">
        <f>ABC[[#This Row],[Frecuencia Acumulada]]/SUM($F$78:$F$1143)</f>
        <v>1.2962981069445979E-3</v>
      </c>
      <c r="H931" s="22">
        <f t="shared" si="29"/>
        <v>5884821.1320000002</v>
      </c>
      <c r="I931" s="24">
        <f>H931/SUM(ABC[Carga Total])</f>
        <v>0.99663685028830651</v>
      </c>
      <c r="J931" s="23" t="str">
        <f>IF(ABC[[#This Row],[Acum (%)]] &lt;= 0.8, "A", IF( AND(ABC[[#This Row],[Acum (%)]] &gt; 0.8, ABC[[#This Row],[Acum (%)]] &lt;= 0.95 ), "B",  IF( ABC[[#This Row],[Acum (%)]] &gt; 0.95, "C", "OTHER")))</f>
        <v>C</v>
      </c>
      <c r="K931" s="24">
        <f>ABC[[#This Row],[Carga STDEV]]/ABC[[#This Row],[Carga Promedio]]</f>
        <v>0.58807294779487074</v>
      </c>
      <c r="L93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31" s="26" t="str">
        <f>ABC[[#This Row],[ABC]]&amp;ABC[[#This Row],[XYZ]]</f>
        <v>CY</v>
      </c>
    </row>
    <row r="932" spans="1:13" x14ac:dyDescent="0.25">
      <c r="A932" s="22">
        <v>3343184</v>
      </c>
      <c r="B932" s="22">
        <v>387.7</v>
      </c>
      <c r="C932" s="22">
        <v>55.385714285714286</v>
      </c>
      <c r="D932" s="22">
        <v>16.689959913216143</v>
      </c>
      <c r="E932" s="22">
        <v>7</v>
      </c>
      <c r="F932" s="22">
        <f t="shared" si="28"/>
        <v>158042</v>
      </c>
      <c r="G932" s="24">
        <f>ABC[[#This Row],[Frecuencia Acumulada]]/SUM($F$78:$F$1143)</f>
        <v>1.2963555251541629E-3</v>
      </c>
      <c r="H932" s="22">
        <f t="shared" si="29"/>
        <v>5885208.8320000004</v>
      </c>
      <c r="I932" s="24">
        <f>H932/SUM(ABC[Carga Total])</f>
        <v>0.99670251007612165</v>
      </c>
      <c r="J932" s="23" t="str">
        <f>IF(ABC[[#This Row],[Acum (%)]] &lt;= 0.8, "A", IF( AND(ABC[[#This Row],[Acum (%)]] &gt; 0.8, ABC[[#This Row],[Acum (%)]] &lt;= 0.95 ), "B",  IF( ABC[[#This Row],[Acum (%)]] &gt; 0.95, "C", "OTHER")))</f>
        <v>C</v>
      </c>
      <c r="K932" s="24">
        <f>ABC[[#This Row],[Carga STDEV]]/ABC[[#This Row],[Carga Promedio]]</f>
        <v>0.30134051945450863</v>
      </c>
      <c r="L93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32" s="26" t="str">
        <f>ABC[[#This Row],[ABC]]&amp;ABC[[#This Row],[XYZ]]</f>
        <v>CY</v>
      </c>
    </row>
    <row r="933" spans="1:13" x14ac:dyDescent="0.25">
      <c r="A933" s="22">
        <v>3126</v>
      </c>
      <c r="B933" s="22">
        <v>380.49600000000004</v>
      </c>
      <c r="C933" s="22">
        <v>23.780999999999999</v>
      </c>
      <c r="D933" s="22">
        <v>13.885703535171226</v>
      </c>
      <c r="E933" s="22">
        <v>16</v>
      </c>
      <c r="F933" s="22">
        <f t="shared" si="28"/>
        <v>158058</v>
      </c>
      <c r="G933" s="24">
        <f>ABC[[#This Row],[Frecuencia Acumulada]]/SUM($F$78:$F$1143)</f>
        <v>1.296486766776026E-3</v>
      </c>
      <c r="H933" s="22">
        <f t="shared" si="29"/>
        <v>5885589.3280000007</v>
      </c>
      <c r="I933" s="24">
        <f>H933/SUM(ABC[Carga Total])</f>
        <v>0.99676694981464231</v>
      </c>
      <c r="J933" s="23" t="str">
        <f>IF(ABC[[#This Row],[Acum (%)]] &lt;= 0.8, "A", IF( AND(ABC[[#This Row],[Acum (%)]] &gt; 0.8, ABC[[#This Row],[Acum (%)]] &lt;= 0.95 ), "B",  IF( ABC[[#This Row],[Acum (%)]] &gt; 0.95, "C", "OTHER")))</f>
        <v>C</v>
      </c>
      <c r="K933" s="24">
        <f>ABC[[#This Row],[Carga STDEV]]/ABC[[#This Row],[Carga Promedio]]</f>
        <v>0.58389905955053301</v>
      </c>
      <c r="L93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33" s="26" t="str">
        <f>ABC[[#This Row],[ABC]]&amp;ABC[[#This Row],[XYZ]]</f>
        <v>CY</v>
      </c>
    </row>
    <row r="934" spans="1:13" x14ac:dyDescent="0.25">
      <c r="A934" s="22">
        <v>2665</v>
      </c>
      <c r="B934" s="22">
        <v>374.50000000000011</v>
      </c>
      <c r="C934" s="22">
        <v>14.403846153846146</v>
      </c>
      <c r="D934" s="22">
        <v>15.274199966459276</v>
      </c>
      <c r="E934" s="22">
        <v>26</v>
      </c>
      <c r="F934" s="22">
        <f t="shared" si="28"/>
        <v>158084</v>
      </c>
      <c r="G934" s="24">
        <f>ABC[[#This Row],[Frecuencia Acumulada]]/SUM($F$78:$F$1143)</f>
        <v>1.2967000344115533E-3</v>
      </c>
      <c r="H934" s="22">
        <f t="shared" si="29"/>
        <v>5885963.8280000007</v>
      </c>
      <c r="I934" s="24">
        <f>H934/SUM(ABC[Carga Total])</f>
        <v>0.99683037408737063</v>
      </c>
      <c r="J934" s="23" t="str">
        <f>IF(ABC[[#This Row],[Acum (%)]] &lt;= 0.8, "A", IF( AND(ABC[[#This Row],[Acum (%)]] &gt; 0.8, ABC[[#This Row],[Acum (%)]] &lt;= 0.95 ), "B",  IF( ABC[[#This Row],[Acum (%)]] &gt; 0.95, "C", "OTHER")))</f>
        <v>C</v>
      </c>
      <c r="K934" s="24">
        <f>ABC[[#This Row],[Carga STDEV]]/ABC[[#This Row],[Carga Promedio]]</f>
        <v>1.060425097804917</v>
      </c>
      <c r="L934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934" s="26" t="str">
        <f>ABC[[#This Row],[ABC]]&amp;ABC[[#This Row],[XYZ]]</f>
        <v>CZ</v>
      </c>
    </row>
    <row r="935" spans="1:13" x14ac:dyDescent="0.25">
      <c r="A935" s="22">
        <v>3343178</v>
      </c>
      <c r="B935" s="22">
        <v>370.1</v>
      </c>
      <c r="C935" s="22">
        <v>92.525000000000006</v>
      </c>
      <c r="D935" s="22">
        <v>30.253525965304163</v>
      </c>
      <c r="E935" s="22">
        <v>4</v>
      </c>
      <c r="F935" s="22">
        <f t="shared" si="28"/>
        <v>158088</v>
      </c>
      <c r="G935" s="24">
        <f>ABC[[#This Row],[Frecuencia Acumulada]]/SUM($F$78:$F$1143)</f>
        <v>1.296732844817019E-3</v>
      </c>
      <c r="H935" s="22">
        <f t="shared" si="29"/>
        <v>5886333.9280000003</v>
      </c>
      <c r="I935" s="24">
        <f>H935/SUM(ABC[Carga Total])</f>
        <v>0.99689305318840316</v>
      </c>
      <c r="J935" s="23" t="str">
        <f>IF(ABC[[#This Row],[Acum (%)]] &lt;= 0.8, "A", IF( AND(ABC[[#This Row],[Acum (%)]] &gt; 0.8, ABC[[#This Row],[Acum (%)]] &lt;= 0.95 ), "B",  IF( ABC[[#This Row],[Acum (%)]] &gt; 0.95, "C", "OTHER")))</f>
        <v>C</v>
      </c>
      <c r="K935" s="24">
        <f>ABC[[#This Row],[Carga STDEV]]/ABC[[#This Row],[Carga Promedio]]</f>
        <v>0.32697677346991799</v>
      </c>
      <c r="L93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35" s="26" t="str">
        <f>ABC[[#This Row],[ABC]]&amp;ABC[[#This Row],[XYZ]]</f>
        <v>CY</v>
      </c>
    </row>
    <row r="936" spans="1:13" x14ac:dyDescent="0.25">
      <c r="A936" s="22">
        <v>510272</v>
      </c>
      <c r="B936" s="22">
        <v>364.0390000000001</v>
      </c>
      <c r="C936" s="22">
        <v>12.553068965517243</v>
      </c>
      <c r="D936" s="22">
        <v>3.4635429933093747</v>
      </c>
      <c r="E936" s="22">
        <v>29</v>
      </c>
      <c r="F936" s="22">
        <f t="shared" si="28"/>
        <v>158117</v>
      </c>
      <c r="G936" s="24">
        <f>ABC[[#This Row],[Frecuencia Acumulada]]/SUM($F$78:$F$1143)</f>
        <v>1.2969707202566457E-3</v>
      </c>
      <c r="H936" s="22">
        <f t="shared" si="29"/>
        <v>5886697.9670000002</v>
      </c>
      <c r="I936" s="24">
        <f>H936/SUM(ABC[Carga Total])</f>
        <v>0.99695470581542511</v>
      </c>
      <c r="J936" s="23" t="str">
        <f>IF(ABC[[#This Row],[Acum (%)]] &lt;= 0.8, "A", IF( AND(ABC[[#This Row],[Acum (%)]] &gt; 0.8, ABC[[#This Row],[Acum (%)]] &lt;= 0.95 ), "B",  IF( ABC[[#This Row],[Acum (%)]] &gt; 0.95, "C", "OTHER")))</f>
        <v>C</v>
      </c>
      <c r="K936" s="24">
        <f>ABC[[#This Row],[Carga STDEV]]/ABC[[#This Row],[Carga Promedio]]</f>
        <v>0.27591205009895053</v>
      </c>
      <c r="L93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36" s="26" t="str">
        <f>ABC[[#This Row],[ABC]]&amp;ABC[[#This Row],[XYZ]]</f>
        <v>CX</v>
      </c>
    </row>
    <row r="937" spans="1:13" x14ac:dyDescent="0.25">
      <c r="A937" s="22">
        <v>334441</v>
      </c>
      <c r="B937" s="22">
        <v>346.8</v>
      </c>
      <c r="C937" s="22">
        <v>6.6692307692307686</v>
      </c>
      <c r="D937" s="22">
        <v>2.2533233375058308</v>
      </c>
      <c r="E937" s="22">
        <v>52</v>
      </c>
      <c r="F937" s="22">
        <f t="shared" si="28"/>
        <v>158169</v>
      </c>
      <c r="G937" s="24">
        <f>ABC[[#This Row],[Frecuencia Acumulada]]/SUM($F$78:$F$1143)</f>
        <v>1.2973972555277002E-3</v>
      </c>
      <c r="H937" s="22">
        <f t="shared" si="29"/>
        <v>5887044.767</v>
      </c>
      <c r="I937" s="24">
        <f>H937/SUM(ABC[Carga Total])</f>
        <v>0.99701343889361516</v>
      </c>
      <c r="J937" s="23" t="str">
        <f>IF(ABC[[#This Row],[Acum (%)]] &lt;= 0.8, "A", IF( AND(ABC[[#This Row],[Acum (%)]] &gt; 0.8, ABC[[#This Row],[Acum (%)]] &lt;= 0.95 ), "B",  IF( ABC[[#This Row],[Acum (%)]] &gt; 0.95, "C", "OTHER")))</f>
        <v>C</v>
      </c>
      <c r="K937" s="24">
        <f>ABC[[#This Row],[Carga STDEV]]/ABC[[#This Row],[Carga Promedio]]</f>
        <v>0.33786855118311193</v>
      </c>
      <c r="L93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37" s="26" t="str">
        <f>ABC[[#This Row],[ABC]]&amp;ABC[[#This Row],[XYZ]]</f>
        <v>CY</v>
      </c>
    </row>
    <row r="938" spans="1:13" x14ac:dyDescent="0.25">
      <c r="A938" s="22">
        <v>510274</v>
      </c>
      <c r="B938" s="22">
        <v>344.5</v>
      </c>
      <c r="C938" s="22">
        <v>14.354166666666666</v>
      </c>
      <c r="D938" s="22">
        <v>2.0832623176302043</v>
      </c>
      <c r="E938" s="22">
        <v>24</v>
      </c>
      <c r="F938" s="22">
        <f t="shared" si="28"/>
        <v>158193</v>
      </c>
      <c r="G938" s="24">
        <f>ABC[[#This Row],[Frecuencia Acumulada]]/SUM($F$78:$F$1143)</f>
        <v>1.2975941179604947E-3</v>
      </c>
      <c r="H938" s="22">
        <f t="shared" si="29"/>
        <v>5887389.267</v>
      </c>
      <c r="I938" s="24">
        <f>H938/SUM(ABC[Carga Total])</f>
        <v>0.99707178245023698</v>
      </c>
      <c r="J938" s="23" t="str">
        <f>IF(ABC[[#This Row],[Acum (%)]] &lt;= 0.8, "A", IF( AND(ABC[[#This Row],[Acum (%)]] &gt; 0.8, ABC[[#This Row],[Acum (%)]] &lt;= 0.95 ), "B",  IF( ABC[[#This Row],[Acum (%)]] &gt; 0.95, "C", "OTHER")))</f>
        <v>C</v>
      </c>
      <c r="K938" s="24">
        <f>ABC[[#This Row],[Carga STDEV]]/ABC[[#This Row],[Carga Promedio]]</f>
        <v>0.1451329335939765</v>
      </c>
      <c r="L938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38" s="26" t="str">
        <f>ABC[[#This Row],[ABC]]&amp;ABC[[#This Row],[XYZ]]</f>
        <v>CX</v>
      </c>
    </row>
    <row r="939" spans="1:13" x14ac:dyDescent="0.25">
      <c r="A939" s="22">
        <v>3075</v>
      </c>
      <c r="B939" s="22">
        <v>342.09999999999997</v>
      </c>
      <c r="C939" s="22">
        <v>34.21</v>
      </c>
      <c r="D939" s="22">
        <v>11.891869304510353</v>
      </c>
      <c r="E939" s="22">
        <v>10</v>
      </c>
      <c r="F939" s="22">
        <f t="shared" si="28"/>
        <v>158203</v>
      </c>
      <c r="G939" s="24">
        <f>ABC[[#This Row],[Frecuencia Acumulada]]/SUM($F$78:$F$1143)</f>
        <v>1.297676143974159E-3</v>
      </c>
      <c r="H939" s="22">
        <f t="shared" si="29"/>
        <v>5887731.3669999996</v>
      </c>
      <c r="I939" s="24">
        <f>H939/SUM(ABC[Carga Total])</f>
        <v>0.9971297195495703</v>
      </c>
      <c r="J939" s="23" t="str">
        <f>IF(ABC[[#This Row],[Acum (%)]] &lt;= 0.8, "A", IF( AND(ABC[[#This Row],[Acum (%)]] &gt; 0.8, ABC[[#This Row],[Acum (%)]] &lt;= 0.95 ), "B",  IF( ABC[[#This Row],[Acum (%)]] &gt; 0.95, "C", "OTHER")))</f>
        <v>C</v>
      </c>
      <c r="K939" s="24">
        <f>ABC[[#This Row],[Carga STDEV]]/ABC[[#This Row],[Carga Promedio]]</f>
        <v>0.34761383526776829</v>
      </c>
      <c r="L93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39" s="26" t="str">
        <f>ABC[[#This Row],[ABC]]&amp;ABC[[#This Row],[XYZ]]</f>
        <v>CY</v>
      </c>
    </row>
    <row r="940" spans="1:13" x14ac:dyDescent="0.25">
      <c r="A940" s="22">
        <v>3527</v>
      </c>
      <c r="B940" s="22">
        <v>333.59999999999997</v>
      </c>
      <c r="C940" s="22">
        <v>83.4</v>
      </c>
      <c r="D940" s="22">
        <v>29.203082029128364</v>
      </c>
      <c r="E940" s="22">
        <v>4</v>
      </c>
      <c r="F940" s="22">
        <f t="shared" si="28"/>
        <v>158207</v>
      </c>
      <c r="G940" s="24">
        <f>ABC[[#This Row],[Frecuencia Acumulada]]/SUM($F$78:$F$1143)</f>
        <v>1.2977089543796249E-3</v>
      </c>
      <c r="H940" s="22">
        <f t="shared" si="29"/>
        <v>5888064.9669999992</v>
      </c>
      <c r="I940" s="24">
        <f>H940/SUM(ABC[Carga Total])</f>
        <v>0.99718621711267341</v>
      </c>
      <c r="J940" s="23" t="str">
        <f>IF(ABC[[#This Row],[Acum (%)]] &lt;= 0.8, "A", IF( AND(ABC[[#This Row],[Acum (%)]] &gt; 0.8, ABC[[#This Row],[Acum (%)]] &lt;= 0.95 ), "B",  IF( ABC[[#This Row],[Acum (%)]] &gt; 0.95, "C", "OTHER")))</f>
        <v>C</v>
      </c>
      <c r="K940" s="24">
        <f>ABC[[#This Row],[Carga STDEV]]/ABC[[#This Row],[Carga Promedio]]</f>
        <v>0.3501568588624504</v>
      </c>
      <c r="L94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40" s="26" t="str">
        <f>ABC[[#This Row],[ABC]]&amp;ABC[[#This Row],[XYZ]]</f>
        <v>CY</v>
      </c>
    </row>
    <row r="941" spans="1:13" x14ac:dyDescent="0.25">
      <c r="A941" s="22">
        <v>235138</v>
      </c>
      <c r="B941" s="22">
        <v>329.10000000000008</v>
      </c>
      <c r="C941" s="22">
        <v>41.137500000000003</v>
      </c>
      <c r="D941" s="22">
        <v>11.821764129894367</v>
      </c>
      <c r="E941" s="22">
        <v>8</v>
      </c>
      <c r="F941" s="22">
        <f t="shared" si="28"/>
        <v>158215</v>
      </c>
      <c r="G941" s="24">
        <f>ABC[[#This Row],[Frecuencia Acumulada]]/SUM($F$78:$F$1143)</f>
        <v>1.2977745751905562E-3</v>
      </c>
      <c r="H941" s="22">
        <f t="shared" si="29"/>
        <v>5888394.0669999989</v>
      </c>
      <c r="I941" s="24">
        <f>H941/SUM(ABC[Carga Total])</f>
        <v>0.99724195256836057</v>
      </c>
      <c r="J941" s="23" t="str">
        <f>IF(ABC[[#This Row],[Acum (%)]] &lt;= 0.8, "A", IF( AND(ABC[[#This Row],[Acum (%)]] &gt; 0.8, ABC[[#This Row],[Acum (%)]] &lt;= 0.95 ), "B",  IF( ABC[[#This Row],[Acum (%)]] &gt; 0.95, "C", "OTHER")))</f>
        <v>C</v>
      </c>
      <c r="K941" s="24">
        <f>ABC[[#This Row],[Carga STDEV]]/ABC[[#This Row],[Carga Promedio]]</f>
        <v>0.28737196304817664</v>
      </c>
      <c r="L94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41" s="26" t="str">
        <f>ABC[[#This Row],[ABC]]&amp;ABC[[#This Row],[XYZ]]</f>
        <v>CX</v>
      </c>
    </row>
    <row r="942" spans="1:13" x14ac:dyDescent="0.25">
      <c r="A942" s="22">
        <v>7222</v>
      </c>
      <c r="B942" s="22">
        <v>328.00399999999996</v>
      </c>
      <c r="C942" s="22">
        <v>54.667333333333332</v>
      </c>
      <c r="D942" s="22">
        <v>0.51691533800678302</v>
      </c>
      <c r="E942" s="22">
        <v>6</v>
      </c>
      <c r="F942" s="22">
        <f t="shared" si="28"/>
        <v>158221</v>
      </c>
      <c r="G942" s="24">
        <f>ABC[[#This Row],[Frecuencia Acumulada]]/SUM($F$78:$F$1143)</f>
        <v>1.2978237907987549E-3</v>
      </c>
      <c r="H942" s="22">
        <f t="shared" si="29"/>
        <v>5888722.0709999986</v>
      </c>
      <c r="I942" s="24">
        <f>H942/SUM(ABC[Carga Total])</f>
        <v>0.99729750240855264</v>
      </c>
      <c r="J942" s="23" t="str">
        <f>IF(ABC[[#This Row],[Acum (%)]] &lt;= 0.8, "A", IF( AND(ABC[[#This Row],[Acum (%)]] &gt; 0.8, ABC[[#This Row],[Acum (%)]] &lt;= 0.95 ), "B",  IF( ABC[[#This Row],[Acum (%)]] &gt; 0.95, "C", "OTHER")))</f>
        <v>C</v>
      </c>
      <c r="K942" s="24">
        <f>ABC[[#This Row],[Carga STDEV]]/ABC[[#This Row],[Carga Promedio]]</f>
        <v>9.4556530653305999E-3</v>
      </c>
      <c r="L94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42" s="26" t="str">
        <f>ABC[[#This Row],[ABC]]&amp;ABC[[#This Row],[XYZ]]</f>
        <v>CX</v>
      </c>
    </row>
    <row r="943" spans="1:13" x14ac:dyDescent="0.25">
      <c r="A943" s="22">
        <v>235137</v>
      </c>
      <c r="B943" s="22">
        <v>323.60000000000002</v>
      </c>
      <c r="C943" s="22">
        <v>40.450000000000003</v>
      </c>
      <c r="D943" s="22">
        <v>13.245700110925489</v>
      </c>
      <c r="E943" s="22">
        <v>8</v>
      </c>
      <c r="F943" s="22">
        <f t="shared" si="28"/>
        <v>158229</v>
      </c>
      <c r="G943" s="24">
        <f>ABC[[#This Row],[Frecuencia Acumulada]]/SUM($F$78:$F$1143)</f>
        <v>1.2978894116096864E-3</v>
      </c>
      <c r="H943" s="22">
        <f t="shared" si="29"/>
        <v>5889045.6709999982</v>
      </c>
      <c r="I943" s="24">
        <f>H943/SUM(ABC[Carga Total])</f>
        <v>0.99735230639962036</v>
      </c>
      <c r="J943" s="23" t="str">
        <f>IF(ABC[[#This Row],[Acum (%)]] &lt;= 0.8, "A", IF( AND(ABC[[#This Row],[Acum (%)]] &gt; 0.8, ABC[[#This Row],[Acum (%)]] &lt;= 0.95 ), "B",  IF( ABC[[#This Row],[Acum (%)]] &gt; 0.95, "C", "OTHER")))</f>
        <v>C</v>
      </c>
      <c r="K943" s="24">
        <f>ABC[[#This Row],[Carga STDEV]]/ABC[[#This Row],[Carga Promedio]]</f>
        <v>0.32745859359519131</v>
      </c>
      <c r="L94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43" s="26" t="str">
        <f>ABC[[#This Row],[ABC]]&amp;ABC[[#This Row],[XYZ]]</f>
        <v>CY</v>
      </c>
    </row>
    <row r="944" spans="1:13" x14ac:dyDescent="0.25">
      <c r="A944" s="22">
        <v>6692</v>
      </c>
      <c r="B944" s="22">
        <v>318.59999999999997</v>
      </c>
      <c r="C944" s="22">
        <v>39.825000000000003</v>
      </c>
      <c r="D944" s="22">
        <v>18.207984904588269</v>
      </c>
      <c r="E944" s="22">
        <v>8</v>
      </c>
      <c r="F944" s="22">
        <f t="shared" si="28"/>
        <v>158237</v>
      </c>
      <c r="G944" s="24">
        <f>ABC[[#This Row],[Frecuencia Acumulada]]/SUM($F$78:$F$1143)</f>
        <v>1.2979550324206178E-3</v>
      </c>
      <c r="H944" s="22">
        <f t="shared" si="29"/>
        <v>5889364.2709999979</v>
      </c>
      <c r="I944" s="24">
        <f>H944/SUM(ABC[Carga Total])</f>
        <v>0.99740626360467022</v>
      </c>
      <c r="J944" s="23" t="str">
        <f>IF(ABC[[#This Row],[Acum (%)]] &lt;= 0.8, "A", IF( AND(ABC[[#This Row],[Acum (%)]] &gt; 0.8, ABC[[#This Row],[Acum (%)]] &lt;= 0.95 ), "B",  IF( ABC[[#This Row],[Acum (%)]] &gt; 0.95, "C", "OTHER")))</f>
        <v>C</v>
      </c>
      <c r="K944" s="24">
        <f>ABC[[#This Row],[Carga STDEV]]/ABC[[#This Row],[Carga Promedio]]</f>
        <v>0.45719987205494711</v>
      </c>
      <c r="L94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44" s="26" t="str">
        <f>ABC[[#This Row],[ABC]]&amp;ABC[[#This Row],[XYZ]]</f>
        <v>CY</v>
      </c>
    </row>
    <row r="945" spans="1:13" x14ac:dyDescent="0.25">
      <c r="A945" s="22">
        <v>39624</v>
      </c>
      <c r="B945" s="22">
        <v>317.40000000000003</v>
      </c>
      <c r="C945" s="22">
        <v>45.342857142857135</v>
      </c>
      <c r="D945" s="22">
        <v>25.391196449613336</v>
      </c>
      <c r="E945" s="22">
        <v>7</v>
      </c>
      <c r="F945" s="22">
        <f t="shared" si="28"/>
        <v>158244</v>
      </c>
      <c r="G945" s="24">
        <f>ABC[[#This Row],[Frecuencia Acumulada]]/SUM($F$78:$F$1143)</f>
        <v>1.298012450630183E-3</v>
      </c>
      <c r="H945" s="22">
        <f t="shared" si="29"/>
        <v>5889681.6709999982</v>
      </c>
      <c r="I945" s="24">
        <f>H945/SUM(ABC[Carga Total])</f>
        <v>0.99746001758107605</v>
      </c>
      <c r="J945" s="23" t="str">
        <f>IF(ABC[[#This Row],[Acum (%)]] &lt;= 0.8, "A", IF( AND(ABC[[#This Row],[Acum (%)]] &gt; 0.8, ABC[[#This Row],[Acum (%)]] &lt;= 0.95 ), "B",  IF( ABC[[#This Row],[Acum (%)]] &gt; 0.95, "C", "OTHER")))</f>
        <v>C</v>
      </c>
      <c r="K945" s="24">
        <f>ABC[[#This Row],[Carga STDEV]]/ABC[[#This Row],[Carga Promedio]]</f>
        <v>0.5599822783468601</v>
      </c>
      <c r="L94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45" s="26" t="str">
        <f>ABC[[#This Row],[ABC]]&amp;ABC[[#This Row],[XYZ]]</f>
        <v>CY</v>
      </c>
    </row>
    <row r="946" spans="1:13" x14ac:dyDescent="0.25">
      <c r="A946" s="22">
        <v>1217</v>
      </c>
      <c r="B946" s="22">
        <v>314.90800000000002</v>
      </c>
      <c r="C946" s="22">
        <v>20.993866666666666</v>
      </c>
      <c r="D946" s="22">
        <v>5.4192612815858245</v>
      </c>
      <c r="E946" s="22">
        <v>15</v>
      </c>
      <c r="F946" s="22">
        <f t="shared" si="28"/>
        <v>158259</v>
      </c>
      <c r="G946" s="24">
        <f>ABC[[#This Row],[Frecuencia Acumulada]]/SUM($F$78:$F$1143)</f>
        <v>1.2981354896506793E-3</v>
      </c>
      <c r="H946" s="22">
        <f t="shared" si="29"/>
        <v>5889996.578999998</v>
      </c>
      <c r="I946" s="24">
        <f>H946/SUM(ABC[Carga Total])</f>
        <v>0.99751334951933046</v>
      </c>
      <c r="J946" s="23" t="str">
        <f>IF(ABC[[#This Row],[Acum (%)]] &lt;= 0.8, "A", IF( AND(ABC[[#This Row],[Acum (%)]] &gt; 0.8, ABC[[#This Row],[Acum (%)]] &lt;= 0.95 ), "B",  IF( ABC[[#This Row],[Acum (%)]] &gt; 0.95, "C", "OTHER")))</f>
        <v>C</v>
      </c>
      <c r="K946" s="24">
        <f>ABC[[#This Row],[Carga STDEV]]/ABC[[#This Row],[Carga Promedio]]</f>
        <v>0.25813545296971613</v>
      </c>
      <c r="L94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46" s="26" t="str">
        <f>ABC[[#This Row],[ABC]]&amp;ABC[[#This Row],[XYZ]]</f>
        <v>CX</v>
      </c>
    </row>
    <row r="947" spans="1:13" x14ac:dyDescent="0.25">
      <c r="A947" s="22">
        <v>67069</v>
      </c>
      <c r="B947" s="22">
        <v>310.19999999999993</v>
      </c>
      <c r="C947" s="22">
        <v>28.2</v>
      </c>
      <c r="D947" s="22">
        <v>7.5490396740247707</v>
      </c>
      <c r="E947" s="22">
        <v>11</v>
      </c>
      <c r="F947" s="22">
        <f t="shared" si="28"/>
        <v>158270</v>
      </c>
      <c r="G947" s="24">
        <f>ABC[[#This Row],[Frecuencia Acumulada]]/SUM($F$78:$F$1143)</f>
        <v>1.2982257182657102E-3</v>
      </c>
      <c r="H947" s="22">
        <f t="shared" si="29"/>
        <v>5890306.7789999982</v>
      </c>
      <c r="I947" s="24">
        <f>H947/SUM(ABC[Carga Total])</f>
        <v>0.99756588412387071</v>
      </c>
      <c r="J947" s="23" t="str">
        <f>IF(ABC[[#This Row],[Acum (%)]] &lt;= 0.8, "A", IF( AND(ABC[[#This Row],[Acum (%)]] &gt; 0.8, ABC[[#This Row],[Acum (%)]] &lt;= 0.95 ), "B",  IF( ABC[[#This Row],[Acum (%)]] &gt; 0.95, "C", "OTHER")))</f>
        <v>C</v>
      </c>
      <c r="K947" s="24">
        <f>ABC[[#This Row],[Carga STDEV]]/ABC[[#This Row],[Carga Promedio]]</f>
        <v>0.26769644234130391</v>
      </c>
      <c r="L94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47" s="26" t="str">
        <f>ABC[[#This Row],[ABC]]&amp;ABC[[#This Row],[XYZ]]</f>
        <v>CX</v>
      </c>
    </row>
    <row r="948" spans="1:13" x14ac:dyDescent="0.25">
      <c r="A948" s="22">
        <v>334439</v>
      </c>
      <c r="B948" s="22">
        <v>301.09999999999997</v>
      </c>
      <c r="C948" s="22">
        <v>7.1690476190476184</v>
      </c>
      <c r="D948" s="22">
        <v>2.0821527433062177</v>
      </c>
      <c r="E948" s="22">
        <v>42</v>
      </c>
      <c r="F948" s="22">
        <f t="shared" si="28"/>
        <v>158312</v>
      </c>
      <c r="G948" s="24">
        <f>ABC[[#This Row],[Frecuencia Acumulada]]/SUM($F$78:$F$1143)</f>
        <v>1.2985702275231006E-3</v>
      </c>
      <c r="H948" s="22">
        <f t="shared" si="29"/>
        <v>5890607.8789999979</v>
      </c>
      <c r="I948" s="24">
        <f>H948/SUM(ABC[Carga Total])</f>
        <v>0.99761687757785855</v>
      </c>
      <c r="J948" s="23" t="str">
        <f>IF(ABC[[#This Row],[Acum (%)]] &lt;= 0.8, "A", IF( AND(ABC[[#This Row],[Acum (%)]] &gt; 0.8, ABC[[#This Row],[Acum (%)]] &lt;= 0.95 ), "B",  IF( ABC[[#This Row],[Acum (%)]] &gt; 0.95, "C", "OTHER")))</f>
        <v>C</v>
      </c>
      <c r="K948" s="24">
        <f>ABC[[#This Row],[Carga STDEV]]/ABC[[#This Row],[Carga Promedio]]</f>
        <v>0.29043645041136218</v>
      </c>
      <c r="L948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48" s="26" t="str">
        <f>ABC[[#This Row],[ABC]]&amp;ABC[[#This Row],[XYZ]]</f>
        <v>CX</v>
      </c>
    </row>
    <row r="949" spans="1:13" x14ac:dyDescent="0.25">
      <c r="A949" s="22">
        <v>19534</v>
      </c>
      <c r="B949" s="22">
        <v>301</v>
      </c>
      <c r="C949" s="22">
        <v>20.066666666666666</v>
      </c>
      <c r="D949" s="22">
        <v>7.8582683176626746</v>
      </c>
      <c r="E949" s="22">
        <v>15</v>
      </c>
      <c r="F949" s="22">
        <f t="shared" si="28"/>
        <v>158327</v>
      </c>
      <c r="G949" s="24">
        <f>ABC[[#This Row],[Frecuencia Acumulada]]/SUM($F$78:$F$1143)</f>
        <v>1.2986932665435969E-3</v>
      </c>
      <c r="H949" s="22">
        <f t="shared" si="29"/>
        <v>5890908.8789999979</v>
      </c>
      <c r="I949" s="24">
        <f>H949/SUM(ABC[Carga Total])</f>
        <v>0.99766785409612613</v>
      </c>
      <c r="J949" s="23" t="str">
        <f>IF(ABC[[#This Row],[Acum (%)]] &lt;= 0.8, "A", IF( AND(ABC[[#This Row],[Acum (%)]] &gt; 0.8, ABC[[#This Row],[Acum (%)]] &lt;= 0.95 ), "B",  IF( ABC[[#This Row],[Acum (%)]] &gt; 0.95, "C", "OTHER")))</f>
        <v>C</v>
      </c>
      <c r="K949" s="24">
        <f>ABC[[#This Row],[Carga STDEV]]/ABC[[#This Row],[Carga Promedio]]</f>
        <v>0.39160805569747548</v>
      </c>
      <c r="L94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49" s="26" t="str">
        <f>ABC[[#This Row],[ABC]]&amp;ABC[[#This Row],[XYZ]]</f>
        <v>CY</v>
      </c>
    </row>
    <row r="950" spans="1:13" x14ac:dyDescent="0.25">
      <c r="A950" s="22">
        <v>617105</v>
      </c>
      <c r="B950" s="22">
        <v>300.50000000000011</v>
      </c>
      <c r="C950" s="22">
        <v>5.6698113207547172</v>
      </c>
      <c r="D950" s="22">
        <v>0.26788696357604153</v>
      </c>
      <c r="E950" s="22">
        <v>53</v>
      </c>
      <c r="F950" s="22">
        <f t="shared" si="28"/>
        <v>158380</v>
      </c>
      <c r="G950" s="24">
        <f>ABC[[#This Row],[Frecuencia Acumulada]]/SUM($F$78:$F$1143)</f>
        <v>1.299128004416018E-3</v>
      </c>
      <c r="H950" s="22">
        <f t="shared" si="29"/>
        <v>5891209.3789999979</v>
      </c>
      <c r="I950" s="24">
        <f>H950/SUM(ABC[Carga Total])</f>
        <v>0.99771874593579202</v>
      </c>
      <c r="J950" s="23" t="str">
        <f>IF(ABC[[#This Row],[Acum (%)]] &lt;= 0.8, "A", IF( AND(ABC[[#This Row],[Acum (%)]] &gt; 0.8, ABC[[#This Row],[Acum (%)]] &lt;= 0.95 ), "B",  IF( ABC[[#This Row],[Acum (%)]] &gt; 0.95, "C", "OTHER")))</f>
        <v>C</v>
      </c>
      <c r="K950" s="24">
        <f>ABC[[#This Row],[Carga STDEV]]/ABC[[#This Row],[Carga Promedio]]</f>
        <v>4.7247950314576376E-2</v>
      </c>
      <c r="L95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50" s="26" t="str">
        <f>ABC[[#This Row],[ABC]]&amp;ABC[[#This Row],[XYZ]]</f>
        <v>CX</v>
      </c>
    </row>
    <row r="951" spans="1:13" x14ac:dyDescent="0.25">
      <c r="A951" s="22">
        <v>53023</v>
      </c>
      <c r="B951" s="22">
        <v>297.99600000000004</v>
      </c>
      <c r="C951" s="22">
        <v>11.919840000000001</v>
      </c>
      <c r="D951" s="22">
        <v>4.9973022445448843</v>
      </c>
      <c r="E951" s="22">
        <v>25</v>
      </c>
      <c r="F951" s="22">
        <f t="shared" si="28"/>
        <v>158405</v>
      </c>
      <c r="G951" s="24">
        <f>ABC[[#This Row],[Frecuencia Acumulada]]/SUM($F$78:$F$1143)</f>
        <v>1.2993330694501791E-3</v>
      </c>
      <c r="H951" s="22">
        <f t="shared" si="29"/>
        <v>5891507.3749999981</v>
      </c>
      <c r="I951" s="24">
        <f>H951/SUM(ABC[Carga Total])</f>
        <v>0.99776921370502014</v>
      </c>
      <c r="J951" s="23" t="str">
        <f>IF(ABC[[#This Row],[Acum (%)]] &lt;= 0.8, "A", IF( AND(ABC[[#This Row],[Acum (%)]] &gt; 0.8, ABC[[#This Row],[Acum (%)]] &lt;= 0.95 ), "B",  IF( ABC[[#This Row],[Acum (%)]] &gt; 0.95, "C", "OTHER")))</f>
        <v>C</v>
      </c>
      <c r="K951" s="24">
        <f>ABC[[#This Row],[Carga STDEV]]/ABC[[#This Row],[Carga Promedio]]</f>
        <v>0.41924239289662313</v>
      </c>
      <c r="L95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51" s="26" t="str">
        <f>ABC[[#This Row],[ABC]]&amp;ABC[[#This Row],[XYZ]]</f>
        <v>CY</v>
      </c>
    </row>
    <row r="952" spans="1:13" x14ac:dyDescent="0.25">
      <c r="A952" s="22">
        <v>19691</v>
      </c>
      <c r="B952" s="22">
        <v>294.80000000000007</v>
      </c>
      <c r="C952" s="22">
        <v>8.9333333333333336</v>
      </c>
      <c r="D952" s="22">
        <v>2.0044741621349642</v>
      </c>
      <c r="E952" s="22">
        <v>33</v>
      </c>
      <c r="F952" s="22">
        <f t="shared" si="28"/>
        <v>158438</v>
      </c>
      <c r="G952" s="24">
        <f>ABC[[#This Row],[Frecuencia Acumulada]]/SUM($F$78:$F$1143)</f>
        <v>1.2996037552952713E-3</v>
      </c>
      <c r="H952" s="22">
        <f t="shared" si="29"/>
        <v>5891802.174999998</v>
      </c>
      <c r="I952" s="24">
        <f>H952/SUM(ABC[Carga Total])</f>
        <v>0.99781914020862572</v>
      </c>
      <c r="J952" s="23" t="str">
        <f>IF(ABC[[#This Row],[Acum (%)]] &lt;= 0.8, "A", IF( AND(ABC[[#This Row],[Acum (%)]] &gt; 0.8, ABC[[#This Row],[Acum (%)]] &lt;= 0.95 ), "B",  IF( ABC[[#This Row],[Acum (%)]] &gt; 0.95, "C", "OTHER")))</f>
        <v>C</v>
      </c>
      <c r="K952" s="24">
        <f>ABC[[#This Row],[Carga STDEV]]/ABC[[#This Row],[Carga Promedio]]</f>
        <v>0.22438143605988406</v>
      </c>
      <c r="L95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52" s="26" t="str">
        <f>ABC[[#This Row],[ABC]]&amp;ABC[[#This Row],[XYZ]]</f>
        <v>CX</v>
      </c>
    </row>
    <row r="953" spans="1:13" x14ac:dyDescent="0.25">
      <c r="A953" s="22">
        <v>7225</v>
      </c>
      <c r="B953" s="22">
        <v>293.024</v>
      </c>
      <c r="C953" s="22">
        <v>7.5134358974358992</v>
      </c>
      <c r="D953" s="22">
        <v>5.2373869227580911</v>
      </c>
      <c r="E953" s="22">
        <v>39</v>
      </c>
      <c r="F953" s="22">
        <f t="shared" si="28"/>
        <v>158477</v>
      </c>
      <c r="G953" s="24">
        <f>ABC[[#This Row],[Frecuencia Acumulada]]/SUM($F$78:$F$1143)</f>
        <v>1.2999236567485624E-3</v>
      </c>
      <c r="H953" s="22">
        <f t="shared" si="29"/>
        <v>5892095.1989999982</v>
      </c>
      <c r="I953" s="24">
        <f>H953/SUM(ABC[Carga Total])</f>
        <v>0.99786876593383778</v>
      </c>
      <c r="J953" s="23" t="str">
        <f>IF(ABC[[#This Row],[Acum (%)]] &lt;= 0.8, "A", IF( AND(ABC[[#This Row],[Acum (%)]] &gt; 0.8, ABC[[#This Row],[Acum (%)]] &lt;= 0.95 ), "B",  IF( ABC[[#This Row],[Acum (%)]] &gt; 0.95, "C", "OTHER")))</f>
        <v>C</v>
      </c>
      <c r="K953" s="24">
        <f>ABC[[#This Row],[Carga STDEV]]/ABC[[#This Row],[Carga Promedio]]</f>
        <v>0.69706948914616385</v>
      </c>
      <c r="L953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953" s="26" t="str">
        <f>ABC[[#This Row],[ABC]]&amp;ABC[[#This Row],[XYZ]]</f>
        <v>CZ</v>
      </c>
    </row>
    <row r="954" spans="1:13" x14ac:dyDescent="0.25">
      <c r="A954" s="22">
        <v>553034</v>
      </c>
      <c r="B954" s="22">
        <v>290.72800000000001</v>
      </c>
      <c r="C954" s="22">
        <v>6.9220952380952383</v>
      </c>
      <c r="D954" s="22">
        <v>3.9778685664777678</v>
      </c>
      <c r="E954" s="22">
        <v>42</v>
      </c>
      <c r="F954" s="22">
        <f t="shared" si="28"/>
        <v>158519</v>
      </c>
      <c r="G954" s="24">
        <f>ABC[[#This Row],[Frecuencia Acumulada]]/SUM($F$78:$F$1143)</f>
        <v>1.3002681660059525E-3</v>
      </c>
      <c r="H954" s="22">
        <f t="shared" si="29"/>
        <v>5892385.9269999983</v>
      </c>
      <c r="I954" s="24">
        <f>H954/SUM(ABC[Carga Total])</f>
        <v>0.99791800281491061</v>
      </c>
      <c r="J954" s="23" t="str">
        <f>IF(ABC[[#This Row],[Acum (%)]] &lt;= 0.8, "A", IF( AND(ABC[[#This Row],[Acum (%)]] &gt; 0.8, ABC[[#This Row],[Acum (%)]] &lt;= 0.95 ), "B",  IF( ABC[[#This Row],[Acum (%)]] &gt; 0.95, "C", "OTHER")))</f>
        <v>C</v>
      </c>
      <c r="K954" s="24">
        <f>ABC[[#This Row],[Carga STDEV]]/ABC[[#This Row],[Carga Promedio]]</f>
        <v>0.5746625016925313</v>
      </c>
      <c r="L95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54" s="26" t="str">
        <f>ABC[[#This Row],[ABC]]&amp;ABC[[#This Row],[XYZ]]</f>
        <v>CY</v>
      </c>
    </row>
    <row r="955" spans="1:13" x14ac:dyDescent="0.25">
      <c r="A955" s="22">
        <v>2662</v>
      </c>
      <c r="B955" s="22">
        <v>289.59999999999997</v>
      </c>
      <c r="C955" s="22">
        <v>10.725925925925926</v>
      </c>
      <c r="D955" s="22">
        <v>2.8409901568335414</v>
      </c>
      <c r="E955" s="22">
        <v>27</v>
      </c>
      <c r="F955" s="22">
        <f t="shared" si="28"/>
        <v>158546</v>
      </c>
      <c r="G955" s="24">
        <f>ABC[[#This Row],[Frecuencia Acumulada]]/SUM($F$78:$F$1143)</f>
        <v>1.3004896362428463E-3</v>
      </c>
      <c r="H955" s="22">
        <f t="shared" si="29"/>
        <v>5892675.5269999979</v>
      </c>
      <c r="I955" s="24">
        <f>H955/SUM(ABC[Carga Total])</f>
        <v>0.99796704866105768</v>
      </c>
      <c r="J955" s="23" t="str">
        <f>IF(ABC[[#This Row],[Acum (%)]] &lt;= 0.8, "A", IF( AND(ABC[[#This Row],[Acum (%)]] &gt; 0.8, ABC[[#This Row],[Acum (%)]] &lt;= 0.95 ), "B",  IF( ABC[[#This Row],[Acum (%)]] &gt; 0.95, "C", "OTHER")))</f>
        <v>C</v>
      </c>
      <c r="K955" s="24">
        <f>ABC[[#This Row],[Carga STDEV]]/ABC[[#This Row],[Carga Promedio]]</f>
        <v>0.26487131987053042</v>
      </c>
      <c r="L95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55" s="26" t="str">
        <f>ABC[[#This Row],[ABC]]&amp;ABC[[#This Row],[XYZ]]</f>
        <v>CX</v>
      </c>
    </row>
    <row r="956" spans="1:13" x14ac:dyDescent="0.25">
      <c r="A956" s="22">
        <v>22571</v>
      </c>
      <c r="B956" s="22">
        <v>277.60000000000002</v>
      </c>
      <c r="C956" s="22">
        <v>7.5027027027027042</v>
      </c>
      <c r="D956" s="22">
        <v>3.5880578533740457</v>
      </c>
      <c r="E956" s="22">
        <v>37</v>
      </c>
      <c r="F956" s="22">
        <f t="shared" si="28"/>
        <v>158583</v>
      </c>
      <c r="G956" s="24">
        <f>ABC[[#This Row],[Frecuencia Acumulada]]/SUM($F$78:$F$1143)</f>
        <v>1.3007931324934044E-3</v>
      </c>
      <c r="H956" s="22">
        <f t="shared" si="29"/>
        <v>5892953.1269999975</v>
      </c>
      <c r="I956" s="24">
        <f>H956/SUM(ABC[Carga Total])</f>
        <v>0.99801406222076217</v>
      </c>
      <c r="J956" s="23" t="str">
        <f>IF(ABC[[#This Row],[Acum (%)]] &lt;= 0.8, "A", IF( AND(ABC[[#This Row],[Acum (%)]] &gt; 0.8, ABC[[#This Row],[Acum (%)]] &lt;= 0.95 ), "B",  IF( ABC[[#This Row],[Acum (%)]] &gt; 0.95, "C", "OTHER")))</f>
        <v>C</v>
      </c>
      <c r="K956" s="24">
        <f>ABC[[#This Row],[Carga STDEV]]/ABC[[#This Row],[Carga Promedio]]</f>
        <v>0.47823537671051752</v>
      </c>
      <c r="L95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56" s="26" t="str">
        <f>ABC[[#This Row],[ABC]]&amp;ABC[[#This Row],[XYZ]]</f>
        <v>CY</v>
      </c>
    </row>
    <row r="957" spans="1:13" x14ac:dyDescent="0.25">
      <c r="A957" s="22">
        <v>39423</v>
      </c>
      <c r="B957" s="22">
        <v>276.60000000000002</v>
      </c>
      <c r="C957" s="22">
        <v>39.514285714285712</v>
      </c>
      <c r="D957" s="22">
        <v>12.52935600518885</v>
      </c>
      <c r="E957" s="22">
        <v>7</v>
      </c>
      <c r="F957" s="22">
        <f t="shared" si="28"/>
        <v>158590</v>
      </c>
      <c r="G957" s="24">
        <f>ABC[[#This Row],[Frecuencia Acumulada]]/SUM($F$78:$F$1143)</f>
        <v>1.3008505507029694E-3</v>
      </c>
      <c r="H957" s="22">
        <f t="shared" si="29"/>
        <v>5893229.7269999972</v>
      </c>
      <c r="I957" s="24">
        <f>H957/SUM(ABC[Carga Total])</f>
        <v>0.99806090642326306</v>
      </c>
      <c r="J957" s="23" t="str">
        <f>IF(ABC[[#This Row],[Acum (%)]] &lt;= 0.8, "A", IF( AND(ABC[[#This Row],[Acum (%)]] &gt; 0.8, ABC[[#This Row],[Acum (%)]] &lt;= 0.95 ), "B",  IF( ABC[[#This Row],[Acum (%)]] &gt; 0.95, "C", "OTHER")))</f>
        <v>C</v>
      </c>
      <c r="K957" s="24">
        <f>ABC[[#This Row],[Carga STDEV]]/ABC[[#This Row],[Carga Promedio]]</f>
        <v>0.31708420837426593</v>
      </c>
      <c r="L95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57" s="26" t="str">
        <f>ABC[[#This Row],[ABC]]&amp;ABC[[#This Row],[XYZ]]</f>
        <v>CY</v>
      </c>
    </row>
    <row r="958" spans="1:13" x14ac:dyDescent="0.25">
      <c r="A958" s="22">
        <v>3343195</v>
      </c>
      <c r="B958" s="22">
        <v>274.5</v>
      </c>
      <c r="C958" s="22">
        <v>68.625</v>
      </c>
      <c r="D958" s="22">
        <v>13.791875627822826</v>
      </c>
      <c r="E958" s="22">
        <v>4</v>
      </c>
      <c r="F958" s="22">
        <f t="shared" si="28"/>
        <v>158594</v>
      </c>
      <c r="G958" s="24">
        <f>ABC[[#This Row],[Frecuencia Acumulada]]/SUM($F$78:$F$1143)</f>
        <v>1.3008833611084353E-3</v>
      </c>
      <c r="H958" s="22">
        <f t="shared" si="29"/>
        <v>5893504.2269999972</v>
      </c>
      <c r="I958" s="24">
        <f>H958/SUM(ABC[Carga Total])</f>
        <v>0.99810739497563672</v>
      </c>
      <c r="J958" s="23" t="str">
        <f>IF(ABC[[#This Row],[Acum (%)]] &lt;= 0.8, "A", IF( AND(ABC[[#This Row],[Acum (%)]] &gt; 0.8, ABC[[#This Row],[Acum (%)]] &lt;= 0.95 ), "B",  IF( ABC[[#This Row],[Acum (%)]] &gt; 0.95, "C", "OTHER")))</f>
        <v>C</v>
      </c>
      <c r="K958" s="24">
        <f>ABC[[#This Row],[Carga STDEV]]/ABC[[#This Row],[Carga Promedio]]</f>
        <v>0.2009745082378554</v>
      </c>
      <c r="L958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58" s="26" t="str">
        <f>ABC[[#This Row],[ABC]]&amp;ABC[[#This Row],[XYZ]]</f>
        <v>CX</v>
      </c>
    </row>
    <row r="959" spans="1:13" x14ac:dyDescent="0.25">
      <c r="A959" s="22">
        <v>1962</v>
      </c>
      <c r="B959" s="22">
        <v>274</v>
      </c>
      <c r="C959" s="22">
        <v>27.4</v>
      </c>
      <c r="D959" s="22">
        <v>9.6001157400430461</v>
      </c>
      <c r="E959" s="22">
        <v>10</v>
      </c>
      <c r="F959" s="22">
        <f t="shared" si="28"/>
        <v>158604</v>
      </c>
      <c r="G959" s="24">
        <f>ABC[[#This Row],[Frecuencia Acumulada]]/SUM($F$78:$F$1143)</f>
        <v>1.3009653871220996E-3</v>
      </c>
      <c r="H959" s="22">
        <f t="shared" si="29"/>
        <v>5893778.2269999972</v>
      </c>
      <c r="I959" s="24">
        <f>H959/SUM(ABC[Carga Total])</f>
        <v>0.99815379884940847</v>
      </c>
      <c r="J959" s="23" t="str">
        <f>IF(ABC[[#This Row],[Acum (%)]] &lt;= 0.8, "A", IF( AND(ABC[[#This Row],[Acum (%)]] &gt; 0.8, ABC[[#This Row],[Acum (%)]] &lt;= 0.95 ), "B",  IF( ABC[[#This Row],[Acum (%)]] &gt; 0.95, "C", "OTHER")))</f>
        <v>C</v>
      </c>
      <c r="K959" s="24">
        <f>ABC[[#This Row],[Carga STDEV]]/ABC[[#This Row],[Carga Promedio]]</f>
        <v>0.35036918759281194</v>
      </c>
      <c r="L95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59" s="26" t="str">
        <f>ABC[[#This Row],[ABC]]&amp;ABC[[#This Row],[XYZ]]</f>
        <v>CY</v>
      </c>
    </row>
    <row r="960" spans="1:13" x14ac:dyDescent="0.25">
      <c r="A960" s="22">
        <v>510179</v>
      </c>
      <c r="B960" s="22">
        <v>265.45300000000003</v>
      </c>
      <c r="C960" s="22">
        <v>13.272650000000001</v>
      </c>
      <c r="D960" s="22">
        <v>1.0515084540541597</v>
      </c>
      <c r="E960" s="22">
        <v>20</v>
      </c>
      <c r="F960" s="22">
        <f t="shared" si="28"/>
        <v>158624</v>
      </c>
      <c r="G960" s="24">
        <f>ABC[[#This Row],[Frecuencia Acumulada]]/SUM($F$78:$F$1143)</f>
        <v>1.3011294391494282E-3</v>
      </c>
      <c r="H960" s="22">
        <f t="shared" si="29"/>
        <v>5894043.6799999969</v>
      </c>
      <c r="I960" s="24">
        <f>H960/SUM(ABC[Carga Total])</f>
        <v>0.9981987552271615</v>
      </c>
      <c r="J960" s="23" t="str">
        <f>IF(ABC[[#This Row],[Acum (%)]] &lt;= 0.8, "A", IF( AND(ABC[[#This Row],[Acum (%)]] &gt; 0.8, ABC[[#This Row],[Acum (%)]] &lt;= 0.95 ), "B",  IF( ABC[[#This Row],[Acum (%)]] &gt; 0.95, "C", "OTHER")))</f>
        <v>C</v>
      </c>
      <c r="K960" s="24">
        <f>ABC[[#This Row],[Carga STDEV]]/ABC[[#This Row],[Carga Promedio]]</f>
        <v>7.9223700922887261E-2</v>
      </c>
      <c r="L96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60" s="26" t="str">
        <f>ABC[[#This Row],[ABC]]&amp;ABC[[#This Row],[XYZ]]</f>
        <v>CX</v>
      </c>
    </row>
    <row r="961" spans="1:13" x14ac:dyDescent="0.25">
      <c r="A961" s="22">
        <v>553024</v>
      </c>
      <c r="B961" s="22">
        <v>251.31700000000004</v>
      </c>
      <c r="C961" s="22">
        <v>11.967476190476191</v>
      </c>
      <c r="D961" s="22">
        <v>3.9140637145944326</v>
      </c>
      <c r="E961" s="22">
        <v>21</v>
      </c>
      <c r="F961" s="22">
        <f t="shared" si="28"/>
        <v>158645</v>
      </c>
      <c r="G961" s="24">
        <f>ABC[[#This Row],[Frecuencia Acumulada]]/SUM($F$78:$F$1143)</f>
        <v>1.3013016937781234E-3</v>
      </c>
      <c r="H961" s="22">
        <f t="shared" si="29"/>
        <v>5894294.9969999967</v>
      </c>
      <c r="I961" s="24">
        <f>H961/SUM(ABC[Carga Total])</f>
        <v>0.99824131757148526</v>
      </c>
      <c r="J961" s="23" t="str">
        <f>IF(ABC[[#This Row],[Acum (%)]] &lt;= 0.8, "A", IF( AND(ABC[[#This Row],[Acum (%)]] &gt; 0.8, ABC[[#This Row],[Acum (%)]] &lt;= 0.95 ), "B",  IF( ABC[[#This Row],[Acum (%)]] &gt; 0.95, "C", "OTHER")))</f>
        <v>C</v>
      </c>
      <c r="K961" s="24">
        <f>ABC[[#This Row],[Carga STDEV]]/ABC[[#This Row],[Carga Promedio]]</f>
        <v>0.32705840833084543</v>
      </c>
      <c r="L96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61" s="26" t="str">
        <f>ABC[[#This Row],[ABC]]&amp;ABC[[#This Row],[XYZ]]</f>
        <v>CY</v>
      </c>
    </row>
    <row r="962" spans="1:13" x14ac:dyDescent="0.25">
      <c r="A962" s="22">
        <v>334252</v>
      </c>
      <c r="B962" s="22">
        <v>251</v>
      </c>
      <c r="C962" s="22">
        <v>25.1</v>
      </c>
      <c r="D962" s="22">
        <v>8.4847575752705584</v>
      </c>
      <c r="E962" s="22">
        <v>10</v>
      </c>
      <c r="F962" s="22">
        <f t="shared" si="28"/>
        <v>158655</v>
      </c>
      <c r="G962" s="24">
        <f>ABC[[#This Row],[Frecuencia Acumulada]]/SUM($F$78:$F$1143)</f>
        <v>1.3013837197917877E-3</v>
      </c>
      <c r="H962" s="22">
        <f t="shared" si="29"/>
        <v>5894545.9969999967</v>
      </c>
      <c r="I962" s="24">
        <f>H962/SUM(ABC[Carga Total])</f>
        <v>0.99828382622957546</v>
      </c>
      <c r="J962" s="23" t="str">
        <f>IF(ABC[[#This Row],[Acum (%)]] &lt;= 0.8, "A", IF( AND(ABC[[#This Row],[Acum (%)]] &gt; 0.8, ABC[[#This Row],[Acum (%)]] &lt;= 0.95 ), "B",  IF( ABC[[#This Row],[Acum (%)]] &gt; 0.95, "C", "OTHER")))</f>
        <v>C</v>
      </c>
      <c r="K962" s="24">
        <f>ABC[[#This Row],[Carga STDEV]]/ABC[[#This Row],[Carga Promedio]]</f>
        <v>0.33803815040918556</v>
      </c>
      <c r="L96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62" s="26" t="str">
        <f>ABC[[#This Row],[ABC]]&amp;ABC[[#This Row],[XYZ]]</f>
        <v>CY</v>
      </c>
    </row>
    <row r="963" spans="1:13" x14ac:dyDescent="0.25">
      <c r="A963" s="22">
        <v>334442</v>
      </c>
      <c r="B963" s="22">
        <v>247.10000000000002</v>
      </c>
      <c r="C963" s="22">
        <v>9.8840000000000003</v>
      </c>
      <c r="D963" s="22">
        <v>3.5544197838747191</v>
      </c>
      <c r="E963" s="22">
        <v>25</v>
      </c>
      <c r="F963" s="22">
        <f t="shared" ref="F963:F1026" si="30">F962+E963</f>
        <v>158680</v>
      </c>
      <c r="G963" s="24">
        <f>ABC[[#This Row],[Frecuencia Acumulada]]/SUM($F$78:$F$1143)</f>
        <v>1.3015887848259486E-3</v>
      </c>
      <c r="H963" s="22">
        <f t="shared" si="29"/>
        <v>5894793.0969999963</v>
      </c>
      <c r="I963" s="24">
        <f>H963/SUM(ABC[Carga Total])</f>
        <v>0.99832567439457187</v>
      </c>
      <c r="J963" s="23" t="str">
        <f>IF(ABC[[#This Row],[Acum (%)]] &lt;= 0.8, "A", IF( AND(ABC[[#This Row],[Acum (%)]] &gt; 0.8, ABC[[#This Row],[Acum (%)]] &lt;= 0.95 ), "B",  IF( ABC[[#This Row],[Acum (%)]] &gt; 0.95, "C", "OTHER")))</f>
        <v>C</v>
      </c>
      <c r="K963" s="24">
        <f>ABC[[#This Row],[Carga STDEV]]/ABC[[#This Row],[Carga Promedio]]</f>
        <v>0.3596134949286442</v>
      </c>
      <c r="L96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63" s="26" t="str">
        <f>ABC[[#This Row],[ABC]]&amp;ABC[[#This Row],[XYZ]]</f>
        <v>CY</v>
      </c>
    </row>
    <row r="964" spans="1:13" x14ac:dyDescent="0.25">
      <c r="A964" s="22">
        <v>22568</v>
      </c>
      <c r="B964" s="22">
        <v>245.20000000000005</v>
      </c>
      <c r="C964" s="22">
        <v>18.861538461538462</v>
      </c>
      <c r="D964" s="22">
        <v>3.4867698665905822</v>
      </c>
      <c r="E964" s="22">
        <v>13</v>
      </c>
      <c r="F964" s="22">
        <f t="shared" si="30"/>
        <v>158693</v>
      </c>
      <c r="G964" s="24">
        <f>ABC[[#This Row],[Frecuencia Acumulada]]/SUM($F$78:$F$1143)</f>
        <v>1.3016954186437124E-3</v>
      </c>
      <c r="H964" s="22">
        <f t="shared" ref="H964:H1027" si="31">H963+B964</f>
        <v>5895038.2969999965</v>
      </c>
      <c r="I964" s="24">
        <f>H964/SUM(ABC[Carga Total])</f>
        <v>0.99836720078088159</v>
      </c>
      <c r="J964" s="23" t="str">
        <f>IF(ABC[[#This Row],[Acum (%)]] &lt;= 0.8, "A", IF( AND(ABC[[#This Row],[Acum (%)]] &gt; 0.8, ABC[[#This Row],[Acum (%)]] &lt;= 0.95 ), "B",  IF( ABC[[#This Row],[Acum (%)]] &gt; 0.95, "C", "OTHER")))</f>
        <v>C</v>
      </c>
      <c r="K964" s="24">
        <f>ABC[[#This Row],[Carga STDEV]]/ABC[[#This Row],[Carga Promedio]]</f>
        <v>0.18486137139346479</v>
      </c>
      <c r="L96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64" s="26" t="str">
        <f>ABC[[#This Row],[ABC]]&amp;ABC[[#This Row],[XYZ]]</f>
        <v>CX</v>
      </c>
    </row>
    <row r="965" spans="1:13" x14ac:dyDescent="0.25">
      <c r="A965" s="22">
        <v>510104</v>
      </c>
      <c r="B965" s="22">
        <v>241.476</v>
      </c>
      <c r="C965" s="22">
        <v>16.098400000000002</v>
      </c>
      <c r="D965" s="22">
        <v>2.1463019957924967</v>
      </c>
      <c r="E965" s="22">
        <v>15</v>
      </c>
      <c r="F965" s="22">
        <f t="shared" si="30"/>
        <v>158708</v>
      </c>
      <c r="G965" s="24">
        <f>ABC[[#This Row],[Frecuencia Acumulada]]/SUM($F$78:$F$1143)</f>
        <v>1.3018184576642088E-3</v>
      </c>
      <c r="H965" s="22">
        <f t="shared" si="31"/>
        <v>5895279.7729999963</v>
      </c>
      <c r="I965" s="24">
        <f>H965/SUM(ABC[Carga Total])</f>
        <v>0.99840809648096518</v>
      </c>
      <c r="J965" s="23" t="str">
        <f>IF(ABC[[#This Row],[Acum (%)]] &lt;= 0.8, "A", IF( AND(ABC[[#This Row],[Acum (%)]] &gt; 0.8, ABC[[#This Row],[Acum (%)]] &lt;= 0.95 ), "B",  IF( ABC[[#This Row],[Acum (%)]] &gt; 0.95, "C", "OTHER")))</f>
        <v>C</v>
      </c>
      <c r="K965" s="24">
        <f>ABC[[#This Row],[Carga STDEV]]/ABC[[#This Row],[Carga Promedio]]</f>
        <v>0.13332393255183722</v>
      </c>
      <c r="L96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65" s="26" t="str">
        <f>ABC[[#This Row],[ABC]]&amp;ABC[[#This Row],[XYZ]]</f>
        <v>CX</v>
      </c>
    </row>
    <row r="966" spans="1:13" x14ac:dyDescent="0.25">
      <c r="A966" s="22">
        <v>510266</v>
      </c>
      <c r="B966" s="22">
        <v>240.02500000000001</v>
      </c>
      <c r="C966" s="22">
        <v>10.001041666666667</v>
      </c>
      <c r="D966" s="22">
        <v>2.4662824951765949</v>
      </c>
      <c r="E966" s="22">
        <v>24</v>
      </c>
      <c r="F966" s="22">
        <f t="shared" si="30"/>
        <v>158732</v>
      </c>
      <c r="G966" s="24">
        <f>ABC[[#This Row],[Frecuencia Acumulada]]/SUM($F$78:$F$1143)</f>
        <v>1.3020153200970033E-3</v>
      </c>
      <c r="H966" s="22">
        <f t="shared" si="31"/>
        <v>5895519.7979999967</v>
      </c>
      <c r="I966" s="24">
        <f>H966/SUM(ABC[Carga Total])</f>
        <v>0.99844874644374648</v>
      </c>
      <c r="J966" s="23" t="str">
        <f>IF(ABC[[#This Row],[Acum (%)]] &lt;= 0.8, "A", IF( AND(ABC[[#This Row],[Acum (%)]] &gt; 0.8, ABC[[#This Row],[Acum (%)]] &lt;= 0.95 ), "B",  IF( ABC[[#This Row],[Acum (%)]] &gt; 0.95, "C", "OTHER")))</f>
        <v>C</v>
      </c>
      <c r="K966" s="24">
        <f>ABC[[#This Row],[Carga STDEV]]/ABC[[#This Row],[Carga Promedio]]</f>
        <v>0.24660256175081044</v>
      </c>
      <c r="L96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66" s="26" t="str">
        <f>ABC[[#This Row],[ABC]]&amp;ABC[[#This Row],[XYZ]]</f>
        <v>CX</v>
      </c>
    </row>
    <row r="967" spans="1:13" x14ac:dyDescent="0.25">
      <c r="A967" s="22">
        <v>3226</v>
      </c>
      <c r="B967" s="22">
        <v>238.60000000000002</v>
      </c>
      <c r="C967" s="22">
        <v>26.511111111111109</v>
      </c>
      <c r="D967" s="22">
        <v>7.0817449199410678</v>
      </c>
      <c r="E967" s="22">
        <v>9</v>
      </c>
      <c r="F967" s="22">
        <f t="shared" si="30"/>
        <v>158741</v>
      </c>
      <c r="G967" s="24">
        <f>ABC[[#This Row],[Frecuencia Acumulada]]/SUM($F$78:$F$1143)</f>
        <v>1.3020891435093012E-3</v>
      </c>
      <c r="H967" s="22">
        <f t="shared" si="31"/>
        <v>5895758.3979999963</v>
      </c>
      <c r="I967" s="24">
        <f>H967/SUM(ABC[Carga Total])</f>
        <v>0.99848915507251268</v>
      </c>
      <c r="J967" s="23" t="str">
        <f>IF(ABC[[#This Row],[Acum (%)]] &lt;= 0.8, "A", IF( AND(ABC[[#This Row],[Acum (%)]] &gt; 0.8, ABC[[#This Row],[Acum (%)]] &lt;= 0.95 ), "B",  IF( ABC[[#This Row],[Acum (%)]] &gt; 0.95, "C", "OTHER")))</f>
        <v>C</v>
      </c>
      <c r="K967" s="24">
        <f>ABC[[#This Row],[Carga STDEV]]/ABC[[#This Row],[Carga Promedio]]</f>
        <v>0.26712365582342673</v>
      </c>
      <c r="L96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67" s="26" t="str">
        <f>ABC[[#This Row],[ABC]]&amp;ABC[[#This Row],[XYZ]]</f>
        <v>CX</v>
      </c>
    </row>
    <row r="968" spans="1:13" x14ac:dyDescent="0.25">
      <c r="A968" s="22">
        <v>617103</v>
      </c>
      <c r="B968" s="22">
        <v>237.40000000000006</v>
      </c>
      <c r="C968" s="22">
        <v>5.5209302325581397</v>
      </c>
      <c r="D968" s="22">
        <v>0.42401602594089116</v>
      </c>
      <c r="E968" s="22">
        <v>43</v>
      </c>
      <c r="F968" s="22">
        <f t="shared" si="30"/>
        <v>158784</v>
      </c>
      <c r="G968" s="24">
        <f>ABC[[#This Row],[Frecuencia Acumulada]]/SUM($F$78:$F$1143)</f>
        <v>1.302441855368058E-3</v>
      </c>
      <c r="H968" s="22">
        <f t="shared" si="31"/>
        <v>5895995.7979999967</v>
      </c>
      <c r="I968" s="24">
        <f>H968/SUM(ABC[Carga Total])</f>
        <v>0.99852936047263474</v>
      </c>
      <c r="J968" s="23" t="str">
        <f>IF(ABC[[#This Row],[Acum (%)]] &lt;= 0.8, "A", IF( AND(ABC[[#This Row],[Acum (%)]] &gt; 0.8, ABC[[#This Row],[Acum (%)]] &lt;= 0.95 ), "B",  IF( ABC[[#This Row],[Acum (%)]] &gt; 0.95, "C", "OTHER")))</f>
        <v>C</v>
      </c>
      <c r="K968" s="24">
        <f>ABC[[#This Row],[Carga STDEV]]/ABC[[#This Row],[Carga Promedio]]</f>
        <v>7.6801554825013982E-2</v>
      </c>
      <c r="L968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68" s="26" t="str">
        <f>ABC[[#This Row],[ABC]]&amp;ABC[[#This Row],[XYZ]]</f>
        <v>CX</v>
      </c>
    </row>
    <row r="969" spans="1:13" x14ac:dyDescent="0.25">
      <c r="A969" s="22">
        <v>6691</v>
      </c>
      <c r="B969" s="22">
        <v>234.3</v>
      </c>
      <c r="C969" s="22">
        <v>33.471428571428575</v>
      </c>
      <c r="D969" s="22">
        <v>17.966423710699381</v>
      </c>
      <c r="E969" s="22">
        <v>7</v>
      </c>
      <c r="F969" s="22">
        <f t="shared" si="30"/>
        <v>158791</v>
      </c>
      <c r="G969" s="24">
        <f>ABC[[#This Row],[Frecuencia Acumulada]]/SUM($F$78:$F$1143)</f>
        <v>1.3024992735776229E-3</v>
      </c>
      <c r="H969" s="22">
        <f t="shared" si="31"/>
        <v>5896230.0979999965</v>
      </c>
      <c r="I969" s="24">
        <f>H969/SUM(ABC[Carga Total])</f>
        <v>0.99856904086542575</v>
      </c>
      <c r="J969" s="23" t="str">
        <f>IF(ABC[[#This Row],[Acum (%)]] &lt;= 0.8, "A", IF( AND(ABC[[#This Row],[Acum (%)]] &gt; 0.8, ABC[[#This Row],[Acum (%)]] &lt;= 0.95 ), "B",  IF( ABC[[#This Row],[Acum (%)]] &gt; 0.95, "C", "OTHER")))</f>
        <v>C</v>
      </c>
      <c r="K969" s="24">
        <f>ABC[[#This Row],[Carga STDEV]]/ABC[[#This Row],[Carga Promedio]]</f>
        <v>0.53676895422490678</v>
      </c>
      <c r="L96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69" s="26" t="str">
        <f>ABC[[#This Row],[ABC]]&amp;ABC[[#This Row],[XYZ]]</f>
        <v>CY</v>
      </c>
    </row>
    <row r="970" spans="1:13" x14ac:dyDescent="0.25">
      <c r="A970" s="22">
        <v>6724</v>
      </c>
      <c r="B970" s="22">
        <v>233.8</v>
      </c>
      <c r="C970" s="22">
        <v>8.9923076923076923</v>
      </c>
      <c r="D970" s="22">
        <v>3.2456645639280812</v>
      </c>
      <c r="E970" s="22">
        <v>26</v>
      </c>
      <c r="F970" s="22">
        <f t="shared" si="30"/>
        <v>158817</v>
      </c>
      <c r="G970" s="24">
        <f>ABC[[#This Row],[Frecuencia Acumulada]]/SUM($F$78:$F$1143)</f>
        <v>1.3027125412131504E-3</v>
      </c>
      <c r="H970" s="22">
        <f t="shared" si="31"/>
        <v>5896463.8979999963</v>
      </c>
      <c r="I970" s="24">
        <f>H970/SUM(ABC[Carga Total])</f>
        <v>0.99860863657961496</v>
      </c>
      <c r="J970" s="23" t="str">
        <f>IF(ABC[[#This Row],[Acum (%)]] &lt;= 0.8, "A", IF( AND(ABC[[#This Row],[Acum (%)]] &gt; 0.8, ABC[[#This Row],[Acum (%)]] &lt;= 0.95 ), "B",  IF( ABC[[#This Row],[Acum (%)]] &gt; 0.95, "C", "OTHER")))</f>
        <v>C</v>
      </c>
      <c r="K970" s="24">
        <f>ABC[[#This Row],[Carga STDEV]]/ABC[[#This Row],[Carga Promedio]]</f>
        <v>0.3609378899150133</v>
      </c>
      <c r="L97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70" s="26" t="str">
        <f>ABC[[#This Row],[ABC]]&amp;ABC[[#This Row],[XYZ]]</f>
        <v>CY</v>
      </c>
    </row>
    <row r="971" spans="1:13" x14ac:dyDescent="0.25">
      <c r="A971" s="22">
        <v>2656</v>
      </c>
      <c r="B971" s="22">
        <v>226.39999999999995</v>
      </c>
      <c r="C971" s="22">
        <v>8.3851851851851844</v>
      </c>
      <c r="D971" s="22">
        <v>1.9561940488344085</v>
      </c>
      <c r="E971" s="22">
        <v>27</v>
      </c>
      <c r="F971" s="22">
        <f t="shared" si="30"/>
        <v>158844</v>
      </c>
      <c r="G971" s="24">
        <f>ABC[[#This Row],[Frecuencia Acumulada]]/SUM($F$78:$F$1143)</f>
        <v>1.302934011450044E-3</v>
      </c>
      <c r="H971" s="22">
        <f t="shared" si="31"/>
        <v>5896690.2979999967</v>
      </c>
      <c r="I971" s="24">
        <f>H971/SUM(ABC[Carga Total])</f>
        <v>0.99864697905049804</v>
      </c>
      <c r="J971" s="23" t="str">
        <f>IF(ABC[[#This Row],[Acum (%)]] &lt;= 0.8, "A", IF( AND(ABC[[#This Row],[Acum (%)]] &gt; 0.8, ABC[[#This Row],[Acum (%)]] &lt;= 0.95 ), "B",  IF( ABC[[#This Row],[Acum (%)]] &gt; 0.95, "C", "OTHER")))</f>
        <v>C</v>
      </c>
      <c r="K971" s="24">
        <f>ABC[[#This Row],[Carga STDEV]]/ABC[[#This Row],[Carga Promedio]]</f>
        <v>0.23329169310304343</v>
      </c>
      <c r="L97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71" s="26" t="str">
        <f>ABC[[#This Row],[ABC]]&amp;ABC[[#This Row],[XYZ]]</f>
        <v>CX</v>
      </c>
    </row>
    <row r="972" spans="1:13" x14ac:dyDescent="0.25">
      <c r="A972" s="22">
        <v>3251132</v>
      </c>
      <c r="B972" s="22">
        <v>223.2</v>
      </c>
      <c r="C972" s="22">
        <v>44.64</v>
      </c>
      <c r="D972" s="22">
        <v>27.244595794395629</v>
      </c>
      <c r="E972" s="22">
        <v>5</v>
      </c>
      <c r="F972" s="22">
        <f t="shared" si="30"/>
        <v>158849</v>
      </c>
      <c r="G972" s="24">
        <f>ABC[[#This Row],[Frecuencia Acumulada]]/SUM($F$78:$F$1143)</f>
        <v>1.3029750244568762E-3</v>
      </c>
      <c r="H972" s="22">
        <f t="shared" si="31"/>
        <v>5896913.4979999969</v>
      </c>
      <c r="I972" s="24">
        <f>H972/SUM(ABC[Carga Total])</f>
        <v>0.99868477957832968</v>
      </c>
      <c r="J972" s="23" t="str">
        <f>IF(ABC[[#This Row],[Acum (%)]] &lt;= 0.8, "A", IF( AND(ABC[[#This Row],[Acum (%)]] &gt; 0.8, ABC[[#This Row],[Acum (%)]] &lt;= 0.95 ), "B",  IF( ABC[[#This Row],[Acum (%)]] &gt; 0.95, "C", "OTHER")))</f>
        <v>C</v>
      </c>
      <c r="K972" s="24">
        <f>ABC[[#This Row],[Carga STDEV]]/ABC[[#This Row],[Carga Promedio]]</f>
        <v>0.6103180061468555</v>
      </c>
      <c r="L972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972" s="26" t="str">
        <f>ABC[[#This Row],[ABC]]&amp;ABC[[#This Row],[XYZ]]</f>
        <v>CZ</v>
      </c>
    </row>
    <row r="973" spans="1:13" x14ac:dyDescent="0.25">
      <c r="A973" s="22">
        <v>510123</v>
      </c>
      <c r="B973" s="22">
        <v>219.298</v>
      </c>
      <c r="C973" s="22">
        <v>15.664142857142858</v>
      </c>
      <c r="D973" s="22">
        <v>1.7073021388748393</v>
      </c>
      <c r="E973" s="22">
        <v>14</v>
      </c>
      <c r="F973" s="22">
        <f t="shared" si="30"/>
        <v>158863</v>
      </c>
      <c r="G973" s="24">
        <f>ABC[[#This Row],[Frecuencia Acumulada]]/SUM($F$78:$F$1143)</f>
        <v>1.3030898608760062E-3</v>
      </c>
      <c r="H973" s="22">
        <f t="shared" si="31"/>
        <v>5897132.7959999973</v>
      </c>
      <c r="I973" s="24">
        <f>H973/SUM(ABC[Carga Total])</f>
        <v>0.99872191927435316</v>
      </c>
      <c r="J973" s="23" t="str">
        <f>IF(ABC[[#This Row],[Acum (%)]] &lt;= 0.8, "A", IF( AND(ABC[[#This Row],[Acum (%)]] &gt; 0.8, ABC[[#This Row],[Acum (%)]] &lt;= 0.95 ), "B",  IF( ABC[[#This Row],[Acum (%)]] &gt; 0.95, "C", "OTHER")))</f>
        <v>C</v>
      </c>
      <c r="K973" s="24">
        <f>ABC[[#This Row],[Carga STDEV]]/ABC[[#This Row],[Carga Promedio]]</f>
        <v>0.10899429061937523</v>
      </c>
      <c r="L97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73" s="26" t="str">
        <f>ABC[[#This Row],[ABC]]&amp;ABC[[#This Row],[XYZ]]</f>
        <v>CX</v>
      </c>
    </row>
    <row r="974" spans="1:13" x14ac:dyDescent="0.25">
      <c r="A974" s="22">
        <v>7223</v>
      </c>
      <c r="B974" s="22">
        <v>218.001</v>
      </c>
      <c r="C974" s="22">
        <v>72.667000000000002</v>
      </c>
      <c r="D974" s="22">
        <v>30.599275596000638</v>
      </c>
      <c r="E974" s="22">
        <v>3</v>
      </c>
      <c r="F974" s="22">
        <f t="shared" si="30"/>
        <v>158866</v>
      </c>
      <c r="G974" s="24">
        <f>ABC[[#This Row],[Frecuencia Acumulada]]/SUM($F$78:$F$1143)</f>
        <v>1.3031144686801055E-3</v>
      </c>
      <c r="H974" s="22">
        <f t="shared" si="31"/>
        <v>5897350.7969999975</v>
      </c>
      <c r="I974" s="24">
        <f>H974/SUM(ABC[Carga Total])</f>
        <v>0.99875883931408349</v>
      </c>
      <c r="J974" s="23" t="str">
        <f>IF(ABC[[#This Row],[Acum (%)]] &lt;= 0.8, "A", IF( AND(ABC[[#This Row],[Acum (%)]] &gt; 0.8, ABC[[#This Row],[Acum (%)]] &lt;= 0.95 ), "B",  IF( ABC[[#This Row],[Acum (%)]] &gt; 0.95, "C", "OTHER")))</f>
        <v>C</v>
      </c>
      <c r="K974" s="24">
        <f>ABC[[#This Row],[Carga STDEV]]/ABC[[#This Row],[Carga Promedio]]</f>
        <v>0.42108901696782086</v>
      </c>
      <c r="L97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74" s="26" t="str">
        <f>ABC[[#This Row],[ABC]]&amp;ABC[[#This Row],[XYZ]]</f>
        <v>CY</v>
      </c>
    </row>
    <row r="975" spans="1:13" x14ac:dyDescent="0.25">
      <c r="A975" s="22">
        <v>72210</v>
      </c>
      <c r="B975" s="22">
        <v>215.27099999999999</v>
      </c>
      <c r="C975" s="22">
        <v>11.330052631578951</v>
      </c>
      <c r="D975" s="22">
        <v>7.9580582184467037</v>
      </c>
      <c r="E975" s="22">
        <v>19</v>
      </c>
      <c r="F975" s="22">
        <f t="shared" si="30"/>
        <v>158885</v>
      </c>
      <c r="G975" s="24">
        <f>ABC[[#This Row],[Frecuencia Acumulada]]/SUM($F$78:$F$1143)</f>
        <v>1.303270318106068E-3</v>
      </c>
      <c r="H975" s="22">
        <f t="shared" si="31"/>
        <v>5897566.0679999972</v>
      </c>
      <c r="I975" s="24">
        <f>H975/SUM(ABC[Carga Total])</f>
        <v>0.99879529700864822</v>
      </c>
      <c r="J975" s="23" t="str">
        <f>IF(ABC[[#This Row],[Acum (%)]] &lt;= 0.8, "A", IF( AND(ABC[[#This Row],[Acum (%)]] &gt; 0.8, ABC[[#This Row],[Acum (%)]] &lt;= 0.95 ), "B",  IF( ABC[[#This Row],[Acum (%)]] &gt; 0.95, "C", "OTHER")))</f>
        <v>C</v>
      </c>
      <c r="K975" s="24">
        <f>ABC[[#This Row],[Carga STDEV]]/ABC[[#This Row],[Carga Promedio]]</f>
        <v>0.70238492946326869</v>
      </c>
      <c r="L975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975" s="26" t="str">
        <f>ABC[[#This Row],[ABC]]&amp;ABC[[#This Row],[XYZ]]</f>
        <v>CZ</v>
      </c>
    </row>
    <row r="976" spans="1:13" x14ac:dyDescent="0.25">
      <c r="A976" s="22">
        <v>7224</v>
      </c>
      <c r="B976" s="22">
        <v>205.43700000000001</v>
      </c>
      <c r="C976" s="22">
        <v>8.9320434782608711</v>
      </c>
      <c r="D976" s="22">
        <v>5.8622712204110865</v>
      </c>
      <c r="E976" s="22">
        <v>23</v>
      </c>
      <c r="F976" s="22">
        <f t="shared" si="30"/>
        <v>158908</v>
      </c>
      <c r="G976" s="24">
        <f>ABC[[#This Row],[Frecuencia Acumulada]]/SUM($F$78:$F$1143)</f>
        <v>1.3034589779374959E-3</v>
      </c>
      <c r="H976" s="22">
        <f t="shared" si="31"/>
        <v>5897771.5049999971</v>
      </c>
      <c r="I976" s="24">
        <f>H976/SUM(ABC[Carga Total])</f>
        <v>0.99883008924447325</v>
      </c>
      <c r="J976" s="23" t="str">
        <f>IF(ABC[[#This Row],[Acum (%)]] &lt;= 0.8, "A", IF( AND(ABC[[#This Row],[Acum (%)]] &gt; 0.8, ABC[[#This Row],[Acum (%)]] &lt;= 0.95 ), "B",  IF( ABC[[#This Row],[Acum (%)]] &gt; 0.95, "C", "OTHER")))</f>
        <v>C</v>
      </c>
      <c r="K976" s="24">
        <f>ABC[[#This Row],[Carga STDEV]]/ABC[[#This Row],[Carga Promedio]]</f>
        <v>0.65631915414192654</v>
      </c>
      <c r="L976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976" s="26" t="str">
        <f>ABC[[#This Row],[ABC]]&amp;ABC[[#This Row],[XYZ]]</f>
        <v>CZ</v>
      </c>
    </row>
    <row r="977" spans="1:13" x14ac:dyDescent="0.25">
      <c r="A977" s="22">
        <v>510154</v>
      </c>
      <c r="B977" s="22">
        <v>190.095</v>
      </c>
      <c r="C977" s="22">
        <v>14.622692307692308</v>
      </c>
      <c r="D977" s="22">
        <v>4.1201965039023598</v>
      </c>
      <c r="E977" s="22">
        <v>13</v>
      </c>
      <c r="F977" s="22">
        <f t="shared" si="30"/>
        <v>158921</v>
      </c>
      <c r="G977" s="24">
        <f>ABC[[#This Row],[Frecuencia Acumulada]]/SUM($F$78:$F$1143)</f>
        <v>1.3035656117552595E-3</v>
      </c>
      <c r="H977" s="22">
        <f t="shared" si="31"/>
        <v>5897961.5999999968</v>
      </c>
      <c r="I977" s="24">
        <f>H977/SUM(ABC[Carga Total])</f>
        <v>0.99886228320208137</v>
      </c>
      <c r="J977" s="23" t="str">
        <f>IF(ABC[[#This Row],[Acum (%)]] &lt;= 0.8, "A", IF( AND(ABC[[#This Row],[Acum (%)]] &gt; 0.8, ABC[[#This Row],[Acum (%)]] &lt;= 0.95 ), "B",  IF( ABC[[#This Row],[Acum (%)]] &gt; 0.95, "C", "OTHER")))</f>
        <v>C</v>
      </c>
      <c r="K977" s="24">
        <f>ABC[[#This Row],[Carga STDEV]]/ABC[[#This Row],[Carga Promedio]]</f>
        <v>0.28176729819685248</v>
      </c>
      <c r="L97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77" s="26" t="str">
        <f>ABC[[#This Row],[ABC]]&amp;ABC[[#This Row],[XYZ]]</f>
        <v>CX</v>
      </c>
    </row>
    <row r="978" spans="1:13" x14ac:dyDescent="0.25">
      <c r="A978" s="22">
        <v>294195</v>
      </c>
      <c r="B978" s="22">
        <v>188.1</v>
      </c>
      <c r="C978" s="22">
        <v>94.05</v>
      </c>
      <c r="D978" s="22">
        <v>21.5667568261897</v>
      </c>
      <c r="E978" s="22">
        <v>2</v>
      </c>
      <c r="F978" s="22">
        <f t="shared" si="30"/>
        <v>158923</v>
      </c>
      <c r="G978" s="24">
        <f>ABC[[#This Row],[Frecuencia Acumulada]]/SUM($F$78:$F$1143)</f>
        <v>1.3035820169579925E-3</v>
      </c>
      <c r="H978" s="22">
        <f t="shared" si="31"/>
        <v>5898149.6999999965</v>
      </c>
      <c r="I978" s="24">
        <f>H978/SUM(ABC[Carga Total])</f>
        <v>0.99889413929206849</v>
      </c>
      <c r="J978" s="23" t="str">
        <f>IF(ABC[[#This Row],[Acum (%)]] &lt;= 0.8, "A", IF( AND(ABC[[#This Row],[Acum (%)]] &gt; 0.8, ABC[[#This Row],[Acum (%)]] &lt;= 0.95 ), "B",  IF( ABC[[#This Row],[Acum (%)]] &gt; 0.95, "C", "OTHER")))</f>
        <v>C</v>
      </c>
      <c r="K978" s="24">
        <f>ABC[[#This Row],[Carga STDEV]]/ABC[[#This Row],[Carga Promedio]]</f>
        <v>0.22931160899723232</v>
      </c>
      <c r="L978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78" s="26" t="str">
        <f>ABC[[#This Row],[ABC]]&amp;ABC[[#This Row],[XYZ]]</f>
        <v>CX</v>
      </c>
    </row>
    <row r="979" spans="1:13" x14ac:dyDescent="0.25">
      <c r="A979" s="22">
        <v>2106</v>
      </c>
      <c r="B979" s="22">
        <v>185.99999999999997</v>
      </c>
      <c r="C979" s="22">
        <v>4.536585365853659</v>
      </c>
      <c r="D979" s="22">
        <v>1.9967168173730814</v>
      </c>
      <c r="E979" s="22">
        <v>41</v>
      </c>
      <c r="F979" s="22">
        <f t="shared" si="30"/>
        <v>158964</v>
      </c>
      <c r="G979" s="24">
        <f>ABC[[#This Row],[Frecuencia Acumulada]]/SUM($F$78:$F$1143)</f>
        <v>1.3039183236140163E-3</v>
      </c>
      <c r="H979" s="22">
        <f t="shared" si="31"/>
        <v>5898335.6999999965</v>
      </c>
      <c r="I979" s="24">
        <f>H979/SUM(ABC[Carga Total])</f>
        <v>0.99892563973192816</v>
      </c>
      <c r="J979" s="23" t="str">
        <f>IF(ABC[[#This Row],[Acum (%)]] &lt;= 0.8, "A", IF( AND(ABC[[#This Row],[Acum (%)]] &gt; 0.8, ABC[[#This Row],[Acum (%)]] &lt;= 0.95 ), "B",  IF( ABC[[#This Row],[Acum (%)]] &gt; 0.95, "C", "OTHER")))</f>
        <v>C</v>
      </c>
      <c r="K979" s="24">
        <f>ABC[[#This Row],[Carga STDEV]]/ABC[[#This Row],[Carga Promedio]]</f>
        <v>0.44013650275428134</v>
      </c>
      <c r="L97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79" s="26" t="str">
        <f>ABC[[#This Row],[ABC]]&amp;ABC[[#This Row],[XYZ]]</f>
        <v>CY</v>
      </c>
    </row>
    <row r="980" spans="1:13" x14ac:dyDescent="0.25">
      <c r="A980" s="22">
        <v>35117</v>
      </c>
      <c r="B980" s="22">
        <v>183.99299999999999</v>
      </c>
      <c r="C980" s="22">
        <v>20.443666666666665</v>
      </c>
      <c r="D980" s="22">
        <v>5.1310657762301215</v>
      </c>
      <c r="E980" s="22">
        <v>9</v>
      </c>
      <c r="F980" s="22">
        <f t="shared" si="30"/>
        <v>158973</v>
      </c>
      <c r="G980" s="24">
        <f>ABC[[#This Row],[Frecuencia Acumulada]]/SUM($F$78:$F$1143)</f>
        <v>1.3039921470263142E-3</v>
      </c>
      <c r="H980" s="22">
        <f t="shared" si="31"/>
        <v>5898519.6929999962</v>
      </c>
      <c r="I980" s="24">
        <f>H980/SUM(ABC[Carga Total])</f>
        <v>0.99895680027188027</v>
      </c>
      <c r="J980" s="23" t="str">
        <f>IF(ABC[[#This Row],[Acum (%)]] &lt;= 0.8, "A", IF( AND(ABC[[#This Row],[Acum (%)]] &gt; 0.8, ABC[[#This Row],[Acum (%)]] &lt;= 0.95 ), "B",  IF( ABC[[#This Row],[Acum (%)]] &gt; 0.95, "C", "OTHER")))</f>
        <v>C</v>
      </c>
      <c r="K980" s="24">
        <f>ABC[[#This Row],[Carga STDEV]]/ABC[[#This Row],[Carga Promedio]]</f>
        <v>0.25098559176746449</v>
      </c>
      <c r="L98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80" s="26" t="str">
        <f>ABC[[#This Row],[ABC]]&amp;ABC[[#This Row],[XYZ]]</f>
        <v>CX</v>
      </c>
    </row>
    <row r="981" spans="1:13" x14ac:dyDescent="0.25">
      <c r="A981" s="22">
        <v>52251</v>
      </c>
      <c r="B981" s="22">
        <v>182.9</v>
      </c>
      <c r="C981" s="22">
        <v>22.862500000000001</v>
      </c>
      <c r="D981" s="22">
        <v>1.8592913396545159</v>
      </c>
      <c r="E981" s="22">
        <v>8</v>
      </c>
      <c r="F981" s="22">
        <f t="shared" si="30"/>
        <v>158981</v>
      </c>
      <c r="G981" s="24">
        <f>ABC[[#This Row],[Frecuencia Acumulada]]/SUM($F$78:$F$1143)</f>
        <v>1.3040577678372458E-3</v>
      </c>
      <c r="H981" s="22">
        <f t="shared" si="31"/>
        <v>5898702.5929999966</v>
      </c>
      <c r="I981" s="24">
        <f>H981/SUM(ABC[Carga Total])</f>
        <v>0.99898777570440911</v>
      </c>
      <c r="J981" s="23" t="str">
        <f>IF(ABC[[#This Row],[Acum (%)]] &lt;= 0.8, "A", IF( AND(ABC[[#This Row],[Acum (%)]] &gt; 0.8, ABC[[#This Row],[Acum (%)]] &lt;= 0.95 ), "B",  IF( ABC[[#This Row],[Acum (%)]] &gt; 0.95, "C", "OTHER")))</f>
        <v>C</v>
      </c>
      <c r="K981" s="24">
        <f>ABC[[#This Row],[Carga STDEV]]/ABC[[#This Row],[Carga Promedio]]</f>
        <v>8.1324935578108951E-2</v>
      </c>
      <c r="L98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81" s="26" t="str">
        <f>ABC[[#This Row],[ABC]]&amp;ABC[[#This Row],[XYZ]]</f>
        <v>CX</v>
      </c>
    </row>
    <row r="982" spans="1:13" x14ac:dyDescent="0.25">
      <c r="A982" s="22">
        <v>4219</v>
      </c>
      <c r="B982" s="22">
        <v>182.779</v>
      </c>
      <c r="C982" s="22">
        <v>22.847375</v>
      </c>
      <c r="D982" s="22">
        <v>16.365306534927566</v>
      </c>
      <c r="E982" s="22">
        <v>8</v>
      </c>
      <c r="F982" s="22">
        <f t="shared" si="30"/>
        <v>158989</v>
      </c>
      <c r="G982" s="24">
        <f>ABC[[#This Row],[Frecuencia Acumulada]]/SUM($F$78:$F$1143)</f>
        <v>1.3041233886481771E-3</v>
      </c>
      <c r="H982" s="22">
        <f t="shared" si="31"/>
        <v>5898885.3719999967</v>
      </c>
      <c r="I982" s="24">
        <f>H982/SUM(ABC[Carga Total])</f>
        <v>0.99901873064471614</v>
      </c>
      <c r="J982" s="23" t="str">
        <f>IF(ABC[[#This Row],[Acum (%)]] &lt;= 0.8, "A", IF( AND(ABC[[#This Row],[Acum (%)]] &gt; 0.8, ABC[[#This Row],[Acum (%)]] &lt;= 0.95 ), "B",  IF( ABC[[#This Row],[Acum (%)]] &gt; 0.95, "C", "OTHER")))</f>
        <v>C</v>
      </c>
      <c r="K982" s="24">
        <f>ABC[[#This Row],[Carga STDEV]]/ABC[[#This Row],[Carga Promedio]]</f>
        <v>0.71628826221513697</v>
      </c>
      <c r="L982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982" s="26" t="str">
        <f>ABC[[#This Row],[ABC]]&amp;ABC[[#This Row],[XYZ]]</f>
        <v>CZ</v>
      </c>
    </row>
    <row r="983" spans="1:13" x14ac:dyDescent="0.25">
      <c r="A983" s="22">
        <v>39422</v>
      </c>
      <c r="B983" s="22">
        <v>178.89999999999998</v>
      </c>
      <c r="C983" s="22">
        <v>44.725000000000001</v>
      </c>
      <c r="D983" s="22">
        <v>17.060163148887725</v>
      </c>
      <c r="E983" s="22">
        <v>4</v>
      </c>
      <c r="F983" s="22">
        <f t="shared" si="30"/>
        <v>158993</v>
      </c>
      <c r="G983" s="24">
        <f>ABC[[#This Row],[Frecuencia Acumulada]]/SUM($F$78:$F$1143)</f>
        <v>1.3041561990536428E-3</v>
      </c>
      <c r="H983" s="22">
        <f t="shared" si="31"/>
        <v>5899064.2719999971</v>
      </c>
      <c r="I983" s="24">
        <f>H983/SUM(ABC[Carga Total])</f>
        <v>0.9990490286484307</v>
      </c>
      <c r="J983" s="23" t="str">
        <f>IF(ABC[[#This Row],[Acum (%)]] &lt;= 0.8, "A", IF( AND(ABC[[#This Row],[Acum (%)]] &gt; 0.8, ABC[[#This Row],[Acum (%)]] &lt;= 0.95 ), "B",  IF( ABC[[#This Row],[Acum (%)]] &gt; 0.95, "C", "OTHER")))</f>
        <v>C</v>
      </c>
      <c r="K983" s="24">
        <f>ABC[[#This Row],[Carga STDEV]]/ABC[[#This Row],[Carga Promedio]]</f>
        <v>0.38144579427362157</v>
      </c>
      <c r="L98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83" s="26" t="str">
        <f>ABC[[#This Row],[ABC]]&amp;ABC[[#This Row],[XYZ]]</f>
        <v>CY</v>
      </c>
    </row>
    <row r="984" spans="1:13" x14ac:dyDescent="0.25">
      <c r="A984" s="22">
        <v>2104</v>
      </c>
      <c r="B984" s="22">
        <v>178.5</v>
      </c>
      <c r="C984" s="22">
        <v>5.578125</v>
      </c>
      <c r="D984" s="22">
        <v>1.8609283799985079</v>
      </c>
      <c r="E984" s="22">
        <v>32</v>
      </c>
      <c r="F984" s="22">
        <f t="shared" si="30"/>
        <v>159025</v>
      </c>
      <c r="G984" s="24">
        <f>ABC[[#This Row],[Frecuencia Acumulada]]/SUM($F$78:$F$1143)</f>
        <v>1.3044186822973689E-3</v>
      </c>
      <c r="H984" s="22">
        <f t="shared" si="31"/>
        <v>5899242.7719999971</v>
      </c>
      <c r="I984" s="24">
        <f>H984/SUM(ABC[Carga Total])</f>
        <v>0.99907925890926386</v>
      </c>
      <c r="J984" s="23" t="str">
        <f>IF(ABC[[#This Row],[Acum (%)]] &lt;= 0.8, "A", IF( AND(ABC[[#This Row],[Acum (%)]] &gt; 0.8, ABC[[#This Row],[Acum (%)]] &lt;= 0.95 ), "B",  IF( ABC[[#This Row],[Acum (%)]] &gt; 0.95, "C", "OTHER")))</f>
        <v>C</v>
      </c>
      <c r="K984" s="24">
        <f>ABC[[#This Row],[Carga STDEV]]/ABC[[#This Row],[Carga Promedio]]</f>
        <v>0.33361181041990057</v>
      </c>
      <c r="L98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84" s="26" t="str">
        <f>ABC[[#This Row],[ABC]]&amp;ABC[[#This Row],[XYZ]]</f>
        <v>CY</v>
      </c>
    </row>
    <row r="985" spans="1:13" x14ac:dyDescent="0.25">
      <c r="A985" s="22">
        <v>510209</v>
      </c>
      <c r="B985" s="22">
        <v>176.96199999999999</v>
      </c>
      <c r="C985" s="22">
        <v>11.797466666666667</v>
      </c>
      <c r="D985" s="22">
        <v>2.9324979568051992</v>
      </c>
      <c r="E985" s="22">
        <v>15</v>
      </c>
      <c r="F985" s="22">
        <f t="shared" si="30"/>
        <v>159040</v>
      </c>
      <c r="G985" s="24">
        <f>ABC[[#This Row],[Frecuencia Acumulada]]/SUM($F$78:$F$1143)</f>
        <v>1.3045417213178655E-3</v>
      </c>
      <c r="H985" s="22">
        <f t="shared" si="31"/>
        <v>5899419.7339999974</v>
      </c>
      <c r="I985" s="24">
        <f>H985/SUM(ABC[Carga Total])</f>
        <v>0.99910922869871788</v>
      </c>
      <c r="J985" s="23" t="str">
        <f>IF(ABC[[#This Row],[Acum (%)]] &lt;= 0.8, "A", IF( AND(ABC[[#This Row],[Acum (%)]] &gt; 0.8, ABC[[#This Row],[Acum (%)]] &lt;= 0.95 ), "B",  IF( ABC[[#This Row],[Acum (%)]] &gt; 0.95, "C", "OTHER")))</f>
        <v>C</v>
      </c>
      <c r="K985" s="24">
        <f>ABC[[#This Row],[Carga STDEV]]/ABC[[#This Row],[Carga Promedio]]</f>
        <v>0.24857014134151958</v>
      </c>
      <c r="L98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85" s="26" t="str">
        <f>ABC[[#This Row],[ABC]]&amp;ABC[[#This Row],[XYZ]]</f>
        <v>CX</v>
      </c>
    </row>
    <row r="986" spans="1:13" x14ac:dyDescent="0.25">
      <c r="A986" s="22">
        <v>334250</v>
      </c>
      <c r="B986" s="22">
        <v>174.5</v>
      </c>
      <c r="C986" s="22">
        <v>13.423076923076923</v>
      </c>
      <c r="D986" s="22">
        <v>4.8887888490153069</v>
      </c>
      <c r="E986" s="22">
        <v>13</v>
      </c>
      <c r="F986" s="22">
        <f t="shared" si="30"/>
        <v>159053</v>
      </c>
      <c r="G986" s="24">
        <f>ABC[[#This Row],[Frecuencia Acumulada]]/SUM($F$78:$F$1143)</f>
        <v>1.3046483551356291E-3</v>
      </c>
      <c r="H986" s="22">
        <f t="shared" si="31"/>
        <v>5899594.2339999974</v>
      </c>
      <c r="I986" s="24">
        <f>H986/SUM(ABC[Carga Total])</f>
        <v>0.99913878153073687</v>
      </c>
      <c r="J986" s="23" t="str">
        <f>IF(ABC[[#This Row],[Acum (%)]] &lt;= 0.8, "A", IF( AND(ABC[[#This Row],[Acum (%)]] &gt; 0.8, ABC[[#This Row],[Acum (%)]] &lt;= 0.95 ), "B",  IF( ABC[[#This Row],[Acum (%)]] &gt; 0.95, "C", "OTHER")))</f>
        <v>C</v>
      </c>
      <c r="K986" s="24">
        <f>ABC[[#This Row],[Carga STDEV]]/ABC[[#This Row],[Carga Promedio]]</f>
        <v>0.36420776525615467</v>
      </c>
      <c r="L986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86" s="26" t="str">
        <f>ABC[[#This Row],[ABC]]&amp;ABC[[#This Row],[XYZ]]</f>
        <v>CY</v>
      </c>
    </row>
    <row r="987" spans="1:13" x14ac:dyDescent="0.25">
      <c r="A987" s="22">
        <v>334245</v>
      </c>
      <c r="B987" s="22">
        <v>166.90000000000003</v>
      </c>
      <c r="C987" s="22">
        <v>20.862500000000001</v>
      </c>
      <c r="D987" s="22">
        <v>7.490553574812937</v>
      </c>
      <c r="E987" s="22">
        <v>8</v>
      </c>
      <c r="F987" s="22">
        <f t="shared" si="30"/>
        <v>159061</v>
      </c>
      <c r="G987" s="24">
        <f>ABC[[#This Row],[Frecuencia Acumulada]]/SUM($F$78:$F$1143)</f>
        <v>1.3047139759465604E-3</v>
      </c>
      <c r="H987" s="22">
        <f t="shared" si="31"/>
        <v>5899761.1339999977</v>
      </c>
      <c r="I987" s="24">
        <f>H987/SUM(ABC[Carga Total])</f>
        <v>0.99916704724800887</v>
      </c>
      <c r="J987" s="23" t="str">
        <f>IF(ABC[[#This Row],[Acum (%)]] &lt;= 0.8, "A", IF( AND(ABC[[#This Row],[Acum (%)]] &gt; 0.8, ABC[[#This Row],[Acum (%)]] &lt;= 0.95 ), "B",  IF( ABC[[#This Row],[Acum (%)]] &gt; 0.95, "C", "OTHER")))</f>
        <v>C</v>
      </c>
      <c r="K987" s="24">
        <f>ABC[[#This Row],[Carga STDEV]]/ABC[[#This Row],[Carga Promedio]]</f>
        <v>0.35904391011685738</v>
      </c>
      <c r="L98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87" s="26" t="str">
        <f>ABC[[#This Row],[ABC]]&amp;ABC[[#This Row],[XYZ]]</f>
        <v>CY</v>
      </c>
    </row>
    <row r="988" spans="1:13" x14ac:dyDescent="0.25">
      <c r="A988" s="22">
        <v>2652</v>
      </c>
      <c r="B988" s="22">
        <v>166.59999999999997</v>
      </c>
      <c r="C988" s="22">
        <v>7.5727272727272732</v>
      </c>
      <c r="D988" s="22">
        <v>2.3692839621933235</v>
      </c>
      <c r="E988" s="22">
        <v>22</v>
      </c>
      <c r="F988" s="22">
        <f t="shared" si="30"/>
        <v>159083</v>
      </c>
      <c r="G988" s="24">
        <f>ABC[[#This Row],[Frecuencia Acumulada]]/SUM($F$78:$F$1143)</f>
        <v>1.3048944331766222E-3</v>
      </c>
      <c r="H988" s="22">
        <f t="shared" si="31"/>
        <v>5899927.7339999974</v>
      </c>
      <c r="I988" s="24">
        <f>H988/SUM(ABC[Carga Total])</f>
        <v>0.99919526215811971</v>
      </c>
      <c r="J988" s="23" t="str">
        <f>IF(ABC[[#This Row],[Acum (%)]] &lt;= 0.8, "A", IF( AND(ABC[[#This Row],[Acum (%)]] &gt; 0.8, ABC[[#This Row],[Acum (%)]] &lt;= 0.95 ), "B",  IF( ABC[[#This Row],[Acum (%)]] &gt; 0.95, "C", "OTHER")))</f>
        <v>C</v>
      </c>
      <c r="K988" s="24">
        <f>ABC[[#This Row],[Carga STDEV]]/ABC[[#This Row],[Carga Promedio]]</f>
        <v>0.31287063126202347</v>
      </c>
      <c r="L98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88" s="26" t="str">
        <f>ABC[[#This Row],[ABC]]&amp;ABC[[#This Row],[XYZ]]</f>
        <v>CY</v>
      </c>
    </row>
    <row r="989" spans="1:13" x14ac:dyDescent="0.25">
      <c r="A989" s="22">
        <v>7046</v>
      </c>
      <c r="B989" s="22">
        <v>164.90199999999999</v>
      </c>
      <c r="C989" s="22">
        <v>54.967333333333336</v>
      </c>
      <c r="D989" s="22">
        <v>0.1529749434820436</v>
      </c>
      <c r="E989" s="22">
        <v>3</v>
      </c>
      <c r="F989" s="22">
        <f t="shared" si="30"/>
        <v>159086</v>
      </c>
      <c r="G989" s="24">
        <f>ABC[[#This Row],[Frecuencia Acumulada]]/SUM($F$78:$F$1143)</f>
        <v>1.3049190409807213E-3</v>
      </c>
      <c r="H989" s="22">
        <f t="shared" si="31"/>
        <v>5900092.6359999971</v>
      </c>
      <c r="I989" s="24">
        <f>H989/SUM(ABC[Carga Total])</f>
        <v>0.99922318949969891</v>
      </c>
      <c r="J989" s="23" t="str">
        <f>IF(ABC[[#This Row],[Acum (%)]] &lt;= 0.8, "A", IF( AND(ABC[[#This Row],[Acum (%)]] &gt; 0.8, ABC[[#This Row],[Acum (%)]] &lt;= 0.95 ), "B",  IF( ABC[[#This Row],[Acum (%)]] &gt; 0.95, "C", "OTHER")))</f>
        <v>C</v>
      </c>
      <c r="K989" s="24">
        <f>ABC[[#This Row],[Carga STDEV]]/ABC[[#This Row],[Carga Promedio]]</f>
        <v>2.7830155513343122E-3</v>
      </c>
      <c r="L989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89" s="26" t="str">
        <f>ABC[[#This Row],[ABC]]&amp;ABC[[#This Row],[XYZ]]</f>
        <v>CX</v>
      </c>
    </row>
    <row r="990" spans="1:13" x14ac:dyDescent="0.25">
      <c r="A990" s="22">
        <v>39623</v>
      </c>
      <c r="B990" s="22">
        <v>156.30000000000001</v>
      </c>
      <c r="C990" s="22">
        <v>17.366666666666667</v>
      </c>
      <c r="D990" s="22">
        <v>9.6985823706354104</v>
      </c>
      <c r="E990" s="22">
        <v>9</v>
      </c>
      <c r="F990" s="22">
        <f t="shared" si="30"/>
        <v>159095</v>
      </c>
      <c r="G990" s="24">
        <f>ABC[[#This Row],[Frecuencia Acumulada]]/SUM($F$78:$F$1143)</f>
        <v>1.3049928643930192E-3</v>
      </c>
      <c r="H990" s="22">
        <f t="shared" si="31"/>
        <v>5900248.935999997</v>
      </c>
      <c r="I990" s="24">
        <f>H990/SUM(ABC[Carga Total])</f>
        <v>0.99924966003061322</v>
      </c>
      <c r="J990" s="23" t="str">
        <f>IF(ABC[[#This Row],[Acum (%)]] &lt;= 0.8, "A", IF( AND(ABC[[#This Row],[Acum (%)]] &gt; 0.8, ABC[[#This Row],[Acum (%)]] &lt;= 0.95 ), "B",  IF( ABC[[#This Row],[Acum (%)]] &gt; 0.95, "C", "OTHER")))</f>
        <v>C</v>
      </c>
      <c r="K990" s="24">
        <f>ABC[[#This Row],[Carga STDEV]]/ABC[[#This Row],[Carga Promedio]]</f>
        <v>0.55845963746461091</v>
      </c>
      <c r="L99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90" s="26" t="str">
        <f>ABC[[#This Row],[ABC]]&amp;ABC[[#This Row],[XYZ]]</f>
        <v>CY</v>
      </c>
    </row>
    <row r="991" spans="1:13" x14ac:dyDescent="0.25">
      <c r="A991" s="22">
        <v>3501</v>
      </c>
      <c r="B991" s="22">
        <v>154.785</v>
      </c>
      <c r="C991" s="22">
        <v>11.906538461538464</v>
      </c>
      <c r="D991" s="22">
        <v>6.662120916237118</v>
      </c>
      <c r="E991" s="22">
        <v>13</v>
      </c>
      <c r="F991" s="22">
        <f t="shared" si="30"/>
        <v>159108</v>
      </c>
      <c r="G991" s="24">
        <f>ABC[[#This Row],[Frecuencia Acumulada]]/SUM($F$78:$F$1143)</f>
        <v>1.3050994982107831E-3</v>
      </c>
      <c r="H991" s="22">
        <f t="shared" si="31"/>
        <v>5900403.7209999971</v>
      </c>
      <c r="I991" s="24">
        <f>H991/SUM(ABC[Carga Total])</f>
        <v>0.99927587398536422</v>
      </c>
      <c r="J991" s="23" t="str">
        <f>IF(ABC[[#This Row],[Acum (%)]] &lt;= 0.8, "A", IF( AND(ABC[[#This Row],[Acum (%)]] &gt; 0.8, ABC[[#This Row],[Acum (%)]] &lt;= 0.95 ), "B",  IF( ABC[[#This Row],[Acum (%)]] &gt; 0.95, "C", "OTHER")))</f>
        <v>C</v>
      </c>
      <c r="K991" s="24">
        <f>ABC[[#This Row],[Carga STDEV]]/ABC[[#This Row],[Carga Promedio]]</f>
        <v>0.5595346571766161</v>
      </c>
      <c r="L99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91" s="26" t="str">
        <f>ABC[[#This Row],[ABC]]&amp;ABC[[#This Row],[XYZ]]</f>
        <v>CY</v>
      </c>
    </row>
    <row r="992" spans="1:13" x14ac:dyDescent="0.25">
      <c r="A992" s="22">
        <v>30618</v>
      </c>
      <c r="B992" s="22">
        <v>151.31699999999998</v>
      </c>
      <c r="C992" s="22">
        <v>8.4064999999999976</v>
      </c>
      <c r="D992" s="22">
        <v>4.77460699029404</v>
      </c>
      <c r="E992" s="22">
        <v>18</v>
      </c>
      <c r="F992" s="22">
        <f t="shared" si="30"/>
        <v>159126</v>
      </c>
      <c r="G992" s="24">
        <f>ABC[[#This Row],[Frecuencia Acumulada]]/SUM($F$78:$F$1143)</f>
        <v>1.3052471450353787E-3</v>
      </c>
      <c r="H992" s="22">
        <f t="shared" si="31"/>
        <v>5900555.0379999969</v>
      </c>
      <c r="I992" s="24">
        <f>H992/SUM(ABC[Carga Total])</f>
        <v>0.99930150060933332</v>
      </c>
      <c r="J992" s="23" t="str">
        <f>IF(ABC[[#This Row],[Acum (%)]] &lt;= 0.8, "A", IF( AND(ABC[[#This Row],[Acum (%)]] &gt; 0.8, ABC[[#This Row],[Acum (%)]] &lt;= 0.95 ), "B",  IF( ABC[[#This Row],[Acum (%)]] &gt; 0.95, "C", "OTHER")))</f>
        <v>C</v>
      </c>
      <c r="K992" s="24">
        <f>ABC[[#This Row],[Carga STDEV]]/ABC[[#This Row],[Carga Promedio]]</f>
        <v>0.56796609650794516</v>
      </c>
      <c r="L992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92" s="26" t="str">
        <f>ABC[[#This Row],[ABC]]&amp;ABC[[#This Row],[XYZ]]</f>
        <v>CY</v>
      </c>
    </row>
    <row r="993" spans="1:13" x14ac:dyDescent="0.25">
      <c r="A993" s="22">
        <v>72218</v>
      </c>
      <c r="B993" s="22">
        <v>150.01400000000001</v>
      </c>
      <c r="C993" s="22">
        <v>10.000933333333332</v>
      </c>
      <c r="D993" s="22">
        <v>1.9808608037439062E-3</v>
      </c>
      <c r="E993" s="22">
        <v>15</v>
      </c>
      <c r="F993" s="22">
        <f t="shared" si="30"/>
        <v>159141</v>
      </c>
      <c r="G993" s="24">
        <f>ABC[[#This Row],[Frecuencia Acumulada]]/SUM($F$78:$F$1143)</f>
        <v>1.3053701840558753E-3</v>
      </c>
      <c r="H993" s="22">
        <f t="shared" si="31"/>
        <v>5900705.0519999973</v>
      </c>
      <c r="I993" s="24">
        <f>H993/SUM(ABC[Carga Total])</f>
        <v>0.9993269065608662</v>
      </c>
      <c r="J993" s="23" t="str">
        <f>IF(ABC[[#This Row],[Acum (%)]] &lt;= 0.8, "A", IF( AND(ABC[[#This Row],[Acum (%)]] &gt; 0.8, ABC[[#This Row],[Acum (%)]] &lt;= 0.95 ), "B",  IF( ABC[[#This Row],[Acum (%)]] &gt; 0.95, "C", "OTHER")))</f>
        <v>C</v>
      </c>
      <c r="K993" s="24">
        <f>ABC[[#This Row],[Carga STDEV]]/ABC[[#This Row],[Carga Promedio]]</f>
        <v>1.9806759406561117E-4</v>
      </c>
      <c r="L99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93" s="26" t="str">
        <f>ABC[[#This Row],[ABC]]&amp;ABC[[#This Row],[XYZ]]</f>
        <v>CX</v>
      </c>
    </row>
    <row r="994" spans="1:13" x14ac:dyDescent="0.25">
      <c r="A994" s="22">
        <v>6726</v>
      </c>
      <c r="B994" s="22">
        <v>144.81499999999997</v>
      </c>
      <c r="C994" s="22">
        <v>6.2963043478260872</v>
      </c>
      <c r="D994" s="22">
        <v>4.0088903637561106</v>
      </c>
      <c r="E994" s="22">
        <v>23</v>
      </c>
      <c r="F994" s="22">
        <f t="shared" si="30"/>
        <v>159164</v>
      </c>
      <c r="G994" s="24">
        <f>ABC[[#This Row],[Frecuencia Acumulada]]/SUM($F$78:$F$1143)</f>
        <v>1.3055588438873034E-3</v>
      </c>
      <c r="H994" s="22">
        <f t="shared" si="31"/>
        <v>5900849.8669999978</v>
      </c>
      <c r="I994" s="24">
        <f>H994/SUM(ABC[Carga Total])</f>
        <v>0.99935143202429788</v>
      </c>
      <c r="J994" s="23" t="str">
        <f>IF(ABC[[#This Row],[Acum (%)]] &lt;= 0.8, "A", IF( AND(ABC[[#This Row],[Acum (%)]] &gt; 0.8, ABC[[#This Row],[Acum (%)]] &lt;= 0.95 ), "B",  IF( ABC[[#This Row],[Acum (%)]] &gt; 0.95, "C", "OTHER")))</f>
        <v>C</v>
      </c>
      <c r="K994" s="24">
        <f>ABC[[#This Row],[Carga STDEV]]/ABC[[#This Row],[Carga Promedio]]</f>
        <v>0.63670530239540479</v>
      </c>
      <c r="L994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994" s="26" t="str">
        <f>ABC[[#This Row],[ABC]]&amp;ABC[[#This Row],[XYZ]]</f>
        <v>CZ</v>
      </c>
    </row>
    <row r="995" spans="1:13" x14ac:dyDescent="0.25">
      <c r="A995" s="22">
        <v>7227</v>
      </c>
      <c r="B995" s="22">
        <v>138.64600000000002</v>
      </c>
      <c r="C995" s="22">
        <v>5.545840000000001</v>
      </c>
      <c r="D995" s="22">
        <v>1.7350795053829664</v>
      </c>
      <c r="E995" s="22">
        <v>25</v>
      </c>
      <c r="F995" s="22">
        <f t="shared" si="30"/>
        <v>159189</v>
      </c>
      <c r="G995" s="24">
        <f>ABC[[#This Row],[Frecuencia Acumulada]]/SUM($F$78:$F$1143)</f>
        <v>1.3057639089214643E-3</v>
      </c>
      <c r="H995" s="22">
        <f t="shared" si="31"/>
        <v>5900988.5129999975</v>
      </c>
      <c r="I995" s="24">
        <f>H995/SUM(ABC[Carga Total])</f>
        <v>0.99937491272314083</v>
      </c>
      <c r="J995" s="23" t="str">
        <f>IF(ABC[[#This Row],[Acum (%)]] &lt;= 0.8, "A", IF( AND(ABC[[#This Row],[Acum (%)]] &gt; 0.8, ABC[[#This Row],[Acum (%)]] &lt;= 0.95 ), "B",  IF( ABC[[#This Row],[Acum (%)]] &gt; 0.95, "C", "OTHER")))</f>
        <v>C</v>
      </c>
      <c r="K995" s="24">
        <f>ABC[[#This Row],[Carga STDEV]]/ABC[[#This Row],[Carga Promedio]]</f>
        <v>0.31286144306055819</v>
      </c>
      <c r="L99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95" s="26" t="str">
        <f>ABC[[#This Row],[ABC]]&amp;ABC[[#This Row],[XYZ]]</f>
        <v>CY</v>
      </c>
    </row>
    <row r="996" spans="1:13" x14ac:dyDescent="0.25">
      <c r="A996" s="22">
        <v>334444</v>
      </c>
      <c r="B996" s="22">
        <v>133.69999999999999</v>
      </c>
      <c r="C996" s="22">
        <v>8.3562499999999993</v>
      </c>
      <c r="D996" s="22">
        <v>1.7507974373600923</v>
      </c>
      <c r="E996" s="22">
        <v>16</v>
      </c>
      <c r="F996" s="22">
        <f t="shared" si="30"/>
        <v>159205</v>
      </c>
      <c r="G996" s="24">
        <f>ABC[[#This Row],[Frecuencia Acumulada]]/SUM($F$78:$F$1143)</f>
        <v>1.3058951505433272E-3</v>
      </c>
      <c r="H996" s="22">
        <f t="shared" si="31"/>
        <v>5901122.2129999977</v>
      </c>
      <c r="I996" s="24">
        <f>H996/SUM(ABC[Carga Total])</f>
        <v>0.999397555781255</v>
      </c>
      <c r="J996" s="23" t="str">
        <f>IF(ABC[[#This Row],[Acum (%)]] &lt;= 0.8, "A", IF( AND(ABC[[#This Row],[Acum (%)]] &gt; 0.8, ABC[[#This Row],[Acum (%)]] &lt;= 0.95 ), "B",  IF( ABC[[#This Row],[Acum (%)]] &gt; 0.95, "C", "OTHER")))</f>
        <v>C</v>
      </c>
      <c r="K996" s="24">
        <f>ABC[[#This Row],[Carga STDEV]]/ABC[[#This Row],[Carga Promedio]]</f>
        <v>0.20951951382020553</v>
      </c>
      <c r="L99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996" s="26" t="str">
        <f>ABC[[#This Row],[ABC]]&amp;ABC[[#This Row],[XYZ]]</f>
        <v>CX</v>
      </c>
    </row>
    <row r="997" spans="1:13" x14ac:dyDescent="0.25">
      <c r="A997" s="22">
        <v>551045</v>
      </c>
      <c r="B997" s="22">
        <v>131.83599999999998</v>
      </c>
      <c r="C997" s="22">
        <v>11.985090909090909</v>
      </c>
      <c r="D997" s="22">
        <v>3.8091307001610075</v>
      </c>
      <c r="E997" s="22">
        <v>11</v>
      </c>
      <c r="F997" s="22">
        <f t="shared" si="30"/>
        <v>159216</v>
      </c>
      <c r="G997" s="24">
        <f>ABC[[#This Row],[Frecuencia Acumulada]]/SUM($F$78:$F$1143)</f>
        <v>1.3059853791583579E-3</v>
      </c>
      <c r="H997" s="22">
        <f t="shared" si="31"/>
        <v>5901254.0489999978</v>
      </c>
      <c r="I997" s="24">
        <f>H997/SUM(ABC[Carga Total])</f>
        <v>0.99941988315754182</v>
      </c>
      <c r="J997" s="23" t="str">
        <f>IF(ABC[[#This Row],[Acum (%)]] &lt;= 0.8, "A", IF( AND(ABC[[#This Row],[Acum (%)]] &gt; 0.8, ABC[[#This Row],[Acum (%)]] &lt;= 0.95 ), "B",  IF( ABC[[#This Row],[Acum (%)]] &gt; 0.95, "C", "OTHER")))</f>
        <v>C</v>
      </c>
      <c r="K997" s="24">
        <f>ABC[[#This Row],[Carga STDEV]]/ABC[[#This Row],[Carga Promedio]]</f>
        <v>0.31782242863687526</v>
      </c>
      <c r="L99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97" s="26" t="str">
        <f>ABC[[#This Row],[ABC]]&amp;ABC[[#This Row],[XYZ]]</f>
        <v>CY</v>
      </c>
    </row>
    <row r="998" spans="1:13" x14ac:dyDescent="0.25">
      <c r="A998" s="22">
        <v>19695</v>
      </c>
      <c r="B998" s="22">
        <v>122.70000000000002</v>
      </c>
      <c r="C998" s="22">
        <v>12.27</v>
      </c>
      <c r="D998" s="22">
        <v>9.7571683050633773</v>
      </c>
      <c r="E998" s="22">
        <v>10</v>
      </c>
      <c r="F998" s="22">
        <f t="shared" si="30"/>
        <v>159226</v>
      </c>
      <c r="G998" s="24">
        <f>ABC[[#This Row],[Frecuencia Acumulada]]/SUM($F$78:$F$1143)</f>
        <v>1.3060674051720224E-3</v>
      </c>
      <c r="H998" s="22">
        <f t="shared" si="31"/>
        <v>5901376.748999998</v>
      </c>
      <c r="I998" s="24">
        <f>H998/SUM(ABC[Carga Total])</f>
        <v>0.99944066328641701</v>
      </c>
      <c r="J998" s="23" t="str">
        <f>IF(ABC[[#This Row],[Acum (%)]] &lt;= 0.8, "A", IF( AND(ABC[[#This Row],[Acum (%)]] &gt; 0.8, ABC[[#This Row],[Acum (%)]] &lt;= 0.95 ), "B",  IF( ABC[[#This Row],[Acum (%)]] &gt; 0.95, "C", "OTHER")))</f>
        <v>C</v>
      </c>
      <c r="K998" s="24">
        <f>ABC[[#This Row],[Carga STDEV]]/ABC[[#This Row],[Carga Promedio]]</f>
        <v>0.79520524083646105</v>
      </c>
      <c r="L998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998" s="26" t="str">
        <f>ABC[[#This Row],[ABC]]&amp;ABC[[#This Row],[XYZ]]</f>
        <v>CZ</v>
      </c>
    </row>
    <row r="999" spans="1:13" x14ac:dyDescent="0.25">
      <c r="A999" s="22">
        <v>67054</v>
      </c>
      <c r="B999" s="22">
        <v>122.7</v>
      </c>
      <c r="C999" s="22">
        <v>17.528571428571428</v>
      </c>
      <c r="D999" s="22">
        <v>5.5966401485517139</v>
      </c>
      <c r="E999" s="22">
        <v>7</v>
      </c>
      <c r="F999" s="22">
        <f t="shared" si="30"/>
        <v>159233</v>
      </c>
      <c r="G999" s="24">
        <f>ABC[[#This Row],[Frecuencia Acumulada]]/SUM($F$78:$F$1143)</f>
        <v>1.3061248233815874E-3</v>
      </c>
      <c r="H999" s="22">
        <f t="shared" si="31"/>
        <v>5901499.4489999982</v>
      </c>
      <c r="I999" s="24">
        <f>H999/SUM(ABC[Carga Total])</f>
        <v>0.99946144341529231</v>
      </c>
      <c r="J999" s="23" t="str">
        <f>IF(ABC[[#This Row],[Acum (%)]] &lt;= 0.8, "A", IF( AND(ABC[[#This Row],[Acum (%)]] &gt; 0.8, ABC[[#This Row],[Acum (%)]] &lt;= 0.95 ), "B",  IF( ABC[[#This Row],[Acum (%)]] &gt; 0.95, "C", "OTHER")))</f>
        <v>C</v>
      </c>
      <c r="K999" s="24">
        <f>ABC[[#This Row],[Carga STDEV]]/ABC[[#This Row],[Carga Promedio]]</f>
        <v>0.31928672404125508</v>
      </c>
      <c r="L99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999" s="26" t="str">
        <f>ABC[[#This Row],[ABC]]&amp;ABC[[#This Row],[XYZ]]</f>
        <v>CY</v>
      </c>
    </row>
    <row r="1000" spans="1:13" x14ac:dyDescent="0.25">
      <c r="A1000" s="22">
        <v>6722</v>
      </c>
      <c r="B1000" s="22">
        <v>122.26899999999998</v>
      </c>
      <c r="C1000" s="22">
        <v>3.217605263157894</v>
      </c>
      <c r="D1000" s="22">
        <v>0.97868978989075772</v>
      </c>
      <c r="E1000" s="22">
        <v>38</v>
      </c>
      <c r="F1000" s="22">
        <f t="shared" si="30"/>
        <v>159271</v>
      </c>
      <c r="G1000" s="24">
        <f>ABC[[#This Row],[Frecuencia Acumulada]]/SUM($F$78:$F$1143)</f>
        <v>1.3064365222335119E-3</v>
      </c>
      <c r="H1000" s="22">
        <f t="shared" si="31"/>
        <v>5901621.7179999985</v>
      </c>
      <c r="I1000" s="24">
        <f>H1000/SUM(ABC[Carga Total])</f>
        <v>0.99948215055121281</v>
      </c>
      <c r="J1000" s="23" t="str">
        <f>IF(ABC[[#This Row],[Acum (%)]] &lt;= 0.8, "A", IF( AND(ABC[[#This Row],[Acum (%)]] &gt; 0.8, ABC[[#This Row],[Acum (%)]] &lt;= 0.95 ), "B",  IF( ABC[[#This Row],[Acum (%)]] &gt; 0.95, "C", "OTHER")))</f>
        <v>C</v>
      </c>
      <c r="K1000" s="24">
        <f>ABC[[#This Row],[Carga STDEV]]/ABC[[#This Row],[Carga Promedio]]</f>
        <v>0.30416713979707694</v>
      </c>
      <c r="L1000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000" s="26" t="str">
        <f>ABC[[#This Row],[ABC]]&amp;ABC[[#This Row],[XYZ]]</f>
        <v>CY</v>
      </c>
    </row>
    <row r="1001" spans="1:13" x14ac:dyDescent="0.25">
      <c r="A1001" s="22">
        <v>6723</v>
      </c>
      <c r="B1001" s="22">
        <v>121.43899999999999</v>
      </c>
      <c r="C1001" s="22">
        <v>5.2799565217391304</v>
      </c>
      <c r="D1001" s="22">
        <v>4.1713590599605084</v>
      </c>
      <c r="E1001" s="22">
        <v>23</v>
      </c>
      <c r="F1001" s="22">
        <f t="shared" si="30"/>
        <v>159294</v>
      </c>
      <c r="G1001" s="24">
        <f>ABC[[#This Row],[Frecuencia Acumulada]]/SUM($F$78:$F$1143)</f>
        <v>1.30662518206494E-3</v>
      </c>
      <c r="H1001" s="22">
        <f t="shared" si="31"/>
        <v>5901743.1569999987</v>
      </c>
      <c r="I1001" s="24">
        <f>H1001/SUM(ABC[Carga Total])</f>
        <v>0.9995027171206543</v>
      </c>
      <c r="J1001" s="23" t="str">
        <f>IF(ABC[[#This Row],[Acum (%)]] &lt;= 0.8, "A", IF( AND(ABC[[#This Row],[Acum (%)]] &gt; 0.8, ABC[[#This Row],[Acum (%)]] &lt;= 0.95 ), "B",  IF( ABC[[#This Row],[Acum (%)]] &gt; 0.95, "C", "OTHER")))</f>
        <v>C</v>
      </c>
      <c r="K1001" s="24">
        <f>ABC[[#This Row],[Carga STDEV]]/ABC[[#This Row],[Carga Promedio]]</f>
        <v>0.79003663056424789</v>
      </c>
      <c r="L1001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1001" s="26" t="str">
        <f>ABC[[#This Row],[ABC]]&amp;ABC[[#This Row],[XYZ]]</f>
        <v>CZ</v>
      </c>
    </row>
    <row r="1002" spans="1:13" x14ac:dyDescent="0.25">
      <c r="A1002" s="22">
        <v>334440</v>
      </c>
      <c r="B1002" s="22">
        <v>119.19999999999999</v>
      </c>
      <c r="C1002" s="22">
        <v>7.0117647058823529</v>
      </c>
      <c r="D1002" s="22">
        <v>1.7545948082610048</v>
      </c>
      <c r="E1002" s="22">
        <v>17</v>
      </c>
      <c r="F1002" s="22">
        <f t="shared" si="30"/>
        <v>159311</v>
      </c>
      <c r="G1002" s="24">
        <f>ABC[[#This Row],[Frecuencia Acumulada]]/SUM($F$78:$F$1143)</f>
        <v>1.3067646262881693E-3</v>
      </c>
      <c r="H1002" s="22">
        <f t="shared" si="31"/>
        <v>5901862.3569999989</v>
      </c>
      <c r="I1002" s="24">
        <f>H1002/SUM(ABC[Carga Total])</f>
        <v>0.99952290449931713</v>
      </c>
      <c r="J1002" s="23" t="str">
        <f>IF(ABC[[#This Row],[Acum (%)]] &lt;= 0.8, "A", IF( AND(ABC[[#This Row],[Acum (%)]] &gt; 0.8, ABC[[#This Row],[Acum (%)]] &lt;= 0.95 ), "B",  IF( ABC[[#This Row],[Acum (%)]] &gt; 0.95, "C", "OTHER")))</f>
        <v>C</v>
      </c>
      <c r="K1002" s="24">
        <f>ABC[[#This Row],[Carga STDEV]]/ABC[[#This Row],[Carga Promedio]]</f>
        <v>0.25023583674863326</v>
      </c>
      <c r="L100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02" s="26" t="str">
        <f>ABC[[#This Row],[ABC]]&amp;ABC[[#This Row],[XYZ]]</f>
        <v>CX</v>
      </c>
    </row>
    <row r="1003" spans="1:13" x14ac:dyDescent="0.25">
      <c r="A1003" s="22">
        <v>2105</v>
      </c>
      <c r="B1003" s="22">
        <v>116</v>
      </c>
      <c r="C1003" s="22">
        <v>6.4444444444444446</v>
      </c>
      <c r="D1003" s="22">
        <v>1.6786627108302685</v>
      </c>
      <c r="E1003" s="22">
        <v>18</v>
      </c>
      <c r="F1003" s="22">
        <f t="shared" si="30"/>
        <v>159329</v>
      </c>
      <c r="G1003" s="24">
        <f>ABC[[#This Row],[Frecuencia Acumulada]]/SUM($F$78:$F$1143)</f>
        <v>1.3069122731127652E-3</v>
      </c>
      <c r="H1003" s="22">
        <f t="shared" si="31"/>
        <v>5901978.3569999989</v>
      </c>
      <c r="I1003" s="24">
        <f>H1003/SUM(ABC[Carga Total])</f>
        <v>0.99954254993492853</v>
      </c>
      <c r="J1003" s="23" t="str">
        <f>IF(ABC[[#This Row],[Acum (%)]] &lt;= 0.8, "A", IF( AND(ABC[[#This Row],[Acum (%)]] &gt; 0.8, ABC[[#This Row],[Acum (%)]] &lt;= 0.95 ), "B",  IF( ABC[[#This Row],[Acum (%)]] &gt; 0.95, "C", "OTHER")))</f>
        <v>C</v>
      </c>
      <c r="K1003" s="24">
        <f>ABC[[#This Row],[Carga STDEV]]/ABC[[#This Row],[Carga Promedio]]</f>
        <v>0.26048214478400716</v>
      </c>
      <c r="L100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03" s="26" t="str">
        <f>ABC[[#This Row],[ABC]]&amp;ABC[[#This Row],[XYZ]]</f>
        <v>CX</v>
      </c>
    </row>
    <row r="1004" spans="1:13" x14ac:dyDescent="0.25">
      <c r="A1004" s="22">
        <v>2655</v>
      </c>
      <c r="B1004" s="22">
        <v>115.80000000000001</v>
      </c>
      <c r="C1004" s="22">
        <v>11.58</v>
      </c>
      <c r="D1004" s="22">
        <v>1.3398175663541325</v>
      </c>
      <c r="E1004" s="22">
        <v>10</v>
      </c>
      <c r="F1004" s="22">
        <f t="shared" si="30"/>
        <v>159339</v>
      </c>
      <c r="G1004" s="24">
        <f>ABC[[#This Row],[Frecuencia Acumulada]]/SUM($F$78:$F$1143)</f>
        <v>1.3069942991264295E-3</v>
      </c>
      <c r="H1004" s="22">
        <f t="shared" si="31"/>
        <v>5902094.1569999987</v>
      </c>
      <c r="I1004" s="24">
        <f>H1004/SUM(ABC[Carga Total])</f>
        <v>0.99956216149909927</v>
      </c>
      <c r="J1004" s="23" t="str">
        <f>IF(ABC[[#This Row],[Acum (%)]] &lt;= 0.8, "A", IF( AND(ABC[[#This Row],[Acum (%)]] &gt; 0.8, ABC[[#This Row],[Acum (%)]] &lt;= 0.95 ), "B",  IF( ABC[[#This Row],[Acum (%)]] &gt; 0.95, "C", "OTHER")))</f>
        <v>C</v>
      </c>
      <c r="K1004" s="24">
        <f>ABC[[#This Row],[Carga STDEV]]/ABC[[#This Row],[Carga Promedio]]</f>
        <v>0.11570099882160038</v>
      </c>
      <c r="L100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04" s="26" t="str">
        <f>ABC[[#This Row],[ABC]]&amp;ABC[[#This Row],[XYZ]]</f>
        <v>CX</v>
      </c>
    </row>
    <row r="1005" spans="1:13" x14ac:dyDescent="0.25">
      <c r="A1005" s="22">
        <v>23028</v>
      </c>
      <c r="B1005" s="22">
        <v>96.103999999999985</v>
      </c>
      <c r="C1005" s="22">
        <v>24.025999999999996</v>
      </c>
      <c r="D1005" s="22">
        <v>23.227392679047441</v>
      </c>
      <c r="E1005" s="22">
        <v>4</v>
      </c>
      <c r="F1005" s="22">
        <f t="shared" si="30"/>
        <v>159343</v>
      </c>
      <c r="G1005" s="24">
        <f>ABC[[#This Row],[Frecuencia Acumulada]]/SUM($F$78:$F$1143)</f>
        <v>1.3070271095318952E-3</v>
      </c>
      <c r="H1005" s="22">
        <f t="shared" si="31"/>
        <v>5902190.260999999</v>
      </c>
      <c r="I1005" s="24">
        <f>H1005/SUM(ABC[Carga Total])</f>
        <v>0.99957843740378893</v>
      </c>
      <c r="J1005" s="23" t="str">
        <f>IF(ABC[[#This Row],[Acum (%)]] &lt;= 0.8, "A", IF( AND(ABC[[#This Row],[Acum (%)]] &gt; 0.8, ABC[[#This Row],[Acum (%)]] &lt;= 0.95 ), "B",  IF( ABC[[#This Row],[Acum (%)]] &gt; 0.95, "C", "OTHER")))</f>
        <v>C</v>
      </c>
      <c r="K1005" s="24">
        <f>ABC[[#This Row],[Carga STDEV]]/ABC[[#This Row],[Carga Promedio]]</f>
        <v>0.96676070419742965</v>
      </c>
      <c r="L1005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1005" s="26" t="str">
        <f>ABC[[#This Row],[ABC]]&amp;ABC[[#This Row],[XYZ]]</f>
        <v>CZ</v>
      </c>
    </row>
    <row r="1006" spans="1:13" x14ac:dyDescent="0.25">
      <c r="A1006" s="22">
        <v>7229</v>
      </c>
      <c r="B1006" s="22">
        <v>95.233000000000004</v>
      </c>
      <c r="C1006" s="22">
        <v>5.2907222222222225</v>
      </c>
      <c r="D1006" s="22">
        <v>1.1757129404325928</v>
      </c>
      <c r="E1006" s="22">
        <v>18</v>
      </c>
      <c r="F1006" s="22">
        <f t="shared" si="30"/>
        <v>159361</v>
      </c>
      <c r="G1006" s="24">
        <f>ABC[[#This Row],[Frecuencia Acumulada]]/SUM($F$78:$F$1143)</f>
        <v>1.307174756356491E-3</v>
      </c>
      <c r="H1006" s="22">
        <f t="shared" si="31"/>
        <v>5902285.493999999</v>
      </c>
      <c r="I1006" s="24">
        <f>H1006/SUM(ABC[Carga Total])</f>
        <v>0.99959456579835426</v>
      </c>
      <c r="J1006" s="23" t="str">
        <f>IF(ABC[[#This Row],[Acum (%)]] &lt;= 0.8, "A", IF( AND(ABC[[#This Row],[Acum (%)]] &gt; 0.8, ABC[[#This Row],[Acum (%)]] &lt;= 0.95 ), "B",  IF( ABC[[#This Row],[Acum (%)]] &gt; 0.95, "C", "OTHER")))</f>
        <v>C</v>
      </c>
      <c r="K1006" s="24">
        <f>ABC[[#This Row],[Carga STDEV]]/ABC[[#This Row],[Carga Promedio]]</f>
        <v>0.22222163459921107</v>
      </c>
      <c r="L100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06" s="26" t="str">
        <f>ABC[[#This Row],[ABC]]&amp;ABC[[#This Row],[XYZ]]</f>
        <v>CX</v>
      </c>
    </row>
    <row r="1007" spans="1:13" x14ac:dyDescent="0.25">
      <c r="A1007" s="22">
        <v>294202</v>
      </c>
      <c r="B1007" s="22">
        <v>93.5</v>
      </c>
      <c r="C1007" s="22">
        <v>46.75</v>
      </c>
      <c r="D1007" s="22">
        <v>61.871843353822911</v>
      </c>
      <c r="E1007" s="22">
        <v>2</v>
      </c>
      <c r="F1007" s="22">
        <f t="shared" si="30"/>
        <v>159363</v>
      </c>
      <c r="G1007" s="24">
        <f>ABC[[#This Row],[Frecuencia Acumulada]]/SUM($F$78:$F$1143)</f>
        <v>1.307191161559224E-3</v>
      </c>
      <c r="H1007" s="22">
        <f t="shared" si="31"/>
        <v>5902378.993999999</v>
      </c>
      <c r="I1007" s="24">
        <f>H1007/SUM(ABC[Carga Total])</f>
        <v>0.99961040069688589</v>
      </c>
      <c r="J1007" s="23" t="str">
        <f>IF(ABC[[#This Row],[Acum (%)]] &lt;= 0.8, "A", IF( AND(ABC[[#This Row],[Acum (%)]] &gt; 0.8, ABC[[#This Row],[Acum (%)]] &lt;= 0.95 ), "B",  IF( ABC[[#This Row],[Acum (%)]] &gt; 0.95, "C", "OTHER")))</f>
        <v>C</v>
      </c>
      <c r="K1007" s="24">
        <f>ABC[[#This Row],[Carga STDEV]]/ABC[[#This Row],[Carga Promedio]]</f>
        <v>1.3234618899213457</v>
      </c>
      <c r="L1007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1007" s="26" t="str">
        <f>ABC[[#This Row],[ABC]]&amp;ABC[[#This Row],[XYZ]]</f>
        <v>CZ</v>
      </c>
    </row>
    <row r="1008" spans="1:13" x14ac:dyDescent="0.25">
      <c r="A1008" s="22">
        <v>2257</v>
      </c>
      <c r="B1008" s="22">
        <v>89.509</v>
      </c>
      <c r="C1008" s="22">
        <v>8.9509000000000007</v>
      </c>
      <c r="D1008" s="22">
        <v>6.150412008782645</v>
      </c>
      <c r="E1008" s="22">
        <v>10</v>
      </c>
      <c r="F1008" s="22">
        <f t="shared" si="30"/>
        <v>159373</v>
      </c>
      <c r="G1008" s="24">
        <f>ABC[[#This Row],[Frecuencia Acumulada]]/SUM($F$78:$F$1143)</f>
        <v>1.3072731875728883E-3</v>
      </c>
      <c r="H1008" s="22">
        <f t="shared" si="31"/>
        <v>5902468.5029999986</v>
      </c>
      <c r="I1008" s="24">
        <f>H1008/SUM(ABC[Carga Total])</f>
        <v>0.99962555969081812</v>
      </c>
      <c r="J1008" s="23" t="str">
        <f>IF(ABC[[#This Row],[Acum (%)]] &lt;= 0.8, "A", IF( AND(ABC[[#This Row],[Acum (%)]] &gt; 0.8, ABC[[#This Row],[Acum (%)]] &lt;= 0.95 ), "B",  IF( ABC[[#This Row],[Acum (%)]] &gt; 0.95, "C", "OTHER")))</f>
        <v>C</v>
      </c>
      <c r="K1008" s="24">
        <f>ABC[[#This Row],[Carga STDEV]]/ABC[[#This Row],[Carga Promedio]]</f>
        <v>0.68712777584183093</v>
      </c>
      <c r="L1008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1008" s="26" t="str">
        <f>ABC[[#This Row],[ABC]]&amp;ABC[[#This Row],[XYZ]]</f>
        <v>CZ</v>
      </c>
    </row>
    <row r="1009" spans="1:13" x14ac:dyDescent="0.25">
      <c r="A1009" s="22">
        <v>510238</v>
      </c>
      <c r="B1009" s="22">
        <v>85.004999999999995</v>
      </c>
      <c r="C1009" s="22">
        <v>7.7277272727272726</v>
      </c>
      <c r="D1009" s="22">
        <v>3.3989052381879992</v>
      </c>
      <c r="E1009" s="22">
        <v>11</v>
      </c>
      <c r="F1009" s="22">
        <f t="shared" si="30"/>
        <v>159384</v>
      </c>
      <c r="G1009" s="24">
        <f>ABC[[#This Row],[Frecuencia Acumulada]]/SUM($F$78:$F$1143)</f>
        <v>1.3073634161879192E-3</v>
      </c>
      <c r="H1009" s="22">
        <f t="shared" si="31"/>
        <v>5902553.5079999985</v>
      </c>
      <c r="I1009" s="24">
        <f>H1009/SUM(ABC[Carga Total])</f>
        <v>0.99963995589990562</v>
      </c>
      <c r="J1009" s="23" t="str">
        <f>IF(ABC[[#This Row],[Acum (%)]] &lt;= 0.8, "A", IF( AND(ABC[[#This Row],[Acum (%)]] &gt; 0.8, ABC[[#This Row],[Acum (%)]] &lt;= 0.95 ), "B",  IF( ABC[[#This Row],[Acum (%)]] &gt; 0.95, "C", "OTHER")))</f>
        <v>C</v>
      </c>
      <c r="K1009" s="24">
        <f>ABC[[#This Row],[Carga STDEV]]/ABC[[#This Row],[Carga Promedio]]</f>
        <v>0.43983245244477376</v>
      </c>
      <c r="L100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009" s="26" t="str">
        <f>ABC[[#This Row],[ABC]]&amp;ABC[[#This Row],[XYZ]]</f>
        <v>CY</v>
      </c>
    </row>
    <row r="1010" spans="1:13" x14ac:dyDescent="0.25">
      <c r="A1010" s="22">
        <v>67213</v>
      </c>
      <c r="B1010" s="22">
        <v>84.853999999999985</v>
      </c>
      <c r="C1010" s="22">
        <v>4.991411764705882</v>
      </c>
      <c r="D1010" s="22">
        <v>3.1418761723455848</v>
      </c>
      <c r="E1010" s="22">
        <v>17</v>
      </c>
      <c r="F1010" s="22">
        <f t="shared" si="30"/>
        <v>159401</v>
      </c>
      <c r="G1010" s="24">
        <f>ABC[[#This Row],[Frecuencia Acumulada]]/SUM($F$78:$F$1143)</f>
        <v>1.3075028604111485E-3</v>
      </c>
      <c r="H1010" s="22">
        <f t="shared" si="31"/>
        <v>5902638.3619999988</v>
      </c>
      <c r="I1010" s="24">
        <f>H1010/SUM(ABC[Carga Total])</f>
        <v>0.99965432653605546</v>
      </c>
      <c r="J1010" s="23" t="str">
        <f>IF(ABC[[#This Row],[Acum (%)]] &lt;= 0.8, "A", IF( AND(ABC[[#This Row],[Acum (%)]] &gt; 0.8, ABC[[#This Row],[Acum (%)]] &lt;= 0.95 ), "B",  IF( ABC[[#This Row],[Acum (%)]] &gt; 0.95, "C", "OTHER")))</f>
        <v>C</v>
      </c>
      <c r="K1010" s="24">
        <f>ABC[[#This Row],[Carga STDEV]]/ABC[[#This Row],[Carga Promedio]]</f>
        <v>0.6294564184348993</v>
      </c>
      <c r="L1010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1010" s="26" t="str">
        <f>ABC[[#This Row],[ABC]]&amp;ABC[[#This Row],[XYZ]]</f>
        <v>CZ</v>
      </c>
    </row>
    <row r="1011" spans="1:13" x14ac:dyDescent="0.25">
      <c r="A1011" s="22">
        <v>42121</v>
      </c>
      <c r="B1011" s="22">
        <v>83.455999999999989</v>
      </c>
      <c r="C1011" s="22">
        <v>13.909333333333333</v>
      </c>
      <c r="D1011" s="22">
        <v>11.410008740867234</v>
      </c>
      <c r="E1011" s="22">
        <v>6</v>
      </c>
      <c r="F1011" s="22">
        <f t="shared" si="30"/>
        <v>159407</v>
      </c>
      <c r="G1011" s="24">
        <f>ABC[[#This Row],[Frecuencia Acumulada]]/SUM($F$78:$F$1143)</f>
        <v>1.3075520760193471E-3</v>
      </c>
      <c r="H1011" s="22">
        <f t="shared" si="31"/>
        <v>5902721.817999999</v>
      </c>
      <c r="I1011" s="24">
        <f>H1011/SUM(ABC[Carga Total])</f>
        <v>0.99966846041083468</v>
      </c>
      <c r="J1011" s="23" t="str">
        <f>IF(ABC[[#This Row],[Acum (%)]] &lt;= 0.8, "A", IF( AND(ABC[[#This Row],[Acum (%)]] &gt; 0.8, ABC[[#This Row],[Acum (%)]] &lt;= 0.95 ), "B",  IF( ABC[[#This Row],[Acum (%)]] &gt; 0.95, "C", "OTHER")))</f>
        <v>C</v>
      </c>
      <c r="K1011" s="24">
        <f>ABC[[#This Row],[Carga STDEV]]/ABC[[#This Row],[Carga Promedio]]</f>
        <v>0.82031312841741044</v>
      </c>
      <c r="L1011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1011" s="26" t="str">
        <f>ABC[[#This Row],[ABC]]&amp;ABC[[#This Row],[XYZ]]</f>
        <v>CZ</v>
      </c>
    </row>
    <row r="1012" spans="1:13" x14ac:dyDescent="0.25">
      <c r="A1012" s="22">
        <v>39414</v>
      </c>
      <c r="B1012" s="22">
        <v>78.7</v>
      </c>
      <c r="C1012" s="22">
        <v>39.35</v>
      </c>
      <c r="D1012" s="22">
        <v>27.789296500631316</v>
      </c>
      <c r="E1012" s="22">
        <v>2</v>
      </c>
      <c r="F1012" s="22">
        <f t="shared" si="30"/>
        <v>159409</v>
      </c>
      <c r="G1012" s="24">
        <f>ABC[[#This Row],[Frecuencia Acumulada]]/SUM($F$78:$F$1143)</f>
        <v>1.30756848122208E-3</v>
      </c>
      <c r="H1012" s="22">
        <f t="shared" si="31"/>
        <v>5902800.5179999992</v>
      </c>
      <c r="I1012" s="24">
        <f>H1012/SUM(ABC[Carga Total])</f>
        <v>0.99968178882275383</v>
      </c>
      <c r="J1012" s="23" t="str">
        <f>IF(ABC[[#This Row],[Acum (%)]] &lt;= 0.8, "A", IF( AND(ABC[[#This Row],[Acum (%)]] &gt; 0.8, ABC[[#This Row],[Acum (%)]] &lt;= 0.95 ), "B",  IF( ABC[[#This Row],[Acum (%)]] &gt; 0.95, "C", "OTHER")))</f>
        <v>C</v>
      </c>
      <c r="K1012" s="24">
        <f>ABC[[#This Row],[Carga STDEV]]/ABC[[#This Row],[Carga Promedio]]</f>
        <v>0.70620829734768276</v>
      </c>
      <c r="L1012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1012" s="26" t="str">
        <f>ABC[[#This Row],[ABC]]&amp;ABC[[#This Row],[XYZ]]</f>
        <v>CZ</v>
      </c>
    </row>
    <row r="1013" spans="1:13" x14ac:dyDescent="0.25">
      <c r="A1013" s="22">
        <v>39642</v>
      </c>
      <c r="B1013" s="22">
        <v>75.3</v>
      </c>
      <c r="C1013" s="22">
        <v>37.65</v>
      </c>
      <c r="D1013" s="22">
        <v>53.103719267109717</v>
      </c>
      <c r="E1013" s="22">
        <v>2</v>
      </c>
      <c r="F1013" s="22">
        <f t="shared" si="30"/>
        <v>159411</v>
      </c>
      <c r="G1013" s="24">
        <f>ABC[[#This Row],[Frecuencia Acumulada]]/SUM($F$78:$F$1143)</f>
        <v>1.3075848864248128E-3</v>
      </c>
      <c r="H1013" s="22">
        <f t="shared" si="31"/>
        <v>5902875.817999999</v>
      </c>
      <c r="I1013" s="24">
        <f>H1013/SUM(ABC[Carga Total])</f>
        <v>0.99969454142018088</v>
      </c>
      <c r="J1013" s="23" t="str">
        <f>IF(ABC[[#This Row],[Acum (%)]] &lt;= 0.8, "A", IF( AND(ABC[[#This Row],[Acum (%)]] &gt; 0.8, ABC[[#This Row],[Acum (%)]] &lt;= 0.95 ), "B",  IF( ABC[[#This Row],[Acum (%)]] &gt; 0.95, "C", "OTHER")))</f>
        <v>C</v>
      </c>
      <c r="K1013" s="24">
        <f>ABC[[#This Row],[Carga STDEV]]/ABC[[#This Row],[Carga Promedio]]</f>
        <v>1.4104573510520511</v>
      </c>
      <c r="L1013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1013" s="26" t="str">
        <f>ABC[[#This Row],[ABC]]&amp;ABC[[#This Row],[XYZ]]</f>
        <v>CZ</v>
      </c>
    </row>
    <row r="1014" spans="1:13" x14ac:dyDescent="0.25">
      <c r="A1014" s="22">
        <v>72211</v>
      </c>
      <c r="B1014" s="22">
        <v>74.801999999999992</v>
      </c>
      <c r="C1014" s="22">
        <v>6.2335000000000003</v>
      </c>
      <c r="D1014" s="22">
        <v>2.2514992378816876</v>
      </c>
      <c r="E1014" s="22">
        <v>12</v>
      </c>
      <c r="F1014" s="22">
        <f t="shared" si="30"/>
        <v>159423</v>
      </c>
      <c r="G1014" s="24">
        <f>ABC[[#This Row],[Frecuencia Acumulada]]/SUM($F$78:$F$1143)</f>
        <v>1.30768331764121E-3</v>
      </c>
      <c r="H1014" s="22">
        <f t="shared" si="31"/>
        <v>5902950.6199999992</v>
      </c>
      <c r="I1014" s="24">
        <f>H1014/SUM(ABC[Carga Total])</f>
        <v>0.99970720967772053</v>
      </c>
      <c r="J1014" s="23" t="str">
        <f>IF(ABC[[#This Row],[Acum (%)]] &lt;= 0.8, "A", IF( AND(ABC[[#This Row],[Acum (%)]] &gt; 0.8, ABC[[#This Row],[Acum (%)]] &lt;= 0.95 ), "B",  IF( ABC[[#This Row],[Acum (%)]] &gt; 0.95, "C", "OTHER")))</f>
        <v>C</v>
      </c>
      <c r="K1014" s="24">
        <f>ABC[[#This Row],[Carga STDEV]]/ABC[[#This Row],[Carga Promedio]]</f>
        <v>0.36119342871287197</v>
      </c>
      <c r="L1014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014" s="26" t="str">
        <f>ABC[[#This Row],[ABC]]&amp;ABC[[#This Row],[XYZ]]</f>
        <v>CY</v>
      </c>
    </row>
    <row r="1015" spans="1:13" x14ac:dyDescent="0.25">
      <c r="A1015" s="22">
        <v>61794</v>
      </c>
      <c r="B1015" s="22">
        <v>74.800000000000026</v>
      </c>
      <c r="C1015" s="22">
        <v>1.9684210526315788</v>
      </c>
      <c r="D1015" s="22">
        <v>0.62519413770050547</v>
      </c>
      <c r="E1015" s="22">
        <v>38</v>
      </c>
      <c r="F1015" s="22">
        <f t="shared" si="30"/>
        <v>159461</v>
      </c>
      <c r="G1015" s="24">
        <f>ABC[[#This Row],[Frecuencia Acumulada]]/SUM($F$78:$F$1143)</f>
        <v>1.3079950164931347E-3</v>
      </c>
      <c r="H1015" s="22">
        <f t="shared" si="31"/>
        <v>5903025.419999999</v>
      </c>
      <c r="I1015" s="24">
        <f>H1015/SUM(ABC[Carga Total])</f>
        <v>0.99971987759654579</v>
      </c>
      <c r="J1015" s="23" t="str">
        <f>IF(ABC[[#This Row],[Acum (%)]] &lt;= 0.8, "A", IF( AND(ABC[[#This Row],[Acum (%)]] &gt; 0.8, ABC[[#This Row],[Acum (%)]] &lt;= 0.95 ), "B",  IF( ABC[[#This Row],[Acum (%)]] &gt; 0.95, "C", "OTHER")))</f>
        <v>C</v>
      </c>
      <c r="K1015" s="24">
        <f>ABC[[#This Row],[Carga STDEV]]/ABC[[#This Row],[Carga Promedio]]</f>
        <v>0.31761199508849208</v>
      </c>
      <c r="L1015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015" s="26" t="str">
        <f>ABC[[#This Row],[ABC]]&amp;ABC[[#This Row],[XYZ]]</f>
        <v>CY</v>
      </c>
    </row>
    <row r="1016" spans="1:13" x14ac:dyDescent="0.25">
      <c r="A1016" s="22">
        <v>42120</v>
      </c>
      <c r="B1016" s="22">
        <v>74.289999999999992</v>
      </c>
      <c r="C1016" s="22">
        <v>37.144999999999996</v>
      </c>
      <c r="D1016" s="22">
        <v>41.231396410987585</v>
      </c>
      <c r="E1016" s="22">
        <v>2</v>
      </c>
      <c r="F1016" s="22">
        <f t="shared" si="30"/>
        <v>159463</v>
      </c>
      <c r="G1016" s="24">
        <f>ABC[[#This Row],[Frecuencia Acumulada]]/SUM($F$78:$F$1143)</f>
        <v>1.3080114216958674E-3</v>
      </c>
      <c r="H1016" s="22">
        <f t="shared" si="31"/>
        <v>5903099.709999999</v>
      </c>
      <c r="I1016" s="24">
        <f>H1016/SUM(ABC[Carga Total])</f>
        <v>0.99973245914319731</v>
      </c>
      <c r="J1016" s="23" t="str">
        <f>IF(ABC[[#This Row],[Acum (%)]] &lt;= 0.8, "A", IF( AND(ABC[[#This Row],[Acum (%)]] &gt; 0.8, ABC[[#This Row],[Acum (%)]] &lt;= 0.95 ), "B",  IF( ABC[[#This Row],[Acum (%)]] &gt; 0.95, "C", "OTHER")))</f>
        <v>C</v>
      </c>
      <c r="K1016" s="24">
        <f>ABC[[#This Row],[Carga STDEV]]/ABC[[#This Row],[Carga Promedio]]</f>
        <v>1.1100120180640083</v>
      </c>
      <c r="L1016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1016" s="26" t="str">
        <f>ABC[[#This Row],[ABC]]&amp;ABC[[#This Row],[XYZ]]</f>
        <v>CZ</v>
      </c>
    </row>
    <row r="1017" spans="1:13" x14ac:dyDescent="0.25">
      <c r="A1017" s="22">
        <v>42125</v>
      </c>
      <c r="B1017" s="22">
        <v>73.326999999999998</v>
      </c>
      <c r="C1017" s="22">
        <v>24.44233333333333</v>
      </c>
      <c r="D1017" s="22">
        <v>34.673573313596243</v>
      </c>
      <c r="E1017" s="22">
        <v>3</v>
      </c>
      <c r="F1017" s="22">
        <f t="shared" si="30"/>
        <v>159466</v>
      </c>
      <c r="G1017" s="24">
        <f>ABC[[#This Row],[Frecuencia Acumulada]]/SUM($F$78:$F$1143)</f>
        <v>1.3080360294999668E-3</v>
      </c>
      <c r="H1017" s="22">
        <f t="shared" si="31"/>
        <v>5903173.0369999986</v>
      </c>
      <c r="I1017" s="24">
        <f>H1017/SUM(ABC[Carga Total])</f>
        <v>0.99974487759886177</v>
      </c>
      <c r="J1017" s="23" t="str">
        <f>IF(ABC[[#This Row],[Acum (%)]] &lt;= 0.8, "A", IF( AND(ABC[[#This Row],[Acum (%)]] &gt; 0.8, ABC[[#This Row],[Acum (%)]] &lt;= 0.95 ), "B",  IF( ABC[[#This Row],[Acum (%)]] &gt; 0.95, "C", "OTHER")))</f>
        <v>C</v>
      </c>
      <c r="K1017" s="24">
        <f>ABC[[#This Row],[Carga STDEV]]/ABC[[#This Row],[Carga Promedio]]</f>
        <v>1.4185868771501458</v>
      </c>
      <c r="L1017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1017" s="26" t="str">
        <f>ABC[[#This Row],[ABC]]&amp;ABC[[#This Row],[XYZ]]</f>
        <v>CZ</v>
      </c>
    </row>
    <row r="1018" spans="1:13" x14ac:dyDescent="0.25">
      <c r="A1018" s="22">
        <v>72227</v>
      </c>
      <c r="B1018" s="22">
        <v>70.092999999999989</v>
      </c>
      <c r="C1018" s="22">
        <v>8.7616249999999987</v>
      </c>
      <c r="D1018" s="22">
        <v>4.4219960243407854</v>
      </c>
      <c r="E1018" s="22">
        <v>8</v>
      </c>
      <c r="F1018" s="22">
        <f t="shared" si="30"/>
        <v>159474</v>
      </c>
      <c r="G1018" s="24">
        <f>ABC[[#This Row],[Frecuencia Acumulada]]/SUM($F$78:$F$1143)</f>
        <v>1.3081016503108983E-3</v>
      </c>
      <c r="H1018" s="22">
        <f t="shared" si="31"/>
        <v>5903243.129999999</v>
      </c>
      <c r="I1018" s="24">
        <f>H1018/SUM(ABC[Carga Total])</f>
        <v>0.99975674835332995</v>
      </c>
      <c r="J1018" s="23" t="str">
        <f>IF(ABC[[#This Row],[Acum (%)]] &lt;= 0.8, "A", IF( AND(ABC[[#This Row],[Acum (%)]] &gt; 0.8, ABC[[#This Row],[Acum (%)]] &lt;= 0.95 ), "B",  IF( ABC[[#This Row],[Acum (%)]] &gt; 0.95, "C", "OTHER")))</f>
        <v>C</v>
      </c>
      <c r="K1018" s="24">
        <f>ABC[[#This Row],[Carga STDEV]]/ABC[[#This Row],[Carga Promedio]]</f>
        <v>0.50470044362099342</v>
      </c>
      <c r="L101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018" s="26" t="str">
        <f>ABC[[#This Row],[ABC]]&amp;ABC[[#This Row],[XYZ]]</f>
        <v>CY</v>
      </c>
    </row>
    <row r="1019" spans="1:13" x14ac:dyDescent="0.25">
      <c r="A1019" s="22">
        <v>67211</v>
      </c>
      <c r="B1019" s="22">
        <v>68.400000000000006</v>
      </c>
      <c r="C1019" s="22">
        <v>4.8857142857142852</v>
      </c>
      <c r="D1019" s="22">
        <v>1.1093013344215585</v>
      </c>
      <c r="E1019" s="22">
        <v>14</v>
      </c>
      <c r="F1019" s="22">
        <f t="shared" si="30"/>
        <v>159488</v>
      </c>
      <c r="G1019" s="24">
        <f>ABC[[#This Row],[Frecuencia Acumulada]]/SUM($F$78:$F$1143)</f>
        <v>1.3082164867300283E-3</v>
      </c>
      <c r="H1019" s="22">
        <f t="shared" si="31"/>
        <v>5903311.5299999993</v>
      </c>
      <c r="I1019" s="24">
        <f>H1019/SUM(ABC[Carga Total])</f>
        <v>0.99976833238605267</v>
      </c>
      <c r="J1019" s="23" t="str">
        <f>IF(ABC[[#This Row],[Acum (%)]] &lt;= 0.8, "A", IF( AND(ABC[[#This Row],[Acum (%)]] &gt; 0.8, ABC[[#This Row],[Acum (%)]] &lt;= 0.95 ), "B",  IF( ABC[[#This Row],[Acum (%)]] &gt; 0.95, "C", "OTHER")))</f>
        <v>C</v>
      </c>
      <c r="K1019" s="24">
        <f>ABC[[#This Row],[Carga STDEV]]/ABC[[#This Row],[Carga Promedio]]</f>
        <v>0.22704998072955879</v>
      </c>
      <c r="L1019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19" s="26" t="str">
        <f>ABC[[#This Row],[ABC]]&amp;ABC[[#This Row],[XYZ]]</f>
        <v>CX</v>
      </c>
    </row>
    <row r="1020" spans="1:13" x14ac:dyDescent="0.25">
      <c r="A1020" s="22">
        <v>617104</v>
      </c>
      <c r="B1020" s="22">
        <v>66.2</v>
      </c>
      <c r="C1020" s="22">
        <v>3.8941176470588235</v>
      </c>
      <c r="D1020" s="22">
        <v>0.52852458343403252</v>
      </c>
      <c r="E1020" s="22">
        <v>17</v>
      </c>
      <c r="F1020" s="22">
        <f t="shared" si="30"/>
        <v>159505</v>
      </c>
      <c r="G1020" s="24">
        <f>ABC[[#This Row],[Frecuencia Acumulada]]/SUM($F$78:$F$1143)</f>
        <v>1.3083559309532578E-3</v>
      </c>
      <c r="H1020" s="22">
        <f t="shared" si="31"/>
        <v>5903377.7299999995</v>
      </c>
      <c r="I1020" s="24">
        <f>H1020/SUM(ABC[Carga Total])</f>
        <v>0.99977954383292744</v>
      </c>
      <c r="J1020" s="23" t="str">
        <f>IF(ABC[[#This Row],[Acum (%)]] &lt;= 0.8, "A", IF( AND(ABC[[#This Row],[Acum (%)]] &gt; 0.8, ABC[[#This Row],[Acum (%)]] &lt;= 0.95 ), "B",  IF( ABC[[#This Row],[Acum (%)]] &gt; 0.95, "C", "OTHER")))</f>
        <v>C</v>
      </c>
      <c r="K1020" s="24">
        <f>ABC[[#This Row],[Carga STDEV]]/ABC[[#This Row],[Carga Promedio]]</f>
        <v>0.13572383562505366</v>
      </c>
      <c r="L102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20" s="26" t="str">
        <f>ABC[[#This Row],[ABC]]&amp;ABC[[#This Row],[XYZ]]</f>
        <v>CX</v>
      </c>
    </row>
    <row r="1021" spans="1:13" x14ac:dyDescent="0.25">
      <c r="A1021" s="22">
        <v>39619</v>
      </c>
      <c r="B1021" s="22">
        <v>65.900000000000006</v>
      </c>
      <c r="C1021" s="22">
        <v>21.966666666666665</v>
      </c>
      <c r="D1021" s="22">
        <v>6.7855238068503834</v>
      </c>
      <c r="E1021" s="22">
        <v>3</v>
      </c>
      <c r="F1021" s="22">
        <f t="shared" si="30"/>
        <v>159508</v>
      </c>
      <c r="G1021" s="24">
        <f>ABC[[#This Row],[Frecuencia Acumulada]]/SUM($F$78:$F$1143)</f>
        <v>1.3083805387573571E-3</v>
      </c>
      <c r="H1021" s="22">
        <f t="shared" si="31"/>
        <v>5903443.6299999999</v>
      </c>
      <c r="I1021" s="24">
        <f>H1021/SUM(ABC[Carga Total])</f>
        <v>0.99979070447264129</v>
      </c>
      <c r="J1021" s="23" t="str">
        <f>IF(ABC[[#This Row],[Acum (%)]] &lt;= 0.8, "A", IF( AND(ABC[[#This Row],[Acum (%)]] &gt; 0.8, ABC[[#This Row],[Acum (%)]] &lt;= 0.95 ), "B",  IF( ABC[[#This Row],[Acum (%)]] &gt; 0.95, "C", "OTHER")))</f>
        <v>C</v>
      </c>
      <c r="K1021" s="24">
        <f>ABC[[#This Row],[Carga STDEV]]/ABC[[#This Row],[Carga Promedio]]</f>
        <v>0.30890093202657287</v>
      </c>
      <c r="L102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021" s="26" t="str">
        <f>ABC[[#This Row],[ABC]]&amp;ABC[[#This Row],[XYZ]]</f>
        <v>CY</v>
      </c>
    </row>
    <row r="1022" spans="1:13" x14ac:dyDescent="0.25">
      <c r="A1022" s="22">
        <v>23026</v>
      </c>
      <c r="B1022" s="22">
        <v>64.103000000000009</v>
      </c>
      <c r="C1022" s="22">
        <v>21.367666666666665</v>
      </c>
      <c r="D1022" s="22">
        <v>13.436548527554734</v>
      </c>
      <c r="E1022" s="22">
        <v>3</v>
      </c>
      <c r="F1022" s="22">
        <f t="shared" si="30"/>
        <v>159511</v>
      </c>
      <c r="G1022" s="24">
        <f>ABC[[#This Row],[Frecuencia Acumulada]]/SUM($F$78:$F$1143)</f>
        <v>1.3084051465614564E-3</v>
      </c>
      <c r="H1022" s="22">
        <f t="shared" si="31"/>
        <v>5903507.733</v>
      </c>
      <c r="I1022" s="24">
        <f>H1022/SUM(ABC[Carga Total])</f>
        <v>0.9998015607774603</v>
      </c>
      <c r="J1022" s="23" t="str">
        <f>IF(ABC[[#This Row],[Acum (%)]] &lt;= 0.8, "A", IF( AND(ABC[[#This Row],[Acum (%)]] &gt; 0.8, ABC[[#This Row],[Acum (%)]] &lt;= 0.95 ), "B",  IF( ABC[[#This Row],[Acum (%)]] &gt; 0.95, "C", "OTHER")))</f>
        <v>C</v>
      </c>
      <c r="K1022" s="24">
        <f>ABC[[#This Row],[Carga STDEV]]/ABC[[#This Row],[Carga Promedio]]</f>
        <v>0.62882619507143511</v>
      </c>
      <c r="L1022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1022" s="26" t="str">
        <f>ABC[[#This Row],[ABC]]&amp;ABC[[#This Row],[XYZ]]</f>
        <v>CZ</v>
      </c>
    </row>
    <row r="1023" spans="1:13" x14ac:dyDescent="0.25">
      <c r="A1023" s="22">
        <v>3972</v>
      </c>
      <c r="B1023" s="22">
        <v>63.6</v>
      </c>
      <c r="C1023" s="22">
        <v>31.8</v>
      </c>
      <c r="D1023" s="22">
        <v>10.323759005323595</v>
      </c>
      <c r="E1023" s="22">
        <v>2</v>
      </c>
      <c r="F1023" s="22">
        <f t="shared" si="30"/>
        <v>159513</v>
      </c>
      <c r="G1023" s="24">
        <f>ABC[[#This Row],[Frecuencia Acumulada]]/SUM($F$78:$F$1143)</f>
        <v>1.3084215517641892E-3</v>
      </c>
      <c r="H1023" s="22">
        <f t="shared" si="31"/>
        <v>5903571.3329999996</v>
      </c>
      <c r="I1023" s="24">
        <f>H1023/SUM(ABC[Carga Total])</f>
        <v>0.99981233189560581</v>
      </c>
      <c r="J1023" s="23" t="str">
        <f>IF(ABC[[#This Row],[Acum (%)]] &lt;= 0.8, "A", IF( AND(ABC[[#This Row],[Acum (%)]] &gt; 0.8, ABC[[#This Row],[Acum (%)]] &lt;= 0.95 ), "B",  IF( ABC[[#This Row],[Acum (%)]] &gt; 0.95, "C", "OTHER")))</f>
        <v>C</v>
      </c>
      <c r="K1023" s="24">
        <f>ABC[[#This Row],[Carga STDEV]]/ABC[[#This Row],[Carga Promedio]]</f>
        <v>0.32464650960137093</v>
      </c>
      <c r="L1023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023" s="26" t="str">
        <f>ABC[[#This Row],[ABC]]&amp;ABC[[#This Row],[XYZ]]</f>
        <v>CY</v>
      </c>
    </row>
    <row r="1024" spans="1:13" x14ac:dyDescent="0.25">
      <c r="A1024" s="22">
        <v>67216</v>
      </c>
      <c r="B1024" s="22">
        <v>63.499999999999993</v>
      </c>
      <c r="C1024" s="22">
        <v>6.35</v>
      </c>
      <c r="D1024" s="22">
        <v>1.6119346554166933</v>
      </c>
      <c r="E1024" s="22">
        <v>10</v>
      </c>
      <c r="F1024" s="22">
        <f t="shared" si="30"/>
        <v>159523</v>
      </c>
      <c r="G1024" s="24">
        <f>ABC[[#This Row],[Frecuencia Acumulada]]/SUM($F$78:$F$1143)</f>
        <v>1.3085035777778537E-3</v>
      </c>
      <c r="H1024" s="22">
        <f t="shared" si="31"/>
        <v>5903634.8329999996</v>
      </c>
      <c r="I1024" s="24">
        <f>H1024/SUM(ABC[Carga Total])</f>
        <v>0.99982308607803094</v>
      </c>
      <c r="J1024" s="23" t="str">
        <f>IF(ABC[[#This Row],[Acum (%)]] &lt;= 0.8, "A", IF( AND(ABC[[#This Row],[Acum (%)]] &gt; 0.8, ABC[[#This Row],[Acum (%)]] &lt;= 0.95 ), "B",  IF( ABC[[#This Row],[Acum (%)]] &gt; 0.95, "C", "OTHER")))</f>
        <v>C</v>
      </c>
      <c r="K1024" s="24">
        <f>ABC[[#This Row],[Carga STDEV]]/ABC[[#This Row],[Carga Promedio]]</f>
        <v>0.25384797723097535</v>
      </c>
      <c r="L102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24" s="26" t="str">
        <f>ABC[[#This Row],[ABC]]&amp;ABC[[#This Row],[XYZ]]</f>
        <v>CX</v>
      </c>
    </row>
    <row r="1025" spans="1:13" x14ac:dyDescent="0.25">
      <c r="A1025" s="22">
        <v>3120496</v>
      </c>
      <c r="B1025" s="22">
        <v>62.4</v>
      </c>
      <c r="C1025" s="22">
        <v>62.4</v>
      </c>
      <c r="D1025" s="22">
        <v>0</v>
      </c>
      <c r="E1025" s="22">
        <v>1</v>
      </c>
      <c r="F1025" s="22">
        <f t="shared" si="30"/>
        <v>159524</v>
      </c>
      <c r="G1025" s="24">
        <f>ABC[[#This Row],[Frecuencia Acumulada]]/SUM($F$78:$F$1143)</f>
        <v>1.3085117803792201E-3</v>
      </c>
      <c r="H1025" s="22">
        <f t="shared" si="31"/>
        <v>5903697.233</v>
      </c>
      <c r="I1025" s="24">
        <f>H1025/SUM(ABC[Carga Total])</f>
        <v>0.99983365396753232</v>
      </c>
      <c r="J1025" s="23" t="str">
        <f>IF(ABC[[#This Row],[Acum (%)]] &lt;= 0.8, "A", IF( AND(ABC[[#This Row],[Acum (%)]] &gt; 0.8, ABC[[#This Row],[Acum (%)]] &lt;= 0.95 ), "B",  IF( ABC[[#This Row],[Acum (%)]] &gt; 0.95, "C", "OTHER")))</f>
        <v>C</v>
      </c>
      <c r="K1025" s="24">
        <f>ABC[[#This Row],[Carga STDEV]]/ABC[[#This Row],[Carga Promedio]]</f>
        <v>0</v>
      </c>
      <c r="L102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25" s="26" t="str">
        <f>ABC[[#This Row],[ABC]]&amp;ABC[[#This Row],[XYZ]]</f>
        <v>CX</v>
      </c>
    </row>
    <row r="1026" spans="1:13" x14ac:dyDescent="0.25">
      <c r="A1026" s="22">
        <v>42118</v>
      </c>
      <c r="B1026" s="22">
        <v>58.14</v>
      </c>
      <c r="C1026" s="22">
        <v>29.07</v>
      </c>
      <c r="D1026" s="22">
        <v>20.803081502508228</v>
      </c>
      <c r="E1026" s="22">
        <v>2</v>
      </c>
      <c r="F1026" s="22">
        <f t="shared" si="30"/>
        <v>159526</v>
      </c>
      <c r="G1026" s="24">
        <f>ABC[[#This Row],[Frecuencia Acumulada]]/SUM($F$78:$F$1143)</f>
        <v>1.308528185581953E-3</v>
      </c>
      <c r="H1026" s="22">
        <f t="shared" si="31"/>
        <v>5903755.3729999997</v>
      </c>
      <c r="I1026" s="24">
        <f>H1026/SUM(ABC[Carga Total])</f>
        <v>0.99984350039534653</v>
      </c>
      <c r="J1026" s="23" t="str">
        <f>IF(ABC[[#This Row],[Acum (%)]] &lt;= 0.8, "A", IF( AND(ABC[[#This Row],[Acum (%)]] &gt; 0.8, ABC[[#This Row],[Acum (%)]] &lt;= 0.95 ), "B",  IF( ABC[[#This Row],[Acum (%)]] &gt; 0.95, "C", "OTHER")))</f>
        <v>C</v>
      </c>
      <c r="K1026" s="24">
        <f>ABC[[#This Row],[Carga STDEV]]/ABC[[#This Row],[Carga Promedio]]</f>
        <v>0.7156202787240532</v>
      </c>
      <c r="L1026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1026" s="26" t="str">
        <f>ABC[[#This Row],[ABC]]&amp;ABC[[#This Row],[XYZ]]</f>
        <v>CZ</v>
      </c>
    </row>
    <row r="1027" spans="1:13" x14ac:dyDescent="0.25">
      <c r="A1027" s="22">
        <v>9914</v>
      </c>
      <c r="B1027" s="22">
        <v>58.113999999999997</v>
      </c>
      <c r="C1027" s="22">
        <v>8.3019999999999996</v>
      </c>
      <c r="D1027" s="22">
        <v>3.2580091569341341</v>
      </c>
      <c r="E1027" s="22">
        <v>7</v>
      </c>
      <c r="F1027" s="22">
        <f t="shared" ref="F1027:F1067" si="32">F1026+E1027</f>
        <v>159533</v>
      </c>
      <c r="G1027" s="24">
        <f>ABC[[#This Row],[Frecuencia Acumulada]]/SUM($F$78:$F$1143)</f>
        <v>1.308585603791518E-3</v>
      </c>
      <c r="H1027" s="22">
        <f t="shared" si="31"/>
        <v>5903813.4869999997</v>
      </c>
      <c r="I1027" s="24">
        <f>H1027/SUM(ABC[Carga Total])</f>
        <v>0.99985334241987345</v>
      </c>
      <c r="J1027" s="23" t="str">
        <f>IF(ABC[[#This Row],[Acum (%)]] &lt;= 0.8, "A", IF( AND(ABC[[#This Row],[Acum (%)]] &gt; 0.8, ABC[[#This Row],[Acum (%)]] &lt;= 0.95 ), "B",  IF( ABC[[#This Row],[Acum (%)]] &gt; 0.95, "C", "OTHER")))</f>
        <v>C</v>
      </c>
      <c r="K1027" s="24">
        <f>ABC[[#This Row],[Carga STDEV]]/ABC[[#This Row],[Carga Promedio]]</f>
        <v>0.39243666067623878</v>
      </c>
      <c r="L1027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027" s="26" t="str">
        <f>ABC[[#This Row],[ABC]]&amp;ABC[[#This Row],[XYZ]]</f>
        <v>CY</v>
      </c>
    </row>
    <row r="1028" spans="1:13" x14ac:dyDescent="0.25">
      <c r="A1028" s="22">
        <v>3130243</v>
      </c>
      <c r="B1028" s="22">
        <v>56.2</v>
      </c>
      <c r="C1028" s="22">
        <v>56.2</v>
      </c>
      <c r="D1028" s="22">
        <v>0</v>
      </c>
      <c r="E1028" s="22">
        <v>1</v>
      </c>
      <c r="F1028" s="22">
        <f t="shared" si="32"/>
        <v>159534</v>
      </c>
      <c r="G1028" s="24">
        <f>ABC[[#This Row],[Frecuencia Acumulada]]/SUM($F$78:$F$1143)</f>
        <v>1.3085938063928844E-3</v>
      </c>
      <c r="H1028" s="22">
        <f t="shared" ref="H1028:H1067" si="33">H1027+B1028</f>
        <v>5903869.6869999999</v>
      </c>
      <c r="I1028" s="24">
        <f>H1028/SUM(ABC[Carga Total])</f>
        <v>0.99986286029471283</v>
      </c>
      <c r="J1028" s="23" t="str">
        <f>IF(ABC[[#This Row],[Acum (%)]] &lt;= 0.8, "A", IF( AND(ABC[[#This Row],[Acum (%)]] &gt; 0.8, ABC[[#This Row],[Acum (%)]] &lt;= 0.95 ), "B",  IF( ABC[[#This Row],[Acum (%)]] &gt; 0.95, "C", "OTHER")))</f>
        <v>C</v>
      </c>
      <c r="K1028" s="24">
        <f>ABC[[#This Row],[Carga STDEV]]/ABC[[#This Row],[Carga Promedio]]</f>
        <v>0</v>
      </c>
      <c r="L1028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28" s="26" t="str">
        <f>ABC[[#This Row],[ABC]]&amp;ABC[[#This Row],[XYZ]]</f>
        <v>CX</v>
      </c>
    </row>
    <row r="1029" spans="1:13" x14ac:dyDescent="0.25">
      <c r="A1029" s="22">
        <v>48111</v>
      </c>
      <c r="B1029" s="22">
        <v>55.096000000000004</v>
      </c>
      <c r="C1029" s="22">
        <v>11.019200000000001</v>
      </c>
      <c r="D1029" s="22">
        <v>4.5156449373262291</v>
      </c>
      <c r="E1029" s="22">
        <v>5</v>
      </c>
      <c r="F1029" s="22">
        <f t="shared" si="32"/>
        <v>159539</v>
      </c>
      <c r="G1029" s="24">
        <f>ABC[[#This Row],[Frecuencia Acumulada]]/SUM($F$78:$F$1143)</f>
        <v>1.3086348193997166E-3</v>
      </c>
      <c r="H1029" s="22">
        <f t="shared" si="33"/>
        <v>5903924.7829999998</v>
      </c>
      <c r="I1029" s="24">
        <f>H1029/SUM(ABC[Carga Total])</f>
        <v>0.99987219119919934</v>
      </c>
      <c r="J1029" s="23" t="str">
        <f>IF(ABC[[#This Row],[Acum (%)]] &lt;= 0.8, "A", IF( AND(ABC[[#This Row],[Acum (%)]] &gt; 0.8, ABC[[#This Row],[Acum (%)]] &lt;= 0.95 ), "B",  IF( ABC[[#This Row],[Acum (%)]] &gt; 0.95, "C", "OTHER")))</f>
        <v>C</v>
      </c>
      <c r="K1029" s="24">
        <f>ABC[[#This Row],[Carga STDEV]]/ABC[[#This Row],[Carga Promedio]]</f>
        <v>0.40979789252633841</v>
      </c>
      <c r="L1029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029" s="26" t="str">
        <f>ABC[[#This Row],[ABC]]&amp;ABC[[#This Row],[XYZ]]</f>
        <v>CY</v>
      </c>
    </row>
    <row r="1030" spans="1:13" x14ac:dyDescent="0.25">
      <c r="A1030" s="22">
        <v>7041</v>
      </c>
      <c r="B1030" s="22">
        <v>55.003</v>
      </c>
      <c r="C1030" s="22">
        <v>55.003</v>
      </c>
      <c r="D1030" s="22">
        <v>0</v>
      </c>
      <c r="E1030" s="22">
        <v>1</v>
      </c>
      <c r="F1030" s="22">
        <f t="shared" si="32"/>
        <v>159540</v>
      </c>
      <c r="G1030" s="24">
        <f>ABC[[#This Row],[Frecuencia Acumulada]]/SUM($F$78:$F$1143)</f>
        <v>1.308643022001083E-3</v>
      </c>
      <c r="H1030" s="22">
        <f t="shared" si="33"/>
        <v>5903979.7859999994</v>
      </c>
      <c r="I1030" s="24">
        <f>H1030/SUM(ABC[Carga Total])</f>
        <v>0.99988150635346595</v>
      </c>
      <c r="J1030" s="23" t="str">
        <f>IF(ABC[[#This Row],[Acum (%)]] &lt;= 0.8, "A", IF( AND(ABC[[#This Row],[Acum (%)]] &gt; 0.8, ABC[[#This Row],[Acum (%)]] &lt;= 0.95 ), "B",  IF( ABC[[#This Row],[Acum (%)]] &gt; 0.95, "C", "OTHER")))</f>
        <v>C</v>
      </c>
      <c r="K1030" s="24">
        <f>ABC[[#This Row],[Carga STDEV]]/ABC[[#This Row],[Carga Promedio]]</f>
        <v>0</v>
      </c>
      <c r="L103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30" s="26" t="str">
        <f>ABC[[#This Row],[ABC]]&amp;ABC[[#This Row],[XYZ]]</f>
        <v>CX</v>
      </c>
    </row>
    <row r="1031" spans="1:13" x14ac:dyDescent="0.25">
      <c r="A1031" s="22">
        <v>334443</v>
      </c>
      <c r="B1031" s="22">
        <v>54.3</v>
      </c>
      <c r="C1031" s="22">
        <v>7.7571428571428571</v>
      </c>
      <c r="D1031" s="22">
        <v>1.7775049393809881</v>
      </c>
      <c r="E1031" s="22">
        <v>7</v>
      </c>
      <c r="F1031" s="22">
        <f t="shared" si="32"/>
        <v>159547</v>
      </c>
      <c r="G1031" s="24">
        <f>ABC[[#This Row],[Frecuencia Acumulada]]/SUM($F$78:$F$1143)</f>
        <v>1.308700440210648E-3</v>
      </c>
      <c r="H1031" s="22">
        <f t="shared" si="33"/>
        <v>5904034.0859999992</v>
      </c>
      <c r="I1031" s="24">
        <f>H1031/SUM(ABC[Carga Total])</f>
        <v>0.99989070244961853</v>
      </c>
      <c r="J1031" s="23" t="str">
        <f>IF(ABC[[#This Row],[Acum (%)]] &lt;= 0.8, "A", IF( AND(ABC[[#This Row],[Acum (%)]] &gt; 0.8, ABC[[#This Row],[Acum (%)]] &lt;= 0.95 ), "B",  IF( ABC[[#This Row],[Acum (%)]] &gt; 0.95, "C", "OTHER")))</f>
        <v>C</v>
      </c>
      <c r="K1031" s="24">
        <f>ABC[[#This Row],[Carga STDEV]]/ABC[[#This Row],[Carga Promedio]]</f>
        <v>0.22914428316145335</v>
      </c>
      <c r="L103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31" s="26" t="str">
        <f>ABC[[#This Row],[ABC]]&amp;ABC[[#This Row],[XYZ]]</f>
        <v>CX</v>
      </c>
    </row>
    <row r="1032" spans="1:13" x14ac:dyDescent="0.25">
      <c r="A1032" s="22">
        <v>57026</v>
      </c>
      <c r="B1032" s="22">
        <v>53.7</v>
      </c>
      <c r="C1032" s="22">
        <v>17.899999999999999</v>
      </c>
      <c r="D1032" s="22">
        <v>0.62449979983983939</v>
      </c>
      <c r="E1032" s="22">
        <v>3</v>
      </c>
      <c r="F1032" s="22">
        <f t="shared" si="32"/>
        <v>159550</v>
      </c>
      <c r="G1032" s="24">
        <f>ABC[[#This Row],[Frecuencia Acumulada]]/SUM($F$78:$F$1143)</f>
        <v>1.3087250480147473E-3</v>
      </c>
      <c r="H1032" s="22">
        <f t="shared" si="33"/>
        <v>5904087.7859999994</v>
      </c>
      <c r="I1032" s="24">
        <f>H1032/SUM(ABC[Carga Total])</f>
        <v>0.99989979693144904</v>
      </c>
      <c r="J1032" s="23" t="str">
        <f>IF(ABC[[#This Row],[Acum (%)]] &lt;= 0.8, "A", IF( AND(ABC[[#This Row],[Acum (%)]] &gt; 0.8, ABC[[#This Row],[Acum (%)]] &lt;= 0.95 ), "B",  IF( ABC[[#This Row],[Acum (%)]] &gt; 0.95, "C", "OTHER")))</f>
        <v>C</v>
      </c>
      <c r="K1032" s="24">
        <f>ABC[[#This Row],[Carga STDEV]]/ABC[[#This Row],[Carga Promedio]]</f>
        <v>3.4888256974292708E-2</v>
      </c>
      <c r="L103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32" s="26" t="str">
        <f>ABC[[#This Row],[ABC]]&amp;ABC[[#This Row],[XYZ]]</f>
        <v>CX</v>
      </c>
    </row>
    <row r="1033" spans="1:13" x14ac:dyDescent="0.25">
      <c r="A1033" s="22">
        <v>510151</v>
      </c>
      <c r="B1033" s="22">
        <v>53.68</v>
      </c>
      <c r="C1033" s="22">
        <v>10.736000000000001</v>
      </c>
      <c r="D1033" s="22">
        <v>1.4530932523413622</v>
      </c>
      <c r="E1033" s="22">
        <v>5</v>
      </c>
      <c r="F1033" s="22">
        <f t="shared" si="32"/>
        <v>159555</v>
      </c>
      <c r="G1033" s="24">
        <f>ABC[[#This Row],[Frecuencia Acumulada]]/SUM($F$78:$F$1143)</f>
        <v>1.3087660610215796E-3</v>
      </c>
      <c r="H1033" s="22">
        <f t="shared" si="33"/>
        <v>5904141.4659999991</v>
      </c>
      <c r="I1033" s="24">
        <f>H1033/SUM(ABC[Carga Total])</f>
        <v>0.99990888802613542</v>
      </c>
      <c r="J1033" s="23" t="str">
        <f>IF(ABC[[#This Row],[Acum (%)]] &lt;= 0.8, "A", IF( AND(ABC[[#This Row],[Acum (%)]] &gt; 0.8, ABC[[#This Row],[Acum (%)]] &lt;= 0.95 ), "B",  IF( ABC[[#This Row],[Acum (%)]] &gt; 0.95, "C", "OTHER")))</f>
        <v>C</v>
      </c>
      <c r="K1033" s="24">
        <f>ABC[[#This Row],[Carga STDEV]]/ABC[[#This Row],[Carga Promedio]]</f>
        <v>0.13534773214804044</v>
      </c>
      <c r="L103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33" s="26" t="str">
        <f>ABC[[#This Row],[ABC]]&amp;ABC[[#This Row],[XYZ]]</f>
        <v>CX</v>
      </c>
    </row>
    <row r="1034" spans="1:13" x14ac:dyDescent="0.25">
      <c r="A1034" s="22">
        <v>3120494</v>
      </c>
      <c r="B1034" s="22">
        <v>53.1</v>
      </c>
      <c r="C1034" s="22">
        <v>53.1</v>
      </c>
      <c r="D1034" s="22">
        <v>0</v>
      </c>
      <c r="E1034" s="22">
        <v>1</v>
      </c>
      <c r="F1034" s="22">
        <f t="shared" si="32"/>
        <v>159556</v>
      </c>
      <c r="G1034" s="24">
        <f>ABC[[#This Row],[Frecuencia Acumulada]]/SUM($F$78:$F$1143)</f>
        <v>1.3087742636229459E-3</v>
      </c>
      <c r="H1034" s="22">
        <f t="shared" si="33"/>
        <v>5904194.5659999987</v>
      </c>
      <c r="I1034" s="24">
        <f>H1034/SUM(ABC[Carga Total])</f>
        <v>0.99991788089364364</v>
      </c>
      <c r="J1034" s="23" t="str">
        <f>IF(ABC[[#This Row],[Acum (%)]] &lt;= 0.8, "A", IF( AND(ABC[[#This Row],[Acum (%)]] &gt; 0.8, ABC[[#This Row],[Acum (%)]] &lt;= 0.95 ), "B",  IF( ABC[[#This Row],[Acum (%)]] &gt; 0.95, "C", "OTHER")))</f>
        <v>C</v>
      </c>
      <c r="K1034" s="24">
        <f>ABC[[#This Row],[Carga STDEV]]/ABC[[#This Row],[Carga Promedio]]</f>
        <v>0</v>
      </c>
      <c r="L103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34" s="26" t="str">
        <f>ABC[[#This Row],[ABC]]&amp;ABC[[#This Row],[XYZ]]</f>
        <v>CX</v>
      </c>
    </row>
    <row r="1035" spans="1:13" x14ac:dyDescent="0.25">
      <c r="A1035" s="22">
        <v>3061</v>
      </c>
      <c r="B1035" s="22">
        <v>50.034999999999997</v>
      </c>
      <c r="C1035" s="22">
        <v>10.007</v>
      </c>
      <c r="D1035" s="22">
        <v>1.5099668870541703E-2</v>
      </c>
      <c r="E1035" s="22">
        <v>5</v>
      </c>
      <c r="F1035" s="22">
        <f t="shared" si="32"/>
        <v>159561</v>
      </c>
      <c r="G1035" s="24">
        <f>ABC[[#This Row],[Frecuencia Acumulada]]/SUM($F$78:$F$1143)</f>
        <v>1.3088152766297782E-3</v>
      </c>
      <c r="H1035" s="22">
        <f t="shared" si="33"/>
        <v>5904244.6009999989</v>
      </c>
      <c r="I1035" s="24">
        <f>H1035/SUM(ABC[Carga Total])</f>
        <v>0.99992635468132318</v>
      </c>
      <c r="J1035" s="23" t="str">
        <f>IF(ABC[[#This Row],[Acum (%)]] &lt;= 0.8, "A", IF( AND(ABC[[#This Row],[Acum (%)]] &gt; 0.8, ABC[[#This Row],[Acum (%)]] &lt;= 0.95 ), "B",  IF( ABC[[#This Row],[Acum (%)]] &gt; 0.95, "C", "OTHER")))</f>
        <v>C</v>
      </c>
      <c r="K1035" s="24">
        <f>ABC[[#This Row],[Carga STDEV]]/ABC[[#This Row],[Carga Promedio]]</f>
        <v>1.5089106495994506E-3</v>
      </c>
      <c r="L103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35" s="26" t="str">
        <f>ABC[[#This Row],[ABC]]&amp;ABC[[#This Row],[XYZ]]</f>
        <v>CX</v>
      </c>
    </row>
    <row r="1036" spans="1:13" x14ac:dyDescent="0.25">
      <c r="A1036" s="22">
        <v>48137</v>
      </c>
      <c r="B1036" s="22">
        <v>41.4</v>
      </c>
      <c r="C1036" s="22">
        <v>13.8</v>
      </c>
      <c r="D1036" s="22">
        <v>1.3747727084867516</v>
      </c>
      <c r="E1036" s="22">
        <v>3</v>
      </c>
      <c r="F1036" s="22">
        <f t="shared" si="32"/>
        <v>159564</v>
      </c>
      <c r="G1036" s="24">
        <f>ABC[[#This Row],[Frecuencia Acumulada]]/SUM($F$78:$F$1143)</f>
        <v>1.3088398844338775E-3</v>
      </c>
      <c r="H1036" s="22">
        <f t="shared" si="33"/>
        <v>5904286.0009999992</v>
      </c>
      <c r="I1036" s="24">
        <f>H1036/SUM(ABC[Carga Total])</f>
        <v>0.99993336606955008</v>
      </c>
      <c r="J1036" s="23" t="str">
        <f>IF(ABC[[#This Row],[Acum (%)]] &lt;= 0.8, "A", IF( AND(ABC[[#This Row],[Acum (%)]] &gt; 0.8, ABC[[#This Row],[Acum (%)]] &lt;= 0.95 ), "B",  IF( ABC[[#This Row],[Acum (%)]] &gt; 0.95, "C", "OTHER")))</f>
        <v>C</v>
      </c>
      <c r="K1036" s="24">
        <f>ABC[[#This Row],[Carga STDEV]]/ABC[[#This Row],[Carga Promedio]]</f>
        <v>9.9621210759909526E-2</v>
      </c>
      <c r="L103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36" s="26" t="str">
        <f>ABC[[#This Row],[ABC]]&amp;ABC[[#This Row],[XYZ]]</f>
        <v>CX</v>
      </c>
    </row>
    <row r="1037" spans="1:13" x14ac:dyDescent="0.25">
      <c r="A1037" s="22">
        <v>7228</v>
      </c>
      <c r="B1037" s="22">
        <v>38.128999999999998</v>
      </c>
      <c r="C1037" s="22">
        <v>4.7661249999999997</v>
      </c>
      <c r="D1037" s="22">
        <v>0.71443952808177835</v>
      </c>
      <c r="E1037" s="22">
        <v>8</v>
      </c>
      <c r="F1037" s="22">
        <f t="shared" si="32"/>
        <v>159572</v>
      </c>
      <c r="G1037" s="24">
        <f>ABC[[#This Row],[Frecuencia Acumulada]]/SUM($F$78:$F$1143)</f>
        <v>1.3089055052448088E-3</v>
      </c>
      <c r="H1037" s="22">
        <f t="shared" si="33"/>
        <v>5904324.129999999</v>
      </c>
      <c r="I1037" s="24">
        <f>H1037/SUM(ABC[Carga Total])</f>
        <v>0.99993982349036403</v>
      </c>
      <c r="J1037" s="23" t="str">
        <f>IF(ABC[[#This Row],[Acum (%)]] &lt;= 0.8, "A", IF( AND(ABC[[#This Row],[Acum (%)]] &gt; 0.8, ABC[[#This Row],[Acum (%)]] &lt;= 0.95 ), "B",  IF( ABC[[#This Row],[Acum (%)]] &gt; 0.95, "C", "OTHER")))</f>
        <v>C</v>
      </c>
      <c r="K1037" s="24">
        <f>ABC[[#This Row],[Carga STDEV]]/ABC[[#This Row],[Carga Promedio]]</f>
        <v>0.14989945250738879</v>
      </c>
      <c r="L103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37" s="26" t="str">
        <f>ABC[[#This Row],[ABC]]&amp;ABC[[#This Row],[XYZ]]</f>
        <v>CX</v>
      </c>
    </row>
    <row r="1038" spans="1:13" x14ac:dyDescent="0.25">
      <c r="A1038" s="22">
        <v>72214</v>
      </c>
      <c r="B1038" s="22">
        <v>30.266999999999999</v>
      </c>
      <c r="C1038" s="22">
        <v>6.0533999999999999</v>
      </c>
      <c r="D1038" s="22">
        <v>2.2091243287782607</v>
      </c>
      <c r="E1038" s="22">
        <v>5</v>
      </c>
      <c r="F1038" s="22">
        <f t="shared" si="32"/>
        <v>159577</v>
      </c>
      <c r="G1038" s="24">
        <f>ABC[[#This Row],[Frecuencia Acumulada]]/SUM($F$78:$F$1143)</f>
        <v>1.3089465182516411E-3</v>
      </c>
      <c r="H1038" s="22">
        <f t="shared" si="33"/>
        <v>5904354.3969999989</v>
      </c>
      <c r="I1038" s="24">
        <f>H1038/SUM(ABC[Carga Total])</f>
        <v>0.9999449494248438</v>
      </c>
      <c r="J1038" s="23" t="str">
        <f>IF(ABC[[#This Row],[Acum (%)]] &lt;= 0.8, "A", IF( AND(ABC[[#This Row],[Acum (%)]] &gt; 0.8, ABC[[#This Row],[Acum (%)]] &lt;= 0.95 ), "B",  IF( ABC[[#This Row],[Acum (%)]] &gt; 0.95, "C", "OTHER")))</f>
        <v>C</v>
      </c>
      <c r="K1038" s="24">
        <f>ABC[[#This Row],[Carga STDEV]]/ABC[[#This Row],[Carga Promedio]]</f>
        <v>0.36493942722738637</v>
      </c>
      <c r="L1038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038" s="26" t="str">
        <f>ABC[[#This Row],[ABC]]&amp;ABC[[#This Row],[XYZ]]</f>
        <v>CY</v>
      </c>
    </row>
    <row r="1039" spans="1:13" x14ac:dyDescent="0.25">
      <c r="A1039" s="22">
        <v>39421</v>
      </c>
      <c r="B1039" s="22">
        <v>27.5</v>
      </c>
      <c r="C1039" s="22">
        <v>27.5</v>
      </c>
      <c r="D1039" s="22">
        <v>0</v>
      </c>
      <c r="E1039" s="22">
        <v>1</v>
      </c>
      <c r="F1039" s="22">
        <f t="shared" si="32"/>
        <v>159578</v>
      </c>
      <c r="G1039" s="24">
        <f>ABC[[#This Row],[Frecuencia Acumulada]]/SUM($F$78:$F$1143)</f>
        <v>1.3089547208530075E-3</v>
      </c>
      <c r="H1039" s="22">
        <f t="shared" si="33"/>
        <v>5904381.8969999989</v>
      </c>
      <c r="I1039" s="24">
        <f>H1039/SUM(ABC[Carga Total])</f>
        <v>0.99994960674794131</v>
      </c>
      <c r="J1039" s="23" t="str">
        <f>IF(ABC[[#This Row],[Acum (%)]] &lt;= 0.8, "A", IF( AND(ABC[[#This Row],[Acum (%)]] &gt; 0.8, ABC[[#This Row],[Acum (%)]] &lt;= 0.95 ), "B",  IF( ABC[[#This Row],[Acum (%)]] &gt; 0.95, "C", "OTHER")))</f>
        <v>C</v>
      </c>
      <c r="K1039" s="24">
        <f>ABC[[#This Row],[Carga STDEV]]/ABC[[#This Row],[Carga Promedio]]</f>
        <v>0</v>
      </c>
      <c r="L1039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39" s="26" t="str">
        <f>ABC[[#This Row],[ABC]]&amp;ABC[[#This Row],[XYZ]]</f>
        <v>CX</v>
      </c>
    </row>
    <row r="1040" spans="1:13" x14ac:dyDescent="0.25">
      <c r="A1040" s="22">
        <v>72213</v>
      </c>
      <c r="B1040" s="22">
        <v>25.021000000000001</v>
      </c>
      <c r="C1040" s="22">
        <v>5.0042</v>
      </c>
      <c r="D1040" s="22">
        <v>7.3620649277226944E-3</v>
      </c>
      <c r="E1040" s="22">
        <v>5</v>
      </c>
      <c r="F1040" s="22">
        <f t="shared" si="32"/>
        <v>159583</v>
      </c>
      <c r="G1040" s="24">
        <f>ABC[[#This Row],[Frecuencia Acumulada]]/SUM($F$78:$F$1143)</f>
        <v>1.3089957338598397E-3</v>
      </c>
      <c r="H1040" s="22">
        <f t="shared" si="33"/>
        <v>5904406.9179999987</v>
      </c>
      <c r="I1040" s="24">
        <f>H1040/SUM(ABC[Carga Total])</f>
        <v>0.99995384423453115</v>
      </c>
      <c r="J1040" s="23" t="str">
        <f>IF(ABC[[#This Row],[Acum (%)]] &lt;= 0.8, "A", IF( AND(ABC[[#This Row],[Acum (%)]] &gt; 0.8, ABC[[#This Row],[Acum (%)]] &lt;= 0.95 ), "B",  IF( ABC[[#This Row],[Acum (%)]] &gt; 0.95, "C", "OTHER")))</f>
        <v>C</v>
      </c>
      <c r="K1040" s="24">
        <f>ABC[[#This Row],[Carga STDEV]]/ABC[[#This Row],[Carga Promedio]]</f>
        <v>1.4711771966993115E-3</v>
      </c>
      <c r="L104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40" s="26" t="str">
        <f>ABC[[#This Row],[ABC]]&amp;ABC[[#This Row],[XYZ]]</f>
        <v>CX</v>
      </c>
    </row>
    <row r="1041" spans="1:13" x14ac:dyDescent="0.25">
      <c r="A1041" s="22">
        <v>6729</v>
      </c>
      <c r="B1041" s="22">
        <v>24.887999999999998</v>
      </c>
      <c r="C1041" s="22">
        <v>6.2219999999999995</v>
      </c>
      <c r="D1041" s="22">
        <v>2.6856989158628091</v>
      </c>
      <c r="E1041" s="22">
        <v>4</v>
      </c>
      <c r="F1041" s="22">
        <f t="shared" si="32"/>
        <v>159587</v>
      </c>
      <c r="G1041" s="24">
        <f>ABC[[#This Row],[Frecuencia Acumulada]]/SUM($F$78:$F$1143)</f>
        <v>1.3090285442653054E-3</v>
      </c>
      <c r="H1041" s="22">
        <f t="shared" si="33"/>
        <v>5904431.8059999989</v>
      </c>
      <c r="I1041" s="24">
        <f>H1041/SUM(ABC[Carga Total])</f>
        <v>0.99995805919661307</v>
      </c>
      <c r="J1041" s="23" t="str">
        <f>IF(ABC[[#This Row],[Acum (%)]] &lt;= 0.8, "A", IF( AND(ABC[[#This Row],[Acum (%)]] &gt; 0.8, ABC[[#This Row],[Acum (%)]] &lt;= 0.95 ), "B",  IF( ABC[[#This Row],[Acum (%)]] &gt; 0.95, "C", "OTHER")))</f>
        <v>C</v>
      </c>
      <c r="K1041" s="24">
        <f>ABC[[#This Row],[Carga STDEV]]/ABC[[#This Row],[Carga Promedio]]</f>
        <v>0.43164559882076653</v>
      </c>
      <c r="L1041" s="25" t="str">
        <f>IF(ABC[[#This Row],[Carga COV (%)]] &lt;= 0.3, "X", IF( AND(ABC[[#This Row],[Acum (%)]] &gt; 0.3, ABC[[#This Row],[Carga COV (%)]] &lt;= 0.6 ), "Y",  IF( ABC[[#This Row],[Carga COV (%)]] &gt; 0.6, "Z", "OTHER")))</f>
        <v>Y</v>
      </c>
      <c r="M1041" s="26" t="str">
        <f>ABC[[#This Row],[ABC]]&amp;ABC[[#This Row],[XYZ]]</f>
        <v>CY</v>
      </c>
    </row>
    <row r="1042" spans="1:13" x14ac:dyDescent="0.25">
      <c r="A1042" s="22">
        <v>42119</v>
      </c>
      <c r="B1042" s="22">
        <v>17.03</v>
      </c>
      <c r="C1042" s="22">
        <v>3.4060000000000001</v>
      </c>
      <c r="D1042" s="22">
        <v>0.96124320543762509</v>
      </c>
      <c r="E1042" s="22">
        <v>5</v>
      </c>
      <c r="F1042" s="22">
        <f t="shared" si="32"/>
        <v>159592</v>
      </c>
      <c r="G1042" s="24">
        <f>ABC[[#This Row],[Frecuencia Acumulada]]/SUM($F$78:$F$1143)</f>
        <v>1.3090695572721377E-3</v>
      </c>
      <c r="H1042" s="22">
        <f t="shared" si="33"/>
        <v>5904448.8359999992</v>
      </c>
      <c r="I1042" s="24">
        <f>H1042/SUM(ABC[Carga Total])</f>
        <v>0.99996094334978958</v>
      </c>
      <c r="J1042" s="23" t="str">
        <f>IF(ABC[[#This Row],[Acum (%)]] &lt;= 0.8, "A", IF( AND(ABC[[#This Row],[Acum (%)]] &gt; 0.8, ABC[[#This Row],[Acum (%)]] &lt;= 0.95 ), "B",  IF( ABC[[#This Row],[Acum (%)]] &gt; 0.95, "C", "OTHER")))</f>
        <v>C</v>
      </c>
      <c r="K1042" s="24">
        <f>ABC[[#This Row],[Carga STDEV]]/ABC[[#This Row],[Carga Promedio]]</f>
        <v>0.28222055356360104</v>
      </c>
      <c r="L104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42" s="26" t="str">
        <f>ABC[[#This Row],[ABC]]&amp;ABC[[#This Row],[XYZ]]</f>
        <v>CX</v>
      </c>
    </row>
    <row r="1043" spans="1:13" x14ac:dyDescent="0.25">
      <c r="A1043" s="22">
        <v>29436</v>
      </c>
      <c r="B1043" s="22">
        <v>17</v>
      </c>
      <c r="C1043" s="22">
        <v>8.5</v>
      </c>
      <c r="D1043" s="22">
        <v>2.1213203435596424</v>
      </c>
      <c r="E1043" s="22">
        <v>2</v>
      </c>
      <c r="F1043" s="22">
        <f t="shared" si="32"/>
        <v>159594</v>
      </c>
      <c r="G1043" s="24">
        <f>ABC[[#This Row],[Frecuencia Acumulada]]/SUM($F$78:$F$1143)</f>
        <v>1.3090859624748706E-3</v>
      </c>
      <c r="H1043" s="22">
        <f t="shared" si="33"/>
        <v>5904465.8359999992</v>
      </c>
      <c r="I1043" s="24">
        <f>H1043/SUM(ABC[Carga Total])</f>
        <v>0.9999638224222499</v>
      </c>
      <c r="J1043" s="23" t="str">
        <f>IF(ABC[[#This Row],[Acum (%)]] &lt;= 0.8, "A", IF( AND(ABC[[#This Row],[Acum (%)]] &gt; 0.8, ABC[[#This Row],[Acum (%)]] &lt;= 0.95 ), "B",  IF( ABC[[#This Row],[Acum (%)]] &gt; 0.95, "C", "OTHER")))</f>
        <v>C</v>
      </c>
      <c r="K1043" s="24">
        <f>ABC[[#This Row],[Carga STDEV]]/ABC[[#This Row],[Carga Promedio]]</f>
        <v>0.24956709924231088</v>
      </c>
      <c r="L104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43" s="26" t="str">
        <f>ABC[[#This Row],[ABC]]&amp;ABC[[#This Row],[XYZ]]</f>
        <v>CX</v>
      </c>
    </row>
    <row r="1044" spans="1:13" x14ac:dyDescent="0.25">
      <c r="A1044" s="22">
        <v>67059</v>
      </c>
      <c r="B1044" s="22">
        <v>15.799999999999999</v>
      </c>
      <c r="C1044" s="22">
        <v>5.2666666666666666</v>
      </c>
      <c r="D1044" s="22">
        <v>0.28867513459481275</v>
      </c>
      <c r="E1044" s="22">
        <v>3</v>
      </c>
      <c r="F1044" s="22">
        <f t="shared" si="32"/>
        <v>159597</v>
      </c>
      <c r="G1044" s="24">
        <f>ABC[[#This Row],[Frecuencia Acumulada]]/SUM($F$78:$F$1143)</f>
        <v>1.3091105702789697E-3</v>
      </c>
      <c r="H1044" s="22">
        <f t="shared" si="33"/>
        <v>5904481.635999999</v>
      </c>
      <c r="I1044" s="24">
        <f>H1044/SUM(ABC[Carga Total])</f>
        <v>0.99996649826606587</v>
      </c>
      <c r="J1044" s="23" t="str">
        <f>IF(ABC[[#This Row],[Acum (%)]] &lt;= 0.8, "A", IF( AND(ABC[[#This Row],[Acum (%)]] &gt; 0.8, ABC[[#This Row],[Acum (%)]] &lt;= 0.95 ), "B",  IF( ABC[[#This Row],[Acum (%)]] &gt; 0.95, "C", "OTHER")))</f>
        <v>C</v>
      </c>
      <c r="K1044" s="24">
        <f>ABC[[#This Row],[Carga STDEV]]/ABC[[#This Row],[Carga Promedio]]</f>
        <v>5.4811734416736597E-2</v>
      </c>
      <c r="L104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44" s="26" t="str">
        <f>ABC[[#This Row],[ABC]]&amp;ABC[[#This Row],[XYZ]]</f>
        <v>CX</v>
      </c>
    </row>
    <row r="1045" spans="1:13" x14ac:dyDescent="0.25">
      <c r="A1045" s="22">
        <v>72215</v>
      </c>
      <c r="B1045" s="22">
        <v>15.002000000000002</v>
      </c>
      <c r="C1045" s="22">
        <v>5.0006666666666666</v>
      </c>
      <c r="D1045" s="22">
        <v>5.7735026918981857E-4</v>
      </c>
      <c r="E1045" s="22">
        <v>3</v>
      </c>
      <c r="F1045" s="22">
        <f t="shared" si="32"/>
        <v>159600</v>
      </c>
      <c r="G1045" s="24">
        <f>ABC[[#This Row],[Frecuencia Acumulada]]/SUM($F$78:$F$1143)</f>
        <v>1.309135178083069E-3</v>
      </c>
      <c r="H1045" s="22">
        <f t="shared" si="33"/>
        <v>5904496.6379999993</v>
      </c>
      <c r="I1045" s="24">
        <f>H1045/SUM(ABC[Carga Total])</f>
        <v>0.99996903896283351</v>
      </c>
      <c r="J1045" s="23" t="str">
        <f>IF(ABC[[#This Row],[Acum (%)]] &lt;= 0.8, "A", IF( AND(ABC[[#This Row],[Acum (%)]] &gt; 0.8, ABC[[#This Row],[Acum (%)]] &lt;= 0.95 ), "B",  IF( ABC[[#This Row],[Acum (%)]] &gt; 0.95, "C", "OTHER")))</f>
        <v>C</v>
      </c>
      <c r="K1045" s="24">
        <f>ABC[[#This Row],[Carga STDEV]]/ABC[[#This Row],[Carga Promedio]]</f>
        <v>1.1545465988331261E-4</v>
      </c>
      <c r="L104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45" s="26" t="str">
        <f>ABC[[#This Row],[ABC]]&amp;ABC[[#This Row],[XYZ]]</f>
        <v>CX</v>
      </c>
    </row>
    <row r="1046" spans="1:13" x14ac:dyDescent="0.25">
      <c r="A1046" s="22">
        <v>22572</v>
      </c>
      <c r="B1046" s="22">
        <v>14.7</v>
      </c>
      <c r="C1046" s="22">
        <v>14.7</v>
      </c>
      <c r="D1046" s="22">
        <v>0</v>
      </c>
      <c r="E1046" s="22">
        <v>1</v>
      </c>
      <c r="F1046" s="22">
        <f t="shared" si="32"/>
        <v>159601</v>
      </c>
      <c r="G1046" s="24">
        <f>ABC[[#This Row],[Frecuencia Acumulada]]/SUM($F$78:$F$1143)</f>
        <v>1.3091433806844356E-3</v>
      </c>
      <c r="H1046" s="22">
        <f t="shared" si="33"/>
        <v>5904511.3379999995</v>
      </c>
      <c r="I1046" s="24">
        <f>H1046/SUM(ABC[Carga Total])</f>
        <v>0.99997152851372573</v>
      </c>
      <c r="J1046" s="23" t="str">
        <f>IF(ABC[[#This Row],[Acum (%)]] &lt;= 0.8, "A", IF( AND(ABC[[#This Row],[Acum (%)]] &gt; 0.8, ABC[[#This Row],[Acum (%)]] &lt;= 0.95 ), "B",  IF( ABC[[#This Row],[Acum (%)]] &gt; 0.95, "C", "OTHER")))</f>
        <v>C</v>
      </c>
      <c r="K1046" s="24">
        <f>ABC[[#This Row],[Carga STDEV]]/ABC[[#This Row],[Carga Promedio]]</f>
        <v>0</v>
      </c>
      <c r="L104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46" s="26" t="str">
        <f>ABC[[#This Row],[ABC]]&amp;ABC[[#This Row],[XYZ]]</f>
        <v>CX</v>
      </c>
    </row>
    <row r="1047" spans="1:13" x14ac:dyDescent="0.25">
      <c r="A1047" s="22">
        <v>67068</v>
      </c>
      <c r="B1047" s="22">
        <v>12.2</v>
      </c>
      <c r="C1047" s="22">
        <v>6.1</v>
      </c>
      <c r="D1047" s="22">
        <v>1.1313708498984762</v>
      </c>
      <c r="E1047" s="22">
        <v>2</v>
      </c>
      <c r="F1047" s="22">
        <f t="shared" si="32"/>
        <v>159603</v>
      </c>
      <c r="G1047" s="24">
        <f>ABC[[#This Row],[Frecuencia Acumulada]]/SUM($F$78:$F$1143)</f>
        <v>1.3091597858871683E-3</v>
      </c>
      <c r="H1047" s="22">
        <f t="shared" si="33"/>
        <v>5904523.5379999997</v>
      </c>
      <c r="I1047" s="24">
        <f>H1047/SUM(ABC[Carga Total])</f>
        <v>0.99997359467160896</v>
      </c>
      <c r="J1047" s="23" t="str">
        <f>IF(ABC[[#This Row],[Acum (%)]] &lt;= 0.8, "A", IF( AND(ABC[[#This Row],[Acum (%)]] &gt; 0.8, ABC[[#This Row],[Acum (%)]] &lt;= 0.95 ), "B",  IF( ABC[[#This Row],[Acum (%)]] &gt; 0.95, "C", "OTHER")))</f>
        <v>C</v>
      </c>
      <c r="K1047" s="24">
        <f>ABC[[#This Row],[Carga STDEV]]/ABC[[#This Row],[Carga Promedio]]</f>
        <v>0.18547063113089776</v>
      </c>
      <c r="L104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47" s="26" t="str">
        <f>ABC[[#This Row],[ABC]]&amp;ABC[[#This Row],[XYZ]]</f>
        <v>CX</v>
      </c>
    </row>
    <row r="1048" spans="1:13" x14ac:dyDescent="0.25">
      <c r="A1048" s="22">
        <v>57027</v>
      </c>
      <c r="B1048" s="22">
        <v>10.723000000000001</v>
      </c>
      <c r="C1048" s="22">
        <v>10.723000000000001</v>
      </c>
      <c r="D1048" s="22">
        <v>0</v>
      </c>
      <c r="E1048" s="22">
        <v>1</v>
      </c>
      <c r="F1048" s="22">
        <f t="shared" si="32"/>
        <v>159604</v>
      </c>
      <c r="G1048" s="24">
        <f>ABC[[#This Row],[Frecuencia Acumulada]]/SUM($F$78:$F$1143)</f>
        <v>1.3091679884885349E-3</v>
      </c>
      <c r="H1048" s="22">
        <f t="shared" si="33"/>
        <v>5904534.2609999999</v>
      </c>
      <c r="I1048" s="24">
        <f>H1048/SUM(ABC[Carga Total])</f>
        <v>0.99997541068890272</v>
      </c>
      <c r="J1048" s="23" t="str">
        <f>IF(ABC[[#This Row],[Acum (%)]] &lt;= 0.8, "A", IF( AND(ABC[[#This Row],[Acum (%)]] &gt; 0.8, ABC[[#This Row],[Acum (%)]] &lt;= 0.95 ), "B",  IF( ABC[[#This Row],[Acum (%)]] &gt; 0.95, "C", "OTHER")))</f>
        <v>C</v>
      </c>
      <c r="K1048" s="24">
        <f>ABC[[#This Row],[Carga STDEV]]/ABC[[#This Row],[Carga Promedio]]</f>
        <v>0</v>
      </c>
      <c r="L1048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48" s="26" t="str">
        <f>ABC[[#This Row],[ABC]]&amp;ABC[[#This Row],[XYZ]]</f>
        <v>CX</v>
      </c>
    </row>
    <row r="1049" spans="1:13" x14ac:dyDescent="0.25">
      <c r="A1049" s="22">
        <v>39420</v>
      </c>
      <c r="B1049" s="22">
        <v>10.5</v>
      </c>
      <c r="C1049" s="22">
        <v>10.5</v>
      </c>
      <c r="D1049" s="22">
        <v>0</v>
      </c>
      <c r="E1049" s="22">
        <v>1</v>
      </c>
      <c r="F1049" s="22">
        <f t="shared" si="32"/>
        <v>159605</v>
      </c>
      <c r="G1049" s="24">
        <f>ABC[[#This Row],[Frecuencia Acumulada]]/SUM($F$78:$F$1143)</f>
        <v>1.3091761910899013E-3</v>
      </c>
      <c r="H1049" s="22">
        <f t="shared" si="33"/>
        <v>5904544.7609999999</v>
      </c>
      <c r="I1049" s="24">
        <f>H1049/SUM(ABC[Carga Total])</f>
        <v>0.99997718893953991</v>
      </c>
      <c r="J1049" s="23" t="str">
        <f>IF(ABC[[#This Row],[Acum (%)]] &lt;= 0.8, "A", IF( AND(ABC[[#This Row],[Acum (%)]] &gt; 0.8, ABC[[#This Row],[Acum (%)]] &lt;= 0.95 ), "B",  IF( ABC[[#This Row],[Acum (%)]] &gt; 0.95, "C", "OTHER")))</f>
        <v>C</v>
      </c>
      <c r="K1049" s="24">
        <f>ABC[[#This Row],[Carga STDEV]]/ABC[[#This Row],[Carga Promedio]]</f>
        <v>0</v>
      </c>
      <c r="L1049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49" s="26" t="str">
        <f>ABC[[#This Row],[ABC]]&amp;ABC[[#This Row],[XYZ]]</f>
        <v>CX</v>
      </c>
    </row>
    <row r="1050" spans="1:13" x14ac:dyDescent="0.25">
      <c r="A1050" s="22">
        <v>42122</v>
      </c>
      <c r="B1050" s="22">
        <v>10.120000000000001</v>
      </c>
      <c r="C1050" s="22">
        <v>2.024</v>
      </c>
      <c r="D1050" s="22">
        <v>2.5541887165986776</v>
      </c>
      <c r="E1050" s="22">
        <v>5</v>
      </c>
      <c r="F1050" s="22">
        <f t="shared" si="32"/>
        <v>159610</v>
      </c>
      <c r="G1050" s="24">
        <f>ABC[[#This Row],[Frecuencia Acumulada]]/SUM($F$78:$F$1143)</f>
        <v>1.3092172040967335E-3</v>
      </c>
      <c r="H1050" s="22">
        <f t="shared" si="33"/>
        <v>5904554.8810000001</v>
      </c>
      <c r="I1050" s="24">
        <f>H1050/SUM(ABC[Carga Total])</f>
        <v>0.9999789028344398</v>
      </c>
      <c r="J1050" s="23" t="str">
        <f>IF(ABC[[#This Row],[Acum (%)]] &lt;= 0.8, "A", IF( AND(ABC[[#This Row],[Acum (%)]] &gt; 0.8, ABC[[#This Row],[Acum (%)]] &lt;= 0.95 ), "B",  IF( ABC[[#This Row],[Acum (%)]] &gt; 0.95, "C", "OTHER")))</f>
        <v>C</v>
      </c>
      <c r="K1050" s="24">
        <f>ABC[[#This Row],[Carga STDEV]]/ABC[[#This Row],[Carga Promedio]]</f>
        <v>1.2619509469361054</v>
      </c>
      <c r="L1050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1050" s="26" t="str">
        <f>ABC[[#This Row],[ABC]]&amp;ABC[[#This Row],[XYZ]]</f>
        <v>CZ</v>
      </c>
    </row>
    <row r="1051" spans="1:13" x14ac:dyDescent="0.25">
      <c r="A1051" s="22">
        <v>72219</v>
      </c>
      <c r="B1051" s="22">
        <v>10.005000000000001</v>
      </c>
      <c r="C1051" s="22">
        <v>10.005000000000001</v>
      </c>
      <c r="D1051" s="22">
        <v>0</v>
      </c>
      <c r="E1051" s="22">
        <v>1</v>
      </c>
      <c r="F1051" s="22">
        <f t="shared" si="32"/>
        <v>159611</v>
      </c>
      <c r="G1051" s="24">
        <f>ABC[[#This Row],[Frecuencia Acumulada]]/SUM($F$78:$F$1143)</f>
        <v>1.3092254066980999E-3</v>
      </c>
      <c r="H1051" s="22">
        <f t="shared" si="33"/>
        <v>5904564.8859999999</v>
      </c>
      <c r="I1051" s="24">
        <f>H1051/SUM(ABC[Carga Total])</f>
        <v>0.99998059725326127</v>
      </c>
      <c r="J1051" s="23" t="str">
        <f>IF(ABC[[#This Row],[Acum (%)]] &lt;= 0.8, "A", IF( AND(ABC[[#This Row],[Acum (%)]] &gt; 0.8, ABC[[#This Row],[Acum (%)]] &lt;= 0.95 ), "B",  IF( ABC[[#This Row],[Acum (%)]] &gt; 0.95, "C", "OTHER")))</f>
        <v>C</v>
      </c>
      <c r="K1051" s="24">
        <f>ABC[[#This Row],[Carga STDEV]]/ABC[[#This Row],[Carga Promedio]]</f>
        <v>0</v>
      </c>
      <c r="L105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51" s="26" t="str">
        <f>ABC[[#This Row],[ABC]]&amp;ABC[[#This Row],[XYZ]]</f>
        <v>CX</v>
      </c>
    </row>
    <row r="1052" spans="1:13" x14ac:dyDescent="0.25">
      <c r="A1052" s="22">
        <v>72216</v>
      </c>
      <c r="B1052" s="22">
        <v>10.001000000000001</v>
      </c>
      <c r="C1052" s="22">
        <v>5.0005000000000006</v>
      </c>
      <c r="D1052" s="22">
        <v>7.0710678118709775E-4</v>
      </c>
      <c r="E1052" s="22">
        <v>2</v>
      </c>
      <c r="F1052" s="22">
        <f t="shared" si="32"/>
        <v>159613</v>
      </c>
      <c r="G1052" s="24">
        <f>ABC[[#This Row],[Frecuencia Acumulada]]/SUM($F$78:$F$1143)</f>
        <v>1.3092418119008329E-3</v>
      </c>
      <c r="H1052" s="22">
        <f t="shared" si="33"/>
        <v>5904574.8870000001</v>
      </c>
      <c r="I1052" s="24">
        <f>H1052/SUM(ABC[Carga Total])</f>
        <v>0.99998229099465397</v>
      </c>
      <c r="J1052" s="23" t="str">
        <f>IF(ABC[[#This Row],[Acum (%)]] &lt;= 0.8, "A", IF( AND(ABC[[#This Row],[Acum (%)]] &gt; 0.8, ABC[[#This Row],[Acum (%)]] &lt;= 0.95 ), "B",  IF( ABC[[#This Row],[Acum (%)]] &gt; 0.95, "C", "OTHER")))</f>
        <v>C</v>
      </c>
      <c r="K1052" s="24">
        <f>ABC[[#This Row],[Carga STDEV]]/ABC[[#This Row],[Carga Promedio]]</f>
        <v>1.4140721551586795E-4</v>
      </c>
      <c r="L105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52" s="26" t="str">
        <f>ABC[[#This Row],[ABC]]&amp;ABC[[#This Row],[XYZ]]</f>
        <v>CX</v>
      </c>
    </row>
    <row r="1053" spans="1:13" x14ac:dyDescent="0.25">
      <c r="A1053" s="22">
        <v>29444</v>
      </c>
      <c r="B1053" s="22">
        <v>10</v>
      </c>
      <c r="C1053" s="22">
        <v>10</v>
      </c>
      <c r="D1053" s="22">
        <v>0</v>
      </c>
      <c r="E1053" s="22">
        <v>1</v>
      </c>
      <c r="F1053" s="22">
        <f t="shared" si="32"/>
        <v>159614</v>
      </c>
      <c r="G1053" s="24">
        <f>ABC[[#This Row],[Frecuencia Acumulada]]/SUM($F$78:$F$1143)</f>
        <v>1.3092500145021992E-3</v>
      </c>
      <c r="H1053" s="22">
        <f t="shared" si="33"/>
        <v>5904584.8870000001</v>
      </c>
      <c r="I1053" s="24">
        <f>H1053/SUM(ABC[Carga Total])</f>
        <v>0.99998398456668947</v>
      </c>
      <c r="J1053" s="23" t="str">
        <f>IF(ABC[[#This Row],[Acum (%)]] &lt;= 0.8, "A", IF( AND(ABC[[#This Row],[Acum (%)]] &gt; 0.8, ABC[[#This Row],[Acum (%)]] &lt;= 0.95 ), "B",  IF( ABC[[#This Row],[Acum (%)]] &gt; 0.95, "C", "OTHER")))</f>
        <v>C</v>
      </c>
      <c r="K1053" s="24">
        <f>ABC[[#This Row],[Carga STDEV]]/ABC[[#This Row],[Carga Promedio]]</f>
        <v>0</v>
      </c>
      <c r="L105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53" s="26" t="str">
        <f>ABC[[#This Row],[ABC]]&amp;ABC[[#This Row],[XYZ]]</f>
        <v>CX</v>
      </c>
    </row>
    <row r="1054" spans="1:13" x14ac:dyDescent="0.25">
      <c r="A1054" s="22">
        <v>29459</v>
      </c>
      <c r="B1054" s="22">
        <v>10</v>
      </c>
      <c r="C1054" s="22">
        <v>10</v>
      </c>
      <c r="D1054" s="22">
        <v>0</v>
      </c>
      <c r="E1054" s="22">
        <v>1</v>
      </c>
      <c r="F1054" s="22">
        <f t="shared" si="32"/>
        <v>159615</v>
      </c>
      <c r="G1054" s="24">
        <f>ABC[[#This Row],[Frecuencia Acumulada]]/SUM($F$78:$F$1143)</f>
        <v>1.3092582171035656E-3</v>
      </c>
      <c r="H1054" s="22">
        <f t="shared" si="33"/>
        <v>5904594.8870000001</v>
      </c>
      <c r="I1054" s="24">
        <f>H1054/SUM(ABC[Carga Total])</f>
        <v>0.99998567813872496</v>
      </c>
      <c r="J1054" s="23" t="str">
        <f>IF(ABC[[#This Row],[Acum (%)]] &lt;= 0.8, "A", IF( AND(ABC[[#This Row],[Acum (%)]] &gt; 0.8, ABC[[#This Row],[Acum (%)]] &lt;= 0.95 ), "B",  IF( ABC[[#This Row],[Acum (%)]] &gt; 0.95, "C", "OTHER")))</f>
        <v>C</v>
      </c>
      <c r="K1054" s="24">
        <f>ABC[[#This Row],[Carga STDEV]]/ABC[[#This Row],[Carga Promedio]]</f>
        <v>0</v>
      </c>
      <c r="L105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54" s="26" t="str">
        <f>ABC[[#This Row],[ABC]]&amp;ABC[[#This Row],[XYZ]]</f>
        <v>CX</v>
      </c>
    </row>
    <row r="1055" spans="1:13" x14ac:dyDescent="0.25">
      <c r="A1055" s="22">
        <v>72248</v>
      </c>
      <c r="B1055" s="22">
        <v>10</v>
      </c>
      <c r="C1055" s="22">
        <v>10</v>
      </c>
      <c r="D1055" s="22">
        <v>0</v>
      </c>
      <c r="E1055" s="22">
        <v>1</v>
      </c>
      <c r="F1055" s="22">
        <f t="shared" si="32"/>
        <v>159616</v>
      </c>
      <c r="G1055" s="24">
        <f>ABC[[#This Row],[Frecuencia Acumulada]]/SUM($F$78:$F$1143)</f>
        <v>1.3092664197049322E-3</v>
      </c>
      <c r="H1055" s="22">
        <f t="shared" si="33"/>
        <v>5904604.8870000001</v>
      </c>
      <c r="I1055" s="24">
        <f>H1055/SUM(ABC[Carga Total])</f>
        <v>0.99998737171076035</v>
      </c>
      <c r="J1055" s="23" t="str">
        <f>IF(ABC[[#This Row],[Acum (%)]] &lt;= 0.8, "A", IF( AND(ABC[[#This Row],[Acum (%)]] &gt; 0.8, ABC[[#This Row],[Acum (%)]] &lt;= 0.95 ), "B",  IF( ABC[[#This Row],[Acum (%)]] &gt; 0.95, "C", "OTHER")))</f>
        <v>C</v>
      </c>
      <c r="K1055" s="24">
        <f>ABC[[#This Row],[Carga STDEV]]/ABC[[#This Row],[Carga Promedio]]</f>
        <v>0</v>
      </c>
      <c r="L105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55" s="26" t="str">
        <f>ABC[[#This Row],[ABC]]&amp;ABC[[#This Row],[XYZ]]</f>
        <v>CX</v>
      </c>
    </row>
    <row r="1056" spans="1:13" x14ac:dyDescent="0.25">
      <c r="A1056" s="22">
        <v>3374</v>
      </c>
      <c r="B1056" s="22">
        <v>10</v>
      </c>
      <c r="C1056" s="22">
        <v>10</v>
      </c>
      <c r="D1056" s="22">
        <v>0</v>
      </c>
      <c r="E1056" s="22">
        <v>1</v>
      </c>
      <c r="F1056" s="22">
        <f t="shared" si="32"/>
        <v>159617</v>
      </c>
      <c r="G1056" s="24">
        <f>ABC[[#This Row],[Frecuencia Acumulada]]/SUM($F$78:$F$1143)</f>
        <v>1.3092746223062985E-3</v>
      </c>
      <c r="H1056" s="22">
        <f t="shared" si="33"/>
        <v>5904614.8870000001</v>
      </c>
      <c r="I1056" s="24">
        <f>H1056/SUM(ABC[Carga Total])</f>
        <v>0.99998906528279585</v>
      </c>
      <c r="J1056" s="23" t="str">
        <f>IF(ABC[[#This Row],[Acum (%)]] &lt;= 0.8, "A", IF( AND(ABC[[#This Row],[Acum (%)]] &gt; 0.8, ABC[[#This Row],[Acum (%)]] &lt;= 0.95 ), "B",  IF( ABC[[#This Row],[Acum (%)]] &gt; 0.95, "C", "OTHER")))</f>
        <v>C</v>
      </c>
      <c r="K1056" s="24">
        <f>ABC[[#This Row],[Carga STDEV]]/ABC[[#This Row],[Carga Promedio]]</f>
        <v>0</v>
      </c>
      <c r="L105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56" s="26" t="str">
        <f>ABC[[#This Row],[ABC]]&amp;ABC[[#This Row],[XYZ]]</f>
        <v>CX</v>
      </c>
    </row>
    <row r="1057" spans="1:13" x14ac:dyDescent="0.25">
      <c r="A1057" s="22">
        <v>72212</v>
      </c>
      <c r="B1057" s="22">
        <v>10</v>
      </c>
      <c r="C1057" s="22">
        <v>5</v>
      </c>
      <c r="D1057" s="22">
        <v>0</v>
      </c>
      <c r="E1057" s="22">
        <v>2</v>
      </c>
      <c r="F1057" s="22">
        <f t="shared" si="32"/>
        <v>159619</v>
      </c>
      <c r="G1057" s="24">
        <f>ABC[[#This Row],[Frecuencia Acumulada]]/SUM($F$78:$F$1143)</f>
        <v>1.3092910275090315E-3</v>
      </c>
      <c r="H1057" s="22">
        <f t="shared" si="33"/>
        <v>5904624.8870000001</v>
      </c>
      <c r="I1057" s="24">
        <f>H1057/SUM(ABC[Carga Total])</f>
        <v>0.99999075885483135</v>
      </c>
      <c r="J1057" s="23" t="str">
        <f>IF(ABC[[#This Row],[Acum (%)]] &lt;= 0.8, "A", IF( AND(ABC[[#This Row],[Acum (%)]] &gt; 0.8, ABC[[#This Row],[Acum (%)]] &lt;= 0.95 ), "B",  IF( ABC[[#This Row],[Acum (%)]] &gt; 0.95, "C", "OTHER")))</f>
        <v>C</v>
      </c>
      <c r="K1057" s="24">
        <f>ABC[[#This Row],[Carga STDEV]]/ABC[[#This Row],[Carga Promedio]]</f>
        <v>0</v>
      </c>
      <c r="L105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57" s="26" t="str">
        <f>ABC[[#This Row],[ABC]]&amp;ABC[[#This Row],[XYZ]]</f>
        <v>CX</v>
      </c>
    </row>
    <row r="1058" spans="1:13" x14ac:dyDescent="0.25">
      <c r="A1058" s="22">
        <v>42126</v>
      </c>
      <c r="B1058" s="22">
        <v>9.963000000000001</v>
      </c>
      <c r="C1058" s="22">
        <v>1.9925999999999995</v>
      </c>
      <c r="D1058" s="22">
        <v>3.1069331824163844</v>
      </c>
      <c r="E1058" s="22">
        <v>5</v>
      </c>
      <c r="F1058" s="22">
        <f t="shared" si="32"/>
        <v>159624</v>
      </c>
      <c r="G1058" s="24">
        <f>ABC[[#This Row],[Frecuencia Acumulada]]/SUM($F$78:$F$1143)</f>
        <v>1.3093320405158635E-3</v>
      </c>
      <c r="H1058" s="22">
        <f t="shared" si="33"/>
        <v>5904634.8500000006</v>
      </c>
      <c r="I1058" s="24">
        <f>H1058/SUM(ABC[Carga Total])</f>
        <v>0.99999244616065031</v>
      </c>
      <c r="J1058" s="23" t="str">
        <f>IF(ABC[[#This Row],[Acum (%)]] &lt;= 0.8, "A", IF( AND(ABC[[#This Row],[Acum (%)]] &gt; 0.8, ABC[[#This Row],[Acum (%)]] &lt;= 0.95 ), "B",  IF( ABC[[#This Row],[Acum (%)]] &gt; 0.95, "C", "OTHER")))</f>
        <v>C</v>
      </c>
      <c r="K1058" s="24">
        <f>ABC[[#This Row],[Carga STDEV]]/ABC[[#This Row],[Carga Promedio]]</f>
        <v>1.5592357635332657</v>
      </c>
      <c r="L1058" s="25" t="str">
        <f>IF(ABC[[#This Row],[Carga COV (%)]] &lt;= 0.3, "X", IF( AND(ABC[[#This Row],[Acum (%)]] &gt; 0.3, ABC[[#This Row],[Carga COV (%)]] &lt;= 0.6 ), "Y",  IF( ABC[[#This Row],[Carga COV (%)]] &gt; 0.6, "Z", "OTHER")))</f>
        <v>Z</v>
      </c>
      <c r="M1058" s="26" t="str">
        <f>ABC[[#This Row],[ABC]]&amp;ABC[[#This Row],[XYZ]]</f>
        <v>CZ</v>
      </c>
    </row>
    <row r="1059" spans="1:13" x14ac:dyDescent="0.25">
      <c r="A1059" s="22">
        <v>39615</v>
      </c>
      <c r="B1059" s="22">
        <v>7</v>
      </c>
      <c r="C1059" s="22">
        <v>7</v>
      </c>
      <c r="D1059" s="22">
        <v>0</v>
      </c>
      <c r="E1059" s="22">
        <v>1</v>
      </c>
      <c r="F1059" s="22">
        <f t="shared" si="32"/>
        <v>159625</v>
      </c>
      <c r="G1059" s="24">
        <f>ABC[[#This Row],[Frecuencia Acumulada]]/SUM($F$78:$F$1143)</f>
        <v>1.3093402431172301E-3</v>
      </c>
      <c r="H1059" s="22">
        <f t="shared" si="33"/>
        <v>5904641.8500000006</v>
      </c>
      <c r="I1059" s="24">
        <f>H1059/SUM(ABC[Carga Total])</f>
        <v>0.99999363166107513</v>
      </c>
      <c r="J1059" s="23" t="str">
        <f>IF(ABC[[#This Row],[Acum (%)]] &lt;= 0.8, "A", IF( AND(ABC[[#This Row],[Acum (%)]] &gt; 0.8, ABC[[#This Row],[Acum (%)]] &lt;= 0.95 ), "B",  IF( ABC[[#This Row],[Acum (%)]] &gt; 0.95, "C", "OTHER")))</f>
        <v>C</v>
      </c>
      <c r="K1059" s="24">
        <f>ABC[[#This Row],[Carga STDEV]]/ABC[[#This Row],[Carga Promedio]]</f>
        <v>0</v>
      </c>
      <c r="L1059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59" s="26" t="str">
        <f>ABC[[#This Row],[ABC]]&amp;ABC[[#This Row],[XYZ]]</f>
        <v>CX</v>
      </c>
    </row>
    <row r="1060" spans="1:13" x14ac:dyDescent="0.25">
      <c r="A1060" s="22">
        <v>67050</v>
      </c>
      <c r="B1060" s="22">
        <v>5.5</v>
      </c>
      <c r="C1060" s="22">
        <v>5.5</v>
      </c>
      <c r="D1060" s="22">
        <v>0</v>
      </c>
      <c r="E1060" s="22">
        <v>1</v>
      </c>
      <c r="F1060" s="22">
        <f t="shared" si="32"/>
        <v>159626</v>
      </c>
      <c r="G1060" s="24">
        <f>ABC[[#This Row],[Frecuencia Acumulada]]/SUM($F$78:$F$1143)</f>
        <v>1.3093484457185965E-3</v>
      </c>
      <c r="H1060" s="22">
        <f t="shared" si="33"/>
        <v>5904647.3500000006</v>
      </c>
      <c r="I1060" s="24">
        <f>H1060/SUM(ABC[Carga Total])</f>
        <v>0.99999456312569468</v>
      </c>
      <c r="J1060" s="23" t="str">
        <f>IF(ABC[[#This Row],[Acum (%)]] &lt;= 0.8, "A", IF( AND(ABC[[#This Row],[Acum (%)]] &gt; 0.8, ABC[[#This Row],[Acum (%)]] &lt;= 0.95 ), "B",  IF( ABC[[#This Row],[Acum (%)]] &gt; 0.95, "C", "OTHER")))</f>
        <v>C</v>
      </c>
      <c r="K1060" s="24">
        <f>ABC[[#This Row],[Carga STDEV]]/ABC[[#This Row],[Carga Promedio]]</f>
        <v>0</v>
      </c>
      <c r="L1060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60" s="26" t="str">
        <f>ABC[[#This Row],[ABC]]&amp;ABC[[#This Row],[XYZ]]</f>
        <v>CX</v>
      </c>
    </row>
    <row r="1061" spans="1:13" x14ac:dyDescent="0.25">
      <c r="A1061" s="22">
        <v>294209</v>
      </c>
      <c r="B1061" s="22">
        <v>5.0999999999999996</v>
      </c>
      <c r="C1061" s="22">
        <v>5.0999999999999996</v>
      </c>
      <c r="D1061" s="22">
        <v>0</v>
      </c>
      <c r="E1061" s="22">
        <v>1</v>
      </c>
      <c r="F1061" s="22">
        <f t="shared" si="32"/>
        <v>159627</v>
      </c>
      <c r="G1061" s="24">
        <f>ABC[[#This Row],[Frecuencia Acumulada]]/SUM($F$78:$F$1143)</f>
        <v>1.3093566483199628E-3</v>
      </c>
      <c r="H1061" s="22">
        <f t="shared" si="33"/>
        <v>5904652.4500000002</v>
      </c>
      <c r="I1061" s="24">
        <f>H1061/SUM(ABC[Carga Total])</f>
        <v>0.9999954268474327</v>
      </c>
      <c r="J1061" s="23" t="str">
        <f>IF(ABC[[#This Row],[Acum (%)]] &lt;= 0.8, "A", IF( AND(ABC[[#This Row],[Acum (%)]] &gt; 0.8, ABC[[#This Row],[Acum (%)]] &lt;= 0.95 ), "B",  IF( ABC[[#This Row],[Acum (%)]] &gt; 0.95, "C", "OTHER")))</f>
        <v>C</v>
      </c>
      <c r="K1061" s="24">
        <f>ABC[[#This Row],[Carga STDEV]]/ABC[[#This Row],[Carga Promedio]]</f>
        <v>0</v>
      </c>
      <c r="L1061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61" s="26" t="str">
        <f>ABC[[#This Row],[ABC]]&amp;ABC[[#This Row],[XYZ]]</f>
        <v>CX</v>
      </c>
    </row>
    <row r="1062" spans="1:13" x14ac:dyDescent="0.25">
      <c r="A1062" s="22">
        <v>72221</v>
      </c>
      <c r="B1062" s="22">
        <v>5</v>
      </c>
      <c r="C1062" s="22">
        <v>5</v>
      </c>
      <c r="D1062" s="22">
        <v>0</v>
      </c>
      <c r="E1062" s="22">
        <v>1</v>
      </c>
      <c r="F1062" s="22">
        <f t="shared" si="32"/>
        <v>159628</v>
      </c>
      <c r="G1062" s="24">
        <f>ABC[[#This Row],[Frecuencia Acumulada]]/SUM($F$78:$F$1143)</f>
        <v>1.3093648509213292E-3</v>
      </c>
      <c r="H1062" s="22">
        <f t="shared" si="33"/>
        <v>5904657.4500000002</v>
      </c>
      <c r="I1062" s="24">
        <f>H1062/SUM(ABC[Carga Total])</f>
        <v>0.99999627363345045</v>
      </c>
      <c r="J1062" s="23" t="str">
        <f>IF(ABC[[#This Row],[Acum (%)]] &lt;= 0.8, "A", IF( AND(ABC[[#This Row],[Acum (%)]] &gt; 0.8, ABC[[#This Row],[Acum (%)]] &lt;= 0.95 ), "B",  IF( ABC[[#This Row],[Acum (%)]] &gt; 0.95, "C", "OTHER")))</f>
        <v>C</v>
      </c>
      <c r="K1062" s="24">
        <f>ABC[[#This Row],[Carga STDEV]]/ABC[[#This Row],[Carga Promedio]]</f>
        <v>0</v>
      </c>
      <c r="L1062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62" s="26" t="str">
        <f>ABC[[#This Row],[ABC]]&amp;ABC[[#This Row],[XYZ]]</f>
        <v>CX</v>
      </c>
    </row>
    <row r="1063" spans="1:13" x14ac:dyDescent="0.25">
      <c r="A1063" s="22">
        <v>39419</v>
      </c>
      <c r="B1063" s="22">
        <v>5</v>
      </c>
      <c r="C1063" s="22">
        <v>5</v>
      </c>
      <c r="D1063" s="22">
        <v>0</v>
      </c>
      <c r="E1063" s="22">
        <v>1</v>
      </c>
      <c r="F1063" s="22">
        <f t="shared" si="32"/>
        <v>159629</v>
      </c>
      <c r="G1063" s="24">
        <f>ABC[[#This Row],[Frecuencia Acumulada]]/SUM($F$78:$F$1143)</f>
        <v>1.3093730535226958E-3</v>
      </c>
      <c r="H1063" s="22">
        <f t="shared" si="33"/>
        <v>5904662.4500000002</v>
      </c>
      <c r="I1063" s="24">
        <f>H1063/SUM(ABC[Carga Total])</f>
        <v>0.9999971204194682</v>
      </c>
      <c r="J1063" s="23" t="str">
        <f>IF(ABC[[#This Row],[Acum (%)]] &lt;= 0.8, "A", IF( AND(ABC[[#This Row],[Acum (%)]] &gt; 0.8, ABC[[#This Row],[Acum (%)]] &lt;= 0.95 ), "B",  IF( ABC[[#This Row],[Acum (%)]] &gt; 0.95, "C", "OTHER")))</f>
        <v>C</v>
      </c>
      <c r="K1063" s="24">
        <f>ABC[[#This Row],[Carga STDEV]]/ABC[[#This Row],[Carga Promedio]]</f>
        <v>0</v>
      </c>
      <c r="L1063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63" s="26" t="str">
        <f>ABC[[#This Row],[ABC]]&amp;ABC[[#This Row],[XYZ]]</f>
        <v>CX</v>
      </c>
    </row>
    <row r="1064" spans="1:13" x14ac:dyDescent="0.25">
      <c r="A1064" s="22">
        <v>294132</v>
      </c>
      <c r="B1064" s="22">
        <v>5</v>
      </c>
      <c r="C1064" s="22">
        <v>5</v>
      </c>
      <c r="D1064" s="22">
        <v>0</v>
      </c>
      <c r="E1064" s="22">
        <v>1</v>
      </c>
      <c r="F1064" s="22">
        <f t="shared" si="32"/>
        <v>159630</v>
      </c>
      <c r="G1064" s="24">
        <f>ABC[[#This Row],[Frecuencia Acumulada]]/SUM($F$78:$F$1143)</f>
        <v>1.3093812561240621E-3</v>
      </c>
      <c r="H1064" s="22">
        <f t="shared" si="33"/>
        <v>5904667.4500000002</v>
      </c>
      <c r="I1064" s="24">
        <f>H1064/SUM(ABC[Carga Total])</f>
        <v>0.99999796720548595</v>
      </c>
      <c r="J1064" s="23" t="str">
        <f>IF(ABC[[#This Row],[Acum (%)]] &lt;= 0.8, "A", IF( AND(ABC[[#This Row],[Acum (%)]] &gt; 0.8, ABC[[#This Row],[Acum (%)]] &lt;= 0.95 ), "B",  IF( ABC[[#This Row],[Acum (%)]] &gt; 0.95, "C", "OTHER")))</f>
        <v>C</v>
      </c>
      <c r="K1064" s="24">
        <f>ABC[[#This Row],[Carga STDEV]]/ABC[[#This Row],[Carga Promedio]]</f>
        <v>0</v>
      </c>
      <c r="L1064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64" s="26" t="str">
        <f>ABC[[#This Row],[ABC]]&amp;ABC[[#This Row],[XYZ]]</f>
        <v>CX</v>
      </c>
    </row>
    <row r="1065" spans="1:13" x14ac:dyDescent="0.25">
      <c r="A1065" s="22">
        <v>67220</v>
      </c>
      <c r="B1065" s="22">
        <v>5</v>
      </c>
      <c r="C1065" s="22">
        <v>5</v>
      </c>
      <c r="D1065" s="22">
        <v>0</v>
      </c>
      <c r="E1065" s="22">
        <v>1</v>
      </c>
      <c r="F1065" s="22">
        <f t="shared" si="32"/>
        <v>159631</v>
      </c>
      <c r="G1065" s="24">
        <f>ABC[[#This Row],[Frecuencia Acumulada]]/SUM($F$78:$F$1143)</f>
        <v>1.3093894587254285E-3</v>
      </c>
      <c r="H1065" s="22">
        <f t="shared" si="33"/>
        <v>5904672.4500000002</v>
      </c>
      <c r="I1065" s="24">
        <f>H1065/SUM(ABC[Carga Total])</f>
        <v>0.99999881399150359</v>
      </c>
      <c r="J1065" s="23" t="str">
        <f>IF(ABC[[#This Row],[Acum (%)]] &lt;= 0.8, "A", IF( AND(ABC[[#This Row],[Acum (%)]] &gt; 0.8, ABC[[#This Row],[Acum (%)]] &lt;= 0.95 ), "B",  IF( ABC[[#This Row],[Acum (%)]] &gt; 0.95, "C", "OTHER")))</f>
        <v>C</v>
      </c>
      <c r="K1065" s="24">
        <f>ABC[[#This Row],[Carga STDEV]]/ABC[[#This Row],[Carga Promedio]]</f>
        <v>0</v>
      </c>
      <c r="L1065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65" s="26" t="str">
        <f>ABC[[#This Row],[ABC]]&amp;ABC[[#This Row],[XYZ]]</f>
        <v>CX</v>
      </c>
    </row>
    <row r="1066" spans="1:13" x14ac:dyDescent="0.25">
      <c r="A1066" s="22">
        <v>71619</v>
      </c>
      <c r="B1066" s="22">
        <v>5</v>
      </c>
      <c r="C1066" s="22">
        <v>5</v>
      </c>
      <c r="D1066" s="22">
        <v>0</v>
      </c>
      <c r="E1066" s="22">
        <v>1</v>
      </c>
      <c r="F1066" s="22">
        <f t="shared" si="32"/>
        <v>159632</v>
      </c>
      <c r="G1066" s="24">
        <f>ABC[[#This Row],[Frecuencia Acumulada]]/SUM($F$78:$F$1143)</f>
        <v>1.3093976613267951E-3</v>
      </c>
      <c r="H1066" s="22">
        <f t="shared" si="33"/>
        <v>5904677.4500000002</v>
      </c>
      <c r="I1066" s="24">
        <f>H1066/SUM(ABC[Carga Total])</f>
        <v>0.99999966077752134</v>
      </c>
      <c r="J1066" s="23" t="str">
        <f>IF(ABC[[#This Row],[Acum (%)]] &lt;= 0.8, "A", IF( AND(ABC[[#This Row],[Acum (%)]] &gt; 0.8, ABC[[#This Row],[Acum (%)]] &lt;= 0.95 ), "B",  IF( ABC[[#This Row],[Acum (%)]] &gt; 0.95, "C", "OTHER")))</f>
        <v>C</v>
      </c>
      <c r="K1066" s="24">
        <f>ABC[[#This Row],[Carga STDEV]]/ABC[[#This Row],[Carga Promedio]]</f>
        <v>0</v>
      </c>
      <c r="L1066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66" s="26" t="str">
        <f>ABC[[#This Row],[ABC]]&amp;ABC[[#This Row],[XYZ]]</f>
        <v>CX</v>
      </c>
    </row>
    <row r="1067" spans="1:13" x14ac:dyDescent="0.25">
      <c r="A1067" s="22">
        <v>4405</v>
      </c>
      <c r="B1067" s="22">
        <v>2.0030000000000001</v>
      </c>
      <c r="C1067" s="22">
        <v>1.0015000000000001</v>
      </c>
      <c r="D1067" s="22">
        <v>2.1213203435596446E-3</v>
      </c>
      <c r="E1067" s="22">
        <v>2</v>
      </c>
      <c r="F1067" s="22">
        <f t="shared" si="32"/>
        <v>159634</v>
      </c>
      <c r="G1067" s="24">
        <f>ABC[[#This Row],[Frecuencia Acumulada]]/SUM($F$78:$F$1143)</f>
        <v>1.3094140665295278E-3</v>
      </c>
      <c r="H1067" s="22">
        <f t="shared" si="33"/>
        <v>5904679.4529999997</v>
      </c>
      <c r="I1067" s="24">
        <f>H1067/SUM(ABC[Carga Total])</f>
        <v>1</v>
      </c>
      <c r="J1067" s="23" t="str">
        <f>IF(ABC[[#This Row],[Acum (%)]] &lt;= 0.8, "A", IF( AND(ABC[[#This Row],[Acum (%)]] &gt; 0.8, ABC[[#This Row],[Acum (%)]] &lt;= 0.95 ), "B",  IF( ABC[[#This Row],[Acum (%)]] &gt; 0.95, "C", "OTHER")))</f>
        <v>C</v>
      </c>
      <c r="K1067" s="24">
        <f>ABC[[#This Row],[Carga STDEV]]/ABC[[#This Row],[Carga Promedio]]</f>
        <v>2.118143128866345E-3</v>
      </c>
      <c r="L1067" s="25" t="str">
        <f>IF(ABC[[#This Row],[Carga COV (%)]] &lt;= 0.3, "X", IF( AND(ABC[[#This Row],[Acum (%)]] &gt; 0.3, ABC[[#This Row],[Carga COV (%)]] &lt;= 0.6 ), "Y",  IF( ABC[[#This Row],[Carga COV (%)]] &gt; 0.6, "Z", "OTHER")))</f>
        <v>X</v>
      </c>
      <c r="M1067" s="26" t="str">
        <f>ABC[[#This Row],[ABC]]&amp;ABC[[#This Row],[XYZ]]</f>
        <v>CX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BE63-16E8-4059-BA4B-F15396068F23}">
  <dimension ref="A1:L1068"/>
  <sheetViews>
    <sheetView zoomScale="110" zoomScaleNormal="110" workbookViewId="0">
      <selection activeCell="G15" sqref="G15"/>
    </sheetView>
  </sheetViews>
  <sheetFormatPr defaultColWidth="11.42578125" defaultRowHeight="15" x14ac:dyDescent="0.25"/>
  <cols>
    <col min="1" max="1" width="15.28515625" customWidth="1"/>
    <col min="2" max="2" width="18.85546875" customWidth="1"/>
    <col min="3" max="3" width="22.42578125" customWidth="1"/>
    <col min="4" max="4" width="20.140625" customWidth="1"/>
    <col min="5" max="5" width="17.5703125" customWidth="1"/>
    <col min="6" max="6" width="18" style="1" customWidth="1"/>
    <col min="7" max="7" width="16.42578125" customWidth="1"/>
    <col min="8" max="8" width="17" style="2" customWidth="1"/>
    <col min="9" max="9" width="16.85546875" customWidth="1"/>
    <col min="10" max="10" width="17.42578125" customWidth="1"/>
    <col min="11" max="12" width="21.42578125" customWidth="1"/>
  </cols>
  <sheetData>
    <row r="1" spans="1:12" x14ac:dyDescent="0.25">
      <c r="F1" s="1" t="s">
        <v>0</v>
      </c>
      <c r="I1" s="16" t="s">
        <v>1</v>
      </c>
      <c r="J1" s="16"/>
    </row>
    <row r="2" spans="1:12" x14ac:dyDescent="0.25">
      <c r="A2" s="3" t="s">
        <v>2</v>
      </c>
      <c r="B2" s="3" t="s">
        <v>3</v>
      </c>
      <c r="C2" s="3" t="s">
        <v>4</v>
      </c>
      <c r="D2" s="4" t="s">
        <v>5</v>
      </c>
      <c r="E2" s="3" t="s">
        <v>6</v>
      </c>
      <c r="F2" s="5" t="s">
        <v>7</v>
      </c>
      <c r="G2" s="3" t="s">
        <v>8</v>
      </c>
      <c r="H2" s="6" t="s">
        <v>9</v>
      </c>
      <c r="I2" s="3" t="s">
        <v>10</v>
      </c>
      <c r="J2" s="3" t="s">
        <v>11</v>
      </c>
      <c r="K2" s="3" t="s">
        <v>12</v>
      </c>
      <c r="L2" s="3"/>
    </row>
    <row r="3" spans="1:12" x14ac:dyDescent="0.25">
      <c r="A3">
        <v>11031</v>
      </c>
      <c r="B3" s="7" t="e">
        <f t="array" ref="B3">MAX(IF( [1]!tabla1[ACT_ID] = A3, [1]!tabla1[max_carga]))</f>
        <v>#REF!</v>
      </c>
      <c r="C3" s="7" t="e">
        <f t="array" ref="C3">AVERAGE(IF( [1]!tabla1[ACT_ID] = A3, [1]!tabla1[NIVEL]))</f>
        <v>#REF!</v>
      </c>
      <c r="D3" s="7" t="e">
        <f t="array" ref="D3">MEDIAN(IF( [1]!tabla1[ACT_ID] = A3, [1]!tabla1[NIVEL]))</f>
        <v>#REF!</v>
      </c>
      <c r="E3" s="7" t="e">
        <f t="array" ref="E3">STDEV(IF( [1]!tabla1[ACT_ID] = A3, [1]!tabla1[NIVEL]))</f>
        <v>#REF!</v>
      </c>
      <c r="F3" s="8">
        <v>17</v>
      </c>
      <c r="G3">
        <f t="array" ref="G3">COUNT(IF( [1]!tabla1[ACT_ID] = A3, [1]!tabla1[FECHA_DESPACHO]))</f>
        <v>0</v>
      </c>
      <c r="H3" s="2" t="e">
        <f>C3/B3</f>
        <v>#REF!</v>
      </c>
      <c r="I3" s="7" t="e">
        <f>G3*C3</f>
        <v>#REF!</v>
      </c>
      <c r="J3" s="7" t="e">
        <f>G3*D3</f>
        <v>#REF!</v>
      </c>
      <c r="K3" s="9">
        <v>0.3</v>
      </c>
      <c r="L3" s="13"/>
    </row>
    <row r="4" spans="1:12" x14ac:dyDescent="0.25">
      <c r="A4">
        <v>11032</v>
      </c>
      <c r="B4" s="7" t="e">
        <f t="array" ref="B4">MAX(IF( [1]!tabla1[ACT_ID] = A4, [1]!tabla1[max_carga]))</f>
        <v>#REF!</v>
      </c>
      <c r="C4" s="7" t="e">
        <f t="array" ref="C4">AVERAGE(IF( [1]!tabla1[ACT_ID] = A4, [1]!tabla1[NIVEL]))</f>
        <v>#REF!</v>
      </c>
      <c r="D4" s="7" t="e">
        <f t="array" ref="D4">MEDIAN(IF( [1]!tabla1[ACT_ID] = A4, [1]!tabla1[NIVEL]))</f>
        <v>#REF!</v>
      </c>
      <c r="E4" s="7" t="e">
        <f t="array" ref="E4">STDEV(IF( [1]!tabla1[ACT_ID] = A4, [1]!tabla1[NIVEL]))</f>
        <v>#REF!</v>
      </c>
      <c r="F4" s="8" t="e">
        <f t="array" ref="F4">AVERAGE(IF( [1]!tabla1[ACT_ID] = A4, [1]!tabla1[NO_UTILIZADO]))</f>
        <v>#REF!</v>
      </c>
      <c r="G4">
        <f t="array" ref="G4">COUNT(IF( [1]!tabla1[ACT_ID] = A4, [1]!tabla1[FECHA_DESPACHO]))</f>
        <v>0</v>
      </c>
      <c r="H4" s="2" t="e">
        <f t="shared" ref="H4:H67" si="0">C4/B4</f>
        <v>#REF!</v>
      </c>
      <c r="I4" s="7" t="e">
        <f t="shared" ref="I4:I67" si="1">G4*C4</f>
        <v>#REF!</v>
      </c>
      <c r="J4" s="7" t="e">
        <f t="shared" ref="J4:J67" si="2">G4*D4</f>
        <v>#REF!</v>
      </c>
      <c r="K4" s="9">
        <v>0.5</v>
      </c>
      <c r="L4" s="10"/>
    </row>
    <row r="5" spans="1:12" x14ac:dyDescent="0.25">
      <c r="A5">
        <v>120114</v>
      </c>
      <c r="B5" s="7" t="e">
        <f t="array" ref="B5">MAX(IF( [1]!tabla1[ACT_ID] = A5, [1]!tabla1[max_carga]))</f>
        <v>#REF!</v>
      </c>
      <c r="C5" s="7" t="e">
        <f t="array" ref="C5">AVERAGE(IF( [1]!tabla1[ACT_ID] = A5, [1]!tabla1[NIVEL]))</f>
        <v>#REF!</v>
      </c>
      <c r="D5" s="7" t="e">
        <f t="array" ref="D5">MEDIAN(IF( [1]!tabla1[ACT_ID] = A5, [1]!tabla1[NIVEL]))</f>
        <v>#REF!</v>
      </c>
      <c r="E5" s="7" t="e">
        <f t="array" ref="E5">STDEV(IF( [1]!tabla1[ACT_ID] = A5, [1]!tabla1[NIVEL]))</f>
        <v>#REF!</v>
      </c>
      <c r="F5" s="8" t="e">
        <f t="array" ref="F5">AVERAGE(IF( [1]!tabla1[ACT_ID] = A5, [1]!tabla1[NO_UTILIZADO]))</f>
        <v>#REF!</v>
      </c>
      <c r="G5">
        <f t="array" ref="G5">COUNT(IF( [1]!tabla1[ACT_ID] = A5, [1]!tabla1[FECHA_DESPACHO]))</f>
        <v>0</v>
      </c>
      <c r="H5" s="2" t="e">
        <f t="shared" si="0"/>
        <v>#REF!</v>
      </c>
      <c r="I5" s="7" t="e">
        <f t="shared" si="1"/>
        <v>#REF!</v>
      </c>
      <c r="J5" s="7" t="e">
        <f t="shared" si="2"/>
        <v>#REF!</v>
      </c>
      <c r="K5" s="9">
        <v>0.5</v>
      </c>
      <c r="L5" s="9"/>
    </row>
    <row r="6" spans="1:12" x14ac:dyDescent="0.25">
      <c r="A6">
        <v>120117</v>
      </c>
      <c r="B6" s="7" t="e">
        <f t="array" ref="B6">MAX(IF( [1]!tabla1[ACT_ID] = A6, [1]!tabla1[max_carga]))</f>
        <v>#REF!</v>
      </c>
      <c r="C6" s="7" t="e">
        <f t="array" ref="C6">AVERAGE(IF( [1]!tabla1[ACT_ID] = A6, [1]!tabla1[NIVEL]))</f>
        <v>#REF!</v>
      </c>
      <c r="D6" s="7" t="e">
        <f t="array" ref="D6">MEDIAN(IF( [1]!tabla1[ACT_ID] = A6, [1]!tabla1[NIVEL]))</f>
        <v>#REF!</v>
      </c>
      <c r="E6" s="7" t="e">
        <f t="array" ref="E6">STDEV(IF( [1]!tabla1[ACT_ID] = A6, [1]!tabla1[NIVEL]))</f>
        <v>#REF!</v>
      </c>
      <c r="F6" s="8" t="e">
        <f t="array" ref="F6">AVERAGE(IF( [1]!tabla1[ACT_ID] = A6, [1]!tabla1[NO_UTILIZADO]))</f>
        <v>#REF!</v>
      </c>
      <c r="G6">
        <f t="array" ref="G6">COUNT(IF( [1]!tabla1[ACT_ID] = A6, [1]!tabla1[FECHA_DESPACHO]))</f>
        <v>0</v>
      </c>
      <c r="H6" s="2" t="e">
        <f t="shared" si="0"/>
        <v>#REF!</v>
      </c>
      <c r="I6" s="7" t="e">
        <f t="shared" si="1"/>
        <v>#REF!</v>
      </c>
      <c r="J6" s="7" t="e">
        <f t="shared" si="2"/>
        <v>#REF!</v>
      </c>
      <c r="K6" s="9">
        <v>0.5</v>
      </c>
      <c r="L6" s="9"/>
    </row>
    <row r="7" spans="1:12" x14ac:dyDescent="0.25">
      <c r="A7">
        <v>120122</v>
      </c>
      <c r="B7" s="7" t="e">
        <f t="array" ref="B7">MAX(IF( [1]!tabla1[ACT_ID] = A7, [1]!tabla1[max_carga]))</f>
        <v>#REF!</v>
      </c>
      <c r="C7" s="7" t="e">
        <f t="array" ref="C7">AVERAGE(IF( [1]!tabla1[ACT_ID] = A7, [1]!tabla1[NIVEL]))</f>
        <v>#REF!</v>
      </c>
      <c r="D7" s="7" t="e">
        <f t="array" ref="D7">MEDIAN(IF( [1]!tabla1[ACT_ID] = A7, [1]!tabla1[NIVEL]))</f>
        <v>#REF!</v>
      </c>
      <c r="E7" s="7" t="e">
        <f t="array" ref="E7">STDEV(IF( [1]!tabla1[ACT_ID] = A7, [1]!tabla1[NIVEL]))</f>
        <v>#REF!</v>
      </c>
      <c r="F7" s="8" t="e">
        <f t="array" ref="F7">AVERAGE(IF( [1]!tabla1[ACT_ID] = A7, [1]!tabla1[NO_UTILIZADO]))</f>
        <v>#REF!</v>
      </c>
      <c r="G7">
        <f t="array" ref="G7">COUNT(IF( [1]!tabla1[ACT_ID] = A7, [1]!tabla1[FECHA_DESPACHO]))</f>
        <v>0</v>
      </c>
      <c r="H7" s="2" t="e">
        <f t="shared" si="0"/>
        <v>#REF!</v>
      </c>
      <c r="I7" s="7" t="e">
        <f t="shared" si="1"/>
        <v>#REF!</v>
      </c>
      <c r="J7" s="7" t="e">
        <f t="shared" si="2"/>
        <v>#REF!</v>
      </c>
      <c r="K7" s="9">
        <v>0.5</v>
      </c>
      <c r="L7" s="9"/>
    </row>
    <row r="8" spans="1:12" x14ac:dyDescent="0.25">
      <c r="A8">
        <v>120124</v>
      </c>
      <c r="B8" s="7" t="e">
        <f t="array" ref="B8">MAX(IF( [1]!tabla1[ACT_ID] = A8, [1]!tabla1[max_carga]))</f>
        <v>#REF!</v>
      </c>
      <c r="C8" s="7" t="e">
        <f t="array" ref="C8">AVERAGE(IF( [1]!tabla1[ACT_ID] = A8, [1]!tabla1[NIVEL]))</f>
        <v>#REF!</v>
      </c>
      <c r="D8" s="7" t="e">
        <f t="array" ref="D8">MEDIAN(IF( [1]!tabla1[ACT_ID] = A8, [1]!tabla1[NIVEL]))</f>
        <v>#REF!</v>
      </c>
      <c r="E8" s="7" t="e">
        <f t="array" ref="E8">STDEV(IF( [1]!tabla1[ACT_ID] = A8, [1]!tabla1[NIVEL]))</f>
        <v>#REF!</v>
      </c>
      <c r="F8" s="8" t="e">
        <f t="array" ref="F8">AVERAGE(IF( [1]!tabla1[ACT_ID] = A8, [1]!tabla1[NO_UTILIZADO]))</f>
        <v>#REF!</v>
      </c>
      <c r="G8">
        <f t="array" ref="G8">COUNT(IF( [1]!tabla1[ACT_ID] = A8, [1]!tabla1[FECHA_DESPACHO]))</f>
        <v>0</v>
      </c>
      <c r="H8" s="2" t="e">
        <f t="shared" si="0"/>
        <v>#REF!</v>
      </c>
      <c r="I8" s="7" t="e">
        <f t="shared" si="1"/>
        <v>#REF!</v>
      </c>
      <c r="J8" s="7" t="e">
        <f t="shared" si="2"/>
        <v>#REF!</v>
      </c>
      <c r="K8" s="9">
        <v>0.5</v>
      </c>
      <c r="L8" s="9"/>
    </row>
    <row r="9" spans="1:12" x14ac:dyDescent="0.25">
      <c r="A9">
        <v>120131</v>
      </c>
      <c r="B9" s="7" t="e">
        <f t="array" ref="B9">MAX(IF( [1]!tabla1[ACT_ID] = A9, [1]!tabla1[max_carga]))</f>
        <v>#REF!</v>
      </c>
      <c r="C9" s="7" t="e">
        <f t="array" ref="C9">AVERAGE(IF( [1]!tabla1[ACT_ID] = A9, [1]!tabla1[NIVEL]))</f>
        <v>#REF!</v>
      </c>
      <c r="D9" s="7" t="e">
        <f t="array" ref="D9">MEDIAN(IF( [1]!tabla1[ACT_ID] = A9, [1]!tabla1[NIVEL]))</f>
        <v>#REF!</v>
      </c>
      <c r="E9" s="7" t="e">
        <f t="array" ref="E9">STDEV(IF( [1]!tabla1[ACT_ID] = A9, [1]!tabla1[NIVEL]))</f>
        <v>#REF!</v>
      </c>
      <c r="F9" s="8" t="e">
        <f t="array" ref="F9">AVERAGE(IF( [1]!tabla1[ACT_ID] = A9, [1]!tabla1[NO_UTILIZADO]))</f>
        <v>#REF!</v>
      </c>
      <c r="G9">
        <f t="array" ref="G9">COUNT(IF( [1]!tabla1[ACT_ID] = A9, [1]!tabla1[FECHA_DESPACHO]))</f>
        <v>0</v>
      </c>
      <c r="H9" s="2" t="e">
        <f t="shared" si="0"/>
        <v>#REF!</v>
      </c>
      <c r="I9" s="7" t="e">
        <f t="shared" si="1"/>
        <v>#REF!</v>
      </c>
      <c r="J9" s="7" t="e">
        <f t="shared" si="2"/>
        <v>#REF!</v>
      </c>
      <c r="K9" s="9">
        <v>0.5</v>
      </c>
      <c r="L9" s="9"/>
    </row>
    <row r="10" spans="1:12" x14ac:dyDescent="0.25">
      <c r="A10">
        <v>120133</v>
      </c>
      <c r="B10" s="7" t="e">
        <f t="array" ref="B10">MAX(IF( [1]!tabla1[ACT_ID] = A10, [1]!tabla1[max_carga]))</f>
        <v>#REF!</v>
      </c>
      <c r="C10" s="7" t="e">
        <f t="array" ref="C10">AVERAGE(IF( [1]!tabla1[ACT_ID] = A10, [1]!tabla1[NIVEL]))</f>
        <v>#REF!</v>
      </c>
      <c r="D10" s="7" t="e">
        <f t="array" ref="D10">MEDIAN(IF( [1]!tabla1[ACT_ID] = A10, [1]!tabla1[NIVEL]))</f>
        <v>#REF!</v>
      </c>
      <c r="E10" s="7" t="e">
        <f t="array" ref="E10">STDEV(IF( [1]!tabla1[ACT_ID] = A10, [1]!tabla1[NIVEL]))</f>
        <v>#REF!</v>
      </c>
      <c r="F10" s="8" t="e">
        <f t="array" ref="F10">AVERAGE(IF( [1]!tabla1[ACT_ID] = A10, [1]!tabla1[NO_UTILIZADO]))</f>
        <v>#REF!</v>
      </c>
      <c r="G10">
        <f t="array" ref="G10">COUNT(IF( [1]!tabla1[ACT_ID] = A10, [1]!tabla1[FECHA_DESPACHO]))</f>
        <v>0</v>
      </c>
      <c r="H10" s="2" t="e">
        <f t="shared" si="0"/>
        <v>#REF!</v>
      </c>
      <c r="I10" s="7" t="e">
        <f t="shared" si="1"/>
        <v>#REF!</v>
      </c>
      <c r="J10" s="7" t="e">
        <f t="shared" si="2"/>
        <v>#REF!</v>
      </c>
      <c r="K10" s="9">
        <v>0.5</v>
      </c>
      <c r="L10" s="9"/>
    </row>
    <row r="11" spans="1:12" x14ac:dyDescent="0.25">
      <c r="A11">
        <v>120134</v>
      </c>
      <c r="B11" s="7" t="e">
        <f t="array" ref="B11">MAX(IF( [1]!tabla1[ACT_ID] = A11, [1]!tabla1[max_carga]))</f>
        <v>#REF!</v>
      </c>
      <c r="C11" s="7" t="e">
        <f t="array" ref="C11">AVERAGE(IF( [1]!tabla1[ACT_ID] = A11, [1]!tabla1[NIVEL]))</f>
        <v>#REF!</v>
      </c>
      <c r="D11" s="7" t="e">
        <f t="array" ref="D11">MEDIAN(IF( [1]!tabla1[ACT_ID] = A11, [1]!tabla1[NIVEL]))</f>
        <v>#REF!</v>
      </c>
      <c r="E11" s="7" t="e">
        <f t="array" ref="E11">STDEV(IF( [1]!tabla1[ACT_ID] = A11, [1]!tabla1[NIVEL]))</f>
        <v>#REF!</v>
      </c>
      <c r="F11" s="8" t="e">
        <f t="array" ref="F11">AVERAGE(IF( [1]!tabla1[ACT_ID] = A11, [1]!tabla1[NO_UTILIZADO]))</f>
        <v>#REF!</v>
      </c>
      <c r="G11">
        <f t="array" ref="G11">COUNT(IF( [1]!tabla1[ACT_ID] = A11, [1]!tabla1[FECHA_DESPACHO]))</f>
        <v>0</v>
      </c>
      <c r="H11" s="2" t="e">
        <f t="shared" si="0"/>
        <v>#REF!</v>
      </c>
      <c r="I11" s="7" t="e">
        <f t="shared" si="1"/>
        <v>#REF!</v>
      </c>
      <c r="J11" s="7" t="e">
        <f t="shared" si="2"/>
        <v>#REF!</v>
      </c>
      <c r="K11" s="9">
        <v>0.5</v>
      </c>
      <c r="L11" s="9"/>
    </row>
    <row r="12" spans="1:12" x14ac:dyDescent="0.25">
      <c r="A12">
        <v>120136</v>
      </c>
      <c r="B12" s="7" t="e">
        <f t="array" ref="B12">MAX(IF( [1]!tabla1[ACT_ID] = A12, [1]!tabla1[max_carga]))</f>
        <v>#REF!</v>
      </c>
      <c r="C12" s="7" t="e">
        <f t="array" ref="C12">AVERAGE(IF( [1]!tabla1[ACT_ID] = A12, [1]!tabla1[NIVEL]))</f>
        <v>#REF!</v>
      </c>
      <c r="D12" s="7" t="e">
        <f t="array" ref="D12">MEDIAN(IF( [1]!tabla1[ACT_ID] = A12, [1]!tabla1[NIVEL]))</f>
        <v>#REF!</v>
      </c>
      <c r="E12" s="7" t="e">
        <f t="array" ref="E12">STDEV(IF( [1]!tabla1[ACT_ID] = A12, [1]!tabla1[NIVEL]))</f>
        <v>#REF!</v>
      </c>
      <c r="F12" s="8" t="e">
        <f t="array" ref="F12">AVERAGE(IF( [1]!tabla1[ACT_ID] = A12, [1]!tabla1[NO_UTILIZADO]))</f>
        <v>#REF!</v>
      </c>
      <c r="G12">
        <f t="array" ref="G12">COUNT(IF( [1]!tabla1[ACT_ID] = A12, [1]!tabla1[FECHA_DESPACHO]))</f>
        <v>0</v>
      </c>
      <c r="H12" s="2" t="e">
        <f t="shared" si="0"/>
        <v>#REF!</v>
      </c>
      <c r="I12" s="7" t="e">
        <f t="shared" si="1"/>
        <v>#REF!</v>
      </c>
      <c r="J12" s="7" t="e">
        <f t="shared" si="2"/>
        <v>#REF!</v>
      </c>
      <c r="K12" s="9">
        <v>0.5</v>
      </c>
      <c r="L12" s="9"/>
    </row>
    <row r="13" spans="1:12" x14ac:dyDescent="0.25">
      <c r="A13">
        <v>120137</v>
      </c>
      <c r="B13" s="7" t="e">
        <f t="array" ref="B13">MAX(IF( [1]!tabla1[ACT_ID] = A13, [1]!tabla1[max_carga]))</f>
        <v>#REF!</v>
      </c>
      <c r="C13" s="7" t="e">
        <f t="array" ref="C13">AVERAGE(IF( [1]!tabla1[ACT_ID] = A13, [1]!tabla1[NIVEL]))</f>
        <v>#REF!</v>
      </c>
      <c r="D13" s="7" t="e">
        <f t="array" ref="D13">MEDIAN(IF( [1]!tabla1[ACT_ID] = A13, [1]!tabla1[NIVEL]))</f>
        <v>#REF!</v>
      </c>
      <c r="E13" s="7" t="e">
        <f t="array" ref="E13">STDEV(IF( [1]!tabla1[ACT_ID] = A13, [1]!tabla1[NIVEL]))</f>
        <v>#REF!</v>
      </c>
      <c r="F13" s="8" t="e">
        <f t="array" ref="F13">AVERAGE(IF( [1]!tabla1[ACT_ID] = A13, [1]!tabla1[NO_UTILIZADO]))</f>
        <v>#REF!</v>
      </c>
      <c r="G13">
        <f t="array" ref="G13">COUNT(IF( [1]!tabla1[ACT_ID] = A13, [1]!tabla1[FECHA_DESPACHO]))</f>
        <v>0</v>
      </c>
      <c r="H13" s="2" t="e">
        <f t="shared" si="0"/>
        <v>#REF!</v>
      </c>
      <c r="I13" s="7" t="e">
        <f t="shared" si="1"/>
        <v>#REF!</v>
      </c>
      <c r="J13" s="7" t="e">
        <f t="shared" si="2"/>
        <v>#REF!</v>
      </c>
      <c r="K13" s="9">
        <v>0.5</v>
      </c>
      <c r="L13" s="9"/>
    </row>
    <row r="14" spans="1:12" x14ac:dyDescent="0.25">
      <c r="A14">
        <v>120138</v>
      </c>
      <c r="B14" s="7" t="e">
        <f t="array" ref="B14">MAX(IF( [1]!tabla1[ACT_ID] = A14, [1]!tabla1[max_carga]))</f>
        <v>#REF!</v>
      </c>
      <c r="C14" s="7" t="e">
        <f t="array" ref="C14">AVERAGE(IF( [1]!tabla1[ACT_ID] = A14, [1]!tabla1[NIVEL]))</f>
        <v>#REF!</v>
      </c>
      <c r="D14" s="7" t="e">
        <f t="array" ref="D14">MEDIAN(IF( [1]!tabla1[ACT_ID] = A14, [1]!tabla1[NIVEL]))</f>
        <v>#REF!</v>
      </c>
      <c r="E14" s="7" t="e">
        <f t="array" ref="E14">STDEV(IF( [1]!tabla1[ACT_ID] = A14, [1]!tabla1[NIVEL]))</f>
        <v>#REF!</v>
      </c>
      <c r="F14" s="8" t="e">
        <f t="array" ref="F14">AVERAGE(IF( [1]!tabla1[ACT_ID] = A14, [1]!tabla1[NO_UTILIZADO]))</f>
        <v>#REF!</v>
      </c>
      <c r="G14">
        <f t="array" ref="G14">COUNT(IF( [1]!tabla1[ACT_ID] = A14, [1]!tabla1[FECHA_DESPACHO]))</f>
        <v>0</v>
      </c>
      <c r="H14" s="2" t="e">
        <f t="shared" si="0"/>
        <v>#REF!</v>
      </c>
      <c r="I14" s="7" t="e">
        <f t="shared" si="1"/>
        <v>#REF!</v>
      </c>
      <c r="J14" s="7" t="e">
        <f t="shared" si="2"/>
        <v>#REF!</v>
      </c>
      <c r="K14" s="9">
        <v>0.5</v>
      </c>
      <c r="L14" s="9"/>
    </row>
    <row r="15" spans="1:12" x14ac:dyDescent="0.25">
      <c r="A15">
        <v>120139</v>
      </c>
      <c r="B15" s="7" t="e">
        <f t="array" ref="B15">MAX(IF( [1]!tabla1[ACT_ID] = A15, [1]!tabla1[max_carga]))</f>
        <v>#REF!</v>
      </c>
      <c r="C15" s="7" t="e">
        <f t="array" ref="C15">AVERAGE(IF( [1]!tabla1[ACT_ID] = A15, [1]!tabla1[NIVEL]))</f>
        <v>#REF!</v>
      </c>
      <c r="D15" s="7" t="e">
        <f t="array" ref="D15">MEDIAN(IF( [1]!tabla1[ACT_ID] = A15, [1]!tabla1[NIVEL]))</f>
        <v>#REF!</v>
      </c>
      <c r="E15" s="7" t="e">
        <f t="array" ref="E15">STDEV(IF( [1]!tabla1[ACT_ID] = A15, [1]!tabla1[NIVEL]))</f>
        <v>#REF!</v>
      </c>
      <c r="F15" s="8" t="e">
        <f t="array" ref="F15">AVERAGE(IF( [1]!tabla1[ACT_ID] = A15, [1]!tabla1[NO_UTILIZADO]))</f>
        <v>#REF!</v>
      </c>
      <c r="G15">
        <f t="array" ref="G15">COUNT(IF( [1]!tabla1[ACT_ID] = A15, [1]!tabla1[FECHA_DESPACHO]))</f>
        <v>0</v>
      </c>
      <c r="H15" s="2" t="e">
        <f t="shared" si="0"/>
        <v>#REF!</v>
      </c>
      <c r="I15" s="7" t="e">
        <f t="shared" si="1"/>
        <v>#REF!</v>
      </c>
      <c r="J15" s="7" t="e">
        <f t="shared" si="2"/>
        <v>#REF!</v>
      </c>
      <c r="K15" s="9">
        <v>0.5</v>
      </c>
      <c r="L15" s="9"/>
    </row>
    <row r="16" spans="1:12" x14ac:dyDescent="0.25">
      <c r="A16">
        <v>120140</v>
      </c>
      <c r="B16" s="7" t="e">
        <f t="array" ref="B16">MAX(IF( [1]!tabla1[ACT_ID] = A16, [1]!tabla1[max_carga]))</f>
        <v>#REF!</v>
      </c>
      <c r="C16" s="7" t="e">
        <f t="array" ref="C16">AVERAGE(IF( [1]!tabla1[ACT_ID] = A16, [1]!tabla1[NIVEL]))</f>
        <v>#REF!</v>
      </c>
      <c r="D16" s="7" t="e">
        <f t="array" ref="D16">MEDIAN(IF( [1]!tabla1[ACT_ID] = A16, [1]!tabla1[NIVEL]))</f>
        <v>#REF!</v>
      </c>
      <c r="E16" s="7" t="e">
        <f t="array" ref="E16">STDEV(IF( [1]!tabla1[ACT_ID] = A16, [1]!tabla1[NIVEL]))</f>
        <v>#REF!</v>
      </c>
      <c r="F16" s="8" t="e">
        <f t="array" ref="F16">AVERAGE(IF( [1]!tabla1[ACT_ID] = A16, [1]!tabla1[NO_UTILIZADO]))</f>
        <v>#REF!</v>
      </c>
      <c r="G16">
        <f t="array" ref="G16">COUNT(IF( [1]!tabla1[ACT_ID] = A16, [1]!tabla1[FECHA_DESPACHO]))</f>
        <v>0</v>
      </c>
      <c r="H16" s="2" t="e">
        <f t="shared" si="0"/>
        <v>#REF!</v>
      </c>
      <c r="I16" s="7" t="e">
        <f t="shared" si="1"/>
        <v>#REF!</v>
      </c>
      <c r="J16" s="7" t="e">
        <f t="shared" si="2"/>
        <v>#REF!</v>
      </c>
      <c r="K16" s="9">
        <v>0.5</v>
      </c>
      <c r="L16" s="9"/>
    </row>
    <row r="17" spans="1:12" x14ac:dyDescent="0.25">
      <c r="A17">
        <v>120141</v>
      </c>
      <c r="B17" s="7" t="e">
        <f t="array" ref="B17">MAX(IF( [1]!tabla1[ACT_ID] = A17, [1]!tabla1[max_carga]))</f>
        <v>#REF!</v>
      </c>
      <c r="C17" s="7" t="e">
        <f t="array" ref="C17">AVERAGE(IF( [1]!tabla1[ACT_ID] = A17, [1]!tabla1[NIVEL]))</f>
        <v>#REF!</v>
      </c>
      <c r="D17" s="7" t="e">
        <f t="array" ref="D17">MEDIAN(IF( [1]!tabla1[ACT_ID] = A17, [1]!tabla1[NIVEL]))</f>
        <v>#REF!</v>
      </c>
      <c r="E17" s="7" t="e">
        <f t="array" ref="E17">STDEV(IF( [1]!tabla1[ACT_ID] = A17, [1]!tabla1[NIVEL]))</f>
        <v>#REF!</v>
      </c>
      <c r="F17" s="8" t="e">
        <f t="array" ref="F17">AVERAGE(IF( [1]!tabla1[ACT_ID] = A17, [1]!tabla1[NO_UTILIZADO]))</f>
        <v>#REF!</v>
      </c>
      <c r="G17">
        <f t="array" ref="G17">COUNT(IF( [1]!tabla1[ACT_ID] = A17, [1]!tabla1[FECHA_DESPACHO]))</f>
        <v>0</v>
      </c>
      <c r="H17" s="2" t="e">
        <f t="shared" si="0"/>
        <v>#REF!</v>
      </c>
      <c r="I17" s="7" t="e">
        <f t="shared" si="1"/>
        <v>#REF!</v>
      </c>
      <c r="J17" s="7" t="e">
        <f t="shared" si="2"/>
        <v>#REF!</v>
      </c>
      <c r="K17" s="9">
        <v>0.5</v>
      </c>
      <c r="L17" s="9"/>
    </row>
    <row r="18" spans="1:12" x14ac:dyDescent="0.25">
      <c r="A18">
        <v>120142</v>
      </c>
      <c r="B18" s="7" t="e">
        <f t="array" ref="B18">MAX(IF( [1]!tabla1[ACT_ID] = A18, [1]!tabla1[max_carga]))</f>
        <v>#REF!</v>
      </c>
      <c r="C18" s="7" t="e">
        <f t="array" ref="C18">AVERAGE(IF( [1]!tabla1[ACT_ID] = A18, [1]!tabla1[NIVEL]))</f>
        <v>#REF!</v>
      </c>
      <c r="D18" s="7" t="e">
        <f t="array" ref="D18">MEDIAN(IF( [1]!tabla1[ACT_ID] = A18, [1]!tabla1[NIVEL]))</f>
        <v>#REF!</v>
      </c>
      <c r="E18" s="7" t="e">
        <f t="array" ref="E18">STDEV(IF( [1]!tabla1[ACT_ID] = A18, [1]!tabla1[NIVEL]))</f>
        <v>#REF!</v>
      </c>
      <c r="F18" s="8" t="e">
        <f t="array" ref="F18">AVERAGE(IF( [1]!tabla1[ACT_ID] = A18, [1]!tabla1[NO_UTILIZADO]))</f>
        <v>#REF!</v>
      </c>
      <c r="G18">
        <f t="array" ref="G18">COUNT(IF( [1]!tabla1[ACT_ID] = A18, [1]!tabla1[FECHA_DESPACHO]))</f>
        <v>0</v>
      </c>
      <c r="H18" s="2" t="e">
        <f t="shared" si="0"/>
        <v>#REF!</v>
      </c>
      <c r="I18" s="7" t="e">
        <f t="shared" si="1"/>
        <v>#REF!</v>
      </c>
      <c r="J18" s="7" t="e">
        <f t="shared" si="2"/>
        <v>#REF!</v>
      </c>
      <c r="K18" s="9">
        <v>0.5</v>
      </c>
      <c r="L18" s="9"/>
    </row>
    <row r="19" spans="1:12" x14ac:dyDescent="0.25">
      <c r="A19">
        <v>120145</v>
      </c>
      <c r="B19" s="7" t="e">
        <f t="array" ref="B19">MAX(IF( [1]!tabla1[ACT_ID] = A19, [1]!tabla1[max_carga]))</f>
        <v>#REF!</v>
      </c>
      <c r="C19" s="7" t="e">
        <f t="array" ref="C19">AVERAGE(IF( [1]!tabla1[ACT_ID] = A19, [1]!tabla1[NIVEL]))</f>
        <v>#REF!</v>
      </c>
      <c r="D19" s="7" t="e">
        <f t="array" ref="D19">MEDIAN(IF( [1]!tabla1[ACT_ID] = A19, [1]!tabla1[NIVEL]))</f>
        <v>#REF!</v>
      </c>
      <c r="E19" s="7" t="e">
        <f t="array" ref="E19">STDEV(IF( [1]!tabla1[ACT_ID] = A19, [1]!tabla1[NIVEL]))</f>
        <v>#REF!</v>
      </c>
      <c r="F19" s="8" t="e">
        <f t="array" ref="F19">AVERAGE(IF( [1]!tabla1[ACT_ID] = A19, [1]!tabla1[NO_UTILIZADO]))</f>
        <v>#REF!</v>
      </c>
      <c r="G19">
        <f t="array" ref="G19">COUNT(IF( [1]!tabla1[ACT_ID] = A19, [1]!tabla1[FECHA_DESPACHO]))</f>
        <v>0</v>
      </c>
      <c r="H19" s="2" t="e">
        <f t="shared" si="0"/>
        <v>#REF!</v>
      </c>
      <c r="I19" s="7" t="e">
        <f t="shared" si="1"/>
        <v>#REF!</v>
      </c>
      <c r="J19" s="7" t="e">
        <f t="shared" si="2"/>
        <v>#REF!</v>
      </c>
      <c r="K19" s="9">
        <v>0.5</v>
      </c>
      <c r="L19" s="9"/>
    </row>
    <row r="20" spans="1:12" x14ac:dyDescent="0.25">
      <c r="A20">
        <v>120148</v>
      </c>
      <c r="B20" s="7" t="e">
        <f t="array" ref="B20">MAX(IF( [1]!tabla1[ACT_ID] = A20, [1]!tabla1[max_carga]))</f>
        <v>#REF!</v>
      </c>
      <c r="C20" s="7" t="e">
        <f t="array" ref="C20">AVERAGE(IF( [1]!tabla1[ACT_ID] = A20, [1]!tabla1[NIVEL]))</f>
        <v>#REF!</v>
      </c>
      <c r="D20" s="7" t="e">
        <f t="array" ref="D20">MEDIAN(IF( [1]!tabla1[ACT_ID] = A20, [1]!tabla1[NIVEL]))</f>
        <v>#REF!</v>
      </c>
      <c r="E20" s="7" t="e">
        <f t="array" ref="E20">STDEV(IF( [1]!tabla1[ACT_ID] = A20, [1]!tabla1[NIVEL]))</f>
        <v>#REF!</v>
      </c>
      <c r="F20" s="8" t="e">
        <f t="array" ref="F20">AVERAGE(IF( [1]!tabla1[ACT_ID] = A20, [1]!tabla1[NO_UTILIZADO]))</f>
        <v>#REF!</v>
      </c>
      <c r="G20">
        <f t="array" ref="G20">COUNT(IF( [1]!tabla1[ACT_ID] = A20, [1]!tabla1[FECHA_DESPACHO]))</f>
        <v>0</v>
      </c>
      <c r="H20" s="2" t="e">
        <f t="shared" si="0"/>
        <v>#REF!</v>
      </c>
      <c r="I20" s="7" t="e">
        <f t="shared" si="1"/>
        <v>#REF!</v>
      </c>
      <c r="J20" s="7" t="e">
        <f t="shared" si="2"/>
        <v>#REF!</v>
      </c>
      <c r="K20" s="9">
        <v>0.5</v>
      </c>
      <c r="L20" s="9"/>
    </row>
    <row r="21" spans="1:12" x14ac:dyDescent="0.25">
      <c r="A21">
        <v>120151</v>
      </c>
      <c r="B21" s="7" t="e">
        <f t="array" ref="B21">MAX(IF( [1]!tabla1[ACT_ID] = A21, [1]!tabla1[max_carga]))</f>
        <v>#REF!</v>
      </c>
      <c r="C21" s="7" t="e">
        <f t="array" ref="C21">AVERAGE(IF( [1]!tabla1[ACT_ID] = A21, [1]!tabla1[NIVEL]))</f>
        <v>#REF!</v>
      </c>
      <c r="D21" s="7" t="e">
        <f t="array" ref="D21">MEDIAN(IF( [1]!tabla1[ACT_ID] = A21, [1]!tabla1[NIVEL]))</f>
        <v>#REF!</v>
      </c>
      <c r="E21" s="7" t="e">
        <f t="array" ref="E21">STDEV(IF( [1]!tabla1[ACT_ID] = A21, [1]!tabla1[NIVEL]))</f>
        <v>#REF!</v>
      </c>
      <c r="F21" s="8" t="e">
        <f t="array" ref="F21">AVERAGE(IF( [1]!tabla1[ACT_ID] = A21, [1]!tabla1[NO_UTILIZADO]))</f>
        <v>#REF!</v>
      </c>
      <c r="G21">
        <f t="array" ref="G21">COUNT(IF( [1]!tabla1[ACT_ID] = A21, [1]!tabla1[FECHA_DESPACHO]))</f>
        <v>0</v>
      </c>
      <c r="H21" s="2" t="e">
        <f t="shared" si="0"/>
        <v>#REF!</v>
      </c>
      <c r="I21" s="7" t="e">
        <f t="shared" si="1"/>
        <v>#REF!</v>
      </c>
      <c r="J21" s="7" t="e">
        <f t="shared" si="2"/>
        <v>#REF!</v>
      </c>
      <c r="K21" s="9">
        <v>0.5</v>
      </c>
      <c r="L21" s="9"/>
    </row>
    <row r="22" spans="1:12" x14ac:dyDescent="0.25">
      <c r="A22">
        <v>120162</v>
      </c>
      <c r="B22" s="7" t="e">
        <f t="array" ref="B22">MAX(IF( [1]!tabla1[ACT_ID] = A22, [1]!tabla1[max_carga]))</f>
        <v>#REF!</v>
      </c>
      <c r="C22" s="7" t="e">
        <f t="array" ref="C22">AVERAGE(IF( [1]!tabla1[ACT_ID] = A22, [1]!tabla1[NIVEL]))</f>
        <v>#REF!</v>
      </c>
      <c r="D22" s="7" t="e">
        <f t="array" ref="D22">MEDIAN(IF( [1]!tabla1[ACT_ID] = A22, [1]!tabla1[NIVEL]))</f>
        <v>#REF!</v>
      </c>
      <c r="E22" s="7" t="e">
        <f t="array" ref="E22">STDEV(IF( [1]!tabla1[ACT_ID] = A22, [1]!tabla1[NIVEL]))</f>
        <v>#REF!</v>
      </c>
      <c r="F22" s="8" t="e">
        <f t="array" ref="F22">AVERAGE(IF( [1]!tabla1[ACT_ID] = A22, [1]!tabla1[NO_UTILIZADO]))</f>
        <v>#REF!</v>
      </c>
      <c r="G22">
        <f t="array" ref="G22">COUNT(IF( [1]!tabla1[ACT_ID] = A22, [1]!tabla1[FECHA_DESPACHO]))</f>
        <v>0</v>
      </c>
      <c r="H22" s="2" t="e">
        <f t="shared" si="0"/>
        <v>#REF!</v>
      </c>
      <c r="I22" s="7" t="e">
        <f t="shared" si="1"/>
        <v>#REF!</v>
      </c>
      <c r="J22" s="7" t="e">
        <f t="shared" si="2"/>
        <v>#REF!</v>
      </c>
      <c r="K22" s="9">
        <v>0.5</v>
      </c>
      <c r="L22" s="9"/>
    </row>
    <row r="23" spans="1:12" x14ac:dyDescent="0.25">
      <c r="A23">
        <v>120163</v>
      </c>
      <c r="B23" s="7" t="e">
        <f t="array" ref="B23">MAX(IF( [1]!tabla1[ACT_ID] = A23, [1]!tabla1[max_carga]))</f>
        <v>#REF!</v>
      </c>
      <c r="C23" s="7" t="e">
        <f t="array" ref="C23">AVERAGE(IF( [1]!tabla1[ACT_ID] = A23, [1]!tabla1[NIVEL]))</f>
        <v>#REF!</v>
      </c>
      <c r="D23" s="7" t="e">
        <f t="array" ref="D23">MEDIAN(IF( [1]!tabla1[ACT_ID] = A23, [1]!tabla1[NIVEL]))</f>
        <v>#REF!</v>
      </c>
      <c r="E23" s="7" t="e">
        <f t="array" ref="E23">STDEV(IF( [1]!tabla1[ACT_ID] = A23, [1]!tabla1[NIVEL]))</f>
        <v>#REF!</v>
      </c>
      <c r="F23" s="8" t="e">
        <f t="array" ref="F23">AVERAGE(IF( [1]!tabla1[ACT_ID] = A23, [1]!tabla1[NO_UTILIZADO]))</f>
        <v>#REF!</v>
      </c>
      <c r="G23">
        <f t="array" ref="G23">COUNT(IF( [1]!tabla1[ACT_ID] = A23, [1]!tabla1[FECHA_DESPACHO]))</f>
        <v>0</v>
      </c>
      <c r="H23" s="2" t="e">
        <f t="shared" si="0"/>
        <v>#REF!</v>
      </c>
      <c r="I23" s="7" t="e">
        <f t="shared" si="1"/>
        <v>#REF!</v>
      </c>
      <c r="J23" s="7" t="e">
        <f t="shared" si="2"/>
        <v>#REF!</v>
      </c>
      <c r="K23" s="9">
        <v>0.5</v>
      </c>
      <c r="L23" s="9"/>
    </row>
    <row r="24" spans="1:12" x14ac:dyDescent="0.25">
      <c r="A24">
        <v>120164</v>
      </c>
      <c r="B24" s="7" t="e">
        <f t="array" ref="B24">MAX(IF( [1]!tabla1[ACT_ID] = A24, [1]!tabla1[max_carga]))</f>
        <v>#REF!</v>
      </c>
      <c r="C24" s="7" t="e">
        <f t="array" ref="C24">AVERAGE(IF( [1]!tabla1[ACT_ID] = A24, [1]!tabla1[NIVEL]))</f>
        <v>#REF!</v>
      </c>
      <c r="D24" s="7" t="e">
        <f t="array" ref="D24">MEDIAN(IF( [1]!tabla1[ACT_ID] = A24, [1]!tabla1[NIVEL]))</f>
        <v>#REF!</v>
      </c>
      <c r="E24" s="7" t="e">
        <f t="array" ref="E24">STDEV(IF( [1]!tabla1[ACT_ID] = A24, [1]!tabla1[NIVEL]))</f>
        <v>#REF!</v>
      </c>
      <c r="F24" s="8" t="e">
        <f t="array" ref="F24">AVERAGE(IF( [1]!tabla1[ACT_ID] = A24, [1]!tabla1[NO_UTILIZADO]))</f>
        <v>#REF!</v>
      </c>
      <c r="G24">
        <f t="array" ref="G24">COUNT(IF( [1]!tabla1[ACT_ID] = A24, [1]!tabla1[FECHA_DESPACHO]))</f>
        <v>0</v>
      </c>
      <c r="H24" s="2" t="e">
        <f t="shared" si="0"/>
        <v>#REF!</v>
      </c>
      <c r="I24" s="7" t="e">
        <f t="shared" si="1"/>
        <v>#REF!</v>
      </c>
      <c r="J24" s="7" t="e">
        <f t="shared" si="2"/>
        <v>#REF!</v>
      </c>
      <c r="K24" s="9">
        <v>0.5</v>
      </c>
      <c r="L24" s="9"/>
    </row>
    <row r="25" spans="1:12" x14ac:dyDescent="0.25">
      <c r="A25">
        <v>120165</v>
      </c>
      <c r="B25" s="7" t="e">
        <f t="array" ref="B25">MAX(IF( [1]!tabla1[ACT_ID] = A25, [1]!tabla1[max_carga]))</f>
        <v>#REF!</v>
      </c>
      <c r="C25" s="7" t="e">
        <f t="array" ref="C25">AVERAGE(IF( [1]!tabla1[ACT_ID] = A25, [1]!tabla1[NIVEL]))</f>
        <v>#REF!</v>
      </c>
      <c r="D25" s="7" t="e">
        <f t="array" ref="D25">MEDIAN(IF( [1]!tabla1[ACT_ID] = A25, [1]!tabla1[NIVEL]))</f>
        <v>#REF!</v>
      </c>
      <c r="E25" s="7" t="e">
        <f t="array" ref="E25">STDEV(IF( [1]!tabla1[ACT_ID] = A25, [1]!tabla1[NIVEL]))</f>
        <v>#REF!</v>
      </c>
      <c r="F25" s="8" t="e">
        <f t="array" ref="F25">AVERAGE(IF( [1]!tabla1[ACT_ID] = A25, [1]!tabla1[NO_UTILIZADO]))</f>
        <v>#REF!</v>
      </c>
      <c r="G25">
        <f t="array" ref="G25">COUNT(IF( [1]!tabla1[ACT_ID] = A25, [1]!tabla1[FECHA_DESPACHO]))</f>
        <v>0</v>
      </c>
      <c r="H25" s="2" t="e">
        <f t="shared" si="0"/>
        <v>#REF!</v>
      </c>
      <c r="I25" s="7" t="e">
        <f t="shared" si="1"/>
        <v>#REF!</v>
      </c>
      <c r="J25" s="7" t="e">
        <f t="shared" si="2"/>
        <v>#REF!</v>
      </c>
      <c r="K25" s="9">
        <v>0.5</v>
      </c>
      <c r="L25" s="9"/>
    </row>
    <row r="26" spans="1:12" x14ac:dyDescent="0.25">
      <c r="A26">
        <v>120170</v>
      </c>
      <c r="B26" s="7" t="e">
        <f t="array" ref="B26">MAX(IF( [1]!tabla1[ACT_ID] = A26, [1]!tabla1[max_carga]))</f>
        <v>#REF!</v>
      </c>
      <c r="C26" s="7" t="e">
        <f t="array" ref="C26">AVERAGE(IF( [1]!tabla1[ACT_ID] = A26, [1]!tabla1[NIVEL]))</f>
        <v>#REF!</v>
      </c>
      <c r="D26" s="7" t="e">
        <f t="array" ref="D26">MEDIAN(IF( [1]!tabla1[ACT_ID] = A26, [1]!tabla1[NIVEL]))</f>
        <v>#REF!</v>
      </c>
      <c r="E26" s="7" t="e">
        <f t="array" ref="E26">STDEV(IF( [1]!tabla1[ACT_ID] = A26, [1]!tabla1[NIVEL]))</f>
        <v>#REF!</v>
      </c>
      <c r="F26" s="8" t="e">
        <f t="array" ref="F26">AVERAGE(IF( [1]!tabla1[ACT_ID] = A26, [1]!tabla1[NO_UTILIZADO]))</f>
        <v>#REF!</v>
      </c>
      <c r="G26">
        <f t="array" ref="G26">COUNT(IF( [1]!tabla1[ACT_ID] = A26, [1]!tabla1[FECHA_DESPACHO]))</f>
        <v>0</v>
      </c>
      <c r="H26" s="2" t="e">
        <f t="shared" si="0"/>
        <v>#REF!</v>
      </c>
      <c r="I26" s="7" t="e">
        <f t="shared" si="1"/>
        <v>#REF!</v>
      </c>
      <c r="J26" s="7" t="e">
        <f t="shared" si="2"/>
        <v>#REF!</v>
      </c>
      <c r="K26" s="9">
        <v>0.5</v>
      </c>
      <c r="L26" s="9"/>
    </row>
    <row r="27" spans="1:12" x14ac:dyDescent="0.25">
      <c r="A27">
        <v>120171</v>
      </c>
      <c r="B27" s="7" t="e">
        <f t="array" ref="B27">MAX(IF( [1]!tabla1[ACT_ID] = A27, [1]!tabla1[max_carga]))</f>
        <v>#REF!</v>
      </c>
      <c r="C27" s="7" t="e">
        <f t="array" ref="C27">AVERAGE(IF( [1]!tabla1[ACT_ID] = A27, [1]!tabla1[NIVEL]))</f>
        <v>#REF!</v>
      </c>
      <c r="D27" s="7" t="e">
        <f t="array" ref="D27">MEDIAN(IF( [1]!tabla1[ACT_ID] = A27, [1]!tabla1[NIVEL]))</f>
        <v>#REF!</v>
      </c>
      <c r="E27" s="7" t="e">
        <f t="array" ref="E27">STDEV(IF( [1]!tabla1[ACT_ID] = A27, [1]!tabla1[NIVEL]))</f>
        <v>#REF!</v>
      </c>
      <c r="F27" s="8" t="e">
        <f t="array" ref="F27">AVERAGE(IF( [1]!tabla1[ACT_ID] = A27, [1]!tabla1[NO_UTILIZADO]))</f>
        <v>#REF!</v>
      </c>
      <c r="G27">
        <f t="array" ref="G27">COUNT(IF( [1]!tabla1[ACT_ID] = A27, [1]!tabla1[FECHA_DESPACHO]))</f>
        <v>0</v>
      </c>
      <c r="H27" s="2" t="e">
        <f t="shared" si="0"/>
        <v>#REF!</v>
      </c>
      <c r="I27" s="7" t="e">
        <f t="shared" si="1"/>
        <v>#REF!</v>
      </c>
      <c r="J27" s="7" t="e">
        <f t="shared" si="2"/>
        <v>#REF!</v>
      </c>
      <c r="K27" s="9">
        <v>0.5</v>
      </c>
      <c r="L27" s="9"/>
    </row>
    <row r="28" spans="1:12" x14ac:dyDescent="0.25">
      <c r="A28">
        <v>120172</v>
      </c>
      <c r="B28" s="7" t="e">
        <f t="array" ref="B28">MAX(IF( [1]!tabla1[ACT_ID] = A28, [1]!tabla1[max_carga]))</f>
        <v>#REF!</v>
      </c>
      <c r="C28" s="7" t="e">
        <f t="array" ref="C28">AVERAGE(IF( [1]!tabla1[ACT_ID] = A28, [1]!tabla1[NIVEL]))</f>
        <v>#REF!</v>
      </c>
      <c r="D28" s="7" t="e">
        <f t="array" ref="D28">MEDIAN(IF( [1]!tabla1[ACT_ID] = A28, [1]!tabla1[NIVEL]))</f>
        <v>#REF!</v>
      </c>
      <c r="E28" s="7" t="e">
        <f t="array" ref="E28">STDEV(IF( [1]!tabla1[ACT_ID] = A28, [1]!tabla1[NIVEL]))</f>
        <v>#REF!</v>
      </c>
      <c r="F28" s="8" t="e">
        <f t="array" ref="F28">AVERAGE(IF( [1]!tabla1[ACT_ID] = A28, [1]!tabla1[NO_UTILIZADO]))</f>
        <v>#REF!</v>
      </c>
      <c r="G28">
        <f t="array" ref="G28">COUNT(IF( [1]!tabla1[ACT_ID] = A28, [1]!tabla1[FECHA_DESPACHO]))</f>
        <v>0</v>
      </c>
      <c r="H28" s="2" t="e">
        <f t="shared" si="0"/>
        <v>#REF!</v>
      </c>
      <c r="I28" s="7" t="e">
        <f t="shared" si="1"/>
        <v>#REF!</v>
      </c>
      <c r="J28" s="7" t="e">
        <f t="shared" si="2"/>
        <v>#REF!</v>
      </c>
      <c r="K28" s="9">
        <v>0.5</v>
      </c>
      <c r="L28" s="9"/>
    </row>
    <row r="29" spans="1:12" x14ac:dyDescent="0.25">
      <c r="A29">
        <v>120173</v>
      </c>
      <c r="B29" s="7" t="e">
        <f t="array" ref="B29">MAX(IF( [1]!tabla1[ACT_ID] = A29, [1]!tabla1[max_carga]))</f>
        <v>#REF!</v>
      </c>
      <c r="C29" s="7" t="e">
        <f t="array" ref="C29">AVERAGE(IF( [1]!tabla1[ACT_ID] = A29, [1]!tabla1[NIVEL]))</f>
        <v>#REF!</v>
      </c>
      <c r="D29" s="7" t="e">
        <f t="array" ref="D29">MEDIAN(IF( [1]!tabla1[ACT_ID] = A29, [1]!tabla1[NIVEL]))</f>
        <v>#REF!</v>
      </c>
      <c r="E29" s="7" t="e">
        <f t="array" ref="E29">STDEV(IF( [1]!tabla1[ACT_ID] = A29, [1]!tabla1[NIVEL]))</f>
        <v>#REF!</v>
      </c>
      <c r="F29" s="8" t="e">
        <f t="array" ref="F29">AVERAGE(IF( [1]!tabla1[ACT_ID] = A29, [1]!tabla1[NO_UTILIZADO]))</f>
        <v>#REF!</v>
      </c>
      <c r="G29">
        <f t="array" ref="G29">COUNT(IF( [1]!tabla1[ACT_ID] = A29, [1]!tabla1[FECHA_DESPACHO]))</f>
        <v>0</v>
      </c>
      <c r="H29" s="2" t="e">
        <f t="shared" si="0"/>
        <v>#REF!</v>
      </c>
      <c r="I29" s="7" t="e">
        <f t="shared" si="1"/>
        <v>#REF!</v>
      </c>
      <c r="J29" s="7" t="e">
        <f t="shared" si="2"/>
        <v>#REF!</v>
      </c>
      <c r="K29" s="9">
        <v>0.5</v>
      </c>
      <c r="L29" s="9"/>
    </row>
    <row r="30" spans="1:12" x14ac:dyDescent="0.25">
      <c r="A30">
        <v>120175</v>
      </c>
      <c r="B30" s="7" t="e">
        <f t="array" ref="B30">MAX(IF( [1]!tabla1[ACT_ID] = A30, [1]!tabla1[max_carga]))</f>
        <v>#REF!</v>
      </c>
      <c r="C30" s="7" t="e">
        <f t="array" ref="C30">AVERAGE(IF( [1]!tabla1[ACT_ID] = A30, [1]!tabla1[NIVEL]))</f>
        <v>#REF!</v>
      </c>
      <c r="D30" s="7" t="e">
        <f t="array" ref="D30">MEDIAN(IF( [1]!tabla1[ACT_ID] = A30, [1]!tabla1[NIVEL]))</f>
        <v>#REF!</v>
      </c>
      <c r="E30" s="7" t="e">
        <f t="array" ref="E30">STDEV(IF( [1]!tabla1[ACT_ID] = A30, [1]!tabla1[NIVEL]))</f>
        <v>#REF!</v>
      </c>
      <c r="F30" s="8" t="e">
        <f t="array" ref="F30">AVERAGE(IF( [1]!tabla1[ACT_ID] = A30, [1]!tabla1[NO_UTILIZADO]))</f>
        <v>#REF!</v>
      </c>
      <c r="G30">
        <f t="array" ref="G30">COUNT(IF( [1]!tabla1[ACT_ID] = A30, [1]!tabla1[FECHA_DESPACHO]))</f>
        <v>0</v>
      </c>
      <c r="H30" s="2" t="e">
        <f t="shared" si="0"/>
        <v>#REF!</v>
      </c>
      <c r="I30" s="7" t="e">
        <f t="shared" si="1"/>
        <v>#REF!</v>
      </c>
      <c r="J30" s="7" t="e">
        <f t="shared" si="2"/>
        <v>#REF!</v>
      </c>
      <c r="K30" s="9">
        <v>0.5</v>
      </c>
      <c r="L30" s="9"/>
    </row>
    <row r="31" spans="1:12" x14ac:dyDescent="0.25">
      <c r="A31">
        <v>120176</v>
      </c>
      <c r="B31" s="7" t="e">
        <f t="array" ref="B31">MAX(IF( [1]!tabla1[ACT_ID] = A31, [1]!tabla1[max_carga]))</f>
        <v>#REF!</v>
      </c>
      <c r="C31" s="7" t="e">
        <f t="array" ref="C31">AVERAGE(IF( [1]!tabla1[ACT_ID] = A31, [1]!tabla1[NIVEL]))</f>
        <v>#REF!</v>
      </c>
      <c r="D31" s="7" t="e">
        <f t="array" ref="D31">MEDIAN(IF( [1]!tabla1[ACT_ID] = A31, [1]!tabla1[NIVEL]))</f>
        <v>#REF!</v>
      </c>
      <c r="E31" s="7" t="e">
        <f t="array" ref="E31">STDEV(IF( [1]!tabla1[ACT_ID] = A31, [1]!tabla1[NIVEL]))</f>
        <v>#REF!</v>
      </c>
      <c r="F31" s="8" t="e">
        <f t="array" ref="F31">AVERAGE(IF( [1]!tabla1[ACT_ID] = A31, [1]!tabla1[NO_UTILIZADO]))</f>
        <v>#REF!</v>
      </c>
      <c r="G31">
        <f t="array" ref="G31">COUNT(IF( [1]!tabla1[ACT_ID] = A31, [1]!tabla1[FECHA_DESPACHO]))</f>
        <v>0</v>
      </c>
      <c r="H31" s="2" t="e">
        <f t="shared" si="0"/>
        <v>#REF!</v>
      </c>
      <c r="I31" s="7" t="e">
        <f t="shared" si="1"/>
        <v>#REF!</v>
      </c>
      <c r="J31" s="7" t="e">
        <f t="shared" si="2"/>
        <v>#REF!</v>
      </c>
      <c r="K31" s="9">
        <v>0.5</v>
      </c>
      <c r="L31" s="9"/>
    </row>
    <row r="32" spans="1:12" x14ac:dyDescent="0.25">
      <c r="A32">
        <v>120178</v>
      </c>
      <c r="B32" s="7" t="e">
        <f t="array" ref="B32">MAX(IF( [1]!tabla1[ACT_ID] = A32, [1]!tabla1[max_carga]))</f>
        <v>#REF!</v>
      </c>
      <c r="C32" s="7" t="e">
        <f t="array" ref="C32">AVERAGE(IF( [1]!tabla1[ACT_ID] = A32, [1]!tabla1[NIVEL]))</f>
        <v>#REF!</v>
      </c>
      <c r="D32" s="7" t="e">
        <f t="array" ref="D32">MEDIAN(IF( [1]!tabla1[ACT_ID] = A32, [1]!tabla1[NIVEL]))</f>
        <v>#REF!</v>
      </c>
      <c r="E32" s="7" t="e">
        <f t="array" ref="E32">STDEV(IF( [1]!tabla1[ACT_ID] = A32, [1]!tabla1[NIVEL]))</f>
        <v>#REF!</v>
      </c>
      <c r="F32" s="8" t="e">
        <f t="array" ref="F32">AVERAGE(IF( [1]!tabla1[ACT_ID] = A32, [1]!tabla1[NO_UTILIZADO]))</f>
        <v>#REF!</v>
      </c>
      <c r="G32">
        <f t="array" ref="G32">COUNT(IF( [1]!tabla1[ACT_ID] = A32, [1]!tabla1[FECHA_DESPACHO]))</f>
        <v>0</v>
      </c>
      <c r="H32" s="2" t="e">
        <f t="shared" si="0"/>
        <v>#REF!</v>
      </c>
      <c r="I32" s="7" t="e">
        <f t="shared" si="1"/>
        <v>#REF!</v>
      </c>
      <c r="J32" s="7" t="e">
        <f t="shared" si="2"/>
        <v>#REF!</v>
      </c>
      <c r="K32" s="9">
        <v>0.5</v>
      </c>
      <c r="L32" s="9"/>
    </row>
    <row r="33" spans="1:12" x14ac:dyDescent="0.25">
      <c r="A33">
        <v>120180</v>
      </c>
      <c r="B33" s="7" t="e">
        <f t="array" ref="B33">MAX(IF( [1]!tabla1[ACT_ID] = A33, [1]!tabla1[max_carga]))</f>
        <v>#REF!</v>
      </c>
      <c r="C33" s="7" t="e">
        <f t="array" ref="C33">AVERAGE(IF( [1]!tabla1[ACT_ID] = A33, [1]!tabla1[NIVEL]))</f>
        <v>#REF!</v>
      </c>
      <c r="D33" s="7" t="e">
        <f t="array" ref="D33">MEDIAN(IF( [1]!tabla1[ACT_ID] = A33, [1]!tabla1[NIVEL]))</f>
        <v>#REF!</v>
      </c>
      <c r="E33" s="7" t="e">
        <f t="array" ref="E33">STDEV(IF( [1]!tabla1[ACT_ID] = A33, [1]!tabla1[NIVEL]))</f>
        <v>#REF!</v>
      </c>
      <c r="F33" s="8" t="e">
        <f t="array" ref="F33">AVERAGE(IF( [1]!tabla1[ACT_ID] = A33, [1]!tabla1[NO_UTILIZADO]))</f>
        <v>#REF!</v>
      </c>
      <c r="G33">
        <f t="array" ref="G33">COUNT(IF( [1]!tabla1[ACT_ID] = A33, [1]!tabla1[FECHA_DESPACHO]))</f>
        <v>0</v>
      </c>
      <c r="H33" s="2" t="e">
        <f t="shared" si="0"/>
        <v>#REF!</v>
      </c>
      <c r="I33" s="7" t="e">
        <f t="shared" si="1"/>
        <v>#REF!</v>
      </c>
      <c r="J33" s="7" t="e">
        <f t="shared" si="2"/>
        <v>#REF!</v>
      </c>
      <c r="K33" s="9">
        <v>0.5</v>
      </c>
      <c r="L33" s="9"/>
    </row>
    <row r="34" spans="1:12" x14ac:dyDescent="0.25">
      <c r="A34">
        <v>120182</v>
      </c>
      <c r="B34" s="7" t="e">
        <f t="array" ref="B34">MAX(IF( [1]!tabla1[ACT_ID] = A34, [1]!tabla1[max_carga]))</f>
        <v>#REF!</v>
      </c>
      <c r="C34" s="7" t="e">
        <f t="array" ref="C34">AVERAGE(IF( [1]!tabla1[ACT_ID] = A34, [1]!tabla1[NIVEL]))</f>
        <v>#REF!</v>
      </c>
      <c r="D34" s="7" t="e">
        <f t="array" ref="D34">MEDIAN(IF( [1]!tabla1[ACT_ID] = A34, [1]!tabla1[NIVEL]))</f>
        <v>#REF!</v>
      </c>
      <c r="E34" s="7" t="e">
        <f t="array" ref="E34">STDEV(IF( [1]!tabla1[ACT_ID] = A34, [1]!tabla1[NIVEL]))</f>
        <v>#REF!</v>
      </c>
      <c r="F34" s="8" t="e">
        <f t="array" ref="F34">AVERAGE(IF( [1]!tabla1[ACT_ID] = A34, [1]!tabla1[NO_UTILIZADO]))</f>
        <v>#REF!</v>
      </c>
      <c r="G34">
        <f t="array" ref="G34">COUNT(IF( [1]!tabla1[ACT_ID] = A34, [1]!tabla1[FECHA_DESPACHO]))</f>
        <v>0</v>
      </c>
      <c r="H34" s="2" t="e">
        <f t="shared" si="0"/>
        <v>#REF!</v>
      </c>
      <c r="I34" s="7" t="e">
        <f t="shared" si="1"/>
        <v>#REF!</v>
      </c>
      <c r="J34" s="7" t="e">
        <f t="shared" si="2"/>
        <v>#REF!</v>
      </c>
      <c r="K34" s="9">
        <v>0.5</v>
      </c>
      <c r="L34" s="9"/>
    </row>
    <row r="35" spans="1:12" x14ac:dyDescent="0.25">
      <c r="A35">
        <v>120183</v>
      </c>
      <c r="B35" s="7" t="e">
        <f t="array" ref="B35">MAX(IF( [1]!tabla1[ACT_ID] = A35, [1]!tabla1[max_carga]))</f>
        <v>#REF!</v>
      </c>
      <c r="C35" s="7" t="e">
        <f t="array" ref="C35">AVERAGE(IF( [1]!tabla1[ACT_ID] = A35, [1]!tabla1[NIVEL]))</f>
        <v>#REF!</v>
      </c>
      <c r="D35" s="7" t="e">
        <f t="array" ref="D35">MEDIAN(IF( [1]!tabla1[ACT_ID] = A35, [1]!tabla1[NIVEL]))</f>
        <v>#REF!</v>
      </c>
      <c r="E35" s="7" t="e">
        <f t="array" ref="E35">STDEV(IF( [1]!tabla1[ACT_ID] = A35, [1]!tabla1[NIVEL]))</f>
        <v>#REF!</v>
      </c>
      <c r="F35" s="8" t="e">
        <f t="array" ref="F35">AVERAGE(IF( [1]!tabla1[ACT_ID] = A35, [1]!tabla1[NO_UTILIZADO]))</f>
        <v>#REF!</v>
      </c>
      <c r="G35">
        <f t="array" ref="G35">COUNT(IF( [1]!tabla1[ACT_ID] = A35, [1]!tabla1[FECHA_DESPACHO]))</f>
        <v>0</v>
      </c>
      <c r="H35" s="2" t="e">
        <f t="shared" si="0"/>
        <v>#REF!</v>
      </c>
      <c r="I35" s="7" t="e">
        <f t="shared" si="1"/>
        <v>#REF!</v>
      </c>
      <c r="J35" s="7" t="e">
        <f t="shared" si="2"/>
        <v>#REF!</v>
      </c>
      <c r="K35" s="9">
        <v>0.5</v>
      </c>
      <c r="L35" s="9"/>
    </row>
    <row r="36" spans="1:12" x14ac:dyDescent="0.25">
      <c r="A36">
        <v>120184</v>
      </c>
      <c r="B36" s="7" t="e">
        <f t="array" ref="B36">MAX(IF( [1]!tabla1[ACT_ID] = A36, [1]!tabla1[max_carga]))</f>
        <v>#REF!</v>
      </c>
      <c r="C36" s="7" t="e">
        <f t="array" ref="C36">AVERAGE(IF( [1]!tabla1[ACT_ID] = A36, [1]!tabla1[NIVEL]))</f>
        <v>#REF!</v>
      </c>
      <c r="D36" s="7" t="e">
        <f t="array" ref="D36">MEDIAN(IF( [1]!tabla1[ACT_ID] = A36, [1]!tabla1[NIVEL]))</f>
        <v>#REF!</v>
      </c>
      <c r="E36" s="7" t="e">
        <f t="array" ref="E36">STDEV(IF( [1]!tabla1[ACT_ID] = A36, [1]!tabla1[NIVEL]))</f>
        <v>#REF!</v>
      </c>
      <c r="F36" s="8" t="e">
        <f t="array" ref="F36">AVERAGE(IF( [1]!tabla1[ACT_ID] = A36, [1]!tabla1[NO_UTILIZADO]))</f>
        <v>#REF!</v>
      </c>
      <c r="G36">
        <f t="array" ref="G36">COUNT(IF( [1]!tabla1[ACT_ID] = A36, [1]!tabla1[FECHA_DESPACHO]))</f>
        <v>0</v>
      </c>
      <c r="H36" s="2" t="e">
        <f t="shared" si="0"/>
        <v>#REF!</v>
      </c>
      <c r="I36" s="7" t="e">
        <f t="shared" si="1"/>
        <v>#REF!</v>
      </c>
      <c r="J36" s="7" t="e">
        <f t="shared" si="2"/>
        <v>#REF!</v>
      </c>
      <c r="K36" s="9">
        <v>0.5</v>
      </c>
      <c r="L36" s="9"/>
    </row>
    <row r="37" spans="1:12" x14ac:dyDescent="0.25">
      <c r="A37">
        <v>120185</v>
      </c>
      <c r="B37" s="7" t="e">
        <f t="array" ref="B37">MAX(IF( [1]!tabla1[ACT_ID] = A37, [1]!tabla1[max_carga]))</f>
        <v>#REF!</v>
      </c>
      <c r="C37" s="7" t="e">
        <f t="array" ref="C37">AVERAGE(IF( [1]!tabla1[ACT_ID] = A37, [1]!tabla1[NIVEL]))</f>
        <v>#REF!</v>
      </c>
      <c r="D37" s="7" t="e">
        <f t="array" ref="D37">MEDIAN(IF( [1]!tabla1[ACT_ID] = A37, [1]!tabla1[NIVEL]))</f>
        <v>#REF!</v>
      </c>
      <c r="E37" s="7" t="e">
        <f t="array" ref="E37">STDEV(IF( [1]!tabla1[ACT_ID] = A37, [1]!tabla1[NIVEL]))</f>
        <v>#REF!</v>
      </c>
      <c r="F37" s="8" t="e">
        <f t="array" ref="F37">AVERAGE(IF( [1]!tabla1[ACT_ID] = A37, [1]!tabla1[NO_UTILIZADO]))</f>
        <v>#REF!</v>
      </c>
      <c r="G37">
        <f t="array" ref="G37">COUNT(IF( [1]!tabla1[ACT_ID] = A37, [1]!tabla1[FECHA_DESPACHO]))</f>
        <v>0</v>
      </c>
      <c r="H37" s="2" t="e">
        <f t="shared" si="0"/>
        <v>#REF!</v>
      </c>
      <c r="I37" s="7" t="e">
        <f t="shared" si="1"/>
        <v>#REF!</v>
      </c>
      <c r="J37" s="7" t="e">
        <f t="shared" si="2"/>
        <v>#REF!</v>
      </c>
      <c r="K37" s="9">
        <v>0.5</v>
      </c>
      <c r="L37" s="9"/>
    </row>
    <row r="38" spans="1:12" x14ac:dyDescent="0.25">
      <c r="A38">
        <v>120186</v>
      </c>
      <c r="B38" s="7" t="e">
        <f t="array" ref="B38">MAX(IF( [1]!tabla1[ACT_ID] = A38, [1]!tabla1[max_carga]))</f>
        <v>#REF!</v>
      </c>
      <c r="C38" s="7" t="e">
        <f t="array" ref="C38">AVERAGE(IF( [1]!tabla1[ACT_ID] = A38, [1]!tabla1[NIVEL]))</f>
        <v>#REF!</v>
      </c>
      <c r="D38" s="7" t="e">
        <f t="array" ref="D38">MEDIAN(IF( [1]!tabla1[ACT_ID] = A38, [1]!tabla1[NIVEL]))</f>
        <v>#REF!</v>
      </c>
      <c r="E38" s="7" t="e">
        <f t="array" ref="E38">STDEV(IF( [1]!tabla1[ACT_ID] = A38, [1]!tabla1[NIVEL]))</f>
        <v>#REF!</v>
      </c>
      <c r="F38" s="8" t="e">
        <f t="array" ref="F38">AVERAGE(IF( [1]!tabla1[ACT_ID] = A38, [1]!tabla1[NO_UTILIZADO]))</f>
        <v>#REF!</v>
      </c>
      <c r="G38">
        <f t="array" ref="G38">COUNT(IF( [1]!tabla1[ACT_ID] = A38, [1]!tabla1[FECHA_DESPACHO]))</f>
        <v>0</v>
      </c>
      <c r="H38" s="2" t="e">
        <f t="shared" si="0"/>
        <v>#REF!</v>
      </c>
      <c r="I38" s="7" t="e">
        <f t="shared" si="1"/>
        <v>#REF!</v>
      </c>
      <c r="J38" s="7" t="e">
        <f t="shared" si="2"/>
        <v>#REF!</v>
      </c>
      <c r="K38" s="9">
        <v>0.5</v>
      </c>
      <c r="L38" s="9"/>
    </row>
    <row r="39" spans="1:12" x14ac:dyDescent="0.25">
      <c r="A39">
        <v>120187</v>
      </c>
      <c r="B39" s="7" t="e">
        <f t="array" ref="B39">MAX(IF( [1]!tabla1[ACT_ID] = A39, [1]!tabla1[max_carga]))</f>
        <v>#REF!</v>
      </c>
      <c r="C39" s="7" t="e">
        <f t="array" ref="C39">AVERAGE(IF( [1]!tabla1[ACT_ID] = A39, [1]!tabla1[NIVEL]))</f>
        <v>#REF!</v>
      </c>
      <c r="D39" s="7" t="e">
        <f t="array" ref="D39">MEDIAN(IF( [1]!tabla1[ACT_ID] = A39, [1]!tabla1[NIVEL]))</f>
        <v>#REF!</v>
      </c>
      <c r="E39" s="7" t="e">
        <f t="array" ref="E39">STDEV(IF( [1]!tabla1[ACT_ID] = A39, [1]!tabla1[NIVEL]))</f>
        <v>#REF!</v>
      </c>
      <c r="F39" s="8" t="e">
        <f t="array" ref="F39">AVERAGE(IF( [1]!tabla1[ACT_ID] = A39, [1]!tabla1[NO_UTILIZADO]))</f>
        <v>#REF!</v>
      </c>
      <c r="G39">
        <f t="array" ref="G39">COUNT(IF( [1]!tabla1[ACT_ID] = A39, [1]!tabla1[FECHA_DESPACHO]))</f>
        <v>0</v>
      </c>
      <c r="H39" s="2" t="e">
        <f t="shared" si="0"/>
        <v>#REF!</v>
      </c>
      <c r="I39" s="7" t="e">
        <f t="shared" si="1"/>
        <v>#REF!</v>
      </c>
      <c r="J39" s="7" t="e">
        <f t="shared" si="2"/>
        <v>#REF!</v>
      </c>
      <c r="K39" s="9">
        <v>0.5</v>
      </c>
      <c r="L39" s="9"/>
    </row>
    <row r="40" spans="1:12" x14ac:dyDescent="0.25">
      <c r="A40">
        <v>120188</v>
      </c>
      <c r="B40" s="7" t="e">
        <f t="array" ref="B40">MAX(IF( [1]!tabla1[ACT_ID] = A40, [1]!tabla1[max_carga]))</f>
        <v>#REF!</v>
      </c>
      <c r="C40" s="7" t="e">
        <f t="array" ref="C40">AVERAGE(IF( [1]!tabla1[ACT_ID] = A40, [1]!tabla1[NIVEL]))</f>
        <v>#REF!</v>
      </c>
      <c r="D40" s="7" t="e">
        <f t="array" ref="D40">MEDIAN(IF( [1]!tabla1[ACT_ID] = A40, [1]!tabla1[NIVEL]))</f>
        <v>#REF!</v>
      </c>
      <c r="E40" s="7" t="e">
        <f t="array" ref="E40">STDEV(IF( [1]!tabla1[ACT_ID] = A40, [1]!tabla1[NIVEL]))</f>
        <v>#REF!</v>
      </c>
      <c r="F40" s="8" t="e">
        <f t="array" ref="F40">AVERAGE(IF( [1]!tabla1[ACT_ID] = A40, [1]!tabla1[NO_UTILIZADO]))</f>
        <v>#REF!</v>
      </c>
      <c r="G40">
        <f t="array" ref="G40">COUNT(IF( [1]!tabla1[ACT_ID] = A40, [1]!tabla1[FECHA_DESPACHO]))</f>
        <v>0</v>
      </c>
      <c r="H40" s="2" t="e">
        <f t="shared" si="0"/>
        <v>#REF!</v>
      </c>
      <c r="I40" s="7" t="e">
        <f t="shared" si="1"/>
        <v>#REF!</v>
      </c>
      <c r="J40" s="7" t="e">
        <f t="shared" si="2"/>
        <v>#REF!</v>
      </c>
      <c r="K40" s="9">
        <v>0.5</v>
      </c>
      <c r="L40" s="9"/>
    </row>
    <row r="41" spans="1:12" x14ac:dyDescent="0.25">
      <c r="A41">
        <v>120189</v>
      </c>
      <c r="B41" s="7" t="e">
        <f t="array" ref="B41">MAX(IF( [1]!tabla1[ACT_ID] = A41, [1]!tabla1[max_carga]))</f>
        <v>#REF!</v>
      </c>
      <c r="C41" s="7" t="e">
        <f t="array" ref="C41">AVERAGE(IF( [1]!tabla1[ACT_ID] = A41, [1]!tabla1[NIVEL]))</f>
        <v>#REF!</v>
      </c>
      <c r="D41" s="7" t="e">
        <f t="array" ref="D41">MEDIAN(IF( [1]!tabla1[ACT_ID] = A41, [1]!tabla1[NIVEL]))</f>
        <v>#REF!</v>
      </c>
      <c r="E41" s="7" t="e">
        <f t="array" ref="E41">STDEV(IF( [1]!tabla1[ACT_ID] = A41, [1]!tabla1[NIVEL]))</f>
        <v>#REF!</v>
      </c>
      <c r="F41" s="8" t="e">
        <f t="array" ref="F41">AVERAGE(IF( [1]!tabla1[ACT_ID] = A41, [1]!tabla1[NO_UTILIZADO]))</f>
        <v>#REF!</v>
      </c>
      <c r="G41">
        <f t="array" ref="G41">COUNT(IF( [1]!tabla1[ACT_ID] = A41, [1]!tabla1[FECHA_DESPACHO]))</f>
        <v>0</v>
      </c>
      <c r="H41" s="2" t="e">
        <f t="shared" si="0"/>
        <v>#REF!</v>
      </c>
      <c r="I41" s="7" t="e">
        <f t="shared" si="1"/>
        <v>#REF!</v>
      </c>
      <c r="J41" s="7" t="e">
        <f t="shared" si="2"/>
        <v>#REF!</v>
      </c>
      <c r="K41" s="9">
        <v>0.5</v>
      </c>
      <c r="L41" s="9"/>
    </row>
    <row r="42" spans="1:12" x14ac:dyDescent="0.25">
      <c r="A42">
        <v>120191</v>
      </c>
      <c r="B42" s="7" t="e">
        <f t="array" ref="B42">MAX(IF( [1]!tabla1[ACT_ID] = A42, [1]!tabla1[max_carga]))</f>
        <v>#REF!</v>
      </c>
      <c r="C42" s="7" t="e">
        <f t="array" ref="C42">AVERAGE(IF( [1]!tabla1[ACT_ID] = A42, [1]!tabla1[NIVEL]))</f>
        <v>#REF!</v>
      </c>
      <c r="D42" s="7" t="e">
        <f t="array" ref="D42">MEDIAN(IF( [1]!tabla1[ACT_ID] = A42, [1]!tabla1[NIVEL]))</f>
        <v>#REF!</v>
      </c>
      <c r="E42" s="7" t="e">
        <f t="array" ref="E42">STDEV(IF( [1]!tabla1[ACT_ID] = A42, [1]!tabla1[NIVEL]))</f>
        <v>#REF!</v>
      </c>
      <c r="F42" s="8" t="e">
        <f t="array" ref="F42">AVERAGE(IF( [1]!tabla1[ACT_ID] = A42, [1]!tabla1[NO_UTILIZADO]))</f>
        <v>#REF!</v>
      </c>
      <c r="G42">
        <f t="array" ref="G42">COUNT(IF( [1]!tabla1[ACT_ID] = A42, [1]!tabla1[FECHA_DESPACHO]))</f>
        <v>0</v>
      </c>
      <c r="H42" s="2" t="e">
        <f t="shared" si="0"/>
        <v>#REF!</v>
      </c>
      <c r="I42" s="7" t="e">
        <f t="shared" si="1"/>
        <v>#REF!</v>
      </c>
      <c r="J42" s="7" t="e">
        <f t="shared" si="2"/>
        <v>#REF!</v>
      </c>
      <c r="K42" s="9">
        <v>0.5</v>
      </c>
      <c r="L42" s="9"/>
    </row>
    <row r="43" spans="1:12" x14ac:dyDescent="0.25">
      <c r="A43">
        <v>120192</v>
      </c>
      <c r="B43" s="7" t="e">
        <f t="array" ref="B43">MAX(IF( [1]!tabla1[ACT_ID] = A43, [1]!tabla1[max_carga]))</f>
        <v>#REF!</v>
      </c>
      <c r="C43" s="7" t="e">
        <f t="array" ref="C43">AVERAGE(IF( [1]!tabla1[ACT_ID] = A43, [1]!tabla1[NIVEL]))</f>
        <v>#REF!</v>
      </c>
      <c r="D43" s="7" t="e">
        <f t="array" ref="D43">MEDIAN(IF( [1]!tabla1[ACT_ID] = A43, [1]!tabla1[NIVEL]))</f>
        <v>#REF!</v>
      </c>
      <c r="E43" s="7" t="e">
        <f t="array" ref="E43">STDEV(IF( [1]!tabla1[ACT_ID] = A43, [1]!tabla1[NIVEL]))</f>
        <v>#REF!</v>
      </c>
      <c r="F43" s="8" t="e">
        <f t="array" ref="F43">AVERAGE(IF( [1]!tabla1[ACT_ID] = A43, [1]!tabla1[NO_UTILIZADO]))</f>
        <v>#REF!</v>
      </c>
      <c r="G43">
        <f t="array" ref="G43">COUNT(IF( [1]!tabla1[ACT_ID] = A43, [1]!tabla1[FECHA_DESPACHO]))</f>
        <v>0</v>
      </c>
      <c r="H43" s="2" t="e">
        <f t="shared" si="0"/>
        <v>#REF!</v>
      </c>
      <c r="I43" s="7" t="e">
        <f t="shared" si="1"/>
        <v>#REF!</v>
      </c>
      <c r="J43" s="7" t="e">
        <f t="shared" si="2"/>
        <v>#REF!</v>
      </c>
      <c r="K43" s="9">
        <v>0.5</v>
      </c>
      <c r="L43" s="9"/>
    </row>
    <row r="44" spans="1:12" x14ac:dyDescent="0.25">
      <c r="A44">
        <v>120194</v>
      </c>
      <c r="B44" s="7" t="e">
        <f t="array" ref="B44">MAX(IF( [1]!tabla1[ACT_ID] = A44, [1]!tabla1[max_carga]))</f>
        <v>#REF!</v>
      </c>
      <c r="C44" s="7" t="e">
        <f t="array" ref="C44">AVERAGE(IF( [1]!tabla1[ACT_ID] = A44, [1]!tabla1[NIVEL]))</f>
        <v>#REF!</v>
      </c>
      <c r="D44" s="7" t="e">
        <f t="array" ref="D44">MEDIAN(IF( [1]!tabla1[ACT_ID] = A44, [1]!tabla1[NIVEL]))</f>
        <v>#REF!</v>
      </c>
      <c r="E44" s="7" t="e">
        <f t="array" ref="E44">STDEV(IF( [1]!tabla1[ACT_ID] = A44, [1]!tabla1[NIVEL]))</f>
        <v>#REF!</v>
      </c>
      <c r="F44" s="8" t="e">
        <f t="array" ref="F44">AVERAGE(IF( [1]!tabla1[ACT_ID] = A44, [1]!tabla1[NO_UTILIZADO]))</f>
        <v>#REF!</v>
      </c>
      <c r="G44">
        <f t="array" ref="G44">COUNT(IF( [1]!tabla1[ACT_ID] = A44, [1]!tabla1[FECHA_DESPACHO]))</f>
        <v>0</v>
      </c>
      <c r="H44" s="2" t="e">
        <f t="shared" si="0"/>
        <v>#REF!</v>
      </c>
      <c r="I44" s="7" t="e">
        <f t="shared" si="1"/>
        <v>#REF!</v>
      </c>
      <c r="J44" s="7" t="e">
        <f t="shared" si="2"/>
        <v>#REF!</v>
      </c>
      <c r="K44" s="9">
        <v>0.5</v>
      </c>
      <c r="L44" s="9"/>
    </row>
    <row r="45" spans="1:12" x14ac:dyDescent="0.25">
      <c r="A45">
        <v>120195</v>
      </c>
      <c r="B45" s="7" t="e">
        <f t="array" ref="B45">MAX(IF( [1]!tabla1[ACT_ID] = A45, [1]!tabla1[max_carga]))</f>
        <v>#REF!</v>
      </c>
      <c r="C45" s="7" t="e">
        <f t="array" ref="C45">AVERAGE(IF( [1]!tabla1[ACT_ID] = A45, [1]!tabla1[NIVEL]))</f>
        <v>#REF!</v>
      </c>
      <c r="D45" s="7" t="e">
        <f t="array" ref="D45">MEDIAN(IF( [1]!tabla1[ACT_ID] = A45, [1]!tabla1[NIVEL]))</f>
        <v>#REF!</v>
      </c>
      <c r="E45" s="7" t="e">
        <f t="array" ref="E45">STDEV(IF( [1]!tabla1[ACT_ID] = A45, [1]!tabla1[NIVEL]))</f>
        <v>#REF!</v>
      </c>
      <c r="F45" s="8" t="e">
        <f t="array" ref="F45">AVERAGE(IF( [1]!tabla1[ACT_ID] = A45, [1]!tabla1[NO_UTILIZADO]))</f>
        <v>#REF!</v>
      </c>
      <c r="G45">
        <f t="array" ref="G45">COUNT(IF( [1]!tabla1[ACT_ID] = A45, [1]!tabla1[FECHA_DESPACHO]))</f>
        <v>0</v>
      </c>
      <c r="H45" s="2" t="e">
        <f t="shared" si="0"/>
        <v>#REF!</v>
      </c>
      <c r="I45" s="7" t="e">
        <f t="shared" si="1"/>
        <v>#REF!</v>
      </c>
      <c r="J45" s="7" t="e">
        <f t="shared" si="2"/>
        <v>#REF!</v>
      </c>
      <c r="K45" s="9">
        <v>0.5</v>
      </c>
      <c r="L45" s="9"/>
    </row>
    <row r="46" spans="1:12" x14ac:dyDescent="0.25">
      <c r="A46">
        <v>120196</v>
      </c>
      <c r="B46" s="7" t="e">
        <f t="array" ref="B46">MAX(IF( [1]!tabla1[ACT_ID] = A46, [1]!tabla1[max_carga]))</f>
        <v>#REF!</v>
      </c>
      <c r="C46" s="7" t="e">
        <f t="array" ref="C46">AVERAGE(IF( [1]!tabla1[ACT_ID] = A46, [1]!tabla1[NIVEL]))</f>
        <v>#REF!</v>
      </c>
      <c r="D46" s="7" t="e">
        <f t="array" ref="D46">MEDIAN(IF( [1]!tabla1[ACT_ID] = A46, [1]!tabla1[NIVEL]))</f>
        <v>#REF!</v>
      </c>
      <c r="E46" s="7" t="e">
        <f t="array" ref="E46">STDEV(IF( [1]!tabla1[ACT_ID] = A46, [1]!tabla1[NIVEL]))</f>
        <v>#REF!</v>
      </c>
      <c r="F46" s="8" t="e">
        <f t="array" ref="F46">AVERAGE(IF( [1]!tabla1[ACT_ID] = A46, [1]!tabla1[NO_UTILIZADO]))</f>
        <v>#REF!</v>
      </c>
      <c r="G46">
        <f t="array" ref="G46">COUNT(IF( [1]!tabla1[ACT_ID] = A46, [1]!tabla1[FECHA_DESPACHO]))</f>
        <v>0</v>
      </c>
      <c r="H46" s="2" t="e">
        <f t="shared" si="0"/>
        <v>#REF!</v>
      </c>
      <c r="I46" s="7" t="e">
        <f t="shared" si="1"/>
        <v>#REF!</v>
      </c>
      <c r="J46" s="7" t="e">
        <f t="shared" si="2"/>
        <v>#REF!</v>
      </c>
      <c r="K46" s="9">
        <v>0.5</v>
      </c>
      <c r="L46" s="9"/>
    </row>
    <row r="47" spans="1:12" x14ac:dyDescent="0.25">
      <c r="A47">
        <v>120197</v>
      </c>
      <c r="B47" s="7" t="e">
        <f t="array" ref="B47">MAX(IF( [1]!tabla1[ACT_ID] = A47, [1]!tabla1[max_carga]))</f>
        <v>#REF!</v>
      </c>
      <c r="C47" s="7" t="e">
        <f t="array" ref="C47">AVERAGE(IF( [1]!tabla1[ACT_ID] = A47, [1]!tabla1[NIVEL]))</f>
        <v>#REF!</v>
      </c>
      <c r="D47" s="7" t="e">
        <f t="array" ref="D47">MEDIAN(IF( [1]!tabla1[ACT_ID] = A47, [1]!tabla1[NIVEL]))</f>
        <v>#REF!</v>
      </c>
      <c r="E47" s="7" t="e">
        <f t="array" ref="E47">STDEV(IF( [1]!tabla1[ACT_ID] = A47, [1]!tabla1[NIVEL]))</f>
        <v>#REF!</v>
      </c>
      <c r="F47" s="8" t="e">
        <f t="array" ref="F47">AVERAGE(IF( [1]!tabla1[ACT_ID] = A47, [1]!tabla1[NO_UTILIZADO]))</f>
        <v>#REF!</v>
      </c>
      <c r="G47">
        <f t="array" ref="G47">COUNT(IF( [1]!tabla1[ACT_ID] = A47, [1]!tabla1[FECHA_DESPACHO]))</f>
        <v>0</v>
      </c>
      <c r="H47" s="2" t="e">
        <f t="shared" si="0"/>
        <v>#REF!</v>
      </c>
      <c r="I47" s="7" t="e">
        <f t="shared" si="1"/>
        <v>#REF!</v>
      </c>
      <c r="J47" s="7" t="e">
        <f t="shared" si="2"/>
        <v>#REF!</v>
      </c>
      <c r="K47" s="9">
        <v>0.5</v>
      </c>
      <c r="L47" s="9"/>
    </row>
    <row r="48" spans="1:12" x14ac:dyDescent="0.25">
      <c r="A48">
        <v>120198</v>
      </c>
      <c r="B48" s="7" t="e">
        <f t="array" ref="B48">MAX(IF( [1]!tabla1[ACT_ID] = A48, [1]!tabla1[max_carga]))</f>
        <v>#REF!</v>
      </c>
      <c r="C48" s="7" t="e">
        <f t="array" ref="C48">AVERAGE(IF( [1]!tabla1[ACT_ID] = A48, [1]!tabla1[NIVEL]))</f>
        <v>#REF!</v>
      </c>
      <c r="D48" s="7" t="e">
        <f t="array" ref="D48">MEDIAN(IF( [1]!tabla1[ACT_ID] = A48, [1]!tabla1[NIVEL]))</f>
        <v>#REF!</v>
      </c>
      <c r="E48" s="7" t="e">
        <f t="array" ref="E48">STDEV(IF( [1]!tabla1[ACT_ID] = A48, [1]!tabla1[NIVEL]))</f>
        <v>#REF!</v>
      </c>
      <c r="F48" s="8" t="e">
        <f t="array" ref="F48">AVERAGE(IF( [1]!tabla1[ACT_ID] = A48, [1]!tabla1[NO_UTILIZADO]))</f>
        <v>#REF!</v>
      </c>
      <c r="G48">
        <f t="array" ref="G48">COUNT(IF( [1]!tabla1[ACT_ID] = A48, [1]!tabla1[FECHA_DESPACHO]))</f>
        <v>0</v>
      </c>
      <c r="H48" s="2" t="e">
        <f t="shared" si="0"/>
        <v>#REF!</v>
      </c>
      <c r="I48" s="7" t="e">
        <f t="shared" si="1"/>
        <v>#REF!</v>
      </c>
      <c r="J48" s="7" t="e">
        <f t="shared" si="2"/>
        <v>#REF!</v>
      </c>
      <c r="K48" s="9">
        <v>0.5</v>
      </c>
      <c r="L48" s="9"/>
    </row>
    <row r="49" spans="1:12" x14ac:dyDescent="0.25">
      <c r="A49">
        <v>120199</v>
      </c>
      <c r="B49" s="7" t="e">
        <f t="array" ref="B49">MAX(IF( [1]!tabla1[ACT_ID] = A49, [1]!tabla1[max_carga]))</f>
        <v>#REF!</v>
      </c>
      <c r="C49" s="7" t="e">
        <f t="array" ref="C49">AVERAGE(IF( [1]!tabla1[ACT_ID] = A49, [1]!tabla1[NIVEL]))</f>
        <v>#REF!</v>
      </c>
      <c r="D49" s="7" t="e">
        <f t="array" ref="D49">MEDIAN(IF( [1]!tabla1[ACT_ID] = A49, [1]!tabla1[NIVEL]))</f>
        <v>#REF!</v>
      </c>
      <c r="E49" s="7" t="e">
        <f t="array" ref="E49">STDEV(IF( [1]!tabla1[ACT_ID] = A49, [1]!tabla1[NIVEL]))</f>
        <v>#REF!</v>
      </c>
      <c r="F49" s="8" t="e">
        <f t="array" ref="F49">AVERAGE(IF( [1]!tabla1[ACT_ID] = A49, [1]!tabla1[NO_UTILIZADO]))</f>
        <v>#REF!</v>
      </c>
      <c r="G49">
        <f t="array" ref="G49">COUNT(IF( [1]!tabla1[ACT_ID] = A49, [1]!tabla1[FECHA_DESPACHO]))</f>
        <v>0</v>
      </c>
      <c r="H49" s="2" t="e">
        <f t="shared" si="0"/>
        <v>#REF!</v>
      </c>
      <c r="I49" s="7" t="e">
        <f t="shared" si="1"/>
        <v>#REF!</v>
      </c>
      <c r="J49" s="7" t="e">
        <f t="shared" si="2"/>
        <v>#REF!</v>
      </c>
      <c r="K49" s="9">
        <v>0.5</v>
      </c>
      <c r="L49" s="9"/>
    </row>
    <row r="50" spans="1:12" x14ac:dyDescent="0.25">
      <c r="A50">
        <v>120200</v>
      </c>
      <c r="B50" s="7" t="e">
        <f t="array" ref="B50">MAX(IF( [1]!tabla1[ACT_ID] = A50, [1]!tabla1[max_carga]))</f>
        <v>#REF!</v>
      </c>
      <c r="C50" s="7" t="e">
        <f t="array" ref="C50">AVERAGE(IF( [1]!tabla1[ACT_ID] = A50, [1]!tabla1[NIVEL]))</f>
        <v>#REF!</v>
      </c>
      <c r="D50" s="7" t="e">
        <f t="array" ref="D50">MEDIAN(IF( [1]!tabla1[ACT_ID] = A50, [1]!tabla1[NIVEL]))</f>
        <v>#REF!</v>
      </c>
      <c r="E50" s="7" t="e">
        <f t="array" ref="E50">STDEV(IF( [1]!tabla1[ACT_ID] = A50, [1]!tabla1[NIVEL]))</f>
        <v>#REF!</v>
      </c>
      <c r="F50" s="8" t="e">
        <f t="array" ref="F50">AVERAGE(IF( [1]!tabla1[ACT_ID] = A50, [1]!tabla1[NO_UTILIZADO]))</f>
        <v>#REF!</v>
      </c>
      <c r="G50">
        <f t="array" ref="G50">COUNT(IF( [1]!tabla1[ACT_ID] = A50, [1]!tabla1[FECHA_DESPACHO]))</f>
        <v>0</v>
      </c>
      <c r="H50" s="2" t="e">
        <f t="shared" si="0"/>
        <v>#REF!</v>
      </c>
      <c r="I50" s="7" t="e">
        <f t="shared" si="1"/>
        <v>#REF!</v>
      </c>
      <c r="J50" s="7" t="e">
        <f t="shared" si="2"/>
        <v>#REF!</v>
      </c>
      <c r="K50" s="9">
        <v>0.5</v>
      </c>
      <c r="L50" s="9"/>
    </row>
    <row r="51" spans="1:12" x14ac:dyDescent="0.25">
      <c r="A51">
        <v>120201</v>
      </c>
      <c r="B51" s="7" t="e">
        <f t="array" ref="B51">MAX(IF( [1]!tabla1[ACT_ID] = A51, [1]!tabla1[max_carga]))</f>
        <v>#REF!</v>
      </c>
      <c r="C51" s="7" t="e">
        <f t="array" ref="C51">AVERAGE(IF( [1]!tabla1[ACT_ID] = A51, [1]!tabla1[NIVEL]))</f>
        <v>#REF!</v>
      </c>
      <c r="D51" s="7" t="e">
        <f t="array" ref="D51">MEDIAN(IF( [1]!tabla1[ACT_ID] = A51, [1]!tabla1[NIVEL]))</f>
        <v>#REF!</v>
      </c>
      <c r="E51" s="7" t="e">
        <f t="array" ref="E51">STDEV(IF( [1]!tabla1[ACT_ID] = A51, [1]!tabla1[NIVEL]))</f>
        <v>#REF!</v>
      </c>
      <c r="F51" s="8" t="e">
        <f t="array" ref="F51">AVERAGE(IF( [1]!tabla1[ACT_ID] = A51, [1]!tabla1[NO_UTILIZADO]))</f>
        <v>#REF!</v>
      </c>
      <c r="G51">
        <f t="array" ref="G51">COUNT(IF( [1]!tabla1[ACT_ID] = A51, [1]!tabla1[FECHA_DESPACHO]))</f>
        <v>0</v>
      </c>
      <c r="H51" s="2" t="e">
        <f t="shared" si="0"/>
        <v>#REF!</v>
      </c>
      <c r="I51" s="7" t="e">
        <f t="shared" si="1"/>
        <v>#REF!</v>
      </c>
      <c r="J51" s="7" t="e">
        <f t="shared" si="2"/>
        <v>#REF!</v>
      </c>
      <c r="K51" s="9">
        <v>0.5</v>
      </c>
      <c r="L51" s="9"/>
    </row>
    <row r="52" spans="1:12" x14ac:dyDescent="0.25">
      <c r="A52">
        <v>120202</v>
      </c>
      <c r="B52" s="7" t="e">
        <f t="array" ref="B52">MAX(IF( [1]!tabla1[ACT_ID] = A52, [1]!tabla1[max_carga]))</f>
        <v>#REF!</v>
      </c>
      <c r="C52" s="7" t="e">
        <f t="array" ref="C52">AVERAGE(IF( [1]!tabla1[ACT_ID] = A52, [1]!tabla1[NIVEL]))</f>
        <v>#REF!</v>
      </c>
      <c r="D52" s="7" t="e">
        <f t="array" ref="D52">MEDIAN(IF( [1]!tabla1[ACT_ID] = A52, [1]!tabla1[NIVEL]))</f>
        <v>#REF!</v>
      </c>
      <c r="E52" s="7" t="e">
        <f t="array" ref="E52">STDEV(IF( [1]!tabla1[ACT_ID] = A52, [1]!tabla1[NIVEL]))</f>
        <v>#REF!</v>
      </c>
      <c r="F52" s="8" t="e">
        <f t="array" ref="F52">AVERAGE(IF( [1]!tabla1[ACT_ID] = A52, [1]!tabla1[NO_UTILIZADO]))</f>
        <v>#REF!</v>
      </c>
      <c r="G52">
        <f t="array" ref="G52">COUNT(IF( [1]!tabla1[ACT_ID] = A52, [1]!tabla1[FECHA_DESPACHO]))</f>
        <v>0</v>
      </c>
      <c r="H52" s="2" t="e">
        <f t="shared" si="0"/>
        <v>#REF!</v>
      </c>
      <c r="I52" s="7" t="e">
        <f t="shared" si="1"/>
        <v>#REF!</v>
      </c>
      <c r="J52" s="7" t="e">
        <f t="shared" si="2"/>
        <v>#REF!</v>
      </c>
      <c r="K52" s="9">
        <v>0.5</v>
      </c>
      <c r="L52" s="9"/>
    </row>
    <row r="53" spans="1:12" x14ac:dyDescent="0.25">
      <c r="A53">
        <v>120203</v>
      </c>
      <c r="B53" s="7" t="e">
        <f t="array" ref="B53">MAX(IF( [1]!tabla1[ACT_ID] = A53, [1]!tabla1[max_carga]))</f>
        <v>#REF!</v>
      </c>
      <c r="C53" s="7" t="e">
        <f t="array" ref="C53">AVERAGE(IF( [1]!tabla1[ACT_ID] = A53, [1]!tabla1[NIVEL]))</f>
        <v>#REF!</v>
      </c>
      <c r="D53" s="7" t="e">
        <f t="array" ref="D53">MEDIAN(IF( [1]!tabla1[ACT_ID] = A53, [1]!tabla1[NIVEL]))</f>
        <v>#REF!</v>
      </c>
      <c r="E53" s="7" t="e">
        <f t="array" ref="E53">STDEV(IF( [1]!tabla1[ACT_ID] = A53, [1]!tabla1[NIVEL]))</f>
        <v>#REF!</v>
      </c>
      <c r="F53" s="8" t="e">
        <f t="array" ref="F53">AVERAGE(IF( [1]!tabla1[ACT_ID] = A53, [1]!tabla1[NO_UTILIZADO]))</f>
        <v>#REF!</v>
      </c>
      <c r="G53">
        <f t="array" ref="G53">COUNT(IF( [1]!tabla1[ACT_ID] = A53, [1]!tabla1[FECHA_DESPACHO]))</f>
        <v>0</v>
      </c>
      <c r="H53" s="2" t="e">
        <f t="shared" si="0"/>
        <v>#REF!</v>
      </c>
      <c r="I53" s="7" t="e">
        <f t="shared" si="1"/>
        <v>#REF!</v>
      </c>
      <c r="J53" s="7" t="e">
        <f t="shared" si="2"/>
        <v>#REF!</v>
      </c>
      <c r="K53" s="9">
        <v>0.5</v>
      </c>
      <c r="L53" s="9"/>
    </row>
    <row r="54" spans="1:12" x14ac:dyDescent="0.25">
      <c r="A54">
        <v>120204</v>
      </c>
      <c r="B54" s="7" t="e">
        <f t="array" ref="B54">MAX(IF( [1]!tabla1[ACT_ID] = A54, [1]!tabla1[max_carga]))</f>
        <v>#REF!</v>
      </c>
      <c r="C54" s="7" t="e">
        <f t="array" ref="C54">AVERAGE(IF( [1]!tabla1[ACT_ID] = A54, [1]!tabla1[NIVEL]))</f>
        <v>#REF!</v>
      </c>
      <c r="D54" s="7" t="e">
        <f t="array" ref="D54">MEDIAN(IF( [1]!tabla1[ACT_ID] = A54, [1]!tabla1[NIVEL]))</f>
        <v>#REF!</v>
      </c>
      <c r="E54" s="7" t="e">
        <f t="array" ref="E54">STDEV(IF( [1]!tabla1[ACT_ID] = A54, [1]!tabla1[NIVEL]))</f>
        <v>#REF!</v>
      </c>
      <c r="F54" s="8" t="e">
        <f t="array" ref="F54">AVERAGE(IF( [1]!tabla1[ACT_ID] = A54, [1]!tabla1[NO_UTILIZADO]))</f>
        <v>#REF!</v>
      </c>
      <c r="G54">
        <f t="array" ref="G54">COUNT(IF( [1]!tabla1[ACT_ID] = A54, [1]!tabla1[FECHA_DESPACHO]))</f>
        <v>0</v>
      </c>
      <c r="H54" s="2" t="e">
        <f t="shared" si="0"/>
        <v>#REF!</v>
      </c>
      <c r="I54" s="7" t="e">
        <f t="shared" si="1"/>
        <v>#REF!</v>
      </c>
      <c r="J54" s="7" t="e">
        <f t="shared" si="2"/>
        <v>#REF!</v>
      </c>
      <c r="K54" s="9">
        <v>0.5</v>
      </c>
      <c r="L54" s="9"/>
    </row>
    <row r="55" spans="1:12" x14ac:dyDescent="0.25">
      <c r="A55">
        <v>120205</v>
      </c>
      <c r="B55" s="7" t="e">
        <f t="array" ref="B55">MAX(IF( [1]!tabla1[ACT_ID] = A55, [1]!tabla1[max_carga]))</f>
        <v>#REF!</v>
      </c>
      <c r="C55" s="7" t="e">
        <f t="array" ref="C55">AVERAGE(IF( [1]!tabla1[ACT_ID] = A55, [1]!tabla1[NIVEL]))</f>
        <v>#REF!</v>
      </c>
      <c r="D55" s="7" t="e">
        <f t="array" ref="D55">MEDIAN(IF( [1]!tabla1[ACT_ID] = A55, [1]!tabla1[NIVEL]))</f>
        <v>#REF!</v>
      </c>
      <c r="E55" s="7" t="e">
        <f t="array" ref="E55">STDEV(IF( [1]!tabla1[ACT_ID] = A55, [1]!tabla1[NIVEL]))</f>
        <v>#REF!</v>
      </c>
      <c r="F55" s="8" t="e">
        <f t="array" ref="F55">AVERAGE(IF( [1]!tabla1[ACT_ID] = A55, [1]!tabla1[NO_UTILIZADO]))</f>
        <v>#REF!</v>
      </c>
      <c r="G55">
        <f t="array" ref="G55">COUNT(IF( [1]!tabla1[ACT_ID] = A55, [1]!tabla1[FECHA_DESPACHO]))</f>
        <v>0</v>
      </c>
      <c r="H55" s="2" t="e">
        <f t="shared" si="0"/>
        <v>#REF!</v>
      </c>
      <c r="I55" s="7" t="e">
        <f t="shared" si="1"/>
        <v>#REF!</v>
      </c>
      <c r="J55" s="7" t="e">
        <f t="shared" si="2"/>
        <v>#REF!</v>
      </c>
      <c r="K55" s="9">
        <v>0.5</v>
      </c>
      <c r="L55" s="9"/>
    </row>
    <row r="56" spans="1:12" x14ac:dyDescent="0.25">
      <c r="A56">
        <v>120206</v>
      </c>
      <c r="B56" s="7" t="e">
        <f t="array" ref="B56">MAX(IF( [1]!tabla1[ACT_ID] = A56, [1]!tabla1[max_carga]))</f>
        <v>#REF!</v>
      </c>
      <c r="C56" s="7" t="e">
        <f t="array" ref="C56">AVERAGE(IF( [1]!tabla1[ACT_ID] = A56, [1]!tabla1[NIVEL]))</f>
        <v>#REF!</v>
      </c>
      <c r="D56" s="7" t="e">
        <f t="array" ref="D56">MEDIAN(IF( [1]!tabla1[ACT_ID] = A56, [1]!tabla1[NIVEL]))</f>
        <v>#REF!</v>
      </c>
      <c r="E56" s="7" t="e">
        <f t="array" ref="E56">STDEV(IF( [1]!tabla1[ACT_ID] = A56, [1]!tabla1[NIVEL]))</f>
        <v>#REF!</v>
      </c>
      <c r="F56" s="8" t="e">
        <f t="array" ref="F56">AVERAGE(IF( [1]!tabla1[ACT_ID] = A56, [1]!tabla1[NO_UTILIZADO]))</f>
        <v>#REF!</v>
      </c>
      <c r="G56">
        <f t="array" ref="G56">COUNT(IF( [1]!tabla1[ACT_ID] = A56, [1]!tabla1[FECHA_DESPACHO]))</f>
        <v>0</v>
      </c>
      <c r="H56" s="2" t="e">
        <f t="shared" si="0"/>
        <v>#REF!</v>
      </c>
      <c r="I56" s="7" t="e">
        <f t="shared" si="1"/>
        <v>#REF!</v>
      </c>
      <c r="J56" s="7" t="e">
        <f t="shared" si="2"/>
        <v>#REF!</v>
      </c>
      <c r="K56" s="9">
        <v>0.5</v>
      </c>
      <c r="L56" s="9"/>
    </row>
    <row r="57" spans="1:12" x14ac:dyDescent="0.25">
      <c r="A57">
        <v>120207</v>
      </c>
      <c r="B57" s="7" t="e">
        <f t="array" ref="B57">MAX(IF( [1]!tabla1[ACT_ID] = A57, [1]!tabla1[max_carga]))</f>
        <v>#REF!</v>
      </c>
      <c r="C57" s="7" t="e">
        <f t="array" ref="C57">AVERAGE(IF( [1]!tabla1[ACT_ID] = A57, [1]!tabla1[NIVEL]))</f>
        <v>#REF!</v>
      </c>
      <c r="D57" s="7" t="e">
        <f t="array" ref="D57">MEDIAN(IF( [1]!tabla1[ACT_ID] = A57, [1]!tabla1[NIVEL]))</f>
        <v>#REF!</v>
      </c>
      <c r="E57" s="7" t="e">
        <f t="array" ref="E57">STDEV(IF( [1]!tabla1[ACT_ID] = A57, [1]!tabla1[NIVEL]))</f>
        <v>#REF!</v>
      </c>
      <c r="F57" s="8" t="e">
        <f t="array" ref="F57">AVERAGE(IF( [1]!tabla1[ACT_ID] = A57, [1]!tabla1[NO_UTILIZADO]))</f>
        <v>#REF!</v>
      </c>
      <c r="G57">
        <f t="array" ref="G57">COUNT(IF( [1]!tabla1[ACT_ID] = A57, [1]!tabla1[FECHA_DESPACHO]))</f>
        <v>0</v>
      </c>
      <c r="H57" s="2" t="e">
        <f t="shared" si="0"/>
        <v>#REF!</v>
      </c>
      <c r="I57" s="7" t="e">
        <f t="shared" si="1"/>
        <v>#REF!</v>
      </c>
      <c r="J57" s="7" t="e">
        <f t="shared" si="2"/>
        <v>#REF!</v>
      </c>
      <c r="K57" s="9">
        <v>0.5</v>
      </c>
      <c r="L57" s="9"/>
    </row>
    <row r="58" spans="1:12" x14ac:dyDescent="0.25">
      <c r="A58">
        <v>120209</v>
      </c>
      <c r="B58" s="7" t="e">
        <f t="array" ref="B58">MAX(IF( [1]!tabla1[ACT_ID] = A58, [1]!tabla1[max_carga]))</f>
        <v>#REF!</v>
      </c>
      <c r="C58" s="7" t="e">
        <f t="array" ref="C58">AVERAGE(IF( [1]!tabla1[ACT_ID] = A58, [1]!tabla1[NIVEL]))</f>
        <v>#REF!</v>
      </c>
      <c r="D58" s="7" t="e">
        <f t="array" ref="D58">MEDIAN(IF( [1]!tabla1[ACT_ID] = A58, [1]!tabla1[NIVEL]))</f>
        <v>#REF!</v>
      </c>
      <c r="E58" s="7" t="e">
        <f t="array" ref="E58">STDEV(IF( [1]!tabla1[ACT_ID] = A58, [1]!tabla1[NIVEL]))</f>
        <v>#REF!</v>
      </c>
      <c r="F58" s="8" t="e">
        <f t="array" ref="F58">AVERAGE(IF( [1]!tabla1[ACT_ID] = A58, [1]!tabla1[NO_UTILIZADO]))</f>
        <v>#REF!</v>
      </c>
      <c r="G58">
        <f t="array" ref="G58">COUNT(IF( [1]!tabla1[ACT_ID] = A58, [1]!tabla1[FECHA_DESPACHO]))</f>
        <v>0</v>
      </c>
      <c r="H58" s="2" t="e">
        <f t="shared" si="0"/>
        <v>#REF!</v>
      </c>
      <c r="I58" s="7" t="e">
        <f t="shared" si="1"/>
        <v>#REF!</v>
      </c>
      <c r="J58" s="7" t="e">
        <f t="shared" si="2"/>
        <v>#REF!</v>
      </c>
      <c r="K58" s="9">
        <v>0.5</v>
      </c>
      <c r="L58" s="9"/>
    </row>
    <row r="59" spans="1:12" x14ac:dyDescent="0.25">
      <c r="A59">
        <v>120211</v>
      </c>
      <c r="B59" s="7" t="e">
        <f t="array" ref="B59">MAX(IF( [1]!tabla1[ACT_ID] = A59, [1]!tabla1[max_carga]))</f>
        <v>#REF!</v>
      </c>
      <c r="C59" s="7" t="e">
        <f t="array" ref="C59">AVERAGE(IF( [1]!tabla1[ACT_ID] = A59, [1]!tabla1[NIVEL]))</f>
        <v>#REF!</v>
      </c>
      <c r="D59" s="7" t="e">
        <f t="array" ref="D59">MEDIAN(IF( [1]!tabla1[ACT_ID] = A59, [1]!tabla1[NIVEL]))</f>
        <v>#REF!</v>
      </c>
      <c r="E59" s="7" t="e">
        <f t="array" ref="E59">STDEV(IF( [1]!tabla1[ACT_ID] = A59, [1]!tabla1[NIVEL]))</f>
        <v>#REF!</v>
      </c>
      <c r="F59" s="8" t="e">
        <f t="array" ref="F59">AVERAGE(IF( [1]!tabla1[ACT_ID] = A59, [1]!tabla1[NO_UTILIZADO]))</f>
        <v>#REF!</v>
      </c>
      <c r="G59">
        <f t="array" ref="G59">COUNT(IF( [1]!tabla1[ACT_ID] = A59, [1]!tabla1[FECHA_DESPACHO]))</f>
        <v>0</v>
      </c>
      <c r="H59" s="2" t="e">
        <f t="shared" si="0"/>
        <v>#REF!</v>
      </c>
      <c r="I59" s="7" t="e">
        <f t="shared" si="1"/>
        <v>#REF!</v>
      </c>
      <c r="J59" s="7" t="e">
        <f t="shared" si="2"/>
        <v>#REF!</v>
      </c>
      <c r="K59" s="9">
        <v>0.5</v>
      </c>
      <c r="L59" s="9"/>
    </row>
    <row r="60" spans="1:12" x14ac:dyDescent="0.25">
      <c r="A60">
        <v>120212</v>
      </c>
      <c r="B60" s="7" t="e">
        <f t="array" ref="B60">MAX(IF( [1]!tabla1[ACT_ID] = A60, [1]!tabla1[max_carga]))</f>
        <v>#REF!</v>
      </c>
      <c r="C60" s="7" t="e">
        <f t="array" ref="C60">AVERAGE(IF( [1]!tabla1[ACT_ID] = A60, [1]!tabla1[NIVEL]))</f>
        <v>#REF!</v>
      </c>
      <c r="D60" s="7" t="e">
        <f t="array" ref="D60">MEDIAN(IF( [1]!tabla1[ACT_ID] = A60, [1]!tabla1[NIVEL]))</f>
        <v>#REF!</v>
      </c>
      <c r="E60" s="7" t="e">
        <f t="array" ref="E60">STDEV(IF( [1]!tabla1[ACT_ID] = A60, [1]!tabla1[NIVEL]))</f>
        <v>#REF!</v>
      </c>
      <c r="F60" s="8" t="e">
        <f t="array" ref="F60">AVERAGE(IF( [1]!tabla1[ACT_ID] = A60, [1]!tabla1[NO_UTILIZADO]))</f>
        <v>#REF!</v>
      </c>
      <c r="G60">
        <f t="array" ref="G60">COUNT(IF( [1]!tabla1[ACT_ID] = A60, [1]!tabla1[FECHA_DESPACHO]))</f>
        <v>0</v>
      </c>
      <c r="H60" s="2" t="e">
        <f t="shared" si="0"/>
        <v>#REF!</v>
      </c>
      <c r="I60" s="7" t="e">
        <f t="shared" si="1"/>
        <v>#REF!</v>
      </c>
      <c r="J60" s="7" t="e">
        <f t="shared" si="2"/>
        <v>#REF!</v>
      </c>
      <c r="K60" s="9">
        <v>0.5</v>
      </c>
      <c r="L60" s="9"/>
    </row>
    <row r="61" spans="1:12" x14ac:dyDescent="0.25">
      <c r="A61">
        <v>120213</v>
      </c>
      <c r="B61" s="7" t="e">
        <f t="array" ref="B61">MAX(IF( [1]!tabla1[ACT_ID] = A61, [1]!tabla1[max_carga]))</f>
        <v>#REF!</v>
      </c>
      <c r="C61" s="7" t="e">
        <f t="array" ref="C61">AVERAGE(IF( [1]!tabla1[ACT_ID] = A61, [1]!tabla1[NIVEL]))</f>
        <v>#REF!</v>
      </c>
      <c r="D61" s="7" t="e">
        <f t="array" ref="D61">MEDIAN(IF( [1]!tabla1[ACT_ID] = A61, [1]!tabla1[NIVEL]))</f>
        <v>#REF!</v>
      </c>
      <c r="E61" s="7" t="e">
        <f t="array" ref="E61">STDEV(IF( [1]!tabla1[ACT_ID] = A61, [1]!tabla1[NIVEL]))</f>
        <v>#REF!</v>
      </c>
      <c r="F61" s="8" t="e">
        <f t="array" ref="F61">AVERAGE(IF( [1]!tabla1[ACT_ID] = A61, [1]!tabla1[NO_UTILIZADO]))</f>
        <v>#REF!</v>
      </c>
      <c r="G61">
        <f t="array" ref="G61">COUNT(IF( [1]!tabla1[ACT_ID] = A61, [1]!tabla1[FECHA_DESPACHO]))</f>
        <v>0</v>
      </c>
      <c r="H61" s="2" t="e">
        <f t="shared" si="0"/>
        <v>#REF!</v>
      </c>
      <c r="I61" s="7" t="e">
        <f t="shared" si="1"/>
        <v>#REF!</v>
      </c>
      <c r="J61" s="7" t="e">
        <f t="shared" si="2"/>
        <v>#REF!</v>
      </c>
      <c r="K61" s="9">
        <v>0.5</v>
      </c>
      <c r="L61" s="9"/>
    </row>
    <row r="62" spans="1:12" x14ac:dyDescent="0.25">
      <c r="A62">
        <v>120214</v>
      </c>
      <c r="B62" s="7" t="e">
        <f t="array" ref="B62">MAX(IF( [1]!tabla1[ACT_ID] = A62, [1]!tabla1[max_carga]))</f>
        <v>#REF!</v>
      </c>
      <c r="C62" s="7" t="e">
        <f t="array" ref="C62">AVERAGE(IF( [1]!tabla1[ACT_ID] = A62, [1]!tabla1[NIVEL]))</f>
        <v>#REF!</v>
      </c>
      <c r="D62" s="7" t="e">
        <f t="array" ref="D62">MEDIAN(IF( [1]!tabla1[ACT_ID] = A62, [1]!tabla1[NIVEL]))</f>
        <v>#REF!</v>
      </c>
      <c r="E62" s="7" t="e">
        <f t="array" ref="E62">STDEV(IF( [1]!tabla1[ACT_ID] = A62, [1]!tabla1[NIVEL]))</f>
        <v>#REF!</v>
      </c>
      <c r="F62" s="8" t="e">
        <f t="array" ref="F62">AVERAGE(IF( [1]!tabla1[ACT_ID] = A62, [1]!tabla1[NO_UTILIZADO]))</f>
        <v>#REF!</v>
      </c>
      <c r="G62">
        <f t="array" ref="G62">COUNT(IF( [1]!tabla1[ACT_ID] = A62, [1]!tabla1[FECHA_DESPACHO]))</f>
        <v>0</v>
      </c>
      <c r="H62" s="2" t="e">
        <f t="shared" si="0"/>
        <v>#REF!</v>
      </c>
      <c r="I62" s="7" t="e">
        <f t="shared" si="1"/>
        <v>#REF!</v>
      </c>
      <c r="J62" s="7" t="e">
        <f t="shared" si="2"/>
        <v>#REF!</v>
      </c>
      <c r="K62" s="9">
        <v>0.5</v>
      </c>
      <c r="L62" s="9"/>
    </row>
    <row r="63" spans="1:12" x14ac:dyDescent="0.25">
      <c r="A63">
        <v>120215</v>
      </c>
      <c r="B63" s="7" t="e">
        <f t="array" ref="B63">MAX(IF( [1]!tabla1[ACT_ID] = A63, [1]!tabla1[max_carga]))</f>
        <v>#REF!</v>
      </c>
      <c r="C63" s="7" t="e">
        <f t="array" ref="C63">AVERAGE(IF( [1]!tabla1[ACT_ID] = A63, [1]!tabla1[NIVEL]))</f>
        <v>#REF!</v>
      </c>
      <c r="D63" s="7" t="e">
        <f t="array" ref="D63">MEDIAN(IF( [1]!tabla1[ACT_ID] = A63, [1]!tabla1[NIVEL]))</f>
        <v>#REF!</v>
      </c>
      <c r="E63" s="7" t="e">
        <f t="array" ref="E63">STDEV(IF( [1]!tabla1[ACT_ID] = A63, [1]!tabla1[NIVEL]))</f>
        <v>#REF!</v>
      </c>
      <c r="F63" s="8" t="e">
        <f t="array" ref="F63">AVERAGE(IF( [1]!tabla1[ACT_ID] = A63, [1]!tabla1[NO_UTILIZADO]))</f>
        <v>#REF!</v>
      </c>
      <c r="G63">
        <f t="array" ref="G63">COUNT(IF( [1]!tabla1[ACT_ID] = A63, [1]!tabla1[FECHA_DESPACHO]))</f>
        <v>0</v>
      </c>
      <c r="H63" s="2" t="e">
        <f t="shared" si="0"/>
        <v>#REF!</v>
      </c>
      <c r="I63" s="7" t="e">
        <f t="shared" si="1"/>
        <v>#REF!</v>
      </c>
      <c r="J63" s="7" t="e">
        <f t="shared" si="2"/>
        <v>#REF!</v>
      </c>
      <c r="K63" s="9">
        <v>0.5</v>
      </c>
      <c r="L63" s="9"/>
    </row>
    <row r="64" spans="1:12" x14ac:dyDescent="0.25">
      <c r="A64">
        <v>120216</v>
      </c>
      <c r="B64" s="7" t="e">
        <f t="array" ref="B64">MAX(IF( [1]!tabla1[ACT_ID] = A64, [1]!tabla1[max_carga]))</f>
        <v>#REF!</v>
      </c>
      <c r="C64" s="7" t="e">
        <f t="array" ref="C64">AVERAGE(IF( [1]!tabla1[ACT_ID] = A64, [1]!tabla1[NIVEL]))</f>
        <v>#REF!</v>
      </c>
      <c r="D64" s="7" t="e">
        <f t="array" ref="D64">MEDIAN(IF( [1]!tabla1[ACT_ID] = A64, [1]!tabla1[NIVEL]))</f>
        <v>#REF!</v>
      </c>
      <c r="E64" s="7" t="e">
        <f t="array" ref="E64">STDEV(IF( [1]!tabla1[ACT_ID] = A64, [1]!tabla1[NIVEL]))</f>
        <v>#REF!</v>
      </c>
      <c r="F64" s="8" t="e">
        <f t="array" ref="F64">AVERAGE(IF( [1]!tabla1[ACT_ID] = A64, [1]!tabla1[NO_UTILIZADO]))</f>
        <v>#REF!</v>
      </c>
      <c r="G64">
        <f t="array" ref="G64">COUNT(IF( [1]!tabla1[ACT_ID] = A64, [1]!tabla1[FECHA_DESPACHO]))</f>
        <v>0</v>
      </c>
      <c r="H64" s="2" t="e">
        <f t="shared" si="0"/>
        <v>#REF!</v>
      </c>
      <c r="I64" s="7" t="e">
        <f t="shared" si="1"/>
        <v>#REF!</v>
      </c>
      <c r="J64" s="7" t="e">
        <f t="shared" si="2"/>
        <v>#REF!</v>
      </c>
      <c r="K64" s="9">
        <v>0.5</v>
      </c>
      <c r="L64" s="9"/>
    </row>
    <row r="65" spans="1:12" x14ac:dyDescent="0.25">
      <c r="A65">
        <v>120219</v>
      </c>
      <c r="B65" s="7" t="e">
        <f t="array" ref="B65">MAX(IF( [1]!tabla1[ACT_ID] = A65, [1]!tabla1[max_carga]))</f>
        <v>#REF!</v>
      </c>
      <c r="C65" s="7" t="e">
        <f t="array" ref="C65">AVERAGE(IF( [1]!tabla1[ACT_ID] = A65, [1]!tabla1[NIVEL]))</f>
        <v>#REF!</v>
      </c>
      <c r="D65" s="7" t="e">
        <f t="array" ref="D65">MEDIAN(IF( [1]!tabla1[ACT_ID] = A65, [1]!tabla1[NIVEL]))</f>
        <v>#REF!</v>
      </c>
      <c r="E65" s="7" t="e">
        <f t="array" ref="E65">STDEV(IF( [1]!tabla1[ACT_ID] = A65, [1]!tabla1[NIVEL]))</f>
        <v>#REF!</v>
      </c>
      <c r="F65" s="8" t="e">
        <f t="array" ref="F65">AVERAGE(IF( [1]!tabla1[ACT_ID] = A65, [1]!tabla1[NO_UTILIZADO]))</f>
        <v>#REF!</v>
      </c>
      <c r="G65">
        <f t="array" ref="G65">COUNT(IF( [1]!tabla1[ACT_ID] = A65, [1]!tabla1[FECHA_DESPACHO]))</f>
        <v>0</v>
      </c>
      <c r="H65" s="2" t="e">
        <f t="shared" si="0"/>
        <v>#REF!</v>
      </c>
      <c r="I65" s="7" t="e">
        <f t="shared" si="1"/>
        <v>#REF!</v>
      </c>
      <c r="J65" s="7" t="e">
        <f t="shared" si="2"/>
        <v>#REF!</v>
      </c>
      <c r="K65" s="9">
        <v>0.5</v>
      </c>
      <c r="L65" s="9"/>
    </row>
    <row r="66" spans="1:12" x14ac:dyDescent="0.25">
      <c r="A66">
        <v>120220</v>
      </c>
      <c r="B66" s="7" t="e">
        <f t="array" ref="B66">MAX(IF( [1]!tabla1[ACT_ID] = A66, [1]!tabla1[max_carga]))</f>
        <v>#REF!</v>
      </c>
      <c r="C66" s="7" t="e">
        <f t="array" ref="C66">AVERAGE(IF( [1]!tabla1[ACT_ID] = A66, [1]!tabla1[NIVEL]))</f>
        <v>#REF!</v>
      </c>
      <c r="D66" s="7" t="e">
        <f t="array" ref="D66">MEDIAN(IF( [1]!tabla1[ACT_ID] = A66, [1]!tabla1[NIVEL]))</f>
        <v>#REF!</v>
      </c>
      <c r="E66" s="7" t="e">
        <f t="array" ref="E66">STDEV(IF( [1]!tabla1[ACT_ID] = A66, [1]!tabla1[NIVEL]))</f>
        <v>#REF!</v>
      </c>
      <c r="F66" s="8" t="e">
        <f t="array" ref="F66">AVERAGE(IF( [1]!tabla1[ACT_ID] = A66, [1]!tabla1[NO_UTILIZADO]))</f>
        <v>#REF!</v>
      </c>
      <c r="G66">
        <f t="array" ref="G66">COUNT(IF( [1]!tabla1[ACT_ID] = A66, [1]!tabla1[FECHA_DESPACHO]))</f>
        <v>0</v>
      </c>
      <c r="H66" s="2" t="e">
        <f t="shared" si="0"/>
        <v>#REF!</v>
      </c>
      <c r="I66" s="7" t="e">
        <f t="shared" si="1"/>
        <v>#REF!</v>
      </c>
      <c r="J66" s="7" t="e">
        <f t="shared" si="2"/>
        <v>#REF!</v>
      </c>
      <c r="K66" s="9">
        <v>0.5</v>
      </c>
      <c r="L66" s="9"/>
    </row>
    <row r="67" spans="1:12" x14ac:dyDescent="0.25">
      <c r="A67">
        <v>120221</v>
      </c>
      <c r="B67" s="7" t="e">
        <f t="array" ref="B67">MAX(IF( [1]!tabla1[ACT_ID] = A67, [1]!tabla1[max_carga]))</f>
        <v>#REF!</v>
      </c>
      <c r="C67" s="7" t="e">
        <f t="array" ref="C67">AVERAGE(IF( [1]!tabla1[ACT_ID] = A67, [1]!tabla1[NIVEL]))</f>
        <v>#REF!</v>
      </c>
      <c r="D67" s="7" t="e">
        <f t="array" ref="D67">MEDIAN(IF( [1]!tabla1[ACT_ID] = A67, [1]!tabla1[NIVEL]))</f>
        <v>#REF!</v>
      </c>
      <c r="E67" s="7" t="e">
        <f t="array" ref="E67">STDEV(IF( [1]!tabla1[ACT_ID] = A67, [1]!tabla1[NIVEL]))</f>
        <v>#REF!</v>
      </c>
      <c r="F67" s="8" t="e">
        <f t="array" ref="F67">AVERAGE(IF( [1]!tabla1[ACT_ID] = A67, [1]!tabla1[NO_UTILIZADO]))</f>
        <v>#REF!</v>
      </c>
      <c r="G67">
        <f t="array" ref="G67">COUNT(IF( [1]!tabla1[ACT_ID] = A67, [1]!tabla1[FECHA_DESPACHO]))</f>
        <v>0</v>
      </c>
      <c r="H67" s="2" t="e">
        <f t="shared" si="0"/>
        <v>#REF!</v>
      </c>
      <c r="I67" s="7" t="e">
        <f t="shared" si="1"/>
        <v>#REF!</v>
      </c>
      <c r="J67" s="7" t="e">
        <f t="shared" si="2"/>
        <v>#REF!</v>
      </c>
      <c r="K67" s="9">
        <v>0.5</v>
      </c>
      <c r="L67" s="9"/>
    </row>
    <row r="68" spans="1:12" x14ac:dyDescent="0.25">
      <c r="A68">
        <v>120222</v>
      </c>
      <c r="B68" s="7" t="e">
        <f t="array" ref="B68">MAX(IF( [1]!tabla1[ACT_ID] = A68, [1]!tabla1[max_carga]))</f>
        <v>#REF!</v>
      </c>
      <c r="C68" s="7" t="e">
        <f t="array" ref="C68">AVERAGE(IF( [1]!tabla1[ACT_ID] = A68, [1]!tabla1[NIVEL]))</f>
        <v>#REF!</v>
      </c>
      <c r="D68" s="7" t="e">
        <f t="array" ref="D68">MEDIAN(IF( [1]!tabla1[ACT_ID] = A68, [1]!tabla1[NIVEL]))</f>
        <v>#REF!</v>
      </c>
      <c r="E68" s="7" t="e">
        <f t="array" ref="E68">STDEV(IF( [1]!tabla1[ACT_ID] = A68, [1]!tabla1[NIVEL]))</f>
        <v>#REF!</v>
      </c>
      <c r="F68" s="8" t="e">
        <f t="array" ref="F68">AVERAGE(IF( [1]!tabla1[ACT_ID] = A68, [1]!tabla1[NO_UTILIZADO]))</f>
        <v>#REF!</v>
      </c>
      <c r="G68">
        <f t="array" ref="G68">COUNT(IF( [1]!tabla1[ACT_ID] = A68, [1]!tabla1[FECHA_DESPACHO]))</f>
        <v>0</v>
      </c>
      <c r="H68" s="2" t="e">
        <f t="shared" ref="H68:H131" si="3">C68/B68</f>
        <v>#REF!</v>
      </c>
      <c r="I68" s="7" t="e">
        <f t="shared" ref="I68:I131" si="4">G68*C68</f>
        <v>#REF!</v>
      </c>
      <c r="J68" s="7" t="e">
        <f t="shared" ref="J68:J131" si="5">G68*D68</f>
        <v>#REF!</v>
      </c>
      <c r="K68" s="9">
        <v>0.5</v>
      </c>
      <c r="L68" s="9"/>
    </row>
    <row r="69" spans="1:12" x14ac:dyDescent="0.25">
      <c r="A69">
        <v>120223</v>
      </c>
      <c r="B69" s="7" t="e">
        <f t="array" ref="B69">MAX(IF( [1]!tabla1[ACT_ID] = A69, [1]!tabla1[max_carga]))</f>
        <v>#REF!</v>
      </c>
      <c r="C69" s="7" t="e">
        <f t="array" ref="C69">AVERAGE(IF( [1]!tabla1[ACT_ID] = A69, [1]!tabla1[NIVEL]))</f>
        <v>#REF!</v>
      </c>
      <c r="D69" s="7" t="e">
        <f t="array" ref="D69">MEDIAN(IF( [1]!tabla1[ACT_ID] = A69, [1]!tabla1[NIVEL]))</f>
        <v>#REF!</v>
      </c>
      <c r="E69" s="7" t="e">
        <f t="array" ref="E69">STDEV(IF( [1]!tabla1[ACT_ID] = A69, [1]!tabla1[NIVEL]))</f>
        <v>#REF!</v>
      </c>
      <c r="F69" s="8" t="e">
        <f t="array" ref="F69">AVERAGE(IF( [1]!tabla1[ACT_ID] = A69, [1]!tabla1[NO_UTILIZADO]))</f>
        <v>#REF!</v>
      </c>
      <c r="G69">
        <f t="array" ref="G69">COUNT(IF( [1]!tabla1[ACT_ID] = A69, [1]!tabla1[FECHA_DESPACHO]))</f>
        <v>0</v>
      </c>
      <c r="H69" s="2" t="e">
        <f t="shared" si="3"/>
        <v>#REF!</v>
      </c>
      <c r="I69" s="7" t="e">
        <f t="shared" si="4"/>
        <v>#REF!</v>
      </c>
      <c r="J69" s="7" t="e">
        <f t="shared" si="5"/>
        <v>#REF!</v>
      </c>
      <c r="K69" s="9">
        <v>0.5</v>
      </c>
      <c r="L69" s="9"/>
    </row>
    <row r="70" spans="1:12" x14ac:dyDescent="0.25">
      <c r="A70">
        <v>120224</v>
      </c>
      <c r="B70" s="7" t="e">
        <f t="array" ref="B70">MAX(IF( [1]!tabla1[ACT_ID] = A70, [1]!tabla1[max_carga]))</f>
        <v>#REF!</v>
      </c>
      <c r="C70" s="7" t="e">
        <f t="array" ref="C70">AVERAGE(IF( [1]!tabla1[ACT_ID] = A70, [1]!tabla1[NIVEL]))</f>
        <v>#REF!</v>
      </c>
      <c r="D70" s="7" t="e">
        <f t="array" ref="D70">MEDIAN(IF( [1]!tabla1[ACT_ID] = A70, [1]!tabla1[NIVEL]))</f>
        <v>#REF!</v>
      </c>
      <c r="E70" s="7" t="e">
        <f t="array" ref="E70">STDEV(IF( [1]!tabla1[ACT_ID] = A70, [1]!tabla1[NIVEL]))</f>
        <v>#REF!</v>
      </c>
      <c r="F70" s="8" t="e">
        <f t="array" ref="F70">AVERAGE(IF( [1]!tabla1[ACT_ID] = A70, [1]!tabla1[NO_UTILIZADO]))</f>
        <v>#REF!</v>
      </c>
      <c r="G70">
        <f t="array" ref="G70">COUNT(IF( [1]!tabla1[ACT_ID] = A70, [1]!tabla1[FECHA_DESPACHO]))</f>
        <v>0</v>
      </c>
      <c r="H70" s="2" t="e">
        <f t="shared" si="3"/>
        <v>#REF!</v>
      </c>
      <c r="I70" s="7" t="e">
        <f t="shared" si="4"/>
        <v>#REF!</v>
      </c>
      <c r="J70" s="7" t="e">
        <f t="shared" si="5"/>
        <v>#REF!</v>
      </c>
      <c r="K70" s="9">
        <v>0.5</v>
      </c>
      <c r="L70" s="9"/>
    </row>
    <row r="71" spans="1:12" x14ac:dyDescent="0.25">
      <c r="A71">
        <v>120226</v>
      </c>
      <c r="B71" s="7" t="e">
        <f t="array" ref="B71">MAX(IF( [1]!tabla1[ACT_ID] = A71, [1]!tabla1[max_carga]))</f>
        <v>#REF!</v>
      </c>
      <c r="C71" s="7" t="e">
        <f t="array" ref="C71">AVERAGE(IF( [1]!tabla1[ACT_ID] = A71, [1]!tabla1[NIVEL]))</f>
        <v>#REF!</v>
      </c>
      <c r="D71" s="7" t="e">
        <f t="array" ref="D71">MEDIAN(IF( [1]!tabla1[ACT_ID] = A71, [1]!tabla1[NIVEL]))</f>
        <v>#REF!</v>
      </c>
      <c r="E71" s="7" t="e">
        <f t="array" ref="E71">STDEV(IF( [1]!tabla1[ACT_ID] = A71, [1]!tabla1[NIVEL]))</f>
        <v>#REF!</v>
      </c>
      <c r="F71" s="8" t="e">
        <f t="array" ref="F71">AVERAGE(IF( [1]!tabla1[ACT_ID] = A71, [1]!tabla1[NO_UTILIZADO]))</f>
        <v>#REF!</v>
      </c>
      <c r="G71">
        <f t="array" ref="G71">COUNT(IF( [1]!tabla1[ACT_ID] = A71, [1]!tabla1[FECHA_DESPACHO]))</f>
        <v>0</v>
      </c>
      <c r="H71" s="2" t="e">
        <f t="shared" si="3"/>
        <v>#REF!</v>
      </c>
      <c r="I71" s="7" t="e">
        <f t="shared" si="4"/>
        <v>#REF!</v>
      </c>
      <c r="J71" s="7" t="e">
        <f t="shared" si="5"/>
        <v>#REF!</v>
      </c>
      <c r="K71" s="9">
        <v>0.5</v>
      </c>
      <c r="L71" s="9"/>
    </row>
    <row r="72" spans="1:12" x14ac:dyDescent="0.25">
      <c r="A72">
        <v>120227</v>
      </c>
      <c r="B72" s="7" t="e">
        <f t="array" ref="B72">MAX(IF( [1]!tabla1[ACT_ID] = A72, [1]!tabla1[max_carga]))</f>
        <v>#REF!</v>
      </c>
      <c r="C72" s="7" t="e">
        <f t="array" ref="C72">AVERAGE(IF( [1]!tabla1[ACT_ID] = A72, [1]!tabla1[NIVEL]))</f>
        <v>#REF!</v>
      </c>
      <c r="D72" s="7" t="e">
        <f t="array" ref="D72">MEDIAN(IF( [1]!tabla1[ACT_ID] = A72, [1]!tabla1[NIVEL]))</f>
        <v>#REF!</v>
      </c>
      <c r="E72" s="7" t="e">
        <f t="array" ref="E72">STDEV(IF( [1]!tabla1[ACT_ID] = A72, [1]!tabla1[NIVEL]))</f>
        <v>#REF!</v>
      </c>
      <c r="F72" s="8" t="e">
        <f t="array" ref="F72">AVERAGE(IF( [1]!tabla1[ACT_ID] = A72, [1]!tabla1[NO_UTILIZADO]))</f>
        <v>#REF!</v>
      </c>
      <c r="G72">
        <f t="array" ref="G72">COUNT(IF( [1]!tabla1[ACT_ID] = A72, [1]!tabla1[FECHA_DESPACHO]))</f>
        <v>0</v>
      </c>
      <c r="H72" s="2" t="e">
        <f t="shared" si="3"/>
        <v>#REF!</v>
      </c>
      <c r="I72" s="7" t="e">
        <f t="shared" si="4"/>
        <v>#REF!</v>
      </c>
      <c r="J72" s="7" t="e">
        <f t="shared" si="5"/>
        <v>#REF!</v>
      </c>
      <c r="K72" s="9">
        <v>0.5</v>
      </c>
      <c r="L72" s="9"/>
    </row>
    <row r="73" spans="1:12" x14ac:dyDescent="0.25">
      <c r="A73">
        <v>120228</v>
      </c>
      <c r="B73" s="7" t="e">
        <f t="array" ref="B73">MAX(IF( [1]!tabla1[ACT_ID] = A73, [1]!tabla1[max_carga]))</f>
        <v>#REF!</v>
      </c>
      <c r="C73" s="7" t="e">
        <f t="array" ref="C73">AVERAGE(IF( [1]!tabla1[ACT_ID] = A73, [1]!tabla1[NIVEL]))</f>
        <v>#REF!</v>
      </c>
      <c r="D73" s="7" t="e">
        <f t="array" ref="D73">MEDIAN(IF( [1]!tabla1[ACT_ID] = A73, [1]!tabla1[NIVEL]))</f>
        <v>#REF!</v>
      </c>
      <c r="E73" s="7" t="e">
        <f t="array" ref="E73">STDEV(IF( [1]!tabla1[ACT_ID] = A73, [1]!tabla1[NIVEL]))</f>
        <v>#REF!</v>
      </c>
      <c r="F73" s="8" t="e">
        <f t="array" ref="F73">AVERAGE(IF( [1]!tabla1[ACT_ID] = A73, [1]!tabla1[NO_UTILIZADO]))</f>
        <v>#REF!</v>
      </c>
      <c r="G73">
        <f t="array" ref="G73">COUNT(IF( [1]!tabla1[ACT_ID] = A73, [1]!tabla1[FECHA_DESPACHO]))</f>
        <v>0</v>
      </c>
      <c r="H73" s="2" t="e">
        <f t="shared" si="3"/>
        <v>#REF!</v>
      </c>
      <c r="I73" s="7" t="e">
        <f t="shared" si="4"/>
        <v>#REF!</v>
      </c>
      <c r="J73" s="7" t="e">
        <f t="shared" si="5"/>
        <v>#REF!</v>
      </c>
      <c r="K73" s="9">
        <v>0.5</v>
      </c>
      <c r="L73" s="9"/>
    </row>
    <row r="74" spans="1:12" x14ac:dyDescent="0.25">
      <c r="A74">
        <v>120229</v>
      </c>
      <c r="B74" s="7" t="e">
        <f t="array" ref="B74">MAX(IF( [1]!tabla1[ACT_ID] = A74, [1]!tabla1[max_carga]))</f>
        <v>#REF!</v>
      </c>
      <c r="C74" s="7" t="e">
        <f t="array" ref="C74">AVERAGE(IF( [1]!tabla1[ACT_ID] = A74, [1]!tabla1[NIVEL]))</f>
        <v>#REF!</v>
      </c>
      <c r="D74" s="7" t="e">
        <f t="array" ref="D74">MEDIAN(IF( [1]!tabla1[ACT_ID] = A74, [1]!tabla1[NIVEL]))</f>
        <v>#REF!</v>
      </c>
      <c r="E74" s="7" t="e">
        <f t="array" ref="E74">STDEV(IF( [1]!tabla1[ACT_ID] = A74, [1]!tabla1[NIVEL]))</f>
        <v>#REF!</v>
      </c>
      <c r="F74" s="8" t="e">
        <f t="array" ref="F74">AVERAGE(IF( [1]!tabla1[ACT_ID] = A74, [1]!tabla1[NO_UTILIZADO]))</f>
        <v>#REF!</v>
      </c>
      <c r="G74">
        <f t="array" ref="G74">COUNT(IF( [1]!tabla1[ACT_ID] = A74, [1]!tabla1[FECHA_DESPACHO]))</f>
        <v>0</v>
      </c>
      <c r="H74" s="2" t="e">
        <f t="shared" si="3"/>
        <v>#REF!</v>
      </c>
      <c r="I74" s="7" t="e">
        <f t="shared" si="4"/>
        <v>#REF!</v>
      </c>
      <c r="J74" s="7" t="e">
        <f t="shared" si="5"/>
        <v>#REF!</v>
      </c>
      <c r="K74" s="9">
        <v>0.5</v>
      </c>
      <c r="L74" s="9"/>
    </row>
    <row r="75" spans="1:12" x14ac:dyDescent="0.25">
      <c r="A75">
        <v>120230</v>
      </c>
      <c r="B75" s="7" t="e">
        <f t="array" ref="B75">MAX(IF( [1]!tabla1[ACT_ID] = A75, [1]!tabla1[max_carga]))</f>
        <v>#REF!</v>
      </c>
      <c r="C75" s="7" t="e">
        <f t="array" ref="C75">AVERAGE(IF( [1]!tabla1[ACT_ID] = A75, [1]!tabla1[NIVEL]))</f>
        <v>#REF!</v>
      </c>
      <c r="D75" s="7" t="e">
        <f t="array" ref="D75">MEDIAN(IF( [1]!tabla1[ACT_ID] = A75, [1]!tabla1[NIVEL]))</f>
        <v>#REF!</v>
      </c>
      <c r="E75" s="7" t="e">
        <f t="array" ref="E75">STDEV(IF( [1]!tabla1[ACT_ID] = A75, [1]!tabla1[NIVEL]))</f>
        <v>#REF!</v>
      </c>
      <c r="F75" s="8" t="e">
        <f t="array" ref="F75">AVERAGE(IF( [1]!tabla1[ACT_ID] = A75, [1]!tabla1[NO_UTILIZADO]))</f>
        <v>#REF!</v>
      </c>
      <c r="G75">
        <f t="array" ref="G75">COUNT(IF( [1]!tabla1[ACT_ID] = A75, [1]!tabla1[FECHA_DESPACHO]))</f>
        <v>0</v>
      </c>
      <c r="H75" s="2" t="e">
        <f t="shared" si="3"/>
        <v>#REF!</v>
      </c>
      <c r="I75" s="7" t="e">
        <f t="shared" si="4"/>
        <v>#REF!</v>
      </c>
      <c r="J75" s="7" t="e">
        <f t="shared" si="5"/>
        <v>#REF!</v>
      </c>
      <c r="K75" s="9">
        <v>0.5</v>
      </c>
      <c r="L75" s="9"/>
    </row>
    <row r="76" spans="1:12" x14ac:dyDescent="0.25">
      <c r="A76">
        <v>120231</v>
      </c>
      <c r="B76" s="7" t="e">
        <f t="array" ref="B76">MAX(IF( [1]!tabla1[ACT_ID] = A76, [1]!tabla1[max_carga]))</f>
        <v>#REF!</v>
      </c>
      <c r="C76" s="7" t="e">
        <f t="array" ref="C76">AVERAGE(IF( [1]!tabla1[ACT_ID] = A76, [1]!tabla1[NIVEL]))</f>
        <v>#REF!</v>
      </c>
      <c r="D76" s="7" t="e">
        <f t="array" ref="D76">MEDIAN(IF( [1]!tabla1[ACT_ID] = A76, [1]!tabla1[NIVEL]))</f>
        <v>#REF!</v>
      </c>
      <c r="E76" s="7" t="e">
        <f t="array" ref="E76">STDEV(IF( [1]!tabla1[ACT_ID] = A76, [1]!tabla1[NIVEL]))</f>
        <v>#REF!</v>
      </c>
      <c r="F76" s="8" t="e">
        <f t="array" ref="F76">AVERAGE(IF( [1]!tabla1[ACT_ID] = A76, [1]!tabla1[NO_UTILIZADO]))</f>
        <v>#REF!</v>
      </c>
      <c r="G76">
        <f t="array" ref="G76">COUNT(IF( [1]!tabla1[ACT_ID] = A76, [1]!tabla1[FECHA_DESPACHO]))</f>
        <v>0</v>
      </c>
      <c r="H76" s="2" t="e">
        <f t="shared" si="3"/>
        <v>#REF!</v>
      </c>
      <c r="I76" s="7" t="e">
        <f t="shared" si="4"/>
        <v>#REF!</v>
      </c>
      <c r="J76" s="7" t="e">
        <f t="shared" si="5"/>
        <v>#REF!</v>
      </c>
      <c r="K76" s="9">
        <v>0.5</v>
      </c>
      <c r="L76" s="9"/>
    </row>
    <row r="77" spans="1:12" x14ac:dyDescent="0.25">
      <c r="A77">
        <v>120232</v>
      </c>
      <c r="B77" s="7" t="e">
        <f t="array" ref="B77">MAX(IF( [1]!tabla1[ACT_ID] = A77, [1]!tabla1[max_carga]))</f>
        <v>#REF!</v>
      </c>
      <c r="C77" s="7" t="e">
        <f t="array" ref="C77">AVERAGE(IF( [1]!tabla1[ACT_ID] = A77, [1]!tabla1[NIVEL]))</f>
        <v>#REF!</v>
      </c>
      <c r="D77" s="7" t="e">
        <f t="array" ref="D77">MEDIAN(IF( [1]!tabla1[ACT_ID] = A77, [1]!tabla1[NIVEL]))</f>
        <v>#REF!</v>
      </c>
      <c r="E77" s="7" t="e">
        <f t="array" ref="E77">STDEV(IF( [1]!tabla1[ACT_ID] = A77, [1]!tabla1[NIVEL]))</f>
        <v>#REF!</v>
      </c>
      <c r="F77" s="8" t="e">
        <f t="array" ref="F77">AVERAGE(IF( [1]!tabla1[ACT_ID] = A77, [1]!tabla1[NO_UTILIZADO]))</f>
        <v>#REF!</v>
      </c>
      <c r="G77">
        <f t="array" ref="G77">COUNT(IF( [1]!tabla1[ACT_ID] = A77, [1]!tabla1[FECHA_DESPACHO]))</f>
        <v>0</v>
      </c>
      <c r="H77" s="2" t="e">
        <f t="shared" si="3"/>
        <v>#REF!</v>
      </c>
      <c r="I77" s="7" t="e">
        <f t="shared" si="4"/>
        <v>#REF!</v>
      </c>
      <c r="J77" s="7" t="e">
        <f t="shared" si="5"/>
        <v>#REF!</v>
      </c>
      <c r="K77" s="9">
        <v>0.5</v>
      </c>
      <c r="L77" s="9"/>
    </row>
    <row r="78" spans="1:12" x14ac:dyDescent="0.25">
      <c r="A78">
        <v>120233</v>
      </c>
      <c r="B78" s="7" t="e">
        <f t="array" ref="B78">MAX(IF( [1]!tabla1[ACT_ID] = A78, [1]!tabla1[max_carga]))</f>
        <v>#REF!</v>
      </c>
      <c r="C78" s="7" t="e">
        <f t="array" ref="C78">AVERAGE(IF( [1]!tabla1[ACT_ID] = A78, [1]!tabla1[NIVEL]))</f>
        <v>#REF!</v>
      </c>
      <c r="D78" s="7" t="e">
        <f t="array" ref="D78">MEDIAN(IF( [1]!tabla1[ACT_ID] = A78, [1]!tabla1[NIVEL]))</f>
        <v>#REF!</v>
      </c>
      <c r="E78" s="7" t="e">
        <f t="array" ref="E78">STDEV(IF( [1]!tabla1[ACT_ID] = A78, [1]!tabla1[NIVEL]))</f>
        <v>#REF!</v>
      </c>
      <c r="F78" s="8" t="e">
        <f t="array" ref="F78">AVERAGE(IF( [1]!tabla1[ACT_ID] = A78, [1]!tabla1[NO_UTILIZADO]))</f>
        <v>#REF!</v>
      </c>
      <c r="G78">
        <f t="array" ref="G78">COUNT(IF( [1]!tabla1[ACT_ID] = A78, [1]!tabla1[FECHA_DESPACHO]))</f>
        <v>0</v>
      </c>
      <c r="H78" s="2" t="e">
        <f t="shared" si="3"/>
        <v>#REF!</v>
      </c>
      <c r="I78" s="7" t="e">
        <f t="shared" si="4"/>
        <v>#REF!</v>
      </c>
      <c r="J78" s="7" t="e">
        <f t="shared" si="5"/>
        <v>#REF!</v>
      </c>
      <c r="K78" s="9">
        <v>0.5</v>
      </c>
      <c r="L78" s="9"/>
    </row>
    <row r="79" spans="1:12" x14ac:dyDescent="0.25">
      <c r="A79">
        <v>120235</v>
      </c>
      <c r="B79" s="7" t="e">
        <f t="array" ref="B79">MAX(IF( [1]!tabla1[ACT_ID] = A79, [1]!tabla1[max_carga]))</f>
        <v>#REF!</v>
      </c>
      <c r="C79" s="7" t="e">
        <f t="array" ref="C79">AVERAGE(IF( [1]!tabla1[ACT_ID] = A79, [1]!tabla1[NIVEL]))</f>
        <v>#REF!</v>
      </c>
      <c r="D79" s="7" t="e">
        <f t="array" ref="D79">MEDIAN(IF( [1]!tabla1[ACT_ID] = A79, [1]!tabla1[NIVEL]))</f>
        <v>#REF!</v>
      </c>
      <c r="E79" s="7" t="e">
        <f t="array" ref="E79">STDEV(IF( [1]!tabla1[ACT_ID] = A79, [1]!tabla1[NIVEL]))</f>
        <v>#REF!</v>
      </c>
      <c r="F79" s="8" t="e">
        <f t="array" ref="F79">AVERAGE(IF( [1]!tabla1[ACT_ID] = A79, [1]!tabla1[NO_UTILIZADO]))</f>
        <v>#REF!</v>
      </c>
      <c r="G79">
        <f t="array" ref="G79">COUNT(IF( [1]!tabla1[ACT_ID] = A79, [1]!tabla1[FECHA_DESPACHO]))</f>
        <v>0</v>
      </c>
      <c r="H79" s="2" t="e">
        <f t="shared" si="3"/>
        <v>#REF!</v>
      </c>
      <c r="I79" s="7" t="e">
        <f t="shared" si="4"/>
        <v>#REF!</v>
      </c>
      <c r="J79" s="7" t="e">
        <f t="shared" si="5"/>
        <v>#REF!</v>
      </c>
      <c r="K79" s="9">
        <v>0.5</v>
      </c>
      <c r="L79" s="9"/>
    </row>
    <row r="80" spans="1:12" x14ac:dyDescent="0.25">
      <c r="A80">
        <v>120236</v>
      </c>
      <c r="B80" s="7" t="e">
        <f t="array" ref="B80">MAX(IF( [1]!tabla1[ACT_ID] = A80, [1]!tabla1[max_carga]))</f>
        <v>#REF!</v>
      </c>
      <c r="C80" s="7" t="e">
        <f t="array" ref="C80">AVERAGE(IF( [1]!tabla1[ACT_ID] = A80, [1]!tabla1[NIVEL]))</f>
        <v>#REF!</v>
      </c>
      <c r="D80" s="7" t="e">
        <f t="array" ref="D80">MEDIAN(IF( [1]!tabla1[ACT_ID] = A80, [1]!tabla1[NIVEL]))</f>
        <v>#REF!</v>
      </c>
      <c r="E80" s="7" t="e">
        <f t="array" ref="E80">STDEV(IF( [1]!tabla1[ACT_ID] = A80, [1]!tabla1[NIVEL]))</f>
        <v>#REF!</v>
      </c>
      <c r="F80" s="8" t="e">
        <f t="array" ref="F80">AVERAGE(IF( [1]!tabla1[ACT_ID] = A80, [1]!tabla1[NO_UTILIZADO]))</f>
        <v>#REF!</v>
      </c>
      <c r="G80">
        <f t="array" ref="G80">COUNT(IF( [1]!tabla1[ACT_ID] = A80, [1]!tabla1[FECHA_DESPACHO]))</f>
        <v>0</v>
      </c>
      <c r="H80" s="2" t="e">
        <f t="shared" si="3"/>
        <v>#REF!</v>
      </c>
      <c r="I80" s="7" t="e">
        <f t="shared" si="4"/>
        <v>#REF!</v>
      </c>
      <c r="J80" s="7" t="e">
        <f t="shared" si="5"/>
        <v>#REF!</v>
      </c>
      <c r="K80" s="9">
        <v>0.5</v>
      </c>
      <c r="L80" s="9"/>
    </row>
    <row r="81" spans="1:12" x14ac:dyDescent="0.25">
      <c r="A81">
        <v>120237</v>
      </c>
      <c r="B81" s="7" t="e">
        <f t="array" ref="B81">MAX(IF( [1]!tabla1[ACT_ID] = A81, [1]!tabla1[max_carga]))</f>
        <v>#REF!</v>
      </c>
      <c r="C81" s="7" t="e">
        <f t="array" ref="C81">AVERAGE(IF( [1]!tabla1[ACT_ID] = A81, [1]!tabla1[NIVEL]))</f>
        <v>#REF!</v>
      </c>
      <c r="D81" s="7" t="e">
        <f t="array" ref="D81">MEDIAN(IF( [1]!tabla1[ACT_ID] = A81, [1]!tabla1[NIVEL]))</f>
        <v>#REF!</v>
      </c>
      <c r="E81" s="7" t="e">
        <f t="array" ref="E81">STDEV(IF( [1]!tabla1[ACT_ID] = A81, [1]!tabla1[NIVEL]))</f>
        <v>#REF!</v>
      </c>
      <c r="F81" s="8" t="e">
        <f t="array" ref="F81">AVERAGE(IF( [1]!tabla1[ACT_ID] = A81, [1]!tabla1[NO_UTILIZADO]))</f>
        <v>#REF!</v>
      </c>
      <c r="G81">
        <f t="array" ref="G81">COUNT(IF( [1]!tabla1[ACT_ID] = A81, [1]!tabla1[FECHA_DESPACHO]))</f>
        <v>0</v>
      </c>
      <c r="H81" s="2" t="e">
        <f t="shared" si="3"/>
        <v>#REF!</v>
      </c>
      <c r="I81" s="7" t="e">
        <f t="shared" si="4"/>
        <v>#REF!</v>
      </c>
      <c r="J81" s="7" t="e">
        <f t="shared" si="5"/>
        <v>#REF!</v>
      </c>
      <c r="K81" s="9">
        <v>0.5</v>
      </c>
      <c r="L81" s="9"/>
    </row>
    <row r="82" spans="1:12" x14ac:dyDescent="0.25">
      <c r="A82">
        <v>120238</v>
      </c>
      <c r="B82" s="7" t="e">
        <f t="array" ref="B82">MAX(IF( [1]!tabla1[ACT_ID] = A82, [1]!tabla1[max_carga]))</f>
        <v>#REF!</v>
      </c>
      <c r="C82" s="7" t="e">
        <f t="array" ref="C82">AVERAGE(IF( [1]!tabla1[ACT_ID] = A82, [1]!tabla1[NIVEL]))</f>
        <v>#REF!</v>
      </c>
      <c r="D82" s="7" t="e">
        <f t="array" ref="D82">MEDIAN(IF( [1]!tabla1[ACT_ID] = A82, [1]!tabla1[NIVEL]))</f>
        <v>#REF!</v>
      </c>
      <c r="E82" s="7" t="e">
        <f t="array" ref="E82">STDEV(IF( [1]!tabla1[ACT_ID] = A82, [1]!tabla1[NIVEL]))</f>
        <v>#REF!</v>
      </c>
      <c r="F82" s="8" t="e">
        <f t="array" ref="F82">AVERAGE(IF( [1]!tabla1[ACT_ID] = A82, [1]!tabla1[NO_UTILIZADO]))</f>
        <v>#REF!</v>
      </c>
      <c r="G82">
        <f t="array" ref="G82">COUNT(IF( [1]!tabla1[ACT_ID] = A82, [1]!tabla1[FECHA_DESPACHO]))</f>
        <v>0</v>
      </c>
      <c r="H82" s="2" t="e">
        <f t="shared" si="3"/>
        <v>#REF!</v>
      </c>
      <c r="I82" s="7" t="e">
        <f t="shared" si="4"/>
        <v>#REF!</v>
      </c>
      <c r="J82" s="7" t="e">
        <f t="shared" si="5"/>
        <v>#REF!</v>
      </c>
      <c r="K82" s="9">
        <v>0.5</v>
      </c>
      <c r="L82" s="9"/>
    </row>
    <row r="83" spans="1:12" x14ac:dyDescent="0.25">
      <c r="A83">
        <v>120239</v>
      </c>
      <c r="B83" s="7" t="e">
        <f t="array" ref="B83">MAX(IF( [1]!tabla1[ACT_ID] = A83, [1]!tabla1[max_carga]))</f>
        <v>#REF!</v>
      </c>
      <c r="C83" s="7" t="e">
        <f t="array" ref="C83">AVERAGE(IF( [1]!tabla1[ACT_ID] = A83, [1]!tabla1[NIVEL]))</f>
        <v>#REF!</v>
      </c>
      <c r="D83" s="7" t="e">
        <f t="array" ref="D83">MEDIAN(IF( [1]!tabla1[ACT_ID] = A83, [1]!tabla1[NIVEL]))</f>
        <v>#REF!</v>
      </c>
      <c r="E83" s="7" t="e">
        <f t="array" ref="E83">STDEV(IF( [1]!tabla1[ACT_ID] = A83, [1]!tabla1[NIVEL]))</f>
        <v>#REF!</v>
      </c>
      <c r="F83" s="8" t="e">
        <f t="array" ref="F83">AVERAGE(IF( [1]!tabla1[ACT_ID] = A83, [1]!tabla1[NO_UTILIZADO]))</f>
        <v>#REF!</v>
      </c>
      <c r="G83">
        <f t="array" ref="G83">COUNT(IF( [1]!tabla1[ACT_ID] = A83, [1]!tabla1[FECHA_DESPACHO]))</f>
        <v>0</v>
      </c>
      <c r="H83" s="2" t="e">
        <f t="shared" si="3"/>
        <v>#REF!</v>
      </c>
      <c r="I83" s="7" t="e">
        <f t="shared" si="4"/>
        <v>#REF!</v>
      </c>
      <c r="J83" s="7" t="e">
        <f t="shared" si="5"/>
        <v>#REF!</v>
      </c>
      <c r="K83" s="9">
        <v>0.5</v>
      </c>
      <c r="L83" s="9"/>
    </row>
    <row r="84" spans="1:12" x14ac:dyDescent="0.25">
      <c r="A84">
        <v>120240</v>
      </c>
      <c r="B84" s="7" t="e">
        <f t="array" ref="B84">MAX(IF( [1]!tabla1[ACT_ID] = A84, [1]!tabla1[max_carga]))</f>
        <v>#REF!</v>
      </c>
      <c r="C84" s="7" t="e">
        <f t="array" ref="C84">AVERAGE(IF( [1]!tabla1[ACT_ID] = A84, [1]!tabla1[NIVEL]))</f>
        <v>#REF!</v>
      </c>
      <c r="D84" s="7" t="e">
        <f t="array" ref="D84">MEDIAN(IF( [1]!tabla1[ACT_ID] = A84, [1]!tabla1[NIVEL]))</f>
        <v>#REF!</v>
      </c>
      <c r="E84" s="7" t="e">
        <f t="array" ref="E84">STDEV(IF( [1]!tabla1[ACT_ID] = A84, [1]!tabla1[NIVEL]))</f>
        <v>#REF!</v>
      </c>
      <c r="F84" s="8" t="e">
        <f t="array" ref="F84">AVERAGE(IF( [1]!tabla1[ACT_ID] = A84, [1]!tabla1[NO_UTILIZADO]))</f>
        <v>#REF!</v>
      </c>
      <c r="G84">
        <f t="array" ref="G84">COUNT(IF( [1]!tabla1[ACT_ID] = A84, [1]!tabla1[FECHA_DESPACHO]))</f>
        <v>0</v>
      </c>
      <c r="H84" s="2" t="e">
        <f t="shared" si="3"/>
        <v>#REF!</v>
      </c>
      <c r="I84" s="7" t="e">
        <f t="shared" si="4"/>
        <v>#REF!</v>
      </c>
      <c r="J84" s="7" t="e">
        <f t="shared" si="5"/>
        <v>#REF!</v>
      </c>
      <c r="K84" s="9">
        <v>0.5</v>
      </c>
      <c r="L84" s="9"/>
    </row>
    <row r="85" spans="1:12" x14ac:dyDescent="0.25">
      <c r="A85">
        <v>120241</v>
      </c>
      <c r="B85" s="7" t="e">
        <f t="array" ref="B85">MAX(IF( [1]!tabla1[ACT_ID] = A85, [1]!tabla1[max_carga]))</f>
        <v>#REF!</v>
      </c>
      <c r="C85" s="7" t="e">
        <f t="array" ref="C85">AVERAGE(IF( [1]!tabla1[ACT_ID] = A85, [1]!tabla1[NIVEL]))</f>
        <v>#REF!</v>
      </c>
      <c r="D85" s="7" t="e">
        <f t="array" ref="D85">MEDIAN(IF( [1]!tabla1[ACT_ID] = A85, [1]!tabla1[NIVEL]))</f>
        <v>#REF!</v>
      </c>
      <c r="E85" s="7" t="e">
        <f t="array" ref="E85">STDEV(IF( [1]!tabla1[ACT_ID] = A85, [1]!tabla1[NIVEL]))</f>
        <v>#REF!</v>
      </c>
      <c r="F85" s="8" t="e">
        <f t="array" ref="F85">AVERAGE(IF( [1]!tabla1[ACT_ID] = A85, [1]!tabla1[NO_UTILIZADO]))</f>
        <v>#REF!</v>
      </c>
      <c r="G85">
        <f t="array" ref="G85">COUNT(IF( [1]!tabla1[ACT_ID] = A85, [1]!tabla1[FECHA_DESPACHO]))</f>
        <v>0</v>
      </c>
      <c r="H85" s="2" t="e">
        <f t="shared" si="3"/>
        <v>#REF!</v>
      </c>
      <c r="I85" s="7" t="e">
        <f t="shared" si="4"/>
        <v>#REF!</v>
      </c>
      <c r="J85" s="7" t="e">
        <f t="shared" si="5"/>
        <v>#REF!</v>
      </c>
      <c r="K85" s="9">
        <v>0.5</v>
      </c>
      <c r="L85" s="9"/>
    </row>
    <row r="86" spans="1:12" x14ac:dyDescent="0.25">
      <c r="A86">
        <v>120242</v>
      </c>
      <c r="B86" s="7" t="e">
        <f t="array" ref="B86">MAX(IF( [1]!tabla1[ACT_ID] = A86, [1]!tabla1[max_carga]))</f>
        <v>#REF!</v>
      </c>
      <c r="C86" s="7" t="e">
        <f t="array" ref="C86">AVERAGE(IF( [1]!tabla1[ACT_ID] = A86, [1]!tabla1[NIVEL]))</f>
        <v>#REF!</v>
      </c>
      <c r="D86" s="7" t="e">
        <f t="array" ref="D86">MEDIAN(IF( [1]!tabla1[ACT_ID] = A86, [1]!tabla1[NIVEL]))</f>
        <v>#REF!</v>
      </c>
      <c r="E86" s="7" t="e">
        <f t="array" ref="E86">STDEV(IF( [1]!tabla1[ACT_ID] = A86, [1]!tabla1[NIVEL]))</f>
        <v>#REF!</v>
      </c>
      <c r="F86" s="8" t="e">
        <f t="array" ref="F86">AVERAGE(IF( [1]!tabla1[ACT_ID] = A86, [1]!tabla1[NO_UTILIZADO]))</f>
        <v>#REF!</v>
      </c>
      <c r="G86">
        <f t="array" ref="G86">COUNT(IF( [1]!tabla1[ACT_ID] = A86, [1]!tabla1[FECHA_DESPACHO]))</f>
        <v>0</v>
      </c>
      <c r="H86" s="2" t="e">
        <f t="shared" si="3"/>
        <v>#REF!</v>
      </c>
      <c r="I86" s="7" t="e">
        <f t="shared" si="4"/>
        <v>#REF!</v>
      </c>
      <c r="J86" s="7" t="e">
        <f t="shared" si="5"/>
        <v>#REF!</v>
      </c>
      <c r="K86" s="9">
        <v>0.5</v>
      </c>
      <c r="L86" s="9"/>
    </row>
    <row r="87" spans="1:12" x14ac:dyDescent="0.25">
      <c r="A87">
        <v>120243</v>
      </c>
      <c r="B87" s="7" t="e">
        <f t="array" ref="B87">MAX(IF( [1]!tabla1[ACT_ID] = A87, [1]!tabla1[max_carga]))</f>
        <v>#REF!</v>
      </c>
      <c r="C87" s="7" t="e">
        <f t="array" ref="C87">AVERAGE(IF( [1]!tabla1[ACT_ID] = A87, [1]!tabla1[NIVEL]))</f>
        <v>#REF!</v>
      </c>
      <c r="D87" s="7" t="e">
        <f t="array" ref="D87">MEDIAN(IF( [1]!tabla1[ACT_ID] = A87, [1]!tabla1[NIVEL]))</f>
        <v>#REF!</v>
      </c>
      <c r="E87" s="7" t="e">
        <f t="array" ref="E87">STDEV(IF( [1]!tabla1[ACT_ID] = A87, [1]!tabla1[NIVEL]))</f>
        <v>#REF!</v>
      </c>
      <c r="F87" s="8" t="e">
        <f t="array" ref="F87">AVERAGE(IF( [1]!tabla1[ACT_ID] = A87, [1]!tabla1[NO_UTILIZADO]))</f>
        <v>#REF!</v>
      </c>
      <c r="G87">
        <f t="array" ref="G87">COUNT(IF( [1]!tabla1[ACT_ID] = A87, [1]!tabla1[FECHA_DESPACHO]))</f>
        <v>0</v>
      </c>
      <c r="H87" s="2" t="e">
        <f t="shared" si="3"/>
        <v>#REF!</v>
      </c>
      <c r="I87" s="7" t="e">
        <f t="shared" si="4"/>
        <v>#REF!</v>
      </c>
      <c r="J87" s="7" t="e">
        <f t="shared" si="5"/>
        <v>#REF!</v>
      </c>
      <c r="K87" s="9">
        <v>0.5</v>
      </c>
      <c r="L87" s="9"/>
    </row>
    <row r="88" spans="1:12" x14ac:dyDescent="0.25">
      <c r="A88">
        <v>120244</v>
      </c>
      <c r="B88" s="7" t="e">
        <f t="array" ref="B88">MAX(IF( [1]!tabla1[ACT_ID] = A88, [1]!tabla1[max_carga]))</f>
        <v>#REF!</v>
      </c>
      <c r="C88" s="7" t="e">
        <f t="array" ref="C88">AVERAGE(IF( [1]!tabla1[ACT_ID] = A88, [1]!tabla1[NIVEL]))</f>
        <v>#REF!</v>
      </c>
      <c r="D88" s="7" t="e">
        <f t="array" ref="D88">MEDIAN(IF( [1]!tabla1[ACT_ID] = A88, [1]!tabla1[NIVEL]))</f>
        <v>#REF!</v>
      </c>
      <c r="E88" s="7" t="e">
        <f t="array" ref="E88">STDEV(IF( [1]!tabla1[ACT_ID] = A88, [1]!tabla1[NIVEL]))</f>
        <v>#REF!</v>
      </c>
      <c r="F88" s="8" t="e">
        <f t="array" ref="F88">AVERAGE(IF( [1]!tabla1[ACT_ID] = A88, [1]!tabla1[NO_UTILIZADO]))</f>
        <v>#REF!</v>
      </c>
      <c r="G88">
        <f t="array" ref="G88">COUNT(IF( [1]!tabla1[ACT_ID] = A88, [1]!tabla1[FECHA_DESPACHO]))</f>
        <v>0</v>
      </c>
      <c r="H88" s="2" t="e">
        <f t="shared" si="3"/>
        <v>#REF!</v>
      </c>
      <c r="I88" s="7" t="e">
        <f t="shared" si="4"/>
        <v>#REF!</v>
      </c>
      <c r="J88" s="7" t="e">
        <f t="shared" si="5"/>
        <v>#REF!</v>
      </c>
      <c r="K88" s="9">
        <v>0.5</v>
      </c>
      <c r="L88" s="9"/>
    </row>
    <row r="89" spans="1:12" x14ac:dyDescent="0.25">
      <c r="A89">
        <v>120245</v>
      </c>
      <c r="B89" s="7" t="e">
        <f t="array" ref="B89">MAX(IF( [1]!tabla1[ACT_ID] = A89, [1]!tabla1[max_carga]))</f>
        <v>#REF!</v>
      </c>
      <c r="C89" s="7" t="e">
        <f t="array" ref="C89">AVERAGE(IF( [1]!tabla1[ACT_ID] = A89, [1]!tabla1[NIVEL]))</f>
        <v>#REF!</v>
      </c>
      <c r="D89" s="7" t="e">
        <f t="array" ref="D89">MEDIAN(IF( [1]!tabla1[ACT_ID] = A89, [1]!tabla1[NIVEL]))</f>
        <v>#REF!</v>
      </c>
      <c r="E89" s="7" t="e">
        <f t="array" ref="E89">STDEV(IF( [1]!tabla1[ACT_ID] = A89, [1]!tabla1[NIVEL]))</f>
        <v>#REF!</v>
      </c>
      <c r="F89" s="8" t="e">
        <f t="array" ref="F89">AVERAGE(IF( [1]!tabla1[ACT_ID] = A89, [1]!tabla1[NO_UTILIZADO]))</f>
        <v>#REF!</v>
      </c>
      <c r="G89">
        <f t="array" ref="G89">COUNT(IF( [1]!tabla1[ACT_ID] = A89, [1]!tabla1[FECHA_DESPACHO]))</f>
        <v>0</v>
      </c>
      <c r="H89" s="2" t="e">
        <f t="shared" si="3"/>
        <v>#REF!</v>
      </c>
      <c r="I89" s="7" t="e">
        <f t="shared" si="4"/>
        <v>#REF!</v>
      </c>
      <c r="J89" s="7" t="e">
        <f t="shared" si="5"/>
        <v>#REF!</v>
      </c>
      <c r="K89" s="9">
        <v>0.5</v>
      </c>
      <c r="L89" s="9"/>
    </row>
    <row r="90" spans="1:12" x14ac:dyDescent="0.25">
      <c r="A90">
        <v>120246</v>
      </c>
      <c r="B90" s="7" t="e">
        <f t="array" ref="B90">MAX(IF( [1]!tabla1[ACT_ID] = A90, [1]!tabla1[max_carga]))</f>
        <v>#REF!</v>
      </c>
      <c r="C90" s="7" t="e">
        <f t="array" ref="C90">AVERAGE(IF( [1]!tabla1[ACT_ID] = A90, [1]!tabla1[NIVEL]))</f>
        <v>#REF!</v>
      </c>
      <c r="D90" s="7" t="e">
        <f t="array" ref="D90">MEDIAN(IF( [1]!tabla1[ACT_ID] = A90, [1]!tabla1[NIVEL]))</f>
        <v>#REF!</v>
      </c>
      <c r="E90" s="7" t="e">
        <f t="array" ref="E90">STDEV(IF( [1]!tabla1[ACT_ID] = A90, [1]!tabla1[NIVEL]))</f>
        <v>#REF!</v>
      </c>
      <c r="F90" s="8" t="e">
        <f t="array" ref="F90">AVERAGE(IF( [1]!tabla1[ACT_ID] = A90, [1]!tabla1[NO_UTILIZADO]))</f>
        <v>#REF!</v>
      </c>
      <c r="G90">
        <f t="array" ref="G90">COUNT(IF( [1]!tabla1[ACT_ID] = A90, [1]!tabla1[FECHA_DESPACHO]))</f>
        <v>0</v>
      </c>
      <c r="H90" s="2" t="e">
        <f t="shared" si="3"/>
        <v>#REF!</v>
      </c>
      <c r="I90" s="7" t="e">
        <f t="shared" si="4"/>
        <v>#REF!</v>
      </c>
      <c r="J90" s="7" t="e">
        <f t="shared" si="5"/>
        <v>#REF!</v>
      </c>
      <c r="K90" s="9">
        <v>0.5</v>
      </c>
      <c r="L90" s="9"/>
    </row>
    <row r="91" spans="1:12" x14ac:dyDescent="0.25">
      <c r="A91">
        <v>120247</v>
      </c>
      <c r="B91" s="7" t="e">
        <f t="array" ref="B91">MAX(IF( [1]!tabla1[ACT_ID] = A91, [1]!tabla1[max_carga]))</f>
        <v>#REF!</v>
      </c>
      <c r="C91" s="7" t="e">
        <f t="array" ref="C91">AVERAGE(IF( [1]!tabla1[ACT_ID] = A91, [1]!tabla1[NIVEL]))</f>
        <v>#REF!</v>
      </c>
      <c r="D91" s="7" t="e">
        <f t="array" ref="D91">MEDIAN(IF( [1]!tabla1[ACT_ID] = A91, [1]!tabla1[NIVEL]))</f>
        <v>#REF!</v>
      </c>
      <c r="E91" s="7" t="e">
        <f t="array" ref="E91">STDEV(IF( [1]!tabla1[ACT_ID] = A91, [1]!tabla1[NIVEL]))</f>
        <v>#REF!</v>
      </c>
      <c r="F91" s="8" t="e">
        <f t="array" ref="F91">AVERAGE(IF( [1]!tabla1[ACT_ID] = A91, [1]!tabla1[NO_UTILIZADO]))</f>
        <v>#REF!</v>
      </c>
      <c r="G91">
        <f t="array" ref="G91">COUNT(IF( [1]!tabla1[ACT_ID] = A91, [1]!tabla1[FECHA_DESPACHO]))</f>
        <v>0</v>
      </c>
      <c r="H91" s="2" t="e">
        <f t="shared" si="3"/>
        <v>#REF!</v>
      </c>
      <c r="I91" s="7" t="e">
        <f t="shared" si="4"/>
        <v>#REF!</v>
      </c>
      <c r="J91" s="7" t="e">
        <f t="shared" si="5"/>
        <v>#REF!</v>
      </c>
      <c r="K91" s="9">
        <v>0.5</v>
      </c>
      <c r="L91" s="9"/>
    </row>
    <row r="92" spans="1:12" x14ac:dyDescent="0.25">
      <c r="A92">
        <v>120248</v>
      </c>
      <c r="B92" s="7" t="e">
        <f t="array" ref="B92">MAX(IF( [1]!tabla1[ACT_ID] = A92, [1]!tabla1[max_carga]))</f>
        <v>#REF!</v>
      </c>
      <c r="C92" s="7" t="e">
        <f t="array" ref="C92">AVERAGE(IF( [1]!tabla1[ACT_ID] = A92, [1]!tabla1[NIVEL]))</f>
        <v>#REF!</v>
      </c>
      <c r="D92" s="7" t="e">
        <f t="array" ref="D92">MEDIAN(IF( [1]!tabla1[ACT_ID] = A92, [1]!tabla1[NIVEL]))</f>
        <v>#REF!</v>
      </c>
      <c r="E92" s="7" t="e">
        <f t="array" ref="E92">STDEV(IF( [1]!tabla1[ACT_ID] = A92, [1]!tabla1[NIVEL]))</f>
        <v>#REF!</v>
      </c>
      <c r="F92" s="8" t="e">
        <f t="array" ref="F92">AVERAGE(IF( [1]!tabla1[ACT_ID] = A92, [1]!tabla1[NO_UTILIZADO]))</f>
        <v>#REF!</v>
      </c>
      <c r="G92">
        <f t="array" ref="G92">COUNT(IF( [1]!tabla1[ACT_ID] = A92, [1]!tabla1[FECHA_DESPACHO]))</f>
        <v>0</v>
      </c>
      <c r="H92" s="2" t="e">
        <f t="shared" si="3"/>
        <v>#REF!</v>
      </c>
      <c r="I92" s="7" t="e">
        <f t="shared" si="4"/>
        <v>#REF!</v>
      </c>
      <c r="J92" s="7" t="e">
        <f t="shared" si="5"/>
        <v>#REF!</v>
      </c>
      <c r="K92" s="9">
        <v>0.5</v>
      </c>
      <c r="L92" s="9"/>
    </row>
    <row r="93" spans="1:12" x14ac:dyDescent="0.25">
      <c r="A93">
        <v>120249</v>
      </c>
      <c r="B93" s="7" t="e">
        <f t="array" ref="B93">MAX(IF( [1]!tabla1[ACT_ID] = A93, [1]!tabla1[max_carga]))</f>
        <v>#REF!</v>
      </c>
      <c r="C93" s="7" t="e">
        <f t="array" ref="C93">AVERAGE(IF( [1]!tabla1[ACT_ID] = A93, [1]!tabla1[NIVEL]))</f>
        <v>#REF!</v>
      </c>
      <c r="D93" s="7" t="e">
        <f t="array" ref="D93">MEDIAN(IF( [1]!tabla1[ACT_ID] = A93, [1]!tabla1[NIVEL]))</f>
        <v>#REF!</v>
      </c>
      <c r="E93" s="7" t="e">
        <f t="array" ref="E93">STDEV(IF( [1]!tabla1[ACT_ID] = A93, [1]!tabla1[NIVEL]))</f>
        <v>#REF!</v>
      </c>
      <c r="F93" s="8" t="e">
        <f t="array" ref="F93">AVERAGE(IF( [1]!tabla1[ACT_ID] = A93, [1]!tabla1[NO_UTILIZADO]))</f>
        <v>#REF!</v>
      </c>
      <c r="G93">
        <f t="array" ref="G93">COUNT(IF( [1]!tabla1[ACT_ID] = A93, [1]!tabla1[FECHA_DESPACHO]))</f>
        <v>0</v>
      </c>
      <c r="H93" s="2" t="e">
        <f t="shared" si="3"/>
        <v>#REF!</v>
      </c>
      <c r="I93" s="7" t="e">
        <f t="shared" si="4"/>
        <v>#REF!</v>
      </c>
      <c r="J93" s="7" t="e">
        <f t="shared" si="5"/>
        <v>#REF!</v>
      </c>
      <c r="K93" s="9">
        <v>0.5</v>
      </c>
      <c r="L93" s="9"/>
    </row>
    <row r="94" spans="1:12" x14ac:dyDescent="0.25">
      <c r="A94">
        <v>120250</v>
      </c>
      <c r="B94" s="7" t="e">
        <f t="array" ref="B94">MAX(IF( [1]!tabla1[ACT_ID] = A94, [1]!tabla1[max_carga]))</f>
        <v>#REF!</v>
      </c>
      <c r="C94" s="7" t="e">
        <f t="array" ref="C94">AVERAGE(IF( [1]!tabla1[ACT_ID] = A94, [1]!tabla1[NIVEL]))</f>
        <v>#REF!</v>
      </c>
      <c r="D94" s="7" t="e">
        <f t="array" ref="D94">MEDIAN(IF( [1]!tabla1[ACT_ID] = A94, [1]!tabla1[NIVEL]))</f>
        <v>#REF!</v>
      </c>
      <c r="E94" s="7" t="e">
        <f t="array" ref="E94">STDEV(IF( [1]!tabla1[ACT_ID] = A94, [1]!tabla1[NIVEL]))</f>
        <v>#REF!</v>
      </c>
      <c r="F94" s="8" t="e">
        <f t="array" ref="F94">AVERAGE(IF( [1]!tabla1[ACT_ID] = A94, [1]!tabla1[NO_UTILIZADO]))</f>
        <v>#REF!</v>
      </c>
      <c r="G94">
        <f t="array" ref="G94">COUNT(IF( [1]!tabla1[ACT_ID] = A94, [1]!tabla1[FECHA_DESPACHO]))</f>
        <v>0</v>
      </c>
      <c r="H94" s="2" t="e">
        <f t="shared" si="3"/>
        <v>#REF!</v>
      </c>
      <c r="I94" s="7" t="e">
        <f t="shared" si="4"/>
        <v>#REF!</v>
      </c>
      <c r="J94" s="7" t="e">
        <f t="shared" si="5"/>
        <v>#REF!</v>
      </c>
      <c r="K94" s="9">
        <v>0.5</v>
      </c>
      <c r="L94" s="9"/>
    </row>
    <row r="95" spans="1:12" x14ac:dyDescent="0.25">
      <c r="A95">
        <v>120251</v>
      </c>
      <c r="B95" s="7" t="e">
        <f t="array" ref="B95">MAX(IF( [1]!tabla1[ACT_ID] = A95, [1]!tabla1[max_carga]))</f>
        <v>#REF!</v>
      </c>
      <c r="C95" s="7" t="e">
        <f t="array" ref="C95">AVERAGE(IF( [1]!tabla1[ACT_ID] = A95, [1]!tabla1[NIVEL]))</f>
        <v>#REF!</v>
      </c>
      <c r="D95" s="7" t="e">
        <f t="array" ref="D95">MEDIAN(IF( [1]!tabla1[ACT_ID] = A95, [1]!tabla1[NIVEL]))</f>
        <v>#REF!</v>
      </c>
      <c r="E95" s="7" t="e">
        <f t="array" ref="E95">STDEV(IF( [1]!tabla1[ACT_ID] = A95, [1]!tabla1[NIVEL]))</f>
        <v>#REF!</v>
      </c>
      <c r="F95" s="8" t="e">
        <f t="array" ref="F95">AVERAGE(IF( [1]!tabla1[ACT_ID] = A95, [1]!tabla1[NO_UTILIZADO]))</f>
        <v>#REF!</v>
      </c>
      <c r="G95">
        <f t="array" ref="G95">COUNT(IF( [1]!tabla1[ACT_ID] = A95, [1]!tabla1[FECHA_DESPACHO]))</f>
        <v>0</v>
      </c>
      <c r="H95" s="2" t="e">
        <f t="shared" si="3"/>
        <v>#REF!</v>
      </c>
      <c r="I95" s="7" t="e">
        <f t="shared" si="4"/>
        <v>#REF!</v>
      </c>
      <c r="J95" s="7" t="e">
        <f t="shared" si="5"/>
        <v>#REF!</v>
      </c>
      <c r="K95" s="9">
        <v>0.5</v>
      </c>
      <c r="L95" s="9"/>
    </row>
    <row r="96" spans="1:12" x14ac:dyDescent="0.25">
      <c r="A96">
        <v>120252</v>
      </c>
      <c r="B96" s="7" t="e">
        <f t="array" ref="B96">MAX(IF( [1]!tabla1[ACT_ID] = A96, [1]!tabla1[max_carga]))</f>
        <v>#REF!</v>
      </c>
      <c r="C96" s="7" t="e">
        <f t="array" ref="C96">AVERAGE(IF( [1]!tabla1[ACT_ID] = A96, [1]!tabla1[NIVEL]))</f>
        <v>#REF!</v>
      </c>
      <c r="D96" s="7" t="e">
        <f t="array" ref="D96">MEDIAN(IF( [1]!tabla1[ACT_ID] = A96, [1]!tabla1[NIVEL]))</f>
        <v>#REF!</v>
      </c>
      <c r="E96" s="7" t="e">
        <f t="array" ref="E96">STDEV(IF( [1]!tabla1[ACT_ID] = A96, [1]!tabla1[NIVEL]))</f>
        <v>#REF!</v>
      </c>
      <c r="F96" s="8" t="e">
        <f t="array" ref="F96">AVERAGE(IF( [1]!tabla1[ACT_ID] = A96, [1]!tabla1[NO_UTILIZADO]))</f>
        <v>#REF!</v>
      </c>
      <c r="G96">
        <f t="array" ref="G96">COUNT(IF( [1]!tabla1[ACT_ID] = A96, [1]!tabla1[FECHA_DESPACHO]))</f>
        <v>0</v>
      </c>
      <c r="H96" s="2" t="e">
        <f t="shared" si="3"/>
        <v>#REF!</v>
      </c>
      <c r="I96" s="7" t="e">
        <f t="shared" si="4"/>
        <v>#REF!</v>
      </c>
      <c r="J96" s="7" t="e">
        <f t="shared" si="5"/>
        <v>#REF!</v>
      </c>
      <c r="K96" s="9">
        <v>0.5</v>
      </c>
      <c r="L96" s="9"/>
    </row>
    <row r="97" spans="1:12" x14ac:dyDescent="0.25">
      <c r="A97">
        <v>120253</v>
      </c>
      <c r="B97" s="7" t="e">
        <f t="array" ref="B97">MAX(IF( [1]!tabla1[ACT_ID] = A97, [1]!tabla1[max_carga]))</f>
        <v>#REF!</v>
      </c>
      <c r="C97" s="7" t="e">
        <f t="array" ref="C97">AVERAGE(IF( [1]!tabla1[ACT_ID] = A97, [1]!tabla1[NIVEL]))</f>
        <v>#REF!</v>
      </c>
      <c r="D97" s="7" t="e">
        <f t="array" ref="D97">MEDIAN(IF( [1]!tabla1[ACT_ID] = A97, [1]!tabla1[NIVEL]))</f>
        <v>#REF!</v>
      </c>
      <c r="E97" s="7" t="e">
        <f t="array" ref="E97">STDEV(IF( [1]!tabla1[ACT_ID] = A97, [1]!tabla1[NIVEL]))</f>
        <v>#REF!</v>
      </c>
      <c r="F97" s="8" t="e">
        <f t="array" ref="F97">AVERAGE(IF( [1]!tabla1[ACT_ID] = A97, [1]!tabla1[NO_UTILIZADO]))</f>
        <v>#REF!</v>
      </c>
      <c r="G97">
        <f t="array" ref="G97">COUNT(IF( [1]!tabla1[ACT_ID] = A97, [1]!tabla1[FECHA_DESPACHO]))</f>
        <v>0</v>
      </c>
      <c r="H97" s="2" t="e">
        <f t="shared" si="3"/>
        <v>#REF!</v>
      </c>
      <c r="I97" s="7" t="e">
        <f t="shared" si="4"/>
        <v>#REF!</v>
      </c>
      <c r="J97" s="7" t="e">
        <f t="shared" si="5"/>
        <v>#REF!</v>
      </c>
      <c r="K97" s="9">
        <v>0.5</v>
      </c>
      <c r="L97" s="9"/>
    </row>
    <row r="98" spans="1:12" x14ac:dyDescent="0.25">
      <c r="A98">
        <v>120254</v>
      </c>
      <c r="B98" s="7" t="e">
        <f t="array" ref="B98">MAX(IF( [1]!tabla1[ACT_ID] = A98, [1]!tabla1[max_carga]))</f>
        <v>#REF!</v>
      </c>
      <c r="C98" s="7" t="e">
        <f t="array" ref="C98">AVERAGE(IF( [1]!tabla1[ACT_ID] = A98, [1]!tabla1[NIVEL]))</f>
        <v>#REF!</v>
      </c>
      <c r="D98" s="7" t="e">
        <f t="array" ref="D98">MEDIAN(IF( [1]!tabla1[ACT_ID] = A98, [1]!tabla1[NIVEL]))</f>
        <v>#REF!</v>
      </c>
      <c r="E98" s="7" t="e">
        <f t="array" ref="E98">STDEV(IF( [1]!tabla1[ACT_ID] = A98, [1]!tabla1[NIVEL]))</f>
        <v>#REF!</v>
      </c>
      <c r="F98" s="8" t="e">
        <f t="array" ref="F98">AVERAGE(IF( [1]!tabla1[ACT_ID] = A98, [1]!tabla1[NO_UTILIZADO]))</f>
        <v>#REF!</v>
      </c>
      <c r="G98">
        <f t="array" ref="G98">COUNT(IF( [1]!tabla1[ACT_ID] = A98, [1]!tabla1[FECHA_DESPACHO]))</f>
        <v>0</v>
      </c>
      <c r="H98" s="2" t="e">
        <f t="shared" si="3"/>
        <v>#REF!</v>
      </c>
      <c r="I98" s="7" t="e">
        <f t="shared" si="4"/>
        <v>#REF!</v>
      </c>
      <c r="J98" s="7" t="e">
        <f t="shared" si="5"/>
        <v>#REF!</v>
      </c>
      <c r="K98" s="9">
        <v>0.5</v>
      </c>
      <c r="L98" s="9"/>
    </row>
    <row r="99" spans="1:12" x14ac:dyDescent="0.25">
      <c r="A99">
        <v>120255</v>
      </c>
      <c r="B99" s="7" t="e">
        <f t="array" ref="B99">MAX(IF( [1]!tabla1[ACT_ID] = A99, [1]!tabla1[max_carga]))</f>
        <v>#REF!</v>
      </c>
      <c r="C99" s="7" t="e">
        <f t="array" ref="C99">AVERAGE(IF( [1]!tabla1[ACT_ID] = A99, [1]!tabla1[NIVEL]))</f>
        <v>#REF!</v>
      </c>
      <c r="D99" s="7" t="e">
        <f t="array" ref="D99">MEDIAN(IF( [1]!tabla1[ACT_ID] = A99, [1]!tabla1[NIVEL]))</f>
        <v>#REF!</v>
      </c>
      <c r="E99" s="7" t="e">
        <f t="array" ref="E99">STDEV(IF( [1]!tabla1[ACT_ID] = A99, [1]!tabla1[NIVEL]))</f>
        <v>#REF!</v>
      </c>
      <c r="F99" s="8" t="e">
        <f t="array" ref="F99">AVERAGE(IF( [1]!tabla1[ACT_ID] = A99, [1]!tabla1[NO_UTILIZADO]))</f>
        <v>#REF!</v>
      </c>
      <c r="G99">
        <f t="array" ref="G99">COUNT(IF( [1]!tabla1[ACT_ID] = A99, [1]!tabla1[FECHA_DESPACHO]))</f>
        <v>0</v>
      </c>
      <c r="H99" s="2" t="e">
        <f t="shared" si="3"/>
        <v>#REF!</v>
      </c>
      <c r="I99" s="7" t="e">
        <f t="shared" si="4"/>
        <v>#REF!</v>
      </c>
      <c r="J99" s="7" t="e">
        <f t="shared" si="5"/>
        <v>#REF!</v>
      </c>
      <c r="K99" s="9">
        <v>0.5</v>
      </c>
      <c r="L99" s="9"/>
    </row>
    <row r="100" spans="1:12" x14ac:dyDescent="0.25">
      <c r="A100">
        <v>120256</v>
      </c>
      <c r="B100" s="7" t="e">
        <f t="array" ref="B100">MAX(IF( [1]!tabla1[ACT_ID] = A100, [1]!tabla1[max_carga]))</f>
        <v>#REF!</v>
      </c>
      <c r="C100" s="7" t="e">
        <f t="array" ref="C100">AVERAGE(IF( [1]!tabla1[ACT_ID] = A100, [1]!tabla1[NIVEL]))</f>
        <v>#REF!</v>
      </c>
      <c r="D100" s="7" t="e">
        <f t="array" ref="D100">MEDIAN(IF( [1]!tabla1[ACT_ID] = A100, [1]!tabla1[NIVEL]))</f>
        <v>#REF!</v>
      </c>
      <c r="E100" s="7" t="e">
        <f t="array" ref="E100">STDEV(IF( [1]!tabla1[ACT_ID] = A100, [1]!tabla1[NIVEL]))</f>
        <v>#REF!</v>
      </c>
      <c r="F100" s="8" t="e">
        <f t="array" ref="F100">AVERAGE(IF( [1]!tabla1[ACT_ID] = A100, [1]!tabla1[NO_UTILIZADO]))</f>
        <v>#REF!</v>
      </c>
      <c r="G100">
        <f t="array" ref="G100">COUNT(IF( [1]!tabla1[ACT_ID] = A100, [1]!tabla1[FECHA_DESPACHO]))</f>
        <v>0</v>
      </c>
      <c r="H100" s="2" t="e">
        <f t="shared" si="3"/>
        <v>#REF!</v>
      </c>
      <c r="I100" s="7" t="e">
        <f t="shared" si="4"/>
        <v>#REF!</v>
      </c>
      <c r="J100" s="7" t="e">
        <f t="shared" si="5"/>
        <v>#REF!</v>
      </c>
      <c r="K100" s="9">
        <v>0.5</v>
      </c>
      <c r="L100" s="9"/>
    </row>
    <row r="101" spans="1:12" x14ac:dyDescent="0.25">
      <c r="A101">
        <v>120257</v>
      </c>
      <c r="B101" s="7" t="e">
        <f t="array" ref="B101">MAX(IF( [1]!tabla1[ACT_ID] = A101, [1]!tabla1[max_carga]))</f>
        <v>#REF!</v>
      </c>
      <c r="C101" s="7" t="e">
        <f t="array" ref="C101">AVERAGE(IF( [1]!tabla1[ACT_ID] = A101, [1]!tabla1[NIVEL]))</f>
        <v>#REF!</v>
      </c>
      <c r="D101" s="7" t="e">
        <f t="array" ref="D101">MEDIAN(IF( [1]!tabla1[ACT_ID] = A101, [1]!tabla1[NIVEL]))</f>
        <v>#REF!</v>
      </c>
      <c r="E101" s="7" t="e">
        <f t="array" ref="E101">STDEV(IF( [1]!tabla1[ACT_ID] = A101, [1]!tabla1[NIVEL]))</f>
        <v>#REF!</v>
      </c>
      <c r="F101" s="8" t="e">
        <f t="array" ref="F101">AVERAGE(IF( [1]!tabla1[ACT_ID] = A101, [1]!tabla1[NO_UTILIZADO]))</f>
        <v>#REF!</v>
      </c>
      <c r="G101">
        <f t="array" ref="G101">COUNT(IF( [1]!tabla1[ACT_ID] = A101, [1]!tabla1[FECHA_DESPACHO]))</f>
        <v>0</v>
      </c>
      <c r="H101" s="2" t="e">
        <f t="shared" si="3"/>
        <v>#REF!</v>
      </c>
      <c r="I101" s="7" t="e">
        <f t="shared" si="4"/>
        <v>#REF!</v>
      </c>
      <c r="J101" s="7" t="e">
        <f t="shared" si="5"/>
        <v>#REF!</v>
      </c>
      <c r="K101" s="9">
        <v>0.5</v>
      </c>
      <c r="L101" s="9"/>
    </row>
    <row r="102" spans="1:12" x14ac:dyDescent="0.25">
      <c r="A102">
        <v>120258</v>
      </c>
      <c r="B102" s="7" t="e">
        <f t="array" ref="B102">MAX(IF( [1]!tabla1[ACT_ID] = A102, [1]!tabla1[max_carga]))</f>
        <v>#REF!</v>
      </c>
      <c r="C102" s="7" t="e">
        <f t="array" ref="C102">AVERAGE(IF( [1]!tabla1[ACT_ID] = A102, [1]!tabla1[NIVEL]))</f>
        <v>#REF!</v>
      </c>
      <c r="D102" s="7" t="e">
        <f t="array" ref="D102">MEDIAN(IF( [1]!tabla1[ACT_ID] = A102, [1]!tabla1[NIVEL]))</f>
        <v>#REF!</v>
      </c>
      <c r="E102" s="7" t="e">
        <f t="array" ref="E102">STDEV(IF( [1]!tabla1[ACT_ID] = A102, [1]!tabla1[NIVEL]))</f>
        <v>#REF!</v>
      </c>
      <c r="F102" s="8" t="e">
        <f t="array" ref="F102">AVERAGE(IF( [1]!tabla1[ACT_ID] = A102, [1]!tabla1[NO_UTILIZADO]))</f>
        <v>#REF!</v>
      </c>
      <c r="G102">
        <f t="array" ref="G102">COUNT(IF( [1]!tabla1[ACT_ID] = A102, [1]!tabla1[FECHA_DESPACHO]))</f>
        <v>0</v>
      </c>
      <c r="H102" s="2" t="e">
        <f t="shared" si="3"/>
        <v>#REF!</v>
      </c>
      <c r="I102" s="7" t="e">
        <f t="shared" si="4"/>
        <v>#REF!</v>
      </c>
      <c r="J102" s="7" t="e">
        <f t="shared" si="5"/>
        <v>#REF!</v>
      </c>
      <c r="K102" s="9">
        <v>0.5</v>
      </c>
      <c r="L102" s="9"/>
    </row>
    <row r="103" spans="1:12" x14ac:dyDescent="0.25">
      <c r="A103">
        <v>120259</v>
      </c>
      <c r="B103" s="7" t="e">
        <f t="array" ref="B103">MAX(IF( [1]!tabla1[ACT_ID] = A103, [1]!tabla1[max_carga]))</f>
        <v>#REF!</v>
      </c>
      <c r="C103" s="7" t="e">
        <f t="array" ref="C103">AVERAGE(IF( [1]!tabla1[ACT_ID] = A103, [1]!tabla1[NIVEL]))</f>
        <v>#REF!</v>
      </c>
      <c r="D103" s="7" t="e">
        <f t="array" ref="D103">MEDIAN(IF( [1]!tabla1[ACT_ID] = A103, [1]!tabla1[NIVEL]))</f>
        <v>#REF!</v>
      </c>
      <c r="E103" s="7" t="e">
        <f t="array" ref="E103">STDEV(IF( [1]!tabla1[ACT_ID] = A103, [1]!tabla1[NIVEL]))</f>
        <v>#REF!</v>
      </c>
      <c r="F103" s="8" t="e">
        <f t="array" ref="F103">AVERAGE(IF( [1]!tabla1[ACT_ID] = A103, [1]!tabla1[NO_UTILIZADO]))</f>
        <v>#REF!</v>
      </c>
      <c r="G103">
        <f t="array" ref="G103">COUNT(IF( [1]!tabla1[ACT_ID] = A103, [1]!tabla1[FECHA_DESPACHO]))</f>
        <v>0</v>
      </c>
      <c r="H103" s="2" t="e">
        <f t="shared" si="3"/>
        <v>#REF!</v>
      </c>
      <c r="I103" s="7" t="e">
        <f t="shared" si="4"/>
        <v>#REF!</v>
      </c>
      <c r="J103" s="7" t="e">
        <f t="shared" si="5"/>
        <v>#REF!</v>
      </c>
      <c r="K103" s="9">
        <v>0.5</v>
      </c>
      <c r="L103" s="9"/>
    </row>
    <row r="104" spans="1:12" x14ac:dyDescent="0.25">
      <c r="A104">
        <v>120260</v>
      </c>
      <c r="B104" s="7" t="e">
        <f t="array" ref="B104">MAX(IF( [1]!tabla1[ACT_ID] = A104, [1]!tabla1[max_carga]))</f>
        <v>#REF!</v>
      </c>
      <c r="C104" s="7" t="e">
        <f t="array" ref="C104">AVERAGE(IF( [1]!tabla1[ACT_ID] = A104, [1]!tabla1[NIVEL]))</f>
        <v>#REF!</v>
      </c>
      <c r="D104" s="7" t="e">
        <f t="array" ref="D104">MEDIAN(IF( [1]!tabla1[ACT_ID] = A104, [1]!tabla1[NIVEL]))</f>
        <v>#REF!</v>
      </c>
      <c r="E104" s="7" t="e">
        <f t="array" ref="E104">STDEV(IF( [1]!tabla1[ACT_ID] = A104, [1]!tabla1[NIVEL]))</f>
        <v>#REF!</v>
      </c>
      <c r="F104" s="8" t="e">
        <f t="array" ref="F104">AVERAGE(IF( [1]!tabla1[ACT_ID] = A104, [1]!tabla1[NO_UTILIZADO]))</f>
        <v>#REF!</v>
      </c>
      <c r="G104">
        <f t="array" ref="G104">COUNT(IF( [1]!tabla1[ACT_ID] = A104, [1]!tabla1[FECHA_DESPACHO]))</f>
        <v>0</v>
      </c>
      <c r="H104" s="2" t="e">
        <f t="shared" si="3"/>
        <v>#REF!</v>
      </c>
      <c r="I104" s="7" t="e">
        <f t="shared" si="4"/>
        <v>#REF!</v>
      </c>
      <c r="J104" s="7" t="e">
        <f t="shared" si="5"/>
        <v>#REF!</v>
      </c>
      <c r="K104" s="9">
        <v>0.5</v>
      </c>
      <c r="L104" s="9"/>
    </row>
    <row r="105" spans="1:12" x14ac:dyDescent="0.25">
      <c r="A105">
        <v>120261</v>
      </c>
      <c r="B105" s="7" t="e">
        <f t="array" ref="B105">MAX(IF( [1]!tabla1[ACT_ID] = A105, [1]!tabla1[max_carga]))</f>
        <v>#REF!</v>
      </c>
      <c r="C105" s="7" t="e">
        <f t="array" ref="C105">AVERAGE(IF( [1]!tabla1[ACT_ID] = A105, [1]!tabla1[NIVEL]))</f>
        <v>#REF!</v>
      </c>
      <c r="D105" s="7" t="e">
        <f t="array" ref="D105">MEDIAN(IF( [1]!tabla1[ACT_ID] = A105, [1]!tabla1[NIVEL]))</f>
        <v>#REF!</v>
      </c>
      <c r="E105" s="7" t="e">
        <f t="array" ref="E105">STDEV(IF( [1]!tabla1[ACT_ID] = A105, [1]!tabla1[NIVEL]))</f>
        <v>#REF!</v>
      </c>
      <c r="F105" s="8" t="e">
        <f t="array" ref="F105">AVERAGE(IF( [1]!tabla1[ACT_ID] = A105, [1]!tabla1[NO_UTILIZADO]))</f>
        <v>#REF!</v>
      </c>
      <c r="G105">
        <f t="array" ref="G105">COUNT(IF( [1]!tabla1[ACT_ID] = A105, [1]!tabla1[FECHA_DESPACHO]))</f>
        <v>0</v>
      </c>
      <c r="H105" s="2" t="e">
        <f t="shared" si="3"/>
        <v>#REF!</v>
      </c>
      <c r="I105" s="7" t="e">
        <f t="shared" si="4"/>
        <v>#REF!</v>
      </c>
      <c r="J105" s="7" t="e">
        <f t="shared" si="5"/>
        <v>#REF!</v>
      </c>
      <c r="K105" s="9">
        <v>0.5</v>
      </c>
      <c r="L105" s="9"/>
    </row>
    <row r="106" spans="1:12" x14ac:dyDescent="0.25">
      <c r="A106">
        <v>120262</v>
      </c>
      <c r="B106" s="7" t="e">
        <f t="array" ref="B106">MAX(IF( [1]!tabla1[ACT_ID] = A106, [1]!tabla1[max_carga]))</f>
        <v>#REF!</v>
      </c>
      <c r="C106" s="7" t="e">
        <f t="array" ref="C106">AVERAGE(IF( [1]!tabla1[ACT_ID] = A106, [1]!tabla1[NIVEL]))</f>
        <v>#REF!</v>
      </c>
      <c r="D106" s="7" t="e">
        <f t="array" ref="D106">MEDIAN(IF( [1]!tabla1[ACT_ID] = A106, [1]!tabla1[NIVEL]))</f>
        <v>#REF!</v>
      </c>
      <c r="E106" s="7" t="e">
        <f t="array" ref="E106">STDEV(IF( [1]!tabla1[ACT_ID] = A106, [1]!tabla1[NIVEL]))</f>
        <v>#REF!</v>
      </c>
      <c r="F106" s="8" t="e">
        <f t="array" ref="F106">AVERAGE(IF( [1]!tabla1[ACT_ID] = A106, [1]!tabla1[NO_UTILIZADO]))</f>
        <v>#REF!</v>
      </c>
      <c r="G106">
        <f t="array" ref="G106">COUNT(IF( [1]!tabla1[ACT_ID] = A106, [1]!tabla1[FECHA_DESPACHO]))</f>
        <v>0</v>
      </c>
      <c r="H106" s="2" t="e">
        <f t="shared" si="3"/>
        <v>#REF!</v>
      </c>
      <c r="I106" s="7" t="e">
        <f t="shared" si="4"/>
        <v>#REF!</v>
      </c>
      <c r="J106" s="7" t="e">
        <f t="shared" si="5"/>
        <v>#REF!</v>
      </c>
      <c r="K106" s="9">
        <v>0.5</v>
      </c>
      <c r="L106" s="9"/>
    </row>
    <row r="107" spans="1:12" x14ac:dyDescent="0.25">
      <c r="A107">
        <v>120263</v>
      </c>
      <c r="B107" s="7" t="e">
        <f t="array" ref="B107">MAX(IF( [1]!tabla1[ACT_ID] = A107, [1]!tabla1[max_carga]))</f>
        <v>#REF!</v>
      </c>
      <c r="C107" s="7" t="e">
        <f t="array" ref="C107">AVERAGE(IF( [1]!tabla1[ACT_ID] = A107, [1]!tabla1[NIVEL]))</f>
        <v>#REF!</v>
      </c>
      <c r="D107" s="7" t="e">
        <f t="array" ref="D107">MEDIAN(IF( [1]!tabla1[ACT_ID] = A107, [1]!tabla1[NIVEL]))</f>
        <v>#REF!</v>
      </c>
      <c r="E107" s="7" t="e">
        <f t="array" ref="E107">STDEV(IF( [1]!tabla1[ACT_ID] = A107, [1]!tabla1[NIVEL]))</f>
        <v>#REF!</v>
      </c>
      <c r="F107" s="8" t="e">
        <f t="array" ref="F107">AVERAGE(IF( [1]!tabla1[ACT_ID] = A107, [1]!tabla1[NO_UTILIZADO]))</f>
        <v>#REF!</v>
      </c>
      <c r="G107">
        <f t="array" ref="G107">COUNT(IF( [1]!tabla1[ACT_ID] = A107, [1]!tabla1[FECHA_DESPACHO]))</f>
        <v>0</v>
      </c>
      <c r="H107" s="2" t="e">
        <f t="shared" si="3"/>
        <v>#REF!</v>
      </c>
      <c r="I107" s="7" t="e">
        <f t="shared" si="4"/>
        <v>#REF!</v>
      </c>
      <c r="J107" s="7" t="e">
        <f t="shared" si="5"/>
        <v>#REF!</v>
      </c>
      <c r="K107" s="9">
        <v>0.5</v>
      </c>
      <c r="L107" s="9"/>
    </row>
    <row r="108" spans="1:12" x14ac:dyDescent="0.25">
      <c r="A108">
        <v>120264</v>
      </c>
      <c r="B108" s="7" t="e">
        <f t="array" ref="B108">MAX(IF( [1]!tabla1[ACT_ID] = A108, [1]!tabla1[max_carga]))</f>
        <v>#REF!</v>
      </c>
      <c r="C108" s="7" t="e">
        <f t="array" ref="C108">AVERAGE(IF( [1]!tabla1[ACT_ID] = A108, [1]!tabla1[NIVEL]))</f>
        <v>#REF!</v>
      </c>
      <c r="D108" s="7" t="e">
        <f t="array" ref="D108">MEDIAN(IF( [1]!tabla1[ACT_ID] = A108, [1]!tabla1[NIVEL]))</f>
        <v>#REF!</v>
      </c>
      <c r="E108" s="7" t="e">
        <f t="array" ref="E108">STDEV(IF( [1]!tabla1[ACT_ID] = A108, [1]!tabla1[NIVEL]))</f>
        <v>#REF!</v>
      </c>
      <c r="F108" s="8" t="e">
        <f t="array" ref="F108">AVERAGE(IF( [1]!tabla1[ACT_ID] = A108, [1]!tabla1[NO_UTILIZADO]))</f>
        <v>#REF!</v>
      </c>
      <c r="G108">
        <f t="array" ref="G108">COUNT(IF( [1]!tabla1[ACT_ID] = A108, [1]!tabla1[FECHA_DESPACHO]))</f>
        <v>0</v>
      </c>
      <c r="H108" s="2" t="e">
        <f t="shared" si="3"/>
        <v>#REF!</v>
      </c>
      <c r="I108" s="7" t="e">
        <f t="shared" si="4"/>
        <v>#REF!</v>
      </c>
      <c r="J108" s="7" t="e">
        <f t="shared" si="5"/>
        <v>#REF!</v>
      </c>
      <c r="K108" s="9">
        <v>0.5</v>
      </c>
      <c r="L108" s="9"/>
    </row>
    <row r="109" spans="1:12" x14ac:dyDescent="0.25">
      <c r="A109">
        <v>120265</v>
      </c>
      <c r="B109" s="7" t="e">
        <f t="array" ref="B109">MAX(IF( [1]!tabla1[ACT_ID] = A109, [1]!tabla1[max_carga]))</f>
        <v>#REF!</v>
      </c>
      <c r="C109" s="7" t="e">
        <f t="array" ref="C109">AVERAGE(IF( [1]!tabla1[ACT_ID] = A109, [1]!tabla1[NIVEL]))</f>
        <v>#REF!</v>
      </c>
      <c r="D109" s="7" t="e">
        <f t="array" ref="D109">MEDIAN(IF( [1]!tabla1[ACT_ID] = A109, [1]!tabla1[NIVEL]))</f>
        <v>#REF!</v>
      </c>
      <c r="E109" s="7" t="e">
        <f t="array" ref="E109">STDEV(IF( [1]!tabla1[ACT_ID] = A109, [1]!tabla1[NIVEL]))</f>
        <v>#REF!</v>
      </c>
      <c r="F109" s="8" t="e">
        <f t="array" ref="F109">AVERAGE(IF( [1]!tabla1[ACT_ID] = A109, [1]!tabla1[NO_UTILIZADO]))</f>
        <v>#REF!</v>
      </c>
      <c r="G109">
        <f t="array" ref="G109">COUNT(IF( [1]!tabla1[ACT_ID] = A109, [1]!tabla1[FECHA_DESPACHO]))</f>
        <v>0</v>
      </c>
      <c r="H109" s="2" t="e">
        <f t="shared" si="3"/>
        <v>#REF!</v>
      </c>
      <c r="I109" s="7" t="e">
        <f t="shared" si="4"/>
        <v>#REF!</v>
      </c>
      <c r="J109" s="7" t="e">
        <f t="shared" si="5"/>
        <v>#REF!</v>
      </c>
      <c r="K109" s="9">
        <v>0.5</v>
      </c>
      <c r="L109" s="9"/>
    </row>
    <row r="110" spans="1:12" x14ac:dyDescent="0.25">
      <c r="A110">
        <v>120266</v>
      </c>
      <c r="B110" s="7" t="e">
        <f t="array" ref="B110">MAX(IF( [1]!tabla1[ACT_ID] = A110, [1]!tabla1[max_carga]))</f>
        <v>#REF!</v>
      </c>
      <c r="C110" s="7" t="e">
        <f t="array" ref="C110">AVERAGE(IF( [1]!tabla1[ACT_ID] = A110, [1]!tabla1[NIVEL]))</f>
        <v>#REF!</v>
      </c>
      <c r="D110" s="7" t="e">
        <f t="array" ref="D110">MEDIAN(IF( [1]!tabla1[ACT_ID] = A110, [1]!tabla1[NIVEL]))</f>
        <v>#REF!</v>
      </c>
      <c r="E110" s="7" t="e">
        <f t="array" ref="E110">STDEV(IF( [1]!tabla1[ACT_ID] = A110, [1]!tabla1[NIVEL]))</f>
        <v>#REF!</v>
      </c>
      <c r="F110" s="8" t="e">
        <f t="array" ref="F110">AVERAGE(IF( [1]!tabla1[ACT_ID] = A110, [1]!tabla1[NO_UTILIZADO]))</f>
        <v>#REF!</v>
      </c>
      <c r="G110">
        <f t="array" ref="G110">COUNT(IF( [1]!tabla1[ACT_ID] = A110, [1]!tabla1[FECHA_DESPACHO]))</f>
        <v>0</v>
      </c>
      <c r="H110" s="2" t="e">
        <f t="shared" si="3"/>
        <v>#REF!</v>
      </c>
      <c r="I110" s="7" t="e">
        <f t="shared" si="4"/>
        <v>#REF!</v>
      </c>
      <c r="J110" s="7" t="e">
        <f t="shared" si="5"/>
        <v>#REF!</v>
      </c>
      <c r="K110" s="9">
        <v>0.5</v>
      </c>
      <c r="L110" s="9"/>
    </row>
    <row r="111" spans="1:12" x14ac:dyDescent="0.25">
      <c r="A111">
        <v>120267</v>
      </c>
      <c r="B111" s="7" t="e">
        <f t="array" ref="B111">MAX(IF( [1]!tabla1[ACT_ID] = A111, [1]!tabla1[max_carga]))</f>
        <v>#REF!</v>
      </c>
      <c r="C111" s="7" t="e">
        <f t="array" ref="C111">AVERAGE(IF( [1]!tabla1[ACT_ID] = A111, [1]!tabla1[NIVEL]))</f>
        <v>#REF!</v>
      </c>
      <c r="D111" s="7" t="e">
        <f t="array" ref="D111">MEDIAN(IF( [1]!tabla1[ACT_ID] = A111, [1]!tabla1[NIVEL]))</f>
        <v>#REF!</v>
      </c>
      <c r="E111" s="7" t="e">
        <f t="array" ref="E111">STDEV(IF( [1]!tabla1[ACT_ID] = A111, [1]!tabla1[NIVEL]))</f>
        <v>#REF!</v>
      </c>
      <c r="F111" s="8" t="e">
        <f t="array" ref="F111">AVERAGE(IF( [1]!tabla1[ACT_ID] = A111, [1]!tabla1[NO_UTILIZADO]))</f>
        <v>#REF!</v>
      </c>
      <c r="G111">
        <f t="array" ref="G111">COUNT(IF( [1]!tabla1[ACT_ID] = A111, [1]!tabla1[FECHA_DESPACHO]))</f>
        <v>0</v>
      </c>
      <c r="H111" s="2" t="e">
        <f t="shared" si="3"/>
        <v>#REF!</v>
      </c>
      <c r="I111" s="7" t="e">
        <f t="shared" si="4"/>
        <v>#REF!</v>
      </c>
      <c r="J111" s="7" t="e">
        <f t="shared" si="5"/>
        <v>#REF!</v>
      </c>
      <c r="K111" s="9">
        <v>0.5</v>
      </c>
      <c r="L111" s="9"/>
    </row>
    <row r="112" spans="1:12" x14ac:dyDescent="0.25">
      <c r="A112">
        <v>120268</v>
      </c>
      <c r="B112" s="7" t="e">
        <f t="array" ref="B112">MAX(IF( [1]!tabla1[ACT_ID] = A112, [1]!tabla1[max_carga]))</f>
        <v>#REF!</v>
      </c>
      <c r="C112" s="7" t="e">
        <f t="array" ref="C112">AVERAGE(IF( [1]!tabla1[ACT_ID] = A112, [1]!tabla1[NIVEL]))</f>
        <v>#REF!</v>
      </c>
      <c r="D112" s="7" t="e">
        <f t="array" ref="D112">MEDIAN(IF( [1]!tabla1[ACT_ID] = A112, [1]!tabla1[NIVEL]))</f>
        <v>#REF!</v>
      </c>
      <c r="E112" s="7" t="e">
        <f t="array" ref="E112">STDEV(IF( [1]!tabla1[ACT_ID] = A112, [1]!tabla1[NIVEL]))</f>
        <v>#REF!</v>
      </c>
      <c r="F112" s="8" t="e">
        <f t="array" ref="F112">AVERAGE(IF( [1]!tabla1[ACT_ID] = A112, [1]!tabla1[NO_UTILIZADO]))</f>
        <v>#REF!</v>
      </c>
      <c r="G112">
        <f t="array" ref="G112">COUNT(IF( [1]!tabla1[ACT_ID] = A112, [1]!tabla1[FECHA_DESPACHO]))</f>
        <v>0</v>
      </c>
      <c r="H112" s="2" t="e">
        <f t="shared" si="3"/>
        <v>#REF!</v>
      </c>
      <c r="I112" s="7" t="e">
        <f t="shared" si="4"/>
        <v>#REF!</v>
      </c>
      <c r="J112" s="7" t="e">
        <f t="shared" si="5"/>
        <v>#REF!</v>
      </c>
      <c r="K112" s="9">
        <v>0.5</v>
      </c>
      <c r="L112" s="9"/>
    </row>
    <row r="113" spans="1:12" x14ac:dyDescent="0.25">
      <c r="A113">
        <v>120269</v>
      </c>
      <c r="B113" s="7" t="e">
        <f t="array" ref="B113">MAX(IF( [1]!tabla1[ACT_ID] = A113, [1]!tabla1[max_carga]))</f>
        <v>#REF!</v>
      </c>
      <c r="C113" s="7" t="e">
        <f t="array" ref="C113">AVERAGE(IF( [1]!tabla1[ACT_ID] = A113, [1]!tabla1[NIVEL]))</f>
        <v>#REF!</v>
      </c>
      <c r="D113" s="7" t="e">
        <f t="array" ref="D113">MEDIAN(IF( [1]!tabla1[ACT_ID] = A113, [1]!tabla1[NIVEL]))</f>
        <v>#REF!</v>
      </c>
      <c r="E113" s="7" t="e">
        <f t="array" ref="E113">STDEV(IF( [1]!tabla1[ACT_ID] = A113, [1]!tabla1[NIVEL]))</f>
        <v>#REF!</v>
      </c>
      <c r="F113" s="8" t="e">
        <f t="array" ref="F113">AVERAGE(IF( [1]!tabla1[ACT_ID] = A113, [1]!tabla1[NO_UTILIZADO]))</f>
        <v>#REF!</v>
      </c>
      <c r="G113">
        <f t="array" ref="G113">COUNT(IF( [1]!tabla1[ACT_ID] = A113, [1]!tabla1[FECHA_DESPACHO]))</f>
        <v>0</v>
      </c>
      <c r="H113" s="2" t="e">
        <f t="shared" si="3"/>
        <v>#REF!</v>
      </c>
      <c r="I113" s="7" t="e">
        <f t="shared" si="4"/>
        <v>#REF!</v>
      </c>
      <c r="J113" s="7" t="e">
        <f t="shared" si="5"/>
        <v>#REF!</v>
      </c>
      <c r="K113" s="9">
        <v>0.5</v>
      </c>
      <c r="L113" s="9"/>
    </row>
    <row r="114" spans="1:12" x14ac:dyDescent="0.25">
      <c r="A114">
        <v>120270</v>
      </c>
      <c r="B114" s="7" t="e">
        <f t="array" ref="B114">MAX(IF( [1]!tabla1[ACT_ID] = A114, [1]!tabla1[max_carga]))</f>
        <v>#REF!</v>
      </c>
      <c r="C114" s="7" t="e">
        <f t="array" ref="C114">AVERAGE(IF( [1]!tabla1[ACT_ID] = A114, [1]!tabla1[NIVEL]))</f>
        <v>#REF!</v>
      </c>
      <c r="D114" s="7" t="e">
        <f t="array" ref="D114">MEDIAN(IF( [1]!tabla1[ACT_ID] = A114, [1]!tabla1[NIVEL]))</f>
        <v>#REF!</v>
      </c>
      <c r="E114" s="7" t="e">
        <f t="array" ref="E114">STDEV(IF( [1]!tabla1[ACT_ID] = A114, [1]!tabla1[NIVEL]))</f>
        <v>#REF!</v>
      </c>
      <c r="F114" s="8" t="e">
        <f t="array" ref="F114">AVERAGE(IF( [1]!tabla1[ACT_ID] = A114, [1]!tabla1[NO_UTILIZADO]))</f>
        <v>#REF!</v>
      </c>
      <c r="G114">
        <f t="array" ref="G114">COUNT(IF( [1]!tabla1[ACT_ID] = A114, [1]!tabla1[FECHA_DESPACHO]))</f>
        <v>0</v>
      </c>
      <c r="H114" s="2" t="e">
        <f t="shared" si="3"/>
        <v>#REF!</v>
      </c>
      <c r="I114" s="7" t="e">
        <f t="shared" si="4"/>
        <v>#REF!</v>
      </c>
      <c r="J114" s="7" t="e">
        <f t="shared" si="5"/>
        <v>#REF!</v>
      </c>
      <c r="K114" s="9">
        <v>0.5</v>
      </c>
      <c r="L114" s="9"/>
    </row>
    <row r="115" spans="1:12" x14ac:dyDescent="0.25">
      <c r="A115" s="1">
        <v>1211</v>
      </c>
      <c r="B115" s="8" t="e">
        <f t="array" ref="B115">MAX(IF( [1]!tabla1[ACT_ID] = A115, [1]!tabla1[max_carga]))</f>
        <v>#REF!</v>
      </c>
      <c r="C115" s="8" t="e">
        <f t="array" ref="C115">AVERAGE(IF( [1]!tabla1[ACT_ID] = A115, [1]!tabla1[NIVEL]))</f>
        <v>#REF!</v>
      </c>
      <c r="D115" s="8" t="e">
        <f t="array" ref="D115">MEDIAN(IF( [1]!tabla1[ACT_ID] = A115, [1]!tabla1[NIVEL]))</f>
        <v>#REF!</v>
      </c>
      <c r="E115" s="8" t="e">
        <f t="array" ref="E115">STDEV(IF( [1]!tabla1[ACT_ID] = A115, [1]!tabla1[NIVEL]))</f>
        <v>#REF!</v>
      </c>
      <c r="F115" s="8" t="e">
        <f t="array" ref="F115">AVERAGE(IF( [1]!tabla1[ACT_ID] = A115, [1]!tabla1[NO_UTILIZADO]))</f>
        <v>#REF!</v>
      </c>
      <c r="G115" s="1">
        <f t="array" ref="G115">COUNT(IF( [1]!tabla1[ACT_ID] = A115, [1]!tabla1[FECHA_DESPACHO]))</f>
        <v>0</v>
      </c>
      <c r="H115" s="11" t="e">
        <f t="shared" si="3"/>
        <v>#REF!</v>
      </c>
      <c r="I115" s="8" t="e">
        <f t="shared" si="4"/>
        <v>#REF!</v>
      </c>
      <c r="J115" s="8" t="e">
        <f t="shared" si="5"/>
        <v>#REF!</v>
      </c>
      <c r="K115" s="12">
        <v>0.5</v>
      </c>
      <c r="L115" s="12"/>
    </row>
    <row r="116" spans="1:12" x14ac:dyDescent="0.25">
      <c r="A116">
        <v>12110</v>
      </c>
      <c r="B116" s="7" t="e">
        <f t="array" ref="B116">MAX(IF( [1]!tabla1[ACT_ID] = A116, [1]!tabla1[max_carga]))</f>
        <v>#REF!</v>
      </c>
      <c r="C116" s="7" t="e">
        <f t="array" ref="C116">AVERAGE(IF( [1]!tabla1[ACT_ID] = A116, [1]!tabla1[NIVEL]))</f>
        <v>#REF!</v>
      </c>
      <c r="D116" s="7" t="e">
        <f t="array" ref="D116">MEDIAN(IF( [1]!tabla1[ACT_ID] = A116, [1]!tabla1[NIVEL]))</f>
        <v>#REF!</v>
      </c>
      <c r="E116" s="7" t="e">
        <f t="array" ref="E116">STDEV(IF( [1]!tabla1[ACT_ID] = A116, [1]!tabla1[NIVEL]))</f>
        <v>#REF!</v>
      </c>
      <c r="F116" s="8" t="e">
        <f t="array" ref="F116">AVERAGE(IF( [1]!tabla1[ACT_ID] = A116, [1]!tabla1[NO_UTILIZADO]))</f>
        <v>#REF!</v>
      </c>
      <c r="G116">
        <f t="array" ref="G116">COUNT(IF( [1]!tabla1[ACT_ID] = A116, [1]!tabla1[FECHA_DESPACHO]))</f>
        <v>0</v>
      </c>
      <c r="H116" s="2" t="e">
        <f t="shared" si="3"/>
        <v>#REF!</v>
      </c>
      <c r="I116" s="7" t="e">
        <f t="shared" si="4"/>
        <v>#REF!</v>
      </c>
      <c r="J116" s="7" t="e">
        <f t="shared" si="5"/>
        <v>#REF!</v>
      </c>
      <c r="K116" s="9">
        <v>0.5</v>
      </c>
      <c r="L116" s="9"/>
    </row>
    <row r="117" spans="1:12" x14ac:dyDescent="0.25">
      <c r="A117">
        <v>12111</v>
      </c>
      <c r="B117" s="7" t="e">
        <f t="array" ref="B117">MAX(IF( [1]!tabla1[ACT_ID] = A117, [1]!tabla1[max_carga]))</f>
        <v>#REF!</v>
      </c>
      <c r="C117" s="7" t="e">
        <f t="array" ref="C117">AVERAGE(IF( [1]!tabla1[ACT_ID] = A117, [1]!tabla1[NIVEL]))</f>
        <v>#REF!</v>
      </c>
      <c r="D117" s="7" t="e">
        <f t="array" ref="D117">MEDIAN(IF( [1]!tabla1[ACT_ID] = A117, [1]!tabla1[NIVEL]))</f>
        <v>#REF!</v>
      </c>
      <c r="E117" s="7" t="e">
        <f t="array" ref="E117">STDEV(IF( [1]!tabla1[ACT_ID] = A117, [1]!tabla1[NIVEL]))</f>
        <v>#REF!</v>
      </c>
      <c r="F117" s="8" t="e">
        <f t="array" ref="F117">AVERAGE(IF( [1]!tabla1[ACT_ID] = A117, [1]!tabla1[NO_UTILIZADO]))</f>
        <v>#REF!</v>
      </c>
      <c r="G117">
        <f t="array" ref="G117">COUNT(IF( [1]!tabla1[ACT_ID] = A117, [1]!tabla1[FECHA_DESPACHO]))</f>
        <v>0</v>
      </c>
      <c r="H117" s="2" t="e">
        <f t="shared" si="3"/>
        <v>#REF!</v>
      </c>
      <c r="I117" s="7" t="e">
        <f t="shared" si="4"/>
        <v>#REF!</v>
      </c>
      <c r="J117" s="7" t="e">
        <f t="shared" si="5"/>
        <v>#REF!</v>
      </c>
      <c r="K117" s="9">
        <v>0.5</v>
      </c>
      <c r="L117" s="9"/>
    </row>
    <row r="118" spans="1:12" x14ac:dyDescent="0.25">
      <c r="A118">
        <v>12112</v>
      </c>
      <c r="B118" s="7" t="e">
        <f t="array" ref="B118">MAX(IF( [1]!tabla1[ACT_ID] = A118, [1]!tabla1[max_carga]))</f>
        <v>#REF!</v>
      </c>
      <c r="C118" s="7" t="e">
        <f t="array" ref="C118">AVERAGE(IF( [1]!tabla1[ACT_ID] = A118, [1]!tabla1[NIVEL]))</f>
        <v>#REF!</v>
      </c>
      <c r="D118" s="7" t="e">
        <f t="array" ref="D118">MEDIAN(IF( [1]!tabla1[ACT_ID] = A118, [1]!tabla1[NIVEL]))</f>
        <v>#REF!</v>
      </c>
      <c r="E118" s="7" t="e">
        <f t="array" ref="E118">STDEV(IF( [1]!tabla1[ACT_ID] = A118, [1]!tabla1[NIVEL]))</f>
        <v>#REF!</v>
      </c>
      <c r="F118" s="8" t="e">
        <f t="array" ref="F118">AVERAGE(IF( [1]!tabla1[ACT_ID] = A118, [1]!tabla1[NO_UTILIZADO]))</f>
        <v>#REF!</v>
      </c>
      <c r="G118">
        <f t="array" ref="G118">COUNT(IF( [1]!tabla1[ACT_ID] = A118, [1]!tabla1[FECHA_DESPACHO]))</f>
        <v>0</v>
      </c>
      <c r="H118" s="2" t="e">
        <f t="shared" si="3"/>
        <v>#REF!</v>
      </c>
      <c r="I118" s="7" t="e">
        <f t="shared" si="4"/>
        <v>#REF!</v>
      </c>
      <c r="J118" s="7" t="e">
        <f t="shared" si="5"/>
        <v>#REF!</v>
      </c>
      <c r="K118" s="9">
        <v>0.5</v>
      </c>
      <c r="L118" s="9"/>
    </row>
    <row r="119" spans="1:12" x14ac:dyDescent="0.25">
      <c r="A119">
        <v>12113</v>
      </c>
      <c r="B119" s="7" t="e">
        <f t="array" ref="B119">MAX(IF( [1]!tabla1[ACT_ID] = A119, [1]!tabla1[max_carga]))</f>
        <v>#REF!</v>
      </c>
      <c r="C119" s="7" t="e">
        <f t="array" ref="C119">AVERAGE(IF( [1]!tabla1[ACT_ID] = A119, [1]!tabla1[NIVEL]))</f>
        <v>#REF!</v>
      </c>
      <c r="D119" s="7" t="e">
        <f t="array" ref="D119">MEDIAN(IF( [1]!tabla1[ACT_ID] = A119, [1]!tabla1[NIVEL]))</f>
        <v>#REF!</v>
      </c>
      <c r="E119" s="7" t="e">
        <f t="array" ref="E119">STDEV(IF( [1]!tabla1[ACT_ID] = A119, [1]!tabla1[NIVEL]))</f>
        <v>#REF!</v>
      </c>
      <c r="F119" s="8" t="e">
        <f t="array" ref="F119">AVERAGE(IF( [1]!tabla1[ACT_ID] = A119, [1]!tabla1[NO_UTILIZADO]))</f>
        <v>#REF!</v>
      </c>
      <c r="G119">
        <f t="array" ref="G119">COUNT(IF( [1]!tabla1[ACT_ID] = A119, [1]!tabla1[FECHA_DESPACHO]))</f>
        <v>0</v>
      </c>
      <c r="H119" s="2" t="e">
        <f t="shared" si="3"/>
        <v>#REF!</v>
      </c>
      <c r="I119" s="7" t="e">
        <f t="shared" si="4"/>
        <v>#REF!</v>
      </c>
      <c r="J119" s="7" t="e">
        <f t="shared" si="5"/>
        <v>#REF!</v>
      </c>
      <c r="K119" s="9">
        <v>0.5</v>
      </c>
      <c r="L119" s="9"/>
    </row>
    <row r="120" spans="1:12" x14ac:dyDescent="0.25">
      <c r="A120">
        <v>12114</v>
      </c>
      <c r="B120" s="7" t="e">
        <f t="array" ref="B120">MAX(IF( [1]!tabla1[ACT_ID] = A120, [1]!tabla1[max_carga]))</f>
        <v>#REF!</v>
      </c>
      <c r="C120" s="7" t="e">
        <f t="array" ref="C120">AVERAGE(IF( [1]!tabla1[ACT_ID] = A120, [1]!tabla1[NIVEL]))</f>
        <v>#REF!</v>
      </c>
      <c r="D120" s="7" t="e">
        <f t="array" ref="D120">MEDIAN(IF( [1]!tabla1[ACT_ID] = A120, [1]!tabla1[NIVEL]))</f>
        <v>#REF!</v>
      </c>
      <c r="E120" s="7" t="e">
        <f t="array" ref="E120">STDEV(IF( [1]!tabla1[ACT_ID] = A120, [1]!tabla1[NIVEL]))</f>
        <v>#REF!</v>
      </c>
      <c r="F120" s="8" t="e">
        <f t="array" ref="F120">AVERAGE(IF( [1]!tabla1[ACT_ID] = A120, [1]!tabla1[NO_UTILIZADO]))</f>
        <v>#REF!</v>
      </c>
      <c r="G120">
        <f t="array" ref="G120">COUNT(IF( [1]!tabla1[ACT_ID] = A120, [1]!tabla1[FECHA_DESPACHO]))</f>
        <v>0</v>
      </c>
      <c r="H120" s="2" t="e">
        <f t="shared" si="3"/>
        <v>#REF!</v>
      </c>
      <c r="I120" s="7" t="e">
        <f t="shared" si="4"/>
        <v>#REF!</v>
      </c>
      <c r="J120" s="7" t="e">
        <f t="shared" si="5"/>
        <v>#REF!</v>
      </c>
      <c r="K120" s="9">
        <v>0.5</v>
      </c>
      <c r="L120" s="9"/>
    </row>
    <row r="121" spans="1:12" x14ac:dyDescent="0.25">
      <c r="A121">
        <v>12115</v>
      </c>
      <c r="B121" s="7" t="e">
        <f t="array" ref="B121">MAX(IF( [1]!tabla1[ACT_ID] = A121, [1]!tabla1[max_carga]))</f>
        <v>#REF!</v>
      </c>
      <c r="C121" s="7" t="e">
        <f t="array" ref="C121">AVERAGE(IF( [1]!tabla1[ACT_ID] = A121, [1]!tabla1[NIVEL]))</f>
        <v>#REF!</v>
      </c>
      <c r="D121" s="7" t="e">
        <f t="array" ref="D121">MEDIAN(IF( [1]!tabla1[ACT_ID] = A121, [1]!tabla1[NIVEL]))</f>
        <v>#REF!</v>
      </c>
      <c r="E121" s="7" t="e">
        <f t="array" ref="E121">STDEV(IF( [1]!tabla1[ACT_ID] = A121, [1]!tabla1[NIVEL]))</f>
        <v>#REF!</v>
      </c>
      <c r="F121" s="8" t="e">
        <f t="array" ref="F121">AVERAGE(IF( [1]!tabla1[ACT_ID] = A121, [1]!tabla1[NO_UTILIZADO]))</f>
        <v>#REF!</v>
      </c>
      <c r="G121">
        <f t="array" ref="G121">COUNT(IF( [1]!tabla1[ACT_ID] = A121, [1]!tabla1[FECHA_DESPACHO]))</f>
        <v>0</v>
      </c>
      <c r="H121" s="2" t="e">
        <f t="shared" si="3"/>
        <v>#REF!</v>
      </c>
      <c r="I121" s="7" t="e">
        <f t="shared" si="4"/>
        <v>#REF!</v>
      </c>
      <c r="J121" s="7" t="e">
        <f t="shared" si="5"/>
        <v>#REF!</v>
      </c>
      <c r="K121" s="9">
        <v>0.5</v>
      </c>
      <c r="L121" s="9"/>
    </row>
    <row r="122" spans="1:12" x14ac:dyDescent="0.25">
      <c r="A122">
        <v>12116</v>
      </c>
      <c r="B122" s="7" t="e">
        <f t="array" ref="B122">MAX(IF( [1]!tabla1[ACT_ID] = A122, [1]!tabla1[max_carga]))</f>
        <v>#REF!</v>
      </c>
      <c r="C122" s="7" t="e">
        <f t="array" ref="C122">AVERAGE(IF( [1]!tabla1[ACT_ID] = A122, [1]!tabla1[NIVEL]))</f>
        <v>#REF!</v>
      </c>
      <c r="D122" s="7" t="e">
        <f t="array" ref="D122">MEDIAN(IF( [1]!tabla1[ACT_ID] = A122, [1]!tabla1[NIVEL]))</f>
        <v>#REF!</v>
      </c>
      <c r="E122" s="7" t="e">
        <f t="array" ref="E122">STDEV(IF( [1]!tabla1[ACT_ID] = A122, [1]!tabla1[NIVEL]))</f>
        <v>#REF!</v>
      </c>
      <c r="F122" s="8" t="e">
        <f t="array" ref="F122">AVERAGE(IF( [1]!tabla1[ACT_ID] = A122, [1]!tabla1[NO_UTILIZADO]))</f>
        <v>#REF!</v>
      </c>
      <c r="G122">
        <f t="array" ref="G122">COUNT(IF( [1]!tabla1[ACT_ID] = A122, [1]!tabla1[FECHA_DESPACHO]))</f>
        <v>0</v>
      </c>
      <c r="H122" s="2" t="e">
        <f t="shared" si="3"/>
        <v>#REF!</v>
      </c>
      <c r="I122" s="7" t="e">
        <f t="shared" si="4"/>
        <v>#REF!</v>
      </c>
      <c r="J122" s="7" t="e">
        <f t="shared" si="5"/>
        <v>#REF!</v>
      </c>
      <c r="K122" s="9">
        <v>0.5</v>
      </c>
      <c r="L122" s="9"/>
    </row>
    <row r="123" spans="1:12" x14ac:dyDescent="0.25">
      <c r="A123">
        <v>12117</v>
      </c>
      <c r="B123" s="7" t="e">
        <f t="array" ref="B123">MAX(IF( [1]!tabla1[ACT_ID] = A123, [1]!tabla1[max_carga]))</f>
        <v>#REF!</v>
      </c>
      <c r="C123" s="7" t="e">
        <f t="array" ref="C123">AVERAGE(IF( [1]!tabla1[ACT_ID] = A123, [1]!tabla1[NIVEL]))</f>
        <v>#REF!</v>
      </c>
      <c r="D123" s="7" t="e">
        <f t="array" ref="D123">MEDIAN(IF( [1]!tabla1[ACT_ID] = A123, [1]!tabla1[NIVEL]))</f>
        <v>#REF!</v>
      </c>
      <c r="E123" s="7" t="e">
        <f t="array" ref="E123">STDEV(IF( [1]!tabla1[ACT_ID] = A123, [1]!tabla1[NIVEL]))</f>
        <v>#REF!</v>
      </c>
      <c r="F123" s="8" t="e">
        <f t="array" ref="F123">AVERAGE(IF( [1]!tabla1[ACT_ID] = A123, [1]!tabla1[NO_UTILIZADO]))</f>
        <v>#REF!</v>
      </c>
      <c r="G123">
        <f t="array" ref="G123">COUNT(IF( [1]!tabla1[ACT_ID] = A123, [1]!tabla1[FECHA_DESPACHO]))</f>
        <v>0</v>
      </c>
      <c r="H123" s="2" t="e">
        <f t="shared" si="3"/>
        <v>#REF!</v>
      </c>
      <c r="I123" s="7" t="e">
        <f t="shared" si="4"/>
        <v>#REF!</v>
      </c>
      <c r="J123" s="7" t="e">
        <f t="shared" si="5"/>
        <v>#REF!</v>
      </c>
      <c r="K123" s="9">
        <v>0.5</v>
      </c>
      <c r="L123" s="9"/>
    </row>
    <row r="124" spans="1:12" x14ac:dyDescent="0.25">
      <c r="A124">
        <v>12118</v>
      </c>
      <c r="B124" s="7" t="e">
        <f t="array" ref="B124">MAX(IF( [1]!tabla1[ACT_ID] = A124, [1]!tabla1[max_carga]))</f>
        <v>#REF!</v>
      </c>
      <c r="C124" s="7" t="e">
        <f t="array" ref="C124">AVERAGE(IF( [1]!tabla1[ACT_ID] = A124, [1]!tabla1[NIVEL]))</f>
        <v>#REF!</v>
      </c>
      <c r="D124" s="7" t="e">
        <f t="array" ref="D124">MEDIAN(IF( [1]!tabla1[ACT_ID] = A124, [1]!tabla1[NIVEL]))</f>
        <v>#REF!</v>
      </c>
      <c r="E124" s="7" t="e">
        <f t="array" ref="E124">STDEV(IF( [1]!tabla1[ACT_ID] = A124, [1]!tabla1[NIVEL]))</f>
        <v>#REF!</v>
      </c>
      <c r="F124" s="8" t="e">
        <f t="array" ref="F124">AVERAGE(IF( [1]!tabla1[ACT_ID] = A124, [1]!tabla1[NO_UTILIZADO]))</f>
        <v>#REF!</v>
      </c>
      <c r="G124">
        <f t="array" ref="G124">COUNT(IF( [1]!tabla1[ACT_ID] = A124, [1]!tabla1[FECHA_DESPACHO]))</f>
        <v>0</v>
      </c>
      <c r="H124" s="2" t="e">
        <f t="shared" si="3"/>
        <v>#REF!</v>
      </c>
      <c r="I124" s="7" t="e">
        <f t="shared" si="4"/>
        <v>#REF!</v>
      </c>
      <c r="J124" s="7" t="e">
        <f t="shared" si="5"/>
        <v>#REF!</v>
      </c>
      <c r="K124" s="9">
        <v>0.5</v>
      </c>
      <c r="L124" s="9"/>
    </row>
    <row r="125" spans="1:12" x14ac:dyDescent="0.25">
      <c r="A125">
        <v>12119</v>
      </c>
      <c r="B125" s="7" t="e">
        <f t="array" ref="B125">MAX(IF( [1]!tabla1[ACT_ID] = A125, [1]!tabla1[max_carga]))</f>
        <v>#REF!</v>
      </c>
      <c r="C125" s="7" t="e">
        <f t="array" ref="C125">AVERAGE(IF( [1]!tabla1[ACT_ID] = A125, [1]!tabla1[NIVEL]))</f>
        <v>#REF!</v>
      </c>
      <c r="D125" s="7" t="e">
        <f t="array" ref="D125">MEDIAN(IF( [1]!tabla1[ACT_ID] = A125, [1]!tabla1[NIVEL]))</f>
        <v>#REF!</v>
      </c>
      <c r="E125" s="7" t="e">
        <f t="array" ref="E125">STDEV(IF( [1]!tabla1[ACT_ID] = A125, [1]!tabla1[NIVEL]))</f>
        <v>#REF!</v>
      </c>
      <c r="F125" s="8" t="e">
        <f t="array" ref="F125">AVERAGE(IF( [1]!tabla1[ACT_ID] = A125, [1]!tabla1[NO_UTILIZADO]))</f>
        <v>#REF!</v>
      </c>
      <c r="G125">
        <f t="array" ref="G125">COUNT(IF( [1]!tabla1[ACT_ID] = A125, [1]!tabla1[FECHA_DESPACHO]))</f>
        <v>0</v>
      </c>
      <c r="H125" s="2" t="e">
        <f t="shared" si="3"/>
        <v>#REF!</v>
      </c>
      <c r="I125" s="7" t="e">
        <f t="shared" si="4"/>
        <v>#REF!</v>
      </c>
      <c r="J125" s="7" t="e">
        <f t="shared" si="5"/>
        <v>#REF!</v>
      </c>
      <c r="K125" s="9">
        <v>0.5</v>
      </c>
      <c r="L125" s="9"/>
    </row>
    <row r="126" spans="1:12" x14ac:dyDescent="0.25">
      <c r="A126">
        <v>1212</v>
      </c>
      <c r="B126" s="7" t="e">
        <f t="array" ref="B126">MAX(IF( [1]!tabla1[ACT_ID] = A126, [1]!tabla1[max_carga]))</f>
        <v>#REF!</v>
      </c>
      <c r="C126" s="7" t="e">
        <f t="array" ref="C126">AVERAGE(IF( [1]!tabla1[ACT_ID] = A126, [1]!tabla1[NIVEL]))</f>
        <v>#REF!</v>
      </c>
      <c r="D126" s="7" t="e">
        <f t="array" ref="D126">MEDIAN(IF( [1]!tabla1[ACT_ID] = A126, [1]!tabla1[NIVEL]))</f>
        <v>#REF!</v>
      </c>
      <c r="E126" s="7" t="e">
        <f t="array" ref="E126">STDEV(IF( [1]!tabla1[ACT_ID] = A126, [1]!tabla1[NIVEL]))</f>
        <v>#REF!</v>
      </c>
      <c r="F126" s="8" t="e">
        <f t="array" ref="F126">AVERAGE(IF( [1]!tabla1[ACT_ID] = A126, [1]!tabla1[NO_UTILIZADO]))</f>
        <v>#REF!</v>
      </c>
      <c r="G126">
        <f t="array" ref="G126">COUNT(IF( [1]!tabla1[ACT_ID] = A126, [1]!tabla1[FECHA_DESPACHO]))</f>
        <v>0</v>
      </c>
      <c r="H126" s="2" t="e">
        <f t="shared" si="3"/>
        <v>#REF!</v>
      </c>
      <c r="I126" s="7" t="e">
        <f t="shared" si="4"/>
        <v>#REF!</v>
      </c>
      <c r="J126" s="7" t="e">
        <f t="shared" si="5"/>
        <v>#REF!</v>
      </c>
      <c r="K126" s="9">
        <v>0.5</v>
      </c>
      <c r="L126" s="9"/>
    </row>
    <row r="127" spans="1:12" x14ac:dyDescent="0.25">
      <c r="A127">
        <v>1213</v>
      </c>
      <c r="B127" s="7" t="e">
        <f t="array" ref="B127">MAX(IF( [1]!tabla1[ACT_ID] = A127, [1]!tabla1[max_carga]))</f>
        <v>#REF!</v>
      </c>
      <c r="C127" s="7" t="e">
        <f t="array" ref="C127">AVERAGE(IF( [1]!tabla1[ACT_ID] = A127, [1]!tabla1[NIVEL]))</f>
        <v>#REF!</v>
      </c>
      <c r="D127" s="7" t="e">
        <f t="array" ref="D127">MEDIAN(IF( [1]!tabla1[ACT_ID] = A127, [1]!tabla1[NIVEL]))</f>
        <v>#REF!</v>
      </c>
      <c r="E127" s="7" t="e">
        <f t="array" ref="E127">STDEV(IF( [1]!tabla1[ACT_ID] = A127, [1]!tabla1[NIVEL]))</f>
        <v>#REF!</v>
      </c>
      <c r="F127" s="8" t="e">
        <f t="array" ref="F127">AVERAGE(IF( [1]!tabla1[ACT_ID] = A127, [1]!tabla1[NO_UTILIZADO]))</f>
        <v>#REF!</v>
      </c>
      <c r="G127">
        <f t="array" ref="G127">COUNT(IF( [1]!tabla1[ACT_ID] = A127, [1]!tabla1[FECHA_DESPACHO]))</f>
        <v>0</v>
      </c>
      <c r="H127" s="2" t="e">
        <f t="shared" si="3"/>
        <v>#REF!</v>
      </c>
      <c r="I127" s="7" t="e">
        <f t="shared" si="4"/>
        <v>#REF!</v>
      </c>
      <c r="J127" s="7" t="e">
        <f t="shared" si="5"/>
        <v>#REF!</v>
      </c>
      <c r="K127" s="9">
        <v>0.5</v>
      </c>
      <c r="L127" s="9"/>
    </row>
    <row r="128" spans="1:12" x14ac:dyDescent="0.25">
      <c r="A128">
        <v>1214</v>
      </c>
      <c r="B128" s="7" t="e">
        <f t="array" ref="B128">MAX(IF( [1]!tabla1[ACT_ID] = A128, [1]!tabla1[max_carga]))</f>
        <v>#REF!</v>
      </c>
      <c r="C128" s="7" t="e">
        <f t="array" ref="C128">AVERAGE(IF( [1]!tabla1[ACT_ID] = A128, [1]!tabla1[NIVEL]))</f>
        <v>#REF!</v>
      </c>
      <c r="D128" s="7" t="e">
        <f t="array" ref="D128">MEDIAN(IF( [1]!tabla1[ACT_ID] = A128, [1]!tabla1[NIVEL]))</f>
        <v>#REF!</v>
      </c>
      <c r="E128" s="7" t="e">
        <f t="array" ref="E128">STDEV(IF( [1]!tabla1[ACT_ID] = A128, [1]!tabla1[NIVEL]))</f>
        <v>#REF!</v>
      </c>
      <c r="F128" s="8" t="e">
        <f t="array" ref="F128">AVERAGE(IF( [1]!tabla1[ACT_ID] = A128, [1]!tabla1[NO_UTILIZADO]))</f>
        <v>#REF!</v>
      </c>
      <c r="G128">
        <f t="array" ref="G128">COUNT(IF( [1]!tabla1[ACT_ID] = A128, [1]!tabla1[FECHA_DESPACHO]))</f>
        <v>0</v>
      </c>
      <c r="H128" s="2" t="e">
        <f t="shared" si="3"/>
        <v>#REF!</v>
      </c>
      <c r="I128" s="7" t="e">
        <f t="shared" si="4"/>
        <v>#REF!</v>
      </c>
      <c r="J128" s="7" t="e">
        <f t="shared" si="5"/>
        <v>#REF!</v>
      </c>
      <c r="K128" s="9">
        <v>0.5</v>
      </c>
      <c r="L128" s="9"/>
    </row>
    <row r="129" spans="1:12" x14ac:dyDescent="0.25">
      <c r="A129">
        <v>1215</v>
      </c>
      <c r="B129" s="7" t="e">
        <f t="array" ref="B129">MAX(IF( [1]!tabla1[ACT_ID] = A129, [1]!tabla1[max_carga]))</f>
        <v>#REF!</v>
      </c>
      <c r="C129" s="7" t="e">
        <f t="array" ref="C129">AVERAGE(IF( [1]!tabla1[ACT_ID] = A129, [1]!tabla1[NIVEL]))</f>
        <v>#REF!</v>
      </c>
      <c r="D129" s="7" t="e">
        <f t="array" ref="D129">MEDIAN(IF( [1]!tabla1[ACT_ID] = A129, [1]!tabla1[NIVEL]))</f>
        <v>#REF!</v>
      </c>
      <c r="E129" s="7" t="e">
        <f t="array" ref="E129">STDEV(IF( [1]!tabla1[ACT_ID] = A129, [1]!tabla1[NIVEL]))</f>
        <v>#REF!</v>
      </c>
      <c r="F129" s="8" t="e">
        <f t="array" ref="F129">AVERAGE(IF( [1]!tabla1[ACT_ID] = A129, [1]!tabla1[NO_UTILIZADO]))</f>
        <v>#REF!</v>
      </c>
      <c r="G129">
        <f t="array" ref="G129">COUNT(IF( [1]!tabla1[ACT_ID] = A129, [1]!tabla1[FECHA_DESPACHO]))</f>
        <v>0</v>
      </c>
      <c r="H129" s="2" t="e">
        <f t="shared" si="3"/>
        <v>#REF!</v>
      </c>
      <c r="I129" s="7" t="e">
        <f t="shared" si="4"/>
        <v>#REF!</v>
      </c>
      <c r="J129" s="7" t="e">
        <f t="shared" si="5"/>
        <v>#REF!</v>
      </c>
      <c r="K129" s="9">
        <v>0.5</v>
      </c>
      <c r="L129" s="9"/>
    </row>
    <row r="130" spans="1:12" x14ac:dyDescent="0.25">
      <c r="A130">
        <v>1216</v>
      </c>
      <c r="B130" s="7" t="e">
        <f t="array" ref="B130">MAX(IF( [1]!tabla1[ACT_ID] = A130, [1]!tabla1[max_carga]))</f>
        <v>#REF!</v>
      </c>
      <c r="C130" s="7" t="e">
        <f t="array" ref="C130">AVERAGE(IF( [1]!tabla1[ACT_ID] = A130, [1]!tabla1[NIVEL]))</f>
        <v>#REF!</v>
      </c>
      <c r="D130" s="7" t="e">
        <f t="array" ref="D130">MEDIAN(IF( [1]!tabla1[ACT_ID] = A130, [1]!tabla1[NIVEL]))</f>
        <v>#REF!</v>
      </c>
      <c r="E130" s="7" t="e">
        <f t="array" ref="E130">STDEV(IF( [1]!tabla1[ACT_ID] = A130, [1]!tabla1[NIVEL]))</f>
        <v>#REF!</v>
      </c>
      <c r="F130" s="8" t="e">
        <f t="array" ref="F130">AVERAGE(IF( [1]!tabla1[ACT_ID] = A130, [1]!tabla1[NO_UTILIZADO]))</f>
        <v>#REF!</v>
      </c>
      <c r="G130">
        <f t="array" ref="G130">COUNT(IF( [1]!tabla1[ACT_ID] = A130, [1]!tabla1[FECHA_DESPACHO]))</f>
        <v>0</v>
      </c>
      <c r="H130" s="2" t="e">
        <f t="shared" si="3"/>
        <v>#REF!</v>
      </c>
      <c r="I130" s="7" t="e">
        <f t="shared" si="4"/>
        <v>#REF!</v>
      </c>
      <c r="J130" s="7" t="e">
        <f t="shared" si="5"/>
        <v>#REF!</v>
      </c>
      <c r="K130" s="9">
        <v>0.5</v>
      </c>
      <c r="L130" s="9"/>
    </row>
    <row r="131" spans="1:12" x14ac:dyDescent="0.25">
      <c r="A131">
        <v>1217</v>
      </c>
      <c r="B131" s="7" t="e">
        <f t="array" ref="B131">MAX(IF( [1]!tabla1[ACT_ID] = A131, [1]!tabla1[max_carga]))</f>
        <v>#REF!</v>
      </c>
      <c r="C131" s="7" t="e">
        <f t="array" ref="C131">AVERAGE(IF( [1]!tabla1[ACT_ID] = A131, [1]!tabla1[NIVEL]))</f>
        <v>#REF!</v>
      </c>
      <c r="D131" s="7" t="e">
        <f t="array" ref="D131">MEDIAN(IF( [1]!tabla1[ACT_ID] = A131, [1]!tabla1[NIVEL]))</f>
        <v>#REF!</v>
      </c>
      <c r="E131" s="7" t="e">
        <f t="array" ref="E131">STDEV(IF( [1]!tabla1[ACT_ID] = A131, [1]!tabla1[NIVEL]))</f>
        <v>#REF!</v>
      </c>
      <c r="F131" s="8" t="e">
        <f t="array" ref="F131">AVERAGE(IF( [1]!tabla1[ACT_ID] = A131, [1]!tabla1[NO_UTILIZADO]))</f>
        <v>#REF!</v>
      </c>
      <c r="G131">
        <f t="array" ref="G131">COUNT(IF( [1]!tabla1[ACT_ID] = A131, [1]!tabla1[FECHA_DESPACHO]))</f>
        <v>0</v>
      </c>
      <c r="H131" s="2" t="e">
        <f t="shared" si="3"/>
        <v>#REF!</v>
      </c>
      <c r="I131" s="7" t="e">
        <f t="shared" si="4"/>
        <v>#REF!</v>
      </c>
      <c r="J131" s="7" t="e">
        <f t="shared" si="5"/>
        <v>#REF!</v>
      </c>
      <c r="K131" s="9">
        <v>0.5</v>
      </c>
      <c r="L131" s="9"/>
    </row>
    <row r="132" spans="1:12" x14ac:dyDescent="0.25">
      <c r="A132">
        <v>1218</v>
      </c>
      <c r="B132" s="7" t="e">
        <f t="array" ref="B132">MAX(IF( [1]!tabla1[ACT_ID] = A132, [1]!tabla1[max_carga]))</f>
        <v>#REF!</v>
      </c>
      <c r="C132" s="7" t="e">
        <f t="array" ref="C132">AVERAGE(IF( [1]!tabla1[ACT_ID] = A132, [1]!tabla1[NIVEL]))</f>
        <v>#REF!</v>
      </c>
      <c r="D132" s="7" t="e">
        <f t="array" ref="D132">MEDIAN(IF( [1]!tabla1[ACT_ID] = A132, [1]!tabla1[NIVEL]))</f>
        <v>#REF!</v>
      </c>
      <c r="E132" s="7" t="e">
        <f t="array" ref="E132">STDEV(IF( [1]!tabla1[ACT_ID] = A132, [1]!tabla1[NIVEL]))</f>
        <v>#REF!</v>
      </c>
      <c r="F132" s="8" t="e">
        <f t="array" ref="F132">AVERAGE(IF( [1]!tabla1[ACT_ID] = A132, [1]!tabla1[NO_UTILIZADO]))</f>
        <v>#REF!</v>
      </c>
      <c r="G132">
        <f t="array" ref="G132">COUNT(IF( [1]!tabla1[ACT_ID] = A132, [1]!tabla1[FECHA_DESPACHO]))</f>
        <v>0</v>
      </c>
      <c r="H132" s="2" t="e">
        <f t="shared" ref="H132:H195" si="6">C132/B132</f>
        <v>#REF!</v>
      </c>
      <c r="I132" s="7" t="e">
        <f t="shared" ref="I132:I195" si="7">G132*C132</f>
        <v>#REF!</v>
      </c>
      <c r="J132" s="7" t="e">
        <f t="shared" ref="J132:J195" si="8">G132*D132</f>
        <v>#REF!</v>
      </c>
      <c r="K132" s="9">
        <v>0.5</v>
      </c>
      <c r="L132" s="9"/>
    </row>
    <row r="133" spans="1:12" x14ac:dyDescent="0.25">
      <c r="A133">
        <v>1219</v>
      </c>
      <c r="B133" s="7" t="e">
        <f t="array" ref="B133">MAX(IF( [1]!tabla1[ACT_ID] = A133, [1]!tabla1[max_carga]))</f>
        <v>#REF!</v>
      </c>
      <c r="C133" s="7" t="e">
        <f t="array" ref="C133">AVERAGE(IF( [1]!tabla1[ACT_ID] = A133, [1]!tabla1[NIVEL]))</f>
        <v>#REF!</v>
      </c>
      <c r="D133" s="7" t="e">
        <f t="array" ref="D133">MEDIAN(IF( [1]!tabla1[ACT_ID] = A133, [1]!tabla1[NIVEL]))</f>
        <v>#REF!</v>
      </c>
      <c r="E133" s="7" t="e">
        <f t="array" ref="E133">STDEV(IF( [1]!tabla1[ACT_ID] = A133, [1]!tabla1[NIVEL]))</f>
        <v>#REF!</v>
      </c>
      <c r="F133" s="8" t="e">
        <f t="array" ref="F133">AVERAGE(IF( [1]!tabla1[ACT_ID] = A133, [1]!tabla1[NO_UTILIZADO]))</f>
        <v>#REF!</v>
      </c>
      <c r="G133">
        <f t="array" ref="G133">COUNT(IF( [1]!tabla1[ACT_ID] = A133, [1]!tabla1[FECHA_DESPACHO]))</f>
        <v>0</v>
      </c>
      <c r="H133" s="2" t="e">
        <f t="shared" si="6"/>
        <v>#REF!</v>
      </c>
      <c r="I133" s="7" t="e">
        <f t="shared" si="7"/>
        <v>#REF!</v>
      </c>
      <c r="J133" s="7" t="e">
        <f t="shared" si="8"/>
        <v>#REF!</v>
      </c>
      <c r="K133" s="9">
        <v>0.5</v>
      </c>
      <c r="L133" s="9"/>
    </row>
    <row r="134" spans="1:12" x14ac:dyDescent="0.25">
      <c r="A134">
        <v>13027</v>
      </c>
      <c r="B134" s="7" t="e">
        <f t="array" ref="B134">MAX(IF( [1]!tabla1[ACT_ID] = A134, [1]!tabla1[max_carga]))</f>
        <v>#REF!</v>
      </c>
      <c r="C134" s="7" t="e">
        <f t="array" ref="C134">AVERAGE(IF( [1]!tabla1[ACT_ID] = A134, [1]!tabla1[NIVEL]))</f>
        <v>#REF!</v>
      </c>
      <c r="D134" s="7" t="e">
        <f t="array" ref="D134">MEDIAN(IF( [1]!tabla1[ACT_ID] = A134, [1]!tabla1[NIVEL]))</f>
        <v>#REF!</v>
      </c>
      <c r="E134" s="7" t="e">
        <f t="array" ref="E134">STDEV(IF( [1]!tabla1[ACT_ID] = A134, [1]!tabla1[NIVEL]))</f>
        <v>#REF!</v>
      </c>
      <c r="F134" s="8" t="e">
        <f t="array" ref="F134">AVERAGE(IF( [1]!tabla1[ACT_ID] = A134, [1]!tabla1[NO_UTILIZADO]))</f>
        <v>#REF!</v>
      </c>
      <c r="G134">
        <f t="array" ref="G134">COUNT(IF( [1]!tabla1[ACT_ID] = A134, [1]!tabla1[FECHA_DESPACHO]))</f>
        <v>0</v>
      </c>
      <c r="H134" s="2" t="e">
        <f t="shared" si="6"/>
        <v>#REF!</v>
      </c>
      <c r="I134" s="7" t="e">
        <f t="shared" si="7"/>
        <v>#REF!</v>
      </c>
      <c r="J134" s="7" t="e">
        <f t="shared" si="8"/>
        <v>#REF!</v>
      </c>
      <c r="K134" s="9">
        <v>0.5</v>
      </c>
      <c r="L134" s="9"/>
    </row>
    <row r="135" spans="1:12" x14ac:dyDescent="0.25">
      <c r="A135">
        <v>13030</v>
      </c>
      <c r="B135" s="7" t="e">
        <f t="array" ref="B135">MAX(IF( [1]!tabla1[ACT_ID] = A135, [1]!tabla1[max_carga]))</f>
        <v>#REF!</v>
      </c>
      <c r="C135" s="7" t="e">
        <f t="array" ref="C135">AVERAGE(IF( [1]!tabla1[ACT_ID] = A135, [1]!tabla1[NIVEL]))</f>
        <v>#REF!</v>
      </c>
      <c r="D135" s="7" t="e">
        <f t="array" ref="D135">MEDIAN(IF( [1]!tabla1[ACT_ID] = A135, [1]!tabla1[NIVEL]))</f>
        <v>#REF!</v>
      </c>
      <c r="E135" s="7" t="e">
        <f t="array" ref="E135">STDEV(IF( [1]!tabla1[ACT_ID] = A135, [1]!tabla1[NIVEL]))</f>
        <v>#REF!</v>
      </c>
      <c r="F135" s="8" t="e">
        <f t="array" ref="F135">AVERAGE(IF( [1]!tabla1[ACT_ID] = A135, [1]!tabla1[NO_UTILIZADO]))</f>
        <v>#REF!</v>
      </c>
      <c r="G135">
        <f t="array" ref="G135">COUNT(IF( [1]!tabla1[ACT_ID] = A135, [1]!tabla1[FECHA_DESPACHO]))</f>
        <v>0</v>
      </c>
      <c r="H135" s="2" t="e">
        <f t="shared" si="6"/>
        <v>#REF!</v>
      </c>
      <c r="I135" s="7" t="e">
        <f t="shared" si="7"/>
        <v>#REF!</v>
      </c>
      <c r="J135" s="7" t="e">
        <f t="shared" si="8"/>
        <v>#REF!</v>
      </c>
      <c r="K135" s="9">
        <v>0.5</v>
      </c>
      <c r="L135" s="9"/>
    </row>
    <row r="136" spans="1:12" x14ac:dyDescent="0.25">
      <c r="A136">
        <v>13031</v>
      </c>
      <c r="B136" s="7" t="e">
        <f t="array" ref="B136">MAX(IF( [1]!tabla1[ACT_ID] = A136, [1]!tabla1[max_carga]))</f>
        <v>#REF!</v>
      </c>
      <c r="C136" s="7" t="e">
        <f t="array" ref="C136">AVERAGE(IF( [1]!tabla1[ACT_ID] = A136, [1]!tabla1[NIVEL]))</f>
        <v>#REF!</v>
      </c>
      <c r="D136" s="7" t="e">
        <f t="array" ref="D136">MEDIAN(IF( [1]!tabla1[ACT_ID] = A136, [1]!tabla1[NIVEL]))</f>
        <v>#REF!</v>
      </c>
      <c r="E136" s="7" t="e">
        <f t="array" ref="E136">STDEV(IF( [1]!tabla1[ACT_ID] = A136, [1]!tabla1[NIVEL]))</f>
        <v>#REF!</v>
      </c>
      <c r="F136" s="8" t="e">
        <f t="array" ref="F136">AVERAGE(IF( [1]!tabla1[ACT_ID] = A136, [1]!tabla1[NO_UTILIZADO]))</f>
        <v>#REF!</v>
      </c>
      <c r="G136">
        <f t="array" ref="G136">COUNT(IF( [1]!tabla1[ACT_ID] = A136, [1]!tabla1[FECHA_DESPACHO]))</f>
        <v>0</v>
      </c>
      <c r="H136" s="2" t="e">
        <f t="shared" si="6"/>
        <v>#REF!</v>
      </c>
      <c r="I136" s="7" t="e">
        <f t="shared" si="7"/>
        <v>#REF!</v>
      </c>
      <c r="J136" s="7" t="e">
        <f t="shared" si="8"/>
        <v>#REF!</v>
      </c>
      <c r="K136" s="9">
        <v>0.5</v>
      </c>
      <c r="L136" s="9"/>
    </row>
    <row r="137" spans="1:12" x14ac:dyDescent="0.25">
      <c r="A137">
        <v>13032</v>
      </c>
      <c r="B137" s="7" t="e">
        <f t="array" ref="B137">MAX(IF( [1]!tabla1[ACT_ID] = A137, [1]!tabla1[max_carga]))</f>
        <v>#REF!</v>
      </c>
      <c r="C137" s="7" t="e">
        <f t="array" ref="C137">AVERAGE(IF( [1]!tabla1[ACT_ID] = A137, [1]!tabla1[NIVEL]))</f>
        <v>#REF!</v>
      </c>
      <c r="D137" s="7" t="e">
        <f t="array" ref="D137">MEDIAN(IF( [1]!tabla1[ACT_ID] = A137, [1]!tabla1[NIVEL]))</f>
        <v>#REF!</v>
      </c>
      <c r="E137" s="7" t="e">
        <f t="array" ref="E137">STDEV(IF( [1]!tabla1[ACT_ID] = A137, [1]!tabla1[NIVEL]))</f>
        <v>#REF!</v>
      </c>
      <c r="F137" s="8" t="e">
        <f t="array" ref="F137">AVERAGE(IF( [1]!tabla1[ACT_ID] = A137, [1]!tabla1[NO_UTILIZADO]))</f>
        <v>#REF!</v>
      </c>
      <c r="G137">
        <f t="array" ref="G137">COUNT(IF( [1]!tabla1[ACT_ID] = A137, [1]!tabla1[FECHA_DESPACHO]))</f>
        <v>0</v>
      </c>
      <c r="H137" s="2" t="e">
        <f t="shared" si="6"/>
        <v>#REF!</v>
      </c>
      <c r="I137" s="7" t="e">
        <f t="shared" si="7"/>
        <v>#REF!</v>
      </c>
      <c r="J137" s="7" t="e">
        <f t="shared" si="8"/>
        <v>#REF!</v>
      </c>
      <c r="K137" s="9">
        <v>0.5</v>
      </c>
      <c r="L137" s="9"/>
    </row>
    <row r="138" spans="1:12" x14ac:dyDescent="0.25">
      <c r="A138">
        <v>13033</v>
      </c>
      <c r="B138" s="7" t="e">
        <f t="array" ref="B138">MAX(IF( [1]!tabla1[ACT_ID] = A138, [1]!tabla1[max_carga]))</f>
        <v>#REF!</v>
      </c>
      <c r="C138" s="7" t="e">
        <f t="array" ref="C138">AVERAGE(IF( [1]!tabla1[ACT_ID] = A138, [1]!tabla1[NIVEL]))</f>
        <v>#REF!</v>
      </c>
      <c r="D138" s="7" t="e">
        <f t="array" ref="D138">MEDIAN(IF( [1]!tabla1[ACT_ID] = A138, [1]!tabla1[NIVEL]))</f>
        <v>#REF!</v>
      </c>
      <c r="E138" s="7" t="e">
        <f t="array" ref="E138">STDEV(IF( [1]!tabla1[ACT_ID] = A138, [1]!tabla1[NIVEL]))</f>
        <v>#REF!</v>
      </c>
      <c r="F138" s="8" t="e">
        <f t="array" ref="F138">AVERAGE(IF( [1]!tabla1[ACT_ID] = A138, [1]!tabla1[NO_UTILIZADO]))</f>
        <v>#REF!</v>
      </c>
      <c r="G138">
        <f t="array" ref="G138">COUNT(IF( [1]!tabla1[ACT_ID] = A138, [1]!tabla1[FECHA_DESPACHO]))</f>
        <v>0</v>
      </c>
      <c r="H138" s="2" t="e">
        <f t="shared" si="6"/>
        <v>#REF!</v>
      </c>
      <c r="I138" s="7" t="e">
        <f t="shared" si="7"/>
        <v>#REF!</v>
      </c>
      <c r="J138" s="7" t="e">
        <f t="shared" si="8"/>
        <v>#REF!</v>
      </c>
      <c r="K138" s="9">
        <v>0.5</v>
      </c>
      <c r="L138" s="9"/>
    </row>
    <row r="139" spans="1:12" x14ac:dyDescent="0.25">
      <c r="A139">
        <v>13034</v>
      </c>
      <c r="B139" s="7" t="e">
        <f t="array" ref="B139">MAX(IF( [1]!tabla1[ACT_ID] = A139, [1]!tabla1[max_carga]))</f>
        <v>#REF!</v>
      </c>
      <c r="C139" s="7" t="e">
        <f t="array" ref="C139">AVERAGE(IF( [1]!tabla1[ACT_ID] = A139, [1]!tabla1[NIVEL]))</f>
        <v>#REF!</v>
      </c>
      <c r="D139" s="7" t="e">
        <f t="array" ref="D139">MEDIAN(IF( [1]!tabla1[ACT_ID] = A139, [1]!tabla1[NIVEL]))</f>
        <v>#REF!</v>
      </c>
      <c r="E139" s="7" t="e">
        <f t="array" ref="E139">STDEV(IF( [1]!tabla1[ACT_ID] = A139, [1]!tabla1[NIVEL]))</f>
        <v>#REF!</v>
      </c>
      <c r="F139" s="8" t="e">
        <f t="array" ref="F139">AVERAGE(IF( [1]!tabla1[ACT_ID] = A139, [1]!tabla1[NO_UTILIZADO]))</f>
        <v>#REF!</v>
      </c>
      <c r="G139">
        <f t="array" ref="G139">COUNT(IF( [1]!tabla1[ACT_ID] = A139, [1]!tabla1[FECHA_DESPACHO]))</f>
        <v>0</v>
      </c>
      <c r="H139" s="2" t="e">
        <f t="shared" si="6"/>
        <v>#REF!</v>
      </c>
      <c r="I139" s="7" t="e">
        <f t="shared" si="7"/>
        <v>#REF!</v>
      </c>
      <c r="J139" s="7" t="e">
        <f t="shared" si="8"/>
        <v>#REF!</v>
      </c>
      <c r="K139" s="9">
        <v>0.5</v>
      </c>
      <c r="L139" s="9"/>
    </row>
    <row r="140" spans="1:12" x14ac:dyDescent="0.25">
      <c r="A140">
        <v>13035</v>
      </c>
      <c r="B140" s="7" t="e">
        <f t="array" ref="B140">MAX(IF( [1]!tabla1[ACT_ID] = A140, [1]!tabla1[max_carga]))</f>
        <v>#REF!</v>
      </c>
      <c r="C140" s="7" t="e">
        <f t="array" ref="C140">AVERAGE(IF( [1]!tabla1[ACT_ID] = A140, [1]!tabla1[NIVEL]))</f>
        <v>#REF!</v>
      </c>
      <c r="D140" s="7" t="e">
        <f t="array" ref="D140">MEDIAN(IF( [1]!tabla1[ACT_ID] = A140, [1]!tabla1[NIVEL]))</f>
        <v>#REF!</v>
      </c>
      <c r="E140" s="7" t="e">
        <f t="array" ref="E140">STDEV(IF( [1]!tabla1[ACT_ID] = A140, [1]!tabla1[NIVEL]))</f>
        <v>#REF!</v>
      </c>
      <c r="F140" s="8" t="e">
        <f t="array" ref="F140">AVERAGE(IF( [1]!tabla1[ACT_ID] = A140, [1]!tabla1[NO_UTILIZADO]))</f>
        <v>#REF!</v>
      </c>
      <c r="G140">
        <f t="array" ref="G140">COUNT(IF( [1]!tabla1[ACT_ID] = A140, [1]!tabla1[FECHA_DESPACHO]))</f>
        <v>0</v>
      </c>
      <c r="H140" s="2" t="e">
        <f t="shared" si="6"/>
        <v>#REF!</v>
      </c>
      <c r="I140" s="7" t="e">
        <f t="shared" si="7"/>
        <v>#REF!</v>
      </c>
      <c r="J140" s="7" t="e">
        <f t="shared" si="8"/>
        <v>#REF!</v>
      </c>
      <c r="K140" s="9">
        <v>0.5</v>
      </c>
      <c r="L140" s="9"/>
    </row>
    <row r="141" spans="1:12" x14ac:dyDescent="0.25">
      <c r="A141">
        <v>13036</v>
      </c>
      <c r="B141" s="7" t="e">
        <f t="array" ref="B141">MAX(IF( [1]!tabla1[ACT_ID] = A141, [1]!tabla1[max_carga]))</f>
        <v>#REF!</v>
      </c>
      <c r="C141" s="7" t="e">
        <f t="array" ref="C141">AVERAGE(IF( [1]!tabla1[ACT_ID] = A141, [1]!tabla1[NIVEL]))</f>
        <v>#REF!</v>
      </c>
      <c r="D141" s="7" t="e">
        <f t="array" ref="D141">MEDIAN(IF( [1]!tabla1[ACT_ID] = A141, [1]!tabla1[NIVEL]))</f>
        <v>#REF!</v>
      </c>
      <c r="E141" s="7" t="e">
        <f t="array" ref="E141">STDEV(IF( [1]!tabla1[ACT_ID] = A141, [1]!tabla1[NIVEL]))</f>
        <v>#REF!</v>
      </c>
      <c r="F141" s="8" t="e">
        <f t="array" ref="F141">AVERAGE(IF( [1]!tabla1[ACT_ID] = A141, [1]!tabla1[NO_UTILIZADO]))</f>
        <v>#REF!</v>
      </c>
      <c r="G141">
        <f t="array" ref="G141">COUNT(IF( [1]!tabla1[ACT_ID] = A141, [1]!tabla1[FECHA_DESPACHO]))</f>
        <v>0</v>
      </c>
      <c r="H141" s="2" t="e">
        <f t="shared" si="6"/>
        <v>#REF!</v>
      </c>
      <c r="I141" s="7" t="e">
        <f t="shared" si="7"/>
        <v>#REF!</v>
      </c>
      <c r="J141" s="7" t="e">
        <f t="shared" si="8"/>
        <v>#REF!</v>
      </c>
      <c r="K141" s="9">
        <v>0.5</v>
      </c>
      <c r="L141" s="9"/>
    </row>
    <row r="142" spans="1:12" x14ac:dyDescent="0.25">
      <c r="A142">
        <v>13037</v>
      </c>
      <c r="B142" s="7" t="e">
        <f t="array" ref="B142">MAX(IF( [1]!tabla1[ACT_ID] = A142, [1]!tabla1[max_carga]))</f>
        <v>#REF!</v>
      </c>
      <c r="C142" s="7" t="e">
        <f t="array" ref="C142">AVERAGE(IF( [1]!tabla1[ACT_ID] = A142, [1]!tabla1[NIVEL]))</f>
        <v>#REF!</v>
      </c>
      <c r="D142" s="7" t="e">
        <f t="array" ref="D142">MEDIAN(IF( [1]!tabla1[ACT_ID] = A142, [1]!tabla1[NIVEL]))</f>
        <v>#REF!</v>
      </c>
      <c r="E142" s="7" t="e">
        <f t="array" ref="E142">STDEV(IF( [1]!tabla1[ACT_ID] = A142, [1]!tabla1[NIVEL]))</f>
        <v>#REF!</v>
      </c>
      <c r="F142" s="8" t="e">
        <f t="array" ref="F142">AVERAGE(IF( [1]!tabla1[ACT_ID] = A142, [1]!tabla1[NO_UTILIZADO]))</f>
        <v>#REF!</v>
      </c>
      <c r="G142">
        <f t="array" ref="G142">COUNT(IF( [1]!tabla1[ACT_ID] = A142, [1]!tabla1[FECHA_DESPACHO]))</f>
        <v>0</v>
      </c>
      <c r="H142" s="2" t="e">
        <f t="shared" si="6"/>
        <v>#REF!</v>
      </c>
      <c r="I142" s="7" t="e">
        <f t="shared" si="7"/>
        <v>#REF!</v>
      </c>
      <c r="J142" s="7" t="e">
        <f t="shared" si="8"/>
        <v>#REF!</v>
      </c>
      <c r="K142" s="9">
        <v>0.5</v>
      </c>
      <c r="L142" s="9"/>
    </row>
    <row r="143" spans="1:12" x14ac:dyDescent="0.25">
      <c r="A143">
        <v>13038</v>
      </c>
      <c r="B143" s="7" t="e">
        <f t="array" ref="B143">MAX(IF( [1]!tabla1[ACT_ID] = A143, [1]!tabla1[max_carga]))</f>
        <v>#REF!</v>
      </c>
      <c r="C143" s="7" t="e">
        <f t="array" ref="C143">AVERAGE(IF( [1]!tabla1[ACT_ID] = A143, [1]!tabla1[NIVEL]))</f>
        <v>#REF!</v>
      </c>
      <c r="D143" s="7" t="e">
        <f t="array" ref="D143">MEDIAN(IF( [1]!tabla1[ACT_ID] = A143, [1]!tabla1[NIVEL]))</f>
        <v>#REF!</v>
      </c>
      <c r="E143" s="7" t="e">
        <f t="array" ref="E143">STDEV(IF( [1]!tabla1[ACT_ID] = A143, [1]!tabla1[NIVEL]))</f>
        <v>#REF!</v>
      </c>
      <c r="F143" s="8" t="e">
        <f t="array" ref="F143">AVERAGE(IF( [1]!tabla1[ACT_ID] = A143, [1]!tabla1[NO_UTILIZADO]))</f>
        <v>#REF!</v>
      </c>
      <c r="G143">
        <f t="array" ref="G143">COUNT(IF( [1]!tabla1[ACT_ID] = A143, [1]!tabla1[FECHA_DESPACHO]))</f>
        <v>0</v>
      </c>
      <c r="H143" s="2" t="e">
        <f t="shared" si="6"/>
        <v>#REF!</v>
      </c>
      <c r="I143" s="7" t="e">
        <f t="shared" si="7"/>
        <v>#REF!</v>
      </c>
      <c r="J143" s="7" t="e">
        <f t="shared" si="8"/>
        <v>#REF!</v>
      </c>
      <c r="K143" s="9">
        <v>0.5</v>
      </c>
      <c r="L143" s="9"/>
    </row>
    <row r="144" spans="1:12" x14ac:dyDescent="0.25">
      <c r="A144">
        <v>13039</v>
      </c>
      <c r="B144" s="7" t="e">
        <f t="array" ref="B144">MAX(IF( [1]!tabla1[ACT_ID] = A144, [1]!tabla1[max_carga]))</f>
        <v>#REF!</v>
      </c>
      <c r="C144" s="7" t="e">
        <f t="array" ref="C144">AVERAGE(IF( [1]!tabla1[ACT_ID] = A144, [1]!tabla1[NIVEL]))</f>
        <v>#REF!</v>
      </c>
      <c r="D144" s="7" t="e">
        <f t="array" ref="D144">MEDIAN(IF( [1]!tabla1[ACT_ID] = A144, [1]!tabla1[NIVEL]))</f>
        <v>#REF!</v>
      </c>
      <c r="E144" s="7" t="e">
        <f t="array" ref="E144">STDEV(IF( [1]!tabla1[ACT_ID] = A144, [1]!tabla1[NIVEL]))</f>
        <v>#REF!</v>
      </c>
      <c r="F144" s="8" t="e">
        <f t="array" ref="F144">AVERAGE(IF( [1]!tabla1[ACT_ID] = A144, [1]!tabla1[NO_UTILIZADO]))</f>
        <v>#REF!</v>
      </c>
      <c r="G144">
        <f t="array" ref="G144">COUNT(IF( [1]!tabla1[ACT_ID] = A144, [1]!tabla1[FECHA_DESPACHO]))</f>
        <v>0</v>
      </c>
      <c r="H144" s="2" t="e">
        <f t="shared" si="6"/>
        <v>#REF!</v>
      </c>
      <c r="I144" s="7" t="e">
        <f t="shared" si="7"/>
        <v>#REF!</v>
      </c>
      <c r="J144" s="7" t="e">
        <f t="shared" si="8"/>
        <v>#REF!</v>
      </c>
      <c r="K144" s="9">
        <v>0.5</v>
      </c>
      <c r="L144" s="9"/>
    </row>
    <row r="145" spans="1:12" x14ac:dyDescent="0.25">
      <c r="A145">
        <v>13041</v>
      </c>
      <c r="B145" s="7" t="e">
        <f t="array" ref="B145">MAX(IF( [1]!tabla1[ACT_ID] = A145, [1]!tabla1[max_carga]))</f>
        <v>#REF!</v>
      </c>
      <c r="C145" s="7" t="e">
        <f t="array" ref="C145">AVERAGE(IF( [1]!tabla1[ACT_ID] = A145, [1]!tabla1[NIVEL]))</f>
        <v>#REF!</v>
      </c>
      <c r="D145" s="7" t="e">
        <f t="array" ref="D145">MEDIAN(IF( [1]!tabla1[ACT_ID] = A145, [1]!tabla1[NIVEL]))</f>
        <v>#REF!</v>
      </c>
      <c r="E145" s="7" t="e">
        <f t="array" ref="E145">STDEV(IF( [1]!tabla1[ACT_ID] = A145, [1]!tabla1[NIVEL]))</f>
        <v>#REF!</v>
      </c>
      <c r="F145" s="8" t="e">
        <f t="array" ref="F145">AVERAGE(IF( [1]!tabla1[ACT_ID] = A145, [1]!tabla1[NO_UTILIZADO]))</f>
        <v>#REF!</v>
      </c>
      <c r="G145">
        <f t="array" ref="G145">COUNT(IF( [1]!tabla1[ACT_ID] = A145, [1]!tabla1[FECHA_DESPACHO]))</f>
        <v>0</v>
      </c>
      <c r="H145" s="2" t="e">
        <f t="shared" si="6"/>
        <v>#REF!</v>
      </c>
      <c r="I145" s="7" t="e">
        <f t="shared" si="7"/>
        <v>#REF!</v>
      </c>
      <c r="J145" s="7" t="e">
        <f t="shared" si="8"/>
        <v>#REF!</v>
      </c>
      <c r="K145" s="9">
        <v>0.5</v>
      </c>
      <c r="L145" s="9"/>
    </row>
    <row r="146" spans="1:12" x14ac:dyDescent="0.25">
      <c r="A146">
        <v>13042</v>
      </c>
      <c r="B146" s="7" t="e">
        <f t="array" ref="B146">MAX(IF( [1]!tabla1[ACT_ID] = A146, [1]!tabla1[max_carga]))</f>
        <v>#REF!</v>
      </c>
      <c r="C146" s="7" t="e">
        <f t="array" ref="C146">AVERAGE(IF( [1]!tabla1[ACT_ID] = A146, [1]!tabla1[NIVEL]))</f>
        <v>#REF!</v>
      </c>
      <c r="D146" s="7" t="e">
        <f t="array" ref="D146">MEDIAN(IF( [1]!tabla1[ACT_ID] = A146, [1]!tabla1[NIVEL]))</f>
        <v>#REF!</v>
      </c>
      <c r="E146" s="7" t="e">
        <f t="array" ref="E146">STDEV(IF( [1]!tabla1[ACT_ID] = A146, [1]!tabla1[NIVEL]))</f>
        <v>#REF!</v>
      </c>
      <c r="F146" s="8" t="e">
        <f t="array" ref="F146">AVERAGE(IF( [1]!tabla1[ACT_ID] = A146, [1]!tabla1[NO_UTILIZADO]))</f>
        <v>#REF!</v>
      </c>
      <c r="G146">
        <f t="array" ref="G146">COUNT(IF( [1]!tabla1[ACT_ID] = A146, [1]!tabla1[FECHA_DESPACHO]))</f>
        <v>0</v>
      </c>
      <c r="H146" s="2" t="e">
        <f t="shared" si="6"/>
        <v>#REF!</v>
      </c>
      <c r="I146" s="7" t="e">
        <f t="shared" si="7"/>
        <v>#REF!</v>
      </c>
      <c r="J146" s="7" t="e">
        <f t="shared" si="8"/>
        <v>#REF!</v>
      </c>
      <c r="K146" s="9">
        <v>0.5</v>
      </c>
      <c r="L146" s="9"/>
    </row>
    <row r="147" spans="1:12" x14ac:dyDescent="0.25">
      <c r="A147">
        <v>13043</v>
      </c>
      <c r="B147" s="7" t="e">
        <f t="array" ref="B147">MAX(IF( [1]!tabla1[ACT_ID] = A147, [1]!tabla1[max_carga]))</f>
        <v>#REF!</v>
      </c>
      <c r="C147" s="7" t="e">
        <f t="array" ref="C147">AVERAGE(IF( [1]!tabla1[ACT_ID] = A147, [1]!tabla1[NIVEL]))</f>
        <v>#REF!</v>
      </c>
      <c r="D147" s="7" t="e">
        <f t="array" ref="D147">MEDIAN(IF( [1]!tabla1[ACT_ID] = A147, [1]!tabla1[NIVEL]))</f>
        <v>#REF!</v>
      </c>
      <c r="E147" s="7" t="e">
        <f t="array" ref="E147">STDEV(IF( [1]!tabla1[ACT_ID] = A147, [1]!tabla1[NIVEL]))</f>
        <v>#REF!</v>
      </c>
      <c r="F147" s="8" t="e">
        <f t="array" ref="F147">AVERAGE(IF( [1]!tabla1[ACT_ID] = A147, [1]!tabla1[NO_UTILIZADO]))</f>
        <v>#REF!</v>
      </c>
      <c r="G147">
        <f t="array" ref="G147">COUNT(IF( [1]!tabla1[ACT_ID] = A147, [1]!tabla1[FECHA_DESPACHO]))</f>
        <v>0</v>
      </c>
      <c r="H147" s="2" t="e">
        <f t="shared" si="6"/>
        <v>#REF!</v>
      </c>
      <c r="I147" s="7" t="e">
        <f t="shared" si="7"/>
        <v>#REF!</v>
      </c>
      <c r="J147" s="7" t="e">
        <f t="shared" si="8"/>
        <v>#REF!</v>
      </c>
      <c r="K147" s="9">
        <v>0.5</v>
      </c>
      <c r="L147" s="9"/>
    </row>
    <row r="148" spans="1:12" x14ac:dyDescent="0.25">
      <c r="A148">
        <v>13044</v>
      </c>
      <c r="B148" s="7" t="e">
        <f t="array" ref="B148">MAX(IF( [1]!tabla1[ACT_ID] = A148, [1]!tabla1[max_carga]))</f>
        <v>#REF!</v>
      </c>
      <c r="C148" s="7" t="e">
        <f t="array" ref="C148">AVERAGE(IF( [1]!tabla1[ACT_ID] = A148, [1]!tabla1[NIVEL]))</f>
        <v>#REF!</v>
      </c>
      <c r="D148" s="7" t="e">
        <f t="array" ref="D148">MEDIAN(IF( [1]!tabla1[ACT_ID] = A148, [1]!tabla1[NIVEL]))</f>
        <v>#REF!</v>
      </c>
      <c r="E148" s="7" t="e">
        <f t="array" ref="E148">STDEV(IF( [1]!tabla1[ACT_ID] = A148, [1]!tabla1[NIVEL]))</f>
        <v>#REF!</v>
      </c>
      <c r="F148" s="8" t="e">
        <f t="array" ref="F148">AVERAGE(IF( [1]!tabla1[ACT_ID] = A148, [1]!tabla1[NO_UTILIZADO]))</f>
        <v>#REF!</v>
      </c>
      <c r="G148">
        <f t="array" ref="G148">COUNT(IF( [1]!tabla1[ACT_ID] = A148, [1]!tabla1[FECHA_DESPACHO]))</f>
        <v>0</v>
      </c>
      <c r="H148" s="2" t="e">
        <f t="shared" si="6"/>
        <v>#REF!</v>
      </c>
      <c r="I148" s="7" t="e">
        <f t="shared" si="7"/>
        <v>#REF!</v>
      </c>
      <c r="J148" s="7" t="e">
        <f t="shared" si="8"/>
        <v>#REF!</v>
      </c>
      <c r="K148" s="9">
        <v>0.5</v>
      </c>
      <c r="L148" s="9"/>
    </row>
    <row r="149" spans="1:12" x14ac:dyDescent="0.25">
      <c r="A149">
        <v>13045</v>
      </c>
      <c r="B149" s="7" t="e">
        <f t="array" ref="B149">MAX(IF( [1]!tabla1[ACT_ID] = A149, [1]!tabla1[max_carga]))</f>
        <v>#REF!</v>
      </c>
      <c r="C149" s="7" t="e">
        <f t="array" ref="C149">AVERAGE(IF( [1]!tabla1[ACT_ID] = A149, [1]!tabla1[NIVEL]))</f>
        <v>#REF!</v>
      </c>
      <c r="D149" s="7" t="e">
        <f t="array" ref="D149">MEDIAN(IF( [1]!tabla1[ACT_ID] = A149, [1]!tabla1[NIVEL]))</f>
        <v>#REF!</v>
      </c>
      <c r="E149" s="7" t="e">
        <f t="array" ref="E149">STDEV(IF( [1]!tabla1[ACT_ID] = A149, [1]!tabla1[NIVEL]))</f>
        <v>#REF!</v>
      </c>
      <c r="F149" s="8" t="e">
        <f t="array" ref="F149">AVERAGE(IF( [1]!tabla1[ACT_ID] = A149, [1]!tabla1[NO_UTILIZADO]))</f>
        <v>#REF!</v>
      </c>
      <c r="G149">
        <f t="array" ref="G149">COUNT(IF( [1]!tabla1[ACT_ID] = A149, [1]!tabla1[FECHA_DESPACHO]))</f>
        <v>0</v>
      </c>
      <c r="H149" s="2" t="e">
        <f t="shared" si="6"/>
        <v>#REF!</v>
      </c>
      <c r="I149" s="7" t="e">
        <f t="shared" si="7"/>
        <v>#REF!</v>
      </c>
      <c r="J149" s="7" t="e">
        <f t="shared" si="8"/>
        <v>#REF!</v>
      </c>
      <c r="K149" s="9">
        <v>0.5</v>
      </c>
      <c r="L149" s="9"/>
    </row>
    <row r="150" spans="1:12" x14ac:dyDescent="0.25">
      <c r="A150">
        <v>13050</v>
      </c>
      <c r="B150" s="7" t="e">
        <f t="array" ref="B150">MAX(IF( [1]!tabla1[ACT_ID] = A150, [1]!tabla1[max_carga]))</f>
        <v>#REF!</v>
      </c>
      <c r="C150" s="7" t="e">
        <f t="array" ref="C150">AVERAGE(IF( [1]!tabla1[ACT_ID] = A150, [1]!tabla1[NIVEL]))</f>
        <v>#REF!</v>
      </c>
      <c r="D150" s="7" t="e">
        <f t="array" ref="D150">MEDIAN(IF( [1]!tabla1[ACT_ID] = A150, [1]!tabla1[NIVEL]))</f>
        <v>#REF!</v>
      </c>
      <c r="E150" s="7" t="e">
        <f t="array" ref="E150">STDEV(IF( [1]!tabla1[ACT_ID] = A150, [1]!tabla1[NIVEL]))</f>
        <v>#REF!</v>
      </c>
      <c r="F150" s="8" t="e">
        <f t="array" ref="F150">AVERAGE(IF( [1]!tabla1[ACT_ID] = A150, [1]!tabla1[NO_UTILIZADO]))</f>
        <v>#REF!</v>
      </c>
      <c r="G150">
        <f t="array" ref="G150">COUNT(IF( [1]!tabla1[ACT_ID] = A150, [1]!tabla1[FECHA_DESPACHO]))</f>
        <v>0</v>
      </c>
      <c r="H150" s="2" t="e">
        <f t="shared" si="6"/>
        <v>#REF!</v>
      </c>
      <c r="I150" s="7" t="e">
        <f t="shared" si="7"/>
        <v>#REF!</v>
      </c>
      <c r="J150" s="7" t="e">
        <f t="shared" si="8"/>
        <v>#REF!</v>
      </c>
      <c r="K150" s="9">
        <v>0.5</v>
      </c>
      <c r="L150" s="9"/>
    </row>
    <row r="151" spans="1:12" x14ac:dyDescent="0.25">
      <c r="A151">
        <v>13051</v>
      </c>
      <c r="B151" s="7" t="e">
        <f t="array" ref="B151">MAX(IF( [1]!tabla1[ACT_ID] = A151, [1]!tabla1[max_carga]))</f>
        <v>#REF!</v>
      </c>
      <c r="C151" s="7" t="e">
        <f t="array" ref="C151">AVERAGE(IF( [1]!tabla1[ACT_ID] = A151, [1]!tabla1[NIVEL]))</f>
        <v>#REF!</v>
      </c>
      <c r="D151" s="7" t="e">
        <f t="array" ref="D151">MEDIAN(IF( [1]!tabla1[ACT_ID] = A151, [1]!tabla1[NIVEL]))</f>
        <v>#REF!</v>
      </c>
      <c r="E151" s="7" t="e">
        <f t="array" ref="E151">STDEV(IF( [1]!tabla1[ACT_ID] = A151, [1]!tabla1[NIVEL]))</f>
        <v>#REF!</v>
      </c>
      <c r="F151" s="8" t="e">
        <f t="array" ref="F151">AVERAGE(IF( [1]!tabla1[ACT_ID] = A151, [1]!tabla1[NO_UTILIZADO]))</f>
        <v>#REF!</v>
      </c>
      <c r="G151">
        <f t="array" ref="G151">COUNT(IF( [1]!tabla1[ACT_ID] = A151, [1]!tabla1[FECHA_DESPACHO]))</f>
        <v>0</v>
      </c>
      <c r="H151" s="2" t="e">
        <f t="shared" si="6"/>
        <v>#REF!</v>
      </c>
      <c r="I151" s="7" t="e">
        <f t="shared" si="7"/>
        <v>#REF!</v>
      </c>
      <c r="J151" s="7" t="e">
        <f t="shared" si="8"/>
        <v>#REF!</v>
      </c>
      <c r="K151" s="9">
        <v>0.5</v>
      </c>
      <c r="L151" s="9"/>
    </row>
    <row r="152" spans="1:12" x14ac:dyDescent="0.25">
      <c r="A152">
        <v>13052</v>
      </c>
      <c r="B152" s="7" t="e">
        <f t="array" ref="B152">MAX(IF( [1]!tabla1[ACT_ID] = A152, [1]!tabla1[max_carga]))</f>
        <v>#REF!</v>
      </c>
      <c r="C152" s="7" t="e">
        <f t="array" ref="C152">AVERAGE(IF( [1]!tabla1[ACT_ID] = A152, [1]!tabla1[NIVEL]))</f>
        <v>#REF!</v>
      </c>
      <c r="D152" s="7" t="e">
        <f t="array" ref="D152">MEDIAN(IF( [1]!tabla1[ACT_ID] = A152, [1]!tabla1[NIVEL]))</f>
        <v>#REF!</v>
      </c>
      <c r="E152" s="7" t="e">
        <f t="array" ref="E152">STDEV(IF( [1]!tabla1[ACT_ID] = A152, [1]!tabla1[NIVEL]))</f>
        <v>#REF!</v>
      </c>
      <c r="F152" s="8" t="e">
        <f t="array" ref="F152">AVERAGE(IF( [1]!tabla1[ACT_ID] = A152, [1]!tabla1[NO_UTILIZADO]))</f>
        <v>#REF!</v>
      </c>
      <c r="G152">
        <f t="array" ref="G152">COUNT(IF( [1]!tabla1[ACT_ID] = A152, [1]!tabla1[FECHA_DESPACHO]))</f>
        <v>0</v>
      </c>
      <c r="H152" s="2" t="e">
        <f t="shared" si="6"/>
        <v>#REF!</v>
      </c>
      <c r="I152" s="7" t="e">
        <f t="shared" si="7"/>
        <v>#REF!</v>
      </c>
      <c r="J152" s="7" t="e">
        <f t="shared" si="8"/>
        <v>#REF!</v>
      </c>
      <c r="K152" s="9">
        <v>0.5</v>
      </c>
      <c r="L152" s="9"/>
    </row>
    <row r="153" spans="1:12" x14ac:dyDescent="0.25">
      <c r="A153">
        <v>13053</v>
      </c>
      <c r="B153" s="7" t="e">
        <f t="array" ref="B153">MAX(IF( [1]!tabla1[ACT_ID] = A153, [1]!tabla1[max_carga]))</f>
        <v>#REF!</v>
      </c>
      <c r="C153" s="7" t="e">
        <f t="array" ref="C153">AVERAGE(IF( [1]!tabla1[ACT_ID] = A153, [1]!tabla1[NIVEL]))</f>
        <v>#REF!</v>
      </c>
      <c r="D153" s="7" t="e">
        <f t="array" ref="D153">MEDIAN(IF( [1]!tabla1[ACT_ID] = A153, [1]!tabla1[NIVEL]))</f>
        <v>#REF!</v>
      </c>
      <c r="E153" s="7" t="e">
        <f t="array" ref="E153">STDEV(IF( [1]!tabla1[ACT_ID] = A153, [1]!tabla1[NIVEL]))</f>
        <v>#REF!</v>
      </c>
      <c r="F153" s="8" t="e">
        <f t="array" ref="F153">AVERAGE(IF( [1]!tabla1[ACT_ID] = A153, [1]!tabla1[NO_UTILIZADO]))</f>
        <v>#REF!</v>
      </c>
      <c r="G153">
        <f t="array" ref="G153">COUNT(IF( [1]!tabla1[ACT_ID] = A153, [1]!tabla1[FECHA_DESPACHO]))</f>
        <v>0</v>
      </c>
      <c r="H153" s="2" t="e">
        <f t="shared" si="6"/>
        <v>#REF!</v>
      </c>
      <c r="I153" s="7" t="e">
        <f t="shared" si="7"/>
        <v>#REF!</v>
      </c>
      <c r="J153" s="7" t="e">
        <f t="shared" si="8"/>
        <v>#REF!</v>
      </c>
      <c r="K153" s="9">
        <v>0.5</v>
      </c>
      <c r="L153" s="9"/>
    </row>
    <row r="154" spans="1:12" x14ac:dyDescent="0.25">
      <c r="A154">
        <v>13054</v>
      </c>
      <c r="B154" s="7" t="e">
        <f t="array" ref="B154">MAX(IF( [1]!tabla1[ACT_ID] = A154, [1]!tabla1[max_carga]))</f>
        <v>#REF!</v>
      </c>
      <c r="C154" s="7" t="e">
        <f t="array" ref="C154">AVERAGE(IF( [1]!tabla1[ACT_ID] = A154, [1]!tabla1[NIVEL]))</f>
        <v>#REF!</v>
      </c>
      <c r="D154" s="7" t="e">
        <f t="array" ref="D154">MEDIAN(IF( [1]!tabla1[ACT_ID] = A154, [1]!tabla1[NIVEL]))</f>
        <v>#REF!</v>
      </c>
      <c r="E154" s="7" t="e">
        <f t="array" ref="E154">STDEV(IF( [1]!tabla1[ACT_ID] = A154, [1]!tabla1[NIVEL]))</f>
        <v>#REF!</v>
      </c>
      <c r="F154" s="8" t="e">
        <f t="array" ref="F154">AVERAGE(IF( [1]!tabla1[ACT_ID] = A154, [1]!tabla1[NO_UTILIZADO]))</f>
        <v>#REF!</v>
      </c>
      <c r="G154">
        <f t="array" ref="G154">COUNT(IF( [1]!tabla1[ACT_ID] = A154, [1]!tabla1[FECHA_DESPACHO]))</f>
        <v>0</v>
      </c>
      <c r="H154" s="2" t="e">
        <f t="shared" si="6"/>
        <v>#REF!</v>
      </c>
      <c r="I154" s="7" t="e">
        <f t="shared" si="7"/>
        <v>#REF!</v>
      </c>
      <c r="J154" s="7" t="e">
        <f t="shared" si="8"/>
        <v>#REF!</v>
      </c>
      <c r="K154" s="9">
        <v>0.5</v>
      </c>
      <c r="L154" s="9"/>
    </row>
    <row r="155" spans="1:12" x14ac:dyDescent="0.25">
      <c r="A155">
        <v>13055</v>
      </c>
      <c r="B155" s="7" t="e">
        <f t="array" ref="B155">MAX(IF( [1]!tabla1[ACT_ID] = A155, [1]!tabla1[max_carga]))</f>
        <v>#REF!</v>
      </c>
      <c r="C155" s="7" t="e">
        <f t="array" ref="C155">AVERAGE(IF( [1]!tabla1[ACT_ID] = A155, [1]!tabla1[NIVEL]))</f>
        <v>#REF!</v>
      </c>
      <c r="D155" s="7" t="e">
        <f t="array" ref="D155">MEDIAN(IF( [1]!tabla1[ACT_ID] = A155, [1]!tabla1[NIVEL]))</f>
        <v>#REF!</v>
      </c>
      <c r="E155" s="7" t="e">
        <f t="array" ref="E155">STDEV(IF( [1]!tabla1[ACT_ID] = A155, [1]!tabla1[NIVEL]))</f>
        <v>#REF!</v>
      </c>
      <c r="F155" s="8" t="e">
        <f t="array" ref="F155">AVERAGE(IF( [1]!tabla1[ACT_ID] = A155, [1]!tabla1[NO_UTILIZADO]))</f>
        <v>#REF!</v>
      </c>
      <c r="G155">
        <f t="array" ref="G155">COUNT(IF( [1]!tabla1[ACT_ID] = A155, [1]!tabla1[FECHA_DESPACHO]))</f>
        <v>0</v>
      </c>
      <c r="H155" s="2" t="e">
        <f t="shared" si="6"/>
        <v>#REF!</v>
      </c>
      <c r="I155" s="7" t="e">
        <f t="shared" si="7"/>
        <v>#REF!</v>
      </c>
      <c r="J155" s="7" t="e">
        <f t="shared" si="8"/>
        <v>#REF!</v>
      </c>
      <c r="K155" s="9">
        <v>0.5</v>
      </c>
      <c r="L155" s="9"/>
    </row>
    <row r="156" spans="1:12" x14ac:dyDescent="0.25">
      <c r="A156">
        <v>13056</v>
      </c>
      <c r="B156" s="7" t="e">
        <f t="array" ref="B156">MAX(IF( [1]!tabla1[ACT_ID] = A156, [1]!tabla1[max_carga]))</f>
        <v>#REF!</v>
      </c>
      <c r="C156" s="7" t="e">
        <f t="array" ref="C156">AVERAGE(IF( [1]!tabla1[ACT_ID] = A156, [1]!tabla1[NIVEL]))</f>
        <v>#REF!</v>
      </c>
      <c r="D156" s="7" t="e">
        <f t="array" ref="D156">MEDIAN(IF( [1]!tabla1[ACT_ID] = A156, [1]!tabla1[NIVEL]))</f>
        <v>#REF!</v>
      </c>
      <c r="E156" s="7" t="e">
        <f t="array" ref="E156">STDEV(IF( [1]!tabla1[ACT_ID] = A156, [1]!tabla1[NIVEL]))</f>
        <v>#REF!</v>
      </c>
      <c r="F156" s="8" t="e">
        <f t="array" ref="F156">AVERAGE(IF( [1]!tabla1[ACT_ID] = A156, [1]!tabla1[NO_UTILIZADO]))</f>
        <v>#REF!</v>
      </c>
      <c r="G156">
        <f t="array" ref="G156">COUNT(IF( [1]!tabla1[ACT_ID] = A156, [1]!tabla1[FECHA_DESPACHO]))</f>
        <v>0</v>
      </c>
      <c r="H156" s="2" t="e">
        <f t="shared" si="6"/>
        <v>#REF!</v>
      </c>
      <c r="I156" s="7" t="e">
        <f t="shared" si="7"/>
        <v>#REF!</v>
      </c>
      <c r="J156" s="7" t="e">
        <f t="shared" si="8"/>
        <v>#REF!</v>
      </c>
      <c r="K156" s="9">
        <v>0.5</v>
      </c>
      <c r="L156" s="9"/>
    </row>
    <row r="157" spans="1:12" x14ac:dyDescent="0.25">
      <c r="A157">
        <v>13057</v>
      </c>
      <c r="B157" s="7" t="e">
        <f t="array" ref="B157">MAX(IF( [1]!tabla1[ACT_ID] = A157, [1]!tabla1[max_carga]))</f>
        <v>#REF!</v>
      </c>
      <c r="C157" s="7" t="e">
        <f t="array" ref="C157">AVERAGE(IF( [1]!tabla1[ACT_ID] = A157, [1]!tabla1[NIVEL]))</f>
        <v>#REF!</v>
      </c>
      <c r="D157" s="7" t="e">
        <f t="array" ref="D157">MEDIAN(IF( [1]!tabla1[ACT_ID] = A157, [1]!tabla1[NIVEL]))</f>
        <v>#REF!</v>
      </c>
      <c r="E157" s="7" t="e">
        <f t="array" ref="E157">STDEV(IF( [1]!tabla1[ACT_ID] = A157, [1]!tabla1[NIVEL]))</f>
        <v>#REF!</v>
      </c>
      <c r="F157" s="8" t="e">
        <f t="array" ref="F157">AVERAGE(IF( [1]!tabla1[ACT_ID] = A157, [1]!tabla1[NO_UTILIZADO]))</f>
        <v>#REF!</v>
      </c>
      <c r="G157">
        <f t="array" ref="G157">COUNT(IF( [1]!tabla1[ACT_ID] = A157, [1]!tabla1[FECHA_DESPACHO]))</f>
        <v>0</v>
      </c>
      <c r="H157" s="2" t="e">
        <f t="shared" si="6"/>
        <v>#REF!</v>
      </c>
      <c r="I157" s="7" t="e">
        <f t="shared" si="7"/>
        <v>#REF!</v>
      </c>
      <c r="J157" s="7" t="e">
        <f t="shared" si="8"/>
        <v>#REF!</v>
      </c>
      <c r="K157" s="9">
        <v>0.5</v>
      </c>
      <c r="L157" s="9"/>
    </row>
    <row r="158" spans="1:12" x14ac:dyDescent="0.25">
      <c r="A158">
        <v>13058</v>
      </c>
      <c r="B158" s="7" t="e">
        <f t="array" ref="B158">MAX(IF( [1]!tabla1[ACT_ID] = A158, [1]!tabla1[max_carga]))</f>
        <v>#REF!</v>
      </c>
      <c r="C158" s="7" t="e">
        <f t="array" ref="C158">AVERAGE(IF( [1]!tabla1[ACT_ID] = A158, [1]!tabla1[NIVEL]))</f>
        <v>#REF!</v>
      </c>
      <c r="D158" s="7" t="e">
        <f t="array" ref="D158">MEDIAN(IF( [1]!tabla1[ACT_ID] = A158, [1]!tabla1[NIVEL]))</f>
        <v>#REF!</v>
      </c>
      <c r="E158" s="7" t="e">
        <f t="array" ref="E158">STDEV(IF( [1]!tabla1[ACT_ID] = A158, [1]!tabla1[NIVEL]))</f>
        <v>#REF!</v>
      </c>
      <c r="F158" s="8" t="e">
        <f t="array" ref="F158">AVERAGE(IF( [1]!tabla1[ACT_ID] = A158, [1]!tabla1[NO_UTILIZADO]))</f>
        <v>#REF!</v>
      </c>
      <c r="G158">
        <f t="array" ref="G158">COUNT(IF( [1]!tabla1[ACT_ID] = A158, [1]!tabla1[FECHA_DESPACHO]))</f>
        <v>0</v>
      </c>
      <c r="H158" s="2" t="e">
        <f t="shared" si="6"/>
        <v>#REF!</v>
      </c>
      <c r="I158" s="7" t="e">
        <f t="shared" si="7"/>
        <v>#REF!</v>
      </c>
      <c r="J158" s="7" t="e">
        <f t="shared" si="8"/>
        <v>#REF!</v>
      </c>
      <c r="K158" s="9">
        <v>0.5</v>
      </c>
      <c r="L158" s="9"/>
    </row>
    <row r="159" spans="1:12" x14ac:dyDescent="0.25">
      <c r="A159">
        <v>13059</v>
      </c>
      <c r="B159" s="7" t="e">
        <f t="array" ref="B159">MAX(IF( [1]!tabla1[ACT_ID] = A159, [1]!tabla1[max_carga]))</f>
        <v>#REF!</v>
      </c>
      <c r="C159" s="7" t="e">
        <f t="array" ref="C159">AVERAGE(IF( [1]!tabla1[ACT_ID] = A159, [1]!tabla1[NIVEL]))</f>
        <v>#REF!</v>
      </c>
      <c r="D159" s="7" t="e">
        <f t="array" ref="D159">MEDIAN(IF( [1]!tabla1[ACT_ID] = A159, [1]!tabla1[NIVEL]))</f>
        <v>#REF!</v>
      </c>
      <c r="E159" s="7" t="e">
        <f t="array" ref="E159">STDEV(IF( [1]!tabla1[ACT_ID] = A159, [1]!tabla1[NIVEL]))</f>
        <v>#REF!</v>
      </c>
      <c r="F159" s="8" t="e">
        <f t="array" ref="F159">AVERAGE(IF( [1]!tabla1[ACT_ID] = A159, [1]!tabla1[NO_UTILIZADO]))</f>
        <v>#REF!</v>
      </c>
      <c r="G159">
        <f t="array" ref="G159">COUNT(IF( [1]!tabla1[ACT_ID] = A159, [1]!tabla1[FECHA_DESPACHO]))</f>
        <v>0</v>
      </c>
      <c r="H159" s="2" t="e">
        <f t="shared" si="6"/>
        <v>#REF!</v>
      </c>
      <c r="I159" s="7" t="e">
        <f t="shared" si="7"/>
        <v>#REF!</v>
      </c>
      <c r="J159" s="7" t="e">
        <f t="shared" si="8"/>
        <v>#REF!</v>
      </c>
      <c r="K159" s="9">
        <v>0.5</v>
      </c>
      <c r="L159" s="9"/>
    </row>
    <row r="160" spans="1:12" x14ac:dyDescent="0.25">
      <c r="A160">
        <v>13060</v>
      </c>
      <c r="B160" s="7" t="e">
        <f t="array" ref="B160">MAX(IF( [1]!tabla1[ACT_ID] = A160, [1]!tabla1[max_carga]))</f>
        <v>#REF!</v>
      </c>
      <c r="C160" s="7" t="e">
        <f t="array" ref="C160">AVERAGE(IF( [1]!tabla1[ACT_ID] = A160, [1]!tabla1[NIVEL]))</f>
        <v>#REF!</v>
      </c>
      <c r="D160" s="7" t="e">
        <f t="array" ref="D160">MEDIAN(IF( [1]!tabla1[ACT_ID] = A160, [1]!tabla1[NIVEL]))</f>
        <v>#REF!</v>
      </c>
      <c r="E160" s="7" t="e">
        <f t="array" ref="E160">STDEV(IF( [1]!tabla1[ACT_ID] = A160, [1]!tabla1[NIVEL]))</f>
        <v>#REF!</v>
      </c>
      <c r="F160" s="8" t="e">
        <f t="array" ref="F160">AVERAGE(IF( [1]!tabla1[ACT_ID] = A160, [1]!tabla1[NO_UTILIZADO]))</f>
        <v>#REF!</v>
      </c>
      <c r="G160">
        <f t="array" ref="G160">COUNT(IF( [1]!tabla1[ACT_ID] = A160, [1]!tabla1[FECHA_DESPACHO]))</f>
        <v>0</v>
      </c>
      <c r="H160" s="2" t="e">
        <f t="shared" si="6"/>
        <v>#REF!</v>
      </c>
      <c r="I160" s="7" t="e">
        <f t="shared" si="7"/>
        <v>#REF!</v>
      </c>
      <c r="J160" s="7" t="e">
        <f t="shared" si="8"/>
        <v>#REF!</v>
      </c>
      <c r="K160" s="9">
        <v>0.5</v>
      </c>
      <c r="L160" s="9"/>
    </row>
    <row r="161" spans="1:12" x14ac:dyDescent="0.25">
      <c r="A161">
        <v>13061</v>
      </c>
      <c r="B161" s="7" t="e">
        <f t="array" ref="B161">MAX(IF( [1]!tabla1[ACT_ID] = A161, [1]!tabla1[max_carga]))</f>
        <v>#REF!</v>
      </c>
      <c r="C161" s="7" t="e">
        <f t="array" ref="C161">AVERAGE(IF( [1]!tabla1[ACT_ID] = A161, [1]!tabla1[NIVEL]))</f>
        <v>#REF!</v>
      </c>
      <c r="D161" s="7" t="e">
        <f t="array" ref="D161">MEDIAN(IF( [1]!tabla1[ACT_ID] = A161, [1]!tabla1[NIVEL]))</f>
        <v>#REF!</v>
      </c>
      <c r="E161" s="7" t="e">
        <f t="array" ref="E161">STDEV(IF( [1]!tabla1[ACT_ID] = A161, [1]!tabla1[NIVEL]))</f>
        <v>#REF!</v>
      </c>
      <c r="F161" s="8" t="e">
        <f t="array" ref="F161">AVERAGE(IF( [1]!tabla1[ACT_ID] = A161, [1]!tabla1[NO_UTILIZADO]))</f>
        <v>#REF!</v>
      </c>
      <c r="G161">
        <f t="array" ref="G161">COUNT(IF( [1]!tabla1[ACT_ID] = A161, [1]!tabla1[FECHA_DESPACHO]))</f>
        <v>0</v>
      </c>
      <c r="H161" s="2" t="e">
        <f t="shared" si="6"/>
        <v>#REF!</v>
      </c>
      <c r="I161" s="7" t="e">
        <f t="shared" si="7"/>
        <v>#REF!</v>
      </c>
      <c r="J161" s="7" t="e">
        <f t="shared" si="8"/>
        <v>#REF!</v>
      </c>
      <c r="K161" s="9">
        <v>0.5</v>
      </c>
      <c r="L161" s="9"/>
    </row>
    <row r="162" spans="1:12" x14ac:dyDescent="0.25">
      <c r="A162">
        <v>13062</v>
      </c>
      <c r="B162" s="7" t="e">
        <f t="array" ref="B162">MAX(IF( [1]!tabla1[ACT_ID] = A162, [1]!tabla1[max_carga]))</f>
        <v>#REF!</v>
      </c>
      <c r="C162" s="7" t="e">
        <f t="array" ref="C162">AVERAGE(IF( [1]!tabla1[ACT_ID] = A162, [1]!tabla1[NIVEL]))</f>
        <v>#REF!</v>
      </c>
      <c r="D162" s="7" t="e">
        <f t="array" ref="D162">MEDIAN(IF( [1]!tabla1[ACT_ID] = A162, [1]!tabla1[NIVEL]))</f>
        <v>#REF!</v>
      </c>
      <c r="E162" s="7" t="e">
        <f t="array" ref="E162">STDEV(IF( [1]!tabla1[ACT_ID] = A162, [1]!tabla1[NIVEL]))</f>
        <v>#REF!</v>
      </c>
      <c r="F162" s="8" t="e">
        <f t="array" ref="F162">AVERAGE(IF( [1]!tabla1[ACT_ID] = A162, [1]!tabla1[NO_UTILIZADO]))</f>
        <v>#REF!</v>
      </c>
      <c r="G162">
        <f t="array" ref="G162">COUNT(IF( [1]!tabla1[ACT_ID] = A162, [1]!tabla1[FECHA_DESPACHO]))</f>
        <v>0</v>
      </c>
      <c r="H162" s="2" t="e">
        <f t="shared" si="6"/>
        <v>#REF!</v>
      </c>
      <c r="I162" s="7" t="e">
        <f t="shared" si="7"/>
        <v>#REF!</v>
      </c>
      <c r="J162" s="7" t="e">
        <f t="shared" si="8"/>
        <v>#REF!</v>
      </c>
      <c r="K162" s="9">
        <v>0.5</v>
      </c>
      <c r="L162" s="9"/>
    </row>
    <row r="163" spans="1:12" x14ac:dyDescent="0.25">
      <c r="A163">
        <v>19534</v>
      </c>
      <c r="B163" s="7" t="e">
        <f t="array" ref="B163">MAX(IF( [1]!tabla1[ACT_ID] = A163, [1]!tabla1[max_carga]))</f>
        <v>#REF!</v>
      </c>
      <c r="C163" s="7" t="e">
        <f t="array" ref="C163">AVERAGE(IF( [1]!tabla1[ACT_ID] = A163, [1]!tabla1[NIVEL]))</f>
        <v>#REF!</v>
      </c>
      <c r="D163" s="7" t="e">
        <f t="array" ref="D163">MEDIAN(IF( [1]!tabla1[ACT_ID] = A163, [1]!tabla1[NIVEL]))</f>
        <v>#REF!</v>
      </c>
      <c r="E163" s="7" t="e">
        <f t="array" ref="E163">STDEV(IF( [1]!tabla1[ACT_ID] = A163, [1]!tabla1[NIVEL]))</f>
        <v>#REF!</v>
      </c>
      <c r="F163" s="8" t="e">
        <f t="array" ref="F163">AVERAGE(IF( [1]!tabla1[ACT_ID] = A163, [1]!tabla1[NO_UTILIZADO]))</f>
        <v>#REF!</v>
      </c>
      <c r="G163">
        <f t="array" ref="G163">COUNT(IF( [1]!tabla1[ACT_ID] = A163, [1]!tabla1[FECHA_DESPACHO]))</f>
        <v>0</v>
      </c>
      <c r="H163" s="2" t="e">
        <f t="shared" si="6"/>
        <v>#REF!</v>
      </c>
      <c r="I163" s="7" t="e">
        <f t="shared" si="7"/>
        <v>#REF!</v>
      </c>
      <c r="J163" s="7" t="e">
        <f t="shared" si="8"/>
        <v>#REF!</v>
      </c>
      <c r="K163" s="9">
        <v>0.5</v>
      </c>
      <c r="L163" s="9"/>
    </row>
    <row r="164" spans="1:12" x14ac:dyDescent="0.25">
      <c r="A164">
        <v>1962</v>
      </c>
      <c r="B164" s="7" t="e">
        <f t="array" ref="B164">MAX(IF( [1]!tabla1[ACT_ID] = A164, [1]!tabla1[max_carga]))</f>
        <v>#REF!</v>
      </c>
      <c r="C164" s="7" t="e">
        <f t="array" ref="C164">AVERAGE(IF( [1]!tabla1[ACT_ID] = A164, [1]!tabla1[NIVEL]))</f>
        <v>#REF!</v>
      </c>
      <c r="D164" s="7" t="e">
        <f t="array" ref="D164">MEDIAN(IF( [1]!tabla1[ACT_ID] = A164, [1]!tabla1[NIVEL]))</f>
        <v>#REF!</v>
      </c>
      <c r="E164" s="7" t="e">
        <f t="array" ref="E164">STDEV(IF( [1]!tabla1[ACT_ID] = A164, [1]!tabla1[NIVEL]))</f>
        <v>#REF!</v>
      </c>
      <c r="F164" s="8" t="e">
        <f t="array" ref="F164">AVERAGE(IF( [1]!tabla1[ACT_ID] = A164, [1]!tabla1[NO_UTILIZADO]))</f>
        <v>#REF!</v>
      </c>
      <c r="G164">
        <f t="array" ref="G164">COUNT(IF( [1]!tabla1[ACT_ID] = A164, [1]!tabla1[FECHA_DESPACHO]))</f>
        <v>0</v>
      </c>
      <c r="H164" s="2" t="e">
        <f t="shared" si="6"/>
        <v>#REF!</v>
      </c>
      <c r="I164" s="7" t="e">
        <f t="shared" si="7"/>
        <v>#REF!</v>
      </c>
      <c r="J164" s="7" t="e">
        <f t="shared" si="8"/>
        <v>#REF!</v>
      </c>
      <c r="K164" s="9">
        <v>0.5</v>
      </c>
      <c r="L164" s="9"/>
    </row>
    <row r="165" spans="1:12" x14ac:dyDescent="0.25">
      <c r="A165">
        <v>19635</v>
      </c>
      <c r="B165" s="7" t="e">
        <f t="array" ref="B165">MAX(IF( [1]!tabla1[ACT_ID] = A165, [1]!tabla1[max_carga]))</f>
        <v>#REF!</v>
      </c>
      <c r="C165" s="7" t="e">
        <f t="array" ref="C165">AVERAGE(IF( [1]!tabla1[ACT_ID] = A165, [1]!tabla1[NIVEL]))</f>
        <v>#REF!</v>
      </c>
      <c r="D165" s="7" t="e">
        <f t="array" ref="D165">MEDIAN(IF( [1]!tabla1[ACT_ID] = A165, [1]!tabla1[NIVEL]))</f>
        <v>#REF!</v>
      </c>
      <c r="E165" s="7" t="e">
        <f t="array" ref="E165">STDEV(IF( [1]!tabla1[ACT_ID] = A165, [1]!tabla1[NIVEL]))</f>
        <v>#REF!</v>
      </c>
      <c r="F165" s="8" t="e">
        <f t="array" ref="F165">AVERAGE(IF( [1]!tabla1[ACT_ID] = A165, [1]!tabla1[NO_UTILIZADO]))</f>
        <v>#REF!</v>
      </c>
      <c r="G165">
        <f t="array" ref="G165">COUNT(IF( [1]!tabla1[ACT_ID] = A165, [1]!tabla1[FECHA_DESPACHO]))</f>
        <v>0</v>
      </c>
      <c r="H165" s="2" t="e">
        <f t="shared" si="6"/>
        <v>#REF!</v>
      </c>
      <c r="I165" s="7" t="e">
        <f t="shared" si="7"/>
        <v>#REF!</v>
      </c>
      <c r="J165" s="7" t="e">
        <f t="shared" si="8"/>
        <v>#REF!</v>
      </c>
      <c r="K165" s="9">
        <v>0.5</v>
      </c>
      <c r="L165" s="9"/>
    </row>
    <row r="166" spans="1:12" x14ac:dyDescent="0.25">
      <c r="A166">
        <v>19691</v>
      </c>
      <c r="B166" s="7" t="e">
        <f t="array" ref="B166">MAX(IF( [1]!tabla1[ACT_ID] = A166, [1]!tabla1[max_carga]))</f>
        <v>#REF!</v>
      </c>
      <c r="C166" s="7" t="e">
        <f t="array" ref="C166">AVERAGE(IF( [1]!tabla1[ACT_ID] = A166, [1]!tabla1[NIVEL]))</f>
        <v>#REF!</v>
      </c>
      <c r="D166" s="7" t="e">
        <f t="array" ref="D166">MEDIAN(IF( [1]!tabla1[ACT_ID] = A166, [1]!tabla1[NIVEL]))</f>
        <v>#REF!</v>
      </c>
      <c r="E166" s="7" t="e">
        <f t="array" ref="E166">STDEV(IF( [1]!tabla1[ACT_ID] = A166, [1]!tabla1[NIVEL]))</f>
        <v>#REF!</v>
      </c>
      <c r="F166" s="8" t="e">
        <f t="array" ref="F166">AVERAGE(IF( [1]!tabla1[ACT_ID] = A166, [1]!tabla1[NO_UTILIZADO]))</f>
        <v>#REF!</v>
      </c>
      <c r="G166">
        <f t="array" ref="G166">COUNT(IF( [1]!tabla1[ACT_ID] = A166, [1]!tabla1[FECHA_DESPACHO]))</f>
        <v>0</v>
      </c>
      <c r="H166" s="2" t="e">
        <f t="shared" si="6"/>
        <v>#REF!</v>
      </c>
      <c r="I166" s="7" t="e">
        <f t="shared" si="7"/>
        <v>#REF!</v>
      </c>
      <c r="J166" s="7" t="e">
        <f t="shared" si="8"/>
        <v>#REF!</v>
      </c>
      <c r="K166" s="9">
        <v>0.5</v>
      </c>
      <c r="L166" s="9"/>
    </row>
    <row r="167" spans="1:12" x14ac:dyDescent="0.25">
      <c r="A167">
        <v>19692</v>
      </c>
      <c r="B167" s="7" t="e">
        <f t="array" ref="B167">MAX(IF( [1]!tabla1[ACT_ID] = A167, [1]!tabla1[max_carga]))</f>
        <v>#REF!</v>
      </c>
      <c r="C167" s="7" t="e">
        <f t="array" ref="C167">AVERAGE(IF( [1]!tabla1[ACT_ID] = A167, [1]!tabla1[NIVEL]))</f>
        <v>#REF!</v>
      </c>
      <c r="D167" s="7" t="e">
        <f t="array" ref="D167">MEDIAN(IF( [1]!tabla1[ACT_ID] = A167, [1]!tabla1[NIVEL]))</f>
        <v>#REF!</v>
      </c>
      <c r="E167" s="7" t="e">
        <f t="array" ref="E167">STDEV(IF( [1]!tabla1[ACT_ID] = A167, [1]!tabla1[NIVEL]))</f>
        <v>#REF!</v>
      </c>
      <c r="F167" s="8" t="e">
        <f t="array" ref="F167">AVERAGE(IF( [1]!tabla1[ACT_ID] = A167, [1]!tabla1[NO_UTILIZADO]))</f>
        <v>#REF!</v>
      </c>
      <c r="G167">
        <f t="array" ref="G167">COUNT(IF( [1]!tabla1[ACT_ID] = A167, [1]!tabla1[FECHA_DESPACHO]))</f>
        <v>0</v>
      </c>
      <c r="H167" s="2" t="e">
        <f t="shared" si="6"/>
        <v>#REF!</v>
      </c>
      <c r="I167" s="7" t="e">
        <f t="shared" si="7"/>
        <v>#REF!</v>
      </c>
      <c r="J167" s="7" t="e">
        <f t="shared" si="8"/>
        <v>#REF!</v>
      </c>
      <c r="K167" s="9">
        <v>0.5</v>
      </c>
      <c r="L167" s="9"/>
    </row>
    <row r="168" spans="1:12" x14ac:dyDescent="0.25">
      <c r="A168">
        <v>19695</v>
      </c>
      <c r="B168" s="7" t="e">
        <f t="array" ref="B168">MAX(IF( [1]!tabla1[ACT_ID] = A168, [1]!tabla1[max_carga]))</f>
        <v>#REF!</v>
      </c>
      <c r="C168" s="7" t="e">
        <f t="array" ref="C168">AVERAGE(IF( [1]!tabla1[ACT_ID] = A168, [1]!tabla1[NIVEL]))</f>
        <v>#REF!</v>
      </c>
      <c r="D168" s="7" t="e">
        <f t="array" ref="D168">MEDIAN(IF( [1]!tabla1[ACT_ID] = A168, [1]!tabla1[NIVEL]))</f>
        <v>#REF!</v>
      </c>
      <c r="E168" s="7" t="e">
        <f t="array" ref="E168">STDEV(IF( [1]!tabla1[ACT_ID] = A168, [1]!tabla1[NIVEL]))</f>
        <v>#REF!</v>
      </c>
      <c r="F168" s="8" t="e">
        <f t="array" ref="F168">AVERAGE(IF( [1]!tabla1[ACT_ID] = A168, [1]!tabla1[NO_UTILIZADO]))</f>
        <v>#REF!</v>
      </c>
      <c r="G168">
        <f t="array" ref="G168">COUNT(IF( [1]!tabla1[ACT_ID] = A168, [1]!tabla1[FECHA_DESPACHO]))</f>
        <v>0</v>
      </c>
      <c r="H168" s="2" t="e">
        <f t="shared" si="6"/>
        <v>#REF!</v>
      </c>
      <c r="I168" s="7" t="e">
        <f t="shared" si="7"/>
        <v>#REF!</v>
      </c>
      <c r="J168" s="7" t="e">
        <f t="shared" si="8"/>
        <v>#REF!</v>
      </c>
      <c r="K168" s="9">
        <v>0.5</v>
      </c>
      <c r="L168" s="9"/>
    </row>
    <row r="169" spans="1:12" x14ac:dyDescent="0.25">
      <c r="A169">
        <v>2104</v>
      </c>
      <c r="B169" s="7" t="e">
        <f t="array" ref="B169">MAX(IF( [1]!tabla1[ACT_ID] = A169, [1]!tabla1[max_carga]))</f>
        <v>#REF!</v>
      </c>
      <c r="C169" s="7" t="e">
        <f t="array" ref="C169">AVERAGE(IF( [1]!tabla1[ACT_ID] = A169, [1]!tabla1[NIVEL]))</f>
        <v>#REF!</v>
      </c>
      <c r="D169" s="7" t="e">
        <f t="array" ref="D169">MEDIAN(IF( [1]!tabla1[ACT_ID] = A169, [1]!tabla1[NIVEL]))</f>
        <v>#REF!</v>
      </c>
      <c r="E169" s="7" t="e">
        <f t="array" ref="E169">STDEV(IF( [1]!tabla1[ACT_ID] = A169, [1]!tabla1[NIVEL]))</f>
        <v>#REF!</v>
      </c>
      <c r="F169" s="8" t="e">
        <f t="array" ref="F169">AVERAGE(IF( [1]!tabla1[ACT_ID] = A169, [1]!tabla1[NO_UTILIZADO]))</f>
        <v>#REF!</v>
      </c>
      <c r="G169">
        <f t="array" ref="G169">COUNT(IF( [1]!tabla1[ACT_ID] = A169, [1]!tabla1[FECHA_DESPACHO]))</f>
        <v>0</v>
      </c>
      <c r="H169" s="2" t="e">
        <f t="shared" si="6"/>
        <v>#REF!</v>
      </c>
      <c r="I169" s="7" t="e">
        <f t="shared" si="7"/>
        <v>#REF!</v>
      </c>
      <c r="J169" s="7" t="e">
        <f t="shared" si="8"/>
        <v>#REF!</v>
      </c>
      <c r="K169" s="9">
        <v>0.5</v>
      </c>
      <c r="L169" s="9"/>
    </row>
    <row r="170" spans="1:12" x14ac:dyDescent="0.25">
      <c r="A170">
        <v>2105</v>
      </c>
      <c r="B170" s="7" t="e">
        <f t="array" ref="B170">MAX(IF( [1]!tabla1[ACT_ID] = A170, [1]!tabla1[max_carga]))</f>
        <v>#REF!</v>
      </c>
      <c r="C170" s="7" t="e">
        <f t="array" ref="C170">AVERAGE(IF( [1]!tabla1[ACT_ID] = A170, [1]!tabla1[NIVEL]))</f>
        <v>#REF!</v>
      </c>
      <c r="D170" s="7" t="e">
        <f t="array" ref="D170">MEDIAN(IF( [1]!tabla1[ACT_ID] = A170, [1]!tabla1[NIVEL]))</f>
        <v>#REF!</v>
      </c>
      <c r="E170" s="7" t="e">
        <f t="array" ref="E170">STDEV(IF( [1]!tabla1[ACT_ID] = A170, [1]!tabla1[NIVEL]))</f>
        <v>#REF!</v>
      </c>
      <c r="F170" s="8" t="e">
        <f t="array" ref="F170">AVERAGE(IF( [1]!tabla1[ACT_ID] = A170, [1]!tabla1[NO_UTILIZADO]))</f>
        <v>#REF!</v>
      </c>
      <c r="G170">
        <f t="array" ref="G170">COUNT(IF( [1]!tabla1[ACT_ID] = A170, [1]!tabla1[FECHA_DESPACHO]))</f>
        <v>0</v>
      </c>
      <c r="H170" s="2" t="e">
        <f t="shared" si="6"/>
        <v>#REF!</v>
      </c>
      <c r="I170" s="7" t="e">
        <f t="shared" si="7"/>
        <v>#REF!</v>
      </c>
      <c r="J170" s="7" t="e">
        <f t="shared" si="8"/>
        <v>#REF!</v>
      </c>
      <c r="K170" s="9">
        <v>0.5</v>
      </c>
      <c r="L170" s="9"/>
    </row>
    <row r="171" spans="1:12" x14ac:dyDescent="0.25">
      <c r="A171">
        <v>2106</v>
      </c>
      <c r="B171" s="7" t="e">
        <f t="array" ref="B171">MAX(IF( [1]!tabla1[ACT_ID] = A171, [1]!tabla1[max_carga]))</f>
        <v>#REF!</v>
      </c>
      <c r="C171" s="7" t="e">
        <f t="array" ref="C171">AVERAGE(IF( [1]!tabla1[ACT_ID] = A171, [1]!tabla1[NIVEL]))</f>
        <v>#REF!</v>
      </c>
      <c r="D171" s="7" t="e">
        <f t="array" ref="D171">MEDIAN(IF( [1]!tabla1[ACT_ID] = A171, [1]!tabla1[NIVEL]))</f>
        <v>#REF!</v>
      </c>
      <c r="E171" s="7" t="e">
        <f t="array" ref="E171">STDEV(IF( [1]!tabla1[ACT_ID] = A171, [1]!tabla1[NIVEL]))</f>
        <v>#REF!</v>
      </c>
      <c r="F171" s="8" t="e">
        <f t="array" ref="F171">AVERAGE(IF( [1]!tabla1[ACT_ID] = A171, [1]!tabla1[NO_UTILIZADO]))</f>
        <v>#REF!</v>
      </c>
      <c r="G171">
        <f t="array" ref="G171">COUNT(IF( [1]!tabla1[ACT_ID] = A171, [1]!tabla1[FECHA_DESPACHO]))</f>
        <v>0</v>
      </c>
      <c r="H171" s="2" t="e">
        <f t="shared" si="6"/>
        <v>#REF!</v>
      </c>
      <c r="I171" s="7" t="e">
        <f t="shared" si="7"/>
        <v>#REF!</v>
      </c>
      <c r="J171" s="7" t="e">
        <f t="shared" si="8"/>
        <v>#REF!</v>
      </c>
      <c r="K171" s="9">
        <v>0.5</v>
      </c>
      <c r="L171" s="9"/>
    </row>
    <row r="172" spans="1:12" x14ac:dyDescent="0.25">
      <c r="A172">
        <v>2107</v>
      </c>
      <c r="B172" s="7" t="e">
        <f t="array" ref="B172">MAX(IF( [1]!tabla1[ACT_ID] = A172, [1]!tabla1[max_carga]))</f>
        <v>#REF!</v>
      </c>
      <c r="C172" s="7" t="e">
        <f t="array" ref="C172">AVERAGE(IF( [1]!tabla1[ACT_ID] = A172, [1]!tabla1[NIVEL]))</f>
        <v>#REF!</v>
      </c>
      <c r="D172" s="7" t="e">
        <f t="array" ref="D172">MEDIAN(IF( [1]!tabla1[ACT_ID] = A172, [1]!tabla1[NIVEL]))</f>
        <v>#REF!</v>
      </c>
      <c r="E172" s="7" t="e">
        <f t="array" ref="E172">STDEV(IF( [1]!tabla1[ACT_ID] = A172, [1]!tabla1[NIVEL]))</f>
        <v>#REF!</v>
      </c>
      <c r="F172" s="8" t="e">
        <f t="array" ref="F172">AVERAGE(IF( [1]!tabla1[ACT_ID] = A172, [1]!tabla1[NO_UTILIZADO]))</f>
        <v>#REF!</v>
      </c>
      <c r="G172">
        <f t="array" ref="G172">COUNT(IF( [1]!tabla1[ACT_ID] = A172, [1]!tabla1[FECHA_DESPACHO]))</f>
        <v>0</v>
      </c>
      <c r="H172" s="2" t="e">
        <f t="shared" si="6"/>
        <v>#REF!</v>
      </c>
      <c r="I172" s="7" t="e">
        <f t="shared" si="7"/>
        <v>#REF!</v>
      </c>
      <c r="J172" s="7" t="e">
        <f t="shared" si="8"/>
        <v>#REF!</v>
      </c>
      <c r="K172" s="9">
        <v>0.5</v>
      </c>
      <c r="L172" s="9"/>
    </row>
    <row r="173" spans="1:12" x14ac:dyDescent="0.25">
      <c r="A173">
        <v>2108</v>
      </c>
      <c r="B173" s="7" t="e">
        <f t="array" ref="B173">MAX(IF( [1]!tabla1[ACT_ID] = A173, [1]!tabla1[max_carga]))</f>
        <v>#REF!</v>
      </c>
      <c r="C173" s="7" t="e">
        <f t="array" ref="C173">AVERAGE(IF( [1]!tabla1[ACT_ID] = A173, [1]!tabla1[NIVEL]))</f>
        <v>#REF!</v>
      </c>
      <c r="D173" s="7" t="e">
        <f t="array" ref="D173">MEDIAN(IF( [1]!tabla1[ACT_ID] = A173, [1]!tabla1[NIVEL]))</f>
        <v>#REF!</v>
      </c>
      <c r="E173" s="7" t="e">
        <f t="array" ref="E173">STDEV(IF( [1]!tabla1[ACT_ID] = A173, [1]!tabla1[NIVEL]))</f>
        <v>#REF!</v>
      </c>
      <c r="F173" s="8" t="e">
        <f t="array" ref="F173">AVERAGE(IF( [1]!tabla1[ACT_ID] = A173, [1]!tabla1[NO_UTILIZADO]))</f>
        <v>#REF!</v>
      </c>
      <c r="G173">
        <f t="array" ref="G173">COUNT(IF( [1]!tabla1[ACT_ID] = A173, [1]!tabla1[FECHA_DESPACHO]))</f>
        <v>0</v>
      </c>
      <c r="H173" s="2" t="e">
        <f t="shared" si="6"/>
        <v>#REF!</v>
      </c>
      <c r="I173" s="7" t="e">
        <f t="shared" si="7"/>
        <v>#REF!</v>
      </c>
      <c r="J173" s="7" t="e">
        <f t="shared" si="8"/>
        <v>#REF!</v>
      </c>
      <c r="K173" s="9">
        <v>0.5</v>
      </c>
      <c r="L173" s="9"/>
    </row>
    <row r="174" spans="1:12" x14ac:dyDescent="0.25">
      <c r="A174">
        <v>22381</v>
      </c>
      <c r="B174" s="7" t="e">
        <f t="array" ref="B174">MAX(IF( [1]!tabla1[ACT_ID] = A174, [1]!tabla1[max_carga]))</f>
        <v>#REF!</v>
      </c>
      <c r="C174" s="7" t="e">
        <f t="array" ref="C174">AVERAGE(IF( [1]!tabla1[ACT_ID] = A174, [1]!tabla1[NIVEL]))</f>
        <v>#REF!</v>
      </c>
      <c r="D174" s="7" t="e">
        <f t="array" ref="D174">MEDIAN(IF( [1]!tabla1[ACT_ID] = A174, [1]!tabla1[NIVEL]))</f>
        <v>#REF!</v>
      </c>
      <c r="E174" s="7" t="e">
        <f t="array" ref="E174">STDEV(IF( [1]!tabla1[ACT_ID] = A174, [1]!tabla1[NIVEL]))</f>
        <v>#REF!</v>
      </c>
      <c r="F174" s="8" t="e">
        <f t="array" ref="F174">AVERAGE(IF( [1]!tabla1[ACT_ID] = A174, [1]!tabla1[NO_UTILIZADO]))</f>
        <v>#REF!</v>
      </c>
      <c r="G174">
        <f t="array" ref="G174">COUNT(IF( [1]!tabla1[ACT_ID] = A174, [1]!tabla1[FECHA_DESPACHO]))</f>
        <v>0</v>
      </c>
      <c r="H174" s="2" t="e">
        <f t="shared" si="6"/>
        <v>#REF!</v>
      </c>
      <c r="I174" s="7" t="e">
        <f t="shared" si="7"/>
        <v>#REF!</v>
      </c>
      <c r="J174" s="7" t="e">
        <f t="shared" si="8"/>
        <v>#REF!</v>
      </c>
      <c r="K174" s="9">
        <v>0.5</v>
      </c>
      <c r="L174" s="9"/>
    </row>
    <row r="175" spans="1:12" x14ac:dyDescent="0.25">
      <c r="A175">
        <v>22512</v>
      </c>
      <c r="B175" s="7" t="e">
        <f t="array" ref="B175">MAX(IF( [1]!tabla1[ACT_ID] = A175, [1]!tabla1[max_carga]))</f>
        <v>#REF!</v>
      </c>
      <c r="C175" s="7" t="e">
        <f t="array" ref="C175">AVERAGE(IF( [1]!tabla1[ACT_ID] = A175, [1]!tabla1[NIVEL]))</f>
        <v>#REF!</v>
      </c>
      <c r="D175" s="7" t="e">
        <f t="array" ref="D175">MEDIAN(IF( [1]!tabla1[ACT_ID] = A175, [1]!tabla1[NIVEL]))</f>
        <v>#REF!</v>
      </c>
      <c r="E175" s="7" t="e">
        <f t="array" ref="E175">STDEV(IF( [1]!tabla1[ACT_ID] = A175, [1]!tabla1[NIVEL]))</f>
        <v>#REF!</v>
      </c>
      <c r="F175" s="8" t="e">
        <f t="array" ref="F175">AVERAGE(IF( [1]!tabla1[ACT_ID] = A175, [1]!tabla1[NO_UTILIZADO]))</f>
        <v>#REF!</v>
      </c>
      <c r="G175">
        <f t="array" ref="G175">COUNT(IF( [1]!tabla1[ACT_ID] = A175, [1]!tabla1[FECHA_DESPACHO]))</f>
        <v>0</v>
      </c>
      <c r="H175" s="2" t="e">
        <f t="shared" si="6"/>
        <v>#REF!</v>
      </c>
      <c r="I175" s="7" t="e">
        <f t="shared" si="7"/>
        <v>#REF!</v>
      </c>
      <c r="J175" s="7" t="e">
        <f t="shared" si="8"/>
        <v>#REF!</v>
      </c>
      <c r="K175" s="9">
        <v>0.5</v>
      </c>
      <c r="L175" s="9"/>
    </row>
    <row r="176" spans="1:12" x14ac:dyDescent="0.25">
      <c r="A176">
        <v>22515</v>
      </c>
      <c r="B176" s="7" t="e">
        <f t="array" ref="B176">MAX(IF( [1]!tabla1[ACT_ID] = A176, [1]!tabla1[max_carga]))</f>
        <v>#REF!</v>
      </c>
      <c r="C176" s="7" t="e">
        <f t="array" ref="C176">AVERAGE(IF( [1]!tabla1[ACT_ID] = A176, [1]!tabla1[NIVEL]))</f>
        <v>#REF!</v>
      </c>
      <c r="D176" s="7" t="e">
        <f t="array" ref="D176">MEDIAN(IF( [1]!tabla1[ACT_ID] = A176, [1]!tabla1[NIVEL]))</f>
        <v>#REF!</v>
      </c>
      <c r="E176" s="7" t="e">
        <f t="array" ref="E176">STDEV(IF( [1]!tabla1[ACT_ID] = A176, [1]!tabla1[NIVEL]))</f>
        <v>#REF!</v>
      </c>
      <c r="F176" s="8" t="e">
        <f t="array" ref="F176">AVERAGE(IF( [1]!tabla1[ACT_ID] = A176, [1]!tabla1[NO_UTILIZADO]))</f>
        <v>#REF!</v>
      </c>
      <c r="G176">
        <f t="array" ref="G176">COUNT(IF( [1]!tabla1[ACT_ID] = A176, [1]!tabla1[FECHA_DESPACHO]))</f>
        <v>0</v>
      </c>
      <c r="H176" s="2" t="e">
        <f t="shared" si="6"/>
        <v>#REF!</v>
      </c>
      <c r="I176" s="7" t="e">
        <f t="shared" si="7"/>
        <v>#REF!</v>
      </c>
      <c r="J176" s="7" t="e">
        <f t="shared" si="8"/>
        <v>#REF!</v>
      </c>
      <c r="K176" s="9">
        <v>0.5</v>
      </c>
      <c r="L176" s="9"/>
    </row>
    <row r="177" spans="1:12" x14ac:dyDescent="0.25">
      <c r="A177">
        <v>22517</v>
      </c>
      <c r="B177" s="7" t="e">
        <f t="array" ref="B177">MAX(IF( [1]!tabla1[ACT_ID] = A177, [1]!tabla1[max_carga]))</f>
        <v>#REF!</v>
      </c>
      <c r="C177" s="7" t="e">
        <f t="array" ref="C177">AVERAGE(IF( [1]!tabla1[ACT_ID] = A177, [1]!tabla1[NIVEL]))</f>
        <v>#REF!</v>
      </c>
      <c r="D177" s="7" t="e">
        <f t="array" ref="D177">MEDIAN(IF( [1]!tabla1[ACT_ID] = A177, [1]!tabla1[NIVEL]))</f>
        <v>#REF!</v>
      </c>
      <c r="E177" s="7" t="e">
        <f t="array" ref="E177">STDEV(IF( [1]!tabla1[ACT_ID] = A177, [1]!tabla1[NIVEL]))</f>
        <v>#REF!</v>
      </c>
      <c r="F177" s="8" t="e">
        <f t="array" ref="F177">AVERAGE(IF( [1]!tabla1[ACT_ID] = A177, [1]!tabla1[NO_UTILIZADO]))</f>
        <v>#REF!</v>
      </c>
      <c r="G177">
        <f t="array" ref="G177">COUNT(IF( [1]!tabla1[ACT_ID] = A177, [1]!tabla1[FECHA_DESPACHO]))</f>
        <v>0</v>
      </c>
      <c r="H177" s="2" t="e">
        <f t="shared" si="6"/>
        <v>#REF!</v>
      </c>
      <c r="I177" s="7" t="e">
        <f t="shared" si="7"/>
        <v>#REF!</v>
      </c>
      <c r="J177" s="7" t="e">
        <f t="shared" si="8"/>
        <v>#REF!</v>
      </c>
      <c r="K177" s="9">
        <v>0.5</v>
      </c>
      <c r="L177" s="9"/>
    </row>
    <row r="178" spans="1:12" x14ac:dyDescent="0.25">
      <c r="A178">
        <v>22518</v>
      </c>
      <c r="B178" s="7" t="e">
        <f t="array" ref="B178">MAX(IF( [1]!tabla1[ACT_ID] = A178, [1]!tabla1[max_carga]))</f>
        <v>#REF!</v>
      </c>
      <c r="C178" s="7" t="e">
        <f t="array" ref="C178">AVERAGE(IF( [1]!tabla1[ACT_ID] = A178, [1]!tabla1[NIVEL]))</f>
        <v>#REF!</v>
      </c>
      <c r="D178" s="7" t="e">
        <f t="array" ref="D178">MEDIAN(IF( [1]!tabla1[ACT_ID] = A178, [1]!tabla1[NIVEL]))</f>
        <v>#REF!</v>
      </c>
      <c r="E178" s="7" t="e">
        <f t="array" ref="E178">STDEV(IF( [1]!tabla1[ACT_ID] = A178, [1]!tabla1[NIVEL]))</f>
        <v>#REF!</v>
      </c>
      <c r="F178" s="8" t="e">
        <f t="array" ref="F178">AVERAGE(IF( [1]!tabla1[ACT_ID] = A178, [1]!tabla1[NO_UTILIZADO]))</f>
        <v>#REF!</v>
      </c>
      <c r="G178">
        <f t="array" ref="G178">COUNT(IF( [1]!tabla1[ACT_ID] = A178, [1]!tabla1[FECHA_DESPACHO]))</f>
        <v>0</v>
      </c>
      <c r="H178" s="2" t="e">
        <f t="shared" si="6"/>
        <v>#REF!</v>
      </c>
      <c r="I178" s="7" t="e">
        <f t="shared" si="7"/>
        <v>#REF!</v>
      </c>
      <c r="J178" s="7" t="e">
        <f t="shared" si="8"/>
        <v>#REF!</v>
      </c>
      <c r="K178" s="9">
        <v>0.5</v>
      </c>
      <c r="L178" s="9"/>
    </row>
    <row r="179" spans="1:12" x14ac:dyDescent="0.25">
      <c r="A179">
        <v>22520</v>
      </c>
      <c r="B179" s="7" t="e">
        <f t="array" ref="B179">MAX(IF( [1]!tabla1[ACT_ID] = A179, [1]!tabla1[max_carga]))</f>
        <v>#REF!</v>
      </c>
      <c r="C179" s="7" t="e">
        <f t="array" ref="C179">AVERAGE(IF( [1]!tabla1[ACT_ID] = A179, [1]!tabla1[NIVEL]))</f>
        <v>#REF!</v>
      </c>
      <c r="D179" s="7" t="e">
        <f t="array" ref="D179">MEDIAN(IF( [1]!tabla1[ACT_ID] = A179, [1]!tabla1[NIVEL]))</f>
        <v>#REF!</v>
      </c>
      <c r="E179" s="7" t="e">
        <f t="array" ref="E179">STDEV(IF( [1]!tabla1[ACT_ID] = A179, [1]!tabla1[NIVEL]))</f>
        <v>#REF!</v>
      </c>
      <c r="F179" s="8" t="e">
        <f t="array" ref="F179">AVERAGE(IF( [1]!tabla1[ACT_ID] = A179, [1]!tabla1[NO_UTILIZADO]))</f>
        <v>#REF!</v>
      </c>
      <c r="G179">
        <f t="array" ref="G179">COUNT(IF( [1]!tabla1[ACT_ID] = A179, [1]!tabla1[FECHA_DESPACHO]))</f>
        <v>0</v>
      </c>
      <c r="H179" s="2" t="e">
        <f t="shared" si="6"/>
        <v>#REF!</v>
      </c>
      <c r="I179" s="7" t="e">
        <f t="shared" si="7"/>
        <v>#REF!</v>
      </c>
      <c r="J179" s="7" t="e">
        <f t="shared" si="8"/>
        <v>#REF!</v>
      </c>
      <c r="K179" s="9">
        <v>0.5</v>
      </c>
      <c r="L179" s="9"/>
    </row>
    <row r="180" spans="1:12" x14ac:dyDescent="0.25">
      <c r="A180">
        <v>22521</v>
      </c>
      <c r="B180" s="7" t="e">
        <f t="array" ref="B180">MAX(IF( [1]!tabla1[ACT_ID] = A180, [1]!tabla1[max_carga]))</f>
        <v>#REF!</v>
      </c>
      <c r="C180" s="7" t="e">
        <f t="array" ref="C180">AVERAGE(IF( [1]!tabla1[ACT_ID] = A180, [1]!tabla1[NIVEL]))</f>
        <v>#REF!</v>
      </c>
      <c r="D180" s="7" t="e">
        <f t="array" ref="D180">MEDIAN(IF( [1]!tabla1[ACT_ID] = A180, [1]!tabla1[NIVEL]))</f>
        <v>#REF!</v>
      </c>
      <c r="E180" s="7" t="e">
        <f t="array" ref="E180">STDEV(IF( [1]!tabla1[ACT_ID] = A180, [1]!tabla1[NIVEL]))</f>
        <v>#REF!</v>
      </c>
      <c r="F180" s="8" t="e">
        <f t="array" ref="F180">AVERAGE(IF( [1]!tabla1[ACT_ID] = A180, [1]!tabla1[NO_UTILIZADO]))</f>
        <v>#REF!</v>
      </c>
      <c r="G180">
        <f t="array" ref="G180">COUNT(IF( [1]!tabla1[ACT_ID] = A180, [1]!tabla1[FECHA_DESPACHO]))</f>
        <v>0</v>
      </c>
      <c r="H180" s="2" t="e">
        <f t="shared" si="6"/>
        <v>#REF!</v>
      </c>
      <c r="I180" s="7" t="e">
        <f t="shared" si="7"/>
        <v>#REF!</v>
      </c>
      <c r="J180" s="7" t="e">
        <f t="shared" si="8"/>
        <v>#REF!</v>
      </c>
      <c r="K180" s="9">
        <v>0.5</v>
      </c>
      <c r="L180" s="9"/>
    </row>
    <row r="181" spans="1:12" x14ac:dyDescent="0.25">
      <c r="A181">
        <v>22522</v>
      </c>
      <c r="B181" s="7" t="e">
        <f t="array" ref="B181">MAX(IF( [1]!tabla1[ACT_ID] = A181, [1]!tabla1[max_carga]))</f>
        <v>#REF!</v>
      </c>
      <c r="C181" s="7" t="e">
        <f t="array" ref="C181">AVERAGE(IF( [1]!tabla1[ACT_ID] = A181, [1]!tabla1[NIVEL]))</f>
        <v>#REF!</v>
      </c>
      <c r="D181" s="7" t="e">
        <f t="array" ref="D181">MEDIAN(IF( [1]!tabla1[ACT_ID] = A181, [1]!tabla1[NIVEL]))</f>
        <v>#REF!</v>
      </c>
      <c r="E181" s="7" t="e">
        <f t="array" ref="E181">STDEV(IF( [1]!tabla1[ACT_ID] = A181, [1]!tabla1[NIVEL]))</f>
        <v>#REF!</v>
      </c>
      <c r="F181" s="8" t="e">
        <f t="array" ref="F181">AVERAGE(IF( [1]!tabla1[ACT_ID] = A181, [1]!tabla1[NO_UTILIZADO]))</f>
        <v>#REF!</v>
      </c>
      <c r="G181">
        <f t="array" ref="G181">COUNT(IF( [1]!tabla1[ACT_ID] = A181, [1]!tabla1[FECHA_DESPACHO]))</f>
        <v>0</v>
      </c>
      <c r="H181" s="2" t="e">
        <f t="shared" si="6"/>
        <v>#REF!</v>
      </c>
      <c r="I181" s="7" t="e">
        <f t="shared" si="7"/>
        <v>#REF!</v>
      </c>
      <c r="J181" s="7" t="e">
        <f t="shared" si="8"/>
        <v>#REF!</v>
      </c>
      <c r="K181" s="9">
        <v>0.5</v>
      </c>
      <c r="L181" s="9"/>
    </row>
    <row r="182" spans="1:12" x14ac:dyDescent="0.25">
      <c r="A182">
        <v>22523</v>
      </c>
      <c r="B182" s="7" t="e">
        <f t="array" ref="B182">MAX(IF( [1]!tabla1[ACT_ID] = A182, [1]!tabla1[max_carga]))</f>
        <v>#REF!</v>
      </c>
      <c r="C182" s="7" t="e">
        <f t="array" ref="C182">AVERAGE(IF( [1]!tabla1[ACT_ID] = A182, [1]!tabla1[NIVEL]))</f>
        <v>#REF!</v>
      </c>
      <c r="D182" s="7" t="e">
        <f t="array" ref="D182">MEDIAN(IF( [1]!tabla1[ACT_ID] = A182, [1]!tabla1[NIVEL]))</f>
        <v>#REF!</v>
      </c>
      <c r="E182" s="7" t="e">
        <f t="array" ref="E182">STDEV(IF( [1]!tabla1[ACT_ID] = A182, [1]!tabla1[NIVEL]))</f>
        <v>#REF!</v>
      </c>
      <c r="F182" s="8" t="e">
        <f t="array" ref="F182">AVERAGE(IF( [1]!tabla1[ACT_ID] = A182, [1]!tabla1[NO_UTILIZADO]))</f>
        <v>#REF!</v>
      </c>
      <c r="G182">
        <f t="array" ref="G182">COUNT(IF( [1]!tabla1[ACT_ID] = A182, [1]!tabla1[FECHA_DESPACHO]))</f>
        <v>0</v>
      </c>
      <c r="H182" s="2" t="e">
        <f t="shared" si="6"/>
        <v>#REF!</v>
      </c>
      <c r="I182" s="7" t="e">
        <f t="shared" si="7"/>
        <v>#REF!</v>
      </c>
      <c r="J182" s="7" t="e">
        <f t="shared" si="8"/>
        <v>#REF!</v>
      </c>
      <c r="K182" s="9">
        <v>0.5</v>
      </c>
      <c r="L182" s="9"/>
    </row>
    <row r="183" spans="1:12" x14ac:dyDescent="0.25">
      <c r="A183">
        <v>22524</v>
      </c>
      <c r="B183" s="7" t="e">
        <f t="array" ref="B183">MAX(IF( [1]!tabla1[ACT_ID] = A183, [1]!tabla1[max_carga]))</f>
        <v>#REF!</v>
      </c>
      <c r="C183" s="7" t="e">
        <f t="array" ref="C183">AVERAGE(IF( [1]!tabla1[ACT_ID] = A183, [1]!tabla1[NIVEL]))</f>
        <v>#REF!</v>
      </c>
      <c r="D183" s="7" t="e">
        <f t="array" ref="D183">MEDIAN(IF( [1]!tabla1[ACT_ID] = A183, [1]!tabla1[NIVEL]))</f>
        <v>#REF!</v>
      </c>
      <c r="E183" s="7" t="e">
        <f t="array" ref="E183">STDEV(IF( [1]!tabla1[ACT_ID] = A183, [1]!tabla1[NIVEL]))</f>
        <v>#REF!</v>
      </c>
      <c r="F183" s="8" t="e">
        <f t="array" ref="F183">AVERAGE(IF( [1]!tabla1[ACT_ID] = A183, [1]!tabla1[NO_UTILIZADO]))</f>
        <v>#REF!</v>
      </c>
      <c r="G183">
        <f t="array" ref="G183">COUNT(IF( [1]!tabla1[ACT_ID] = A183, [1]!tabla1[FECHA_DESPACHO]))</f>
        <v>0</v>
      </c>
      <c r="H183" s="2" t="e">
        <f t="shared" si="6"/>
        <v>#REF!</v>
      </c>
      <c r="I183" s="7" t="e">
        <f t="shared" si="7"/>
        <v>#REF!</v>
      </c>
      <c r="J183" s="7" t="e">
        <f t="shared" si="8"/>
        <v>#REF!</v>
      </c>
      <c r="K183" s="9">
        <v>0.5</v>
      </c>
      <c r="L183" s="9"/>
    </row>
    <row r="184" spans="1:12" x14ac:dyDescent="0.25">
      <c r="A184">
        <v>22525</v>
      </c>
      <c r="B184" s="7" t="e">
        <f t="array" ref="B184">MAX(IF( [1]!tabla1[ACT_ID] = A184, [1]!tabla1[max_carga]))</f>
        <v>#REF!</v>
      </c>
      <c r="C184" s="7" t="e">
        <f t="array" ref="C184">AVERAGE(IF( [1]!tabla1[ACT_ID] = A184, [1]!tabla1[NIVEL]))</f>
        <v>#REF!</v>
      </c>
      <c r="D184" s="7" t="e">
        <f t="array" ref="D184">MEDIAN(IF( [1]!tabla1[ACT_ID] = A184, [1]!tabla1[NIVEL]))</f>
        <v>#REF!</v>
      </c>
      <c r="E184" s="7" t="e">
        <f t="array" ref="E184">STDEV(IF( [1]!tabla1[ACT_ID] = A184, [1]!tabla1[NIVEL]))</f>
        <v>#REF!</v>
      </c>
      <c r="F184" s="8" t="e">
        <f t="array" ref="F184">AVERAGE(IF( [1]!tabla1[ACT_ID] = A184, [1]!tabla1[NO_UTILIZADO]))</f>
        <v>#REF!</v>
      </c>
      <c r="G184">
        <f t="array" ref="G184">COUNT(IF( [1]!tabla1[ACT_ID] = A184, [1]!tabla1[FECHA_DESPACHO]))</f>
        <v>0</v>
      </c>
      <c r="H184" s="2" t="e">
        <f t="shared" si="6"/>
        <v>#REF!</v>
      </c>
      <c r="I184" s="7" t="e">
        <f t="shared" si="7"/>
        <v>#REF!</v>
      </c>
      <c r="J184" s="7" t="e">
        <f t="shared" si="8"/>
        <v>#REF!</v>
      </c>
      <c r="K184" s="9">
        <v>0.5</v>
      </c>
      <c r="L184" s="9"/>
    </row>
    <row r="185" spans="1:12" x14ac:dyDescent="0.25">
      <c r="A185">
        <v>22531</v>
      </c>
      <c r="B185" s="7" t="e">
        <f t="array" ref="B185">MAX(IF( [1]!tabla1[ACT_ID] = A185, [1]!tabla1[max_carga]))</f>
        <v>#REF!</v>
      </c>
      <c r="C185" s="7" t="e">
        <f t="array" ref="C185">AVERAGE(IF( [1]!tabla1[ACT_ID] = A185, [1]!tabla1[NIVEL]))</f>
        <v>#REF!</v>
      </c>
      <c r="D185" s="7" t="e">
        <f t="array" ref="D185">MEDIAN(IF( [1]!tabla1[ACT_ID] = A185, [1]!tabla1[NIVEL]))</f>
        <v>#REF!</v>
      </c>
      <c r="E185" s="7" t="e">
        <f t="array" ref="E185">STDEV(IF( [1]!tabla1[ACT_ID] = A185, [1]!tabla1[NIVEL]))</f>
        <v>#REF!</v>
      </c>
      <c r="F185" s="8" t="e">
        <f t="array" ref="F185">AVERAGE(IF( [1]!tabla1[ACT_ID] = A185, [1]!tabla1[NO_UTILIZADO]))</f>
        <v>#REF!</v>
      </c>
      <c r="G185">
        <f t="array" ref="G185">COUNT(IF( [1]!tabla1[ACT_ID] = A185, [1]!tabla1[FECHA_DESPACHO]))</f>
        <v>0</v>
      </c>
      <c r="H185" s="2" t="e">
        <f t="shared" si="6"/>
        <v>#REF!</v>
      </c>
      <c r="I185" s="7" t="e">
        <f t="shared" si="7"/>
        <v>#REF!</v>
      </c>
      <c r="J185" s="7" t="e">
        <f t="shared" si="8"/>
        <v>#REF!</v>
      </c>
      <c r="K185" s="9">
        <v>0.5</v>
      </c>
      <c r="L185" s="9"/>
    </row>
    <row r="186" spans="1:12" x14ac:dyDescent="0.25">
      <c r="A186">
        <v>22532</v>
      </c>
      <c r="B186" s="7" t="e">
        <f t="array" ref="B186">MAX(IF( [1]!tabla1[ACT_ID] = A186, [1]!tabla1[max_carga]))</f>
        <v>#REF!</v>
      </c>
      <c r="C186" s="7" t="e">
        <f t="array" ref="C186">AVERAGE(IF( [1]!tabla1[ACT_ID] = A186, [1]!tabla1[NIVEL]))</f>
        <v>#REF!</v>
      </c>
      <c r="D186" s="7" t="e">
        <f t="array" ref="D186">MEDIAN(IF( [1]!tabla1[ACT_ID] = A186, [1]!tabla1[NIVEL]))</f>
        <v>#REF!</v>
      </c>
      <c r="E186" s="7" t="e">
        <f t="array" ref="E186">STDEV(IF( [1]!tabla1[ACT_ID] = A186, [1]!tabla1[NIVEL]))</f>
        <v>#REF!</v>
      </c>
      <c r="F186" s="8" t="e">
        <f t="array" ref="F186">AVERAGE(IF( [1]!tabla1[ACT_ID] = A186, [1]!tabla1[NO_UTILIZADO]))</f>
        <v>#REF!</v>
      </c>
      <c r="G186">
        <f t="array" ref="G186">COUNT(IF( [1]!tabla1[ACT_ID] = A186, [1]!tabla1[FECHA_DESPACHO]))</f>
        <v>0</v>
      </c>
      <c r="H186" s="2" t="e">
        <f t="shared" si="6"/>
        <v>#REF!</v>
      </c>
      <c r="I186" s="7" t="e">
        <f t="shared" si="7"/>
        <v>#REF!</v>
      </c>
      <c r="J186" s="7" t="e">
        <f t="shared" si="8"/>
        <v>#REF!</v>
      </c>
      <c r="K186" s="9">
        <v>0.5</v>
      </c>
      <c r="L186" s="9"/>
    </row>
    <row r="187" spans="1:12" x14ac:dyDescent="0.25">
      <c r="A187">
        <v>22533</v>
      </c>
      <c r="B187" s="7" t="e">
        <f t="array" ref="B187">MAX(IF( [1]!tabla1[ACT_ID] = A187, [1]!tabla1[max_carga]))</f>
        <v>#REF!</v>
      </c>
      <c r="C187" s="7" t="e">
        <f t="array" ref="C187">AVERAGE(IF( [1]!tabla1[ACT_ID] = A187, [1]!tabla1[NIVEL]))</f>
        <v>#REF!</v>
      </c>
      <c r="D187" s="7" t="e">
        <f t="array" ref="D187">MEDIAN(IF( [1]!tabla1[ACT_ID] = A187, [1]!tabla1[NIVEL]))</f>
        <v>#REF!</v>
      </c>
      <c r="E187" s="7" t="e">
        <f t="array" ref="E187">STDEV(IF( [1]!tabla1[ACT_ID] = A187, [1]!tabla1[NIVEL]))</f>
        <v>#REF!</v>
      </c>
      <c r="F187" s="8" t="e">
        <f t="array" ref="F187">AVERAGE(IF( [1]!tabla1[ACT_ID] = A187, [1]!tabla1[NO_UTILIZADO]))</f>
        <v>#REF!</v>
      </c>
      <c r="G187">
        <f t="array" ref="G187">COUNT(IF( [1]!tabla1[ACT_ID] = A187, [1]!tabla1[FECHA_DESPACHO]))</f>
        <v>0</v>
      </c>
      <c r="H187" s="2" t="e">
        <f t="shared" si="6"/>
        <v>#REF!</v>
      </c>
      <c r="I187" s="7" t="e">
        <f t="shared" si="7"/>
        <v>#REF!</v>
      </c>
      <c r="J187" s="7" t="e">
        <f t="shared" si="8"/>
        <v>#REF!</v>
      </c>
      <c r="K187" s="9">
        <v>0.5</v>
      </c>
      <c r="L187" s="9"/>
    </row>
    <row r="188" spans="1:12" x14ac:dyDescent="0.25">
      <c r="A188">
        <v>22534</v>
      </c>
      <c r="B188" s="7" t="e">
        <f t="array" ref="B188">MAX(IF( [1]!tabla1[ACT_ID] = A188, [1]!tabla1[max_carga]))</f>
        <v>#REF!</v>
      </c>
      <c r="C188" s="7" t="e">
        <f t="array" ref="C188">AVERAGE(IF( [1]!tabla1[ACT_ID] = A188, [1]!tabla1[NIVEL]))</f>
        <v>#REF!</v>
      </c>
      <c r="D188" s="7" t="e">
        <f t="array" ref="D188">MEDIAN(IF( [1]!tabla1[ACT_ID] = A188, [1]!tabla1[NIVEL]))</f>
        <v>#REF!</v>
      </c>
      <c r="E188" s="7" t="e">
        <f t="array" ref="E188">STDEV(IF( [1]!tabla1[ACT_ID] = A188, [1]!tabla1[NIVEL]))</f>
        <v>#REF!</v>
      </c>
      <c r="F188" s="8" t="e">
        <f t="array" ref="F188">AVERAGE(IF( [1]!tabla1[ACT_ID] = A188, [1]!tabla1[NO_UTILIZADO]))</f>
        <v>#REF!</v>
      </c>
      <c r="G188">
        <f t="array" ref="G188">COUNT(IF( [1]!tabla1[ACT_ID] = A188, [1]!tabla1[FECHA_DESPACHO]))</f>
        <v>0</v>
      </c>
      <c r="H188" s="2" t="e">
        <f t="shared" si="6"/>
        <v>#REF!</v>
      </c>
      <c r="I188" s="7" t="e">
        <f t="shared" si="7"/>
        <v>#REF!</v>
      </c>
      <c r="J188" s="7" t="e">
        <f t="shared" si="8"/>
        <v>#REF!</v>
      </c>
      <c r="K188" s="9">
        <v>0.5</v>
      </c>
      <c r="L188" s="9"/>
    </row>
    <row r="189" spans="1:12" x14ac:dyDescent="0.25">
      <c r="A189">
        <v>22535</v>
      </c>
      <c r="B189" s="7" t="e">
        <f t="array" ref="B189">MAX(IF( [1]!tabla1[ACT_ID] = A189, [1]!tabla1[max_carga]))</f>
        <v>#REF!</v>
      </c>
      <c r="C189" s="7" t="e">
        <f t="array" ref="C189">AVERAGE(IF( [1]!tabla1[ACT_ID] = A189, [1]!tabla1[NIVEL]))</f>
        <v>#REF!</v>
      </c>
      <c r="D189" s="7" t="e">
        <f t="array" ref="D189">MEDIAN(IF( [1]!tabla1[ACT_ID] = A189, [1]!tabla1[NIVEL]))</f>
        <v>#REF!</v>
      </c>
      <c r="E189" s="7" t="e">
        <f t="array" ref="E189">STDEV(IF( [1]!tabla1[ACT_ID] = A189, [1]!tabla1[NIVEL]))</f>
        <v>#REF!</v>
      </c>
      <c r="F189" s="8" t="e">
        <f t="array" ref="F189">AVERAGE(IF( [1]!tabla1[ACT_ID] = A189, [1]!tabla1[NO_UTILIZADO]))</f>
        <v>#REF!</v>
      </c>
      <c r="G189">
        <f t="array" ref="G189">COUNT(IF( [1]!tabla1[ACT_ID] = A189, [1]!tabla1[FECHA_DESPACHO]))</f>
        <v>0</v>
      </c>
      <c r="H189" s="2" t="e">
        <f t="shared" si="6"/>
        <v>#REF!</v>
      </c>
      <c r="I189" s="7" t="e">
        <f t="shared" si="7"/>
        <v>#REF!</v>
      </c>
      <c r="J189" s="7" t="e">
        <f t="shared" si="8"/>
        <v>#REF!</v>
      </c>
      <c r="K189" s="9">
        <v>0.5</v>
      </c>
      <c r="L189" s="9"/>
    </row>
    <row r="190" spans="1:12" x14ac:dyDescent="0.25">
      <c r="A190">
        <v>22536</v>
      </c>
      <c r="B190" s="7" t="e">
        <f t="array" ref="B190">MAX(IF( [1]!tabla1[ACT_ID] = A190, [1]!tabla1[max_carga]))</f>
        <v>#REF!</v>
      </c>
      <c r="C190" s="7" t="e">
        <f t="array" ref="C190">AVERAGE(IF( [1]!tabla1[ACT_ID] = A190, [1]!tabla1[NIVEL]))</f>
        <v>#REF!</v>
      </c>
      <c r="D190" s="7" t="e">
        <f t="array" ref="D190">MEDIAN(IF( [1]!tabla1[ACT_ID] = A190, [1]!tabla1[NIVEL]))</f>
        <v>#REF!</v>
      </c>
      <c r="E190" s="7" t="e">
        <f t="array" ref="E190">STDEV(IF( [1]!tabla1[ACT_ID] = A190, [1]!tabla1[NIVEL]))</f>
        <v>#REF!</v>
      </c>
      <c r="F190" s="8" t="e">
        <f t="array" ref="F190">AVERAGE(IF( [1]!tabla1[ACT_ID] = A190, [1]!tabla1[NO_UTILIZADO]))</f>
        <v>#REF!</v>
      </c>
      <c r="G190">
        <f t="array" ref="G190">COUNT(IF( [1]!tabla1[ACT_ID] = A190, [1]!tabla1[FECHA_DESPACHO]))</f>
        <v>0</v>
      </c>
      <c r="H190" s="2" t="e">
        <f t="shared" si="6"/>
        <v>#REF!</v>
      </c>
      <c r="I190" s="7" t="e">
        <f t="shared" si="7"/>
        <v>#REF!</v>
      </c>
      <c r="J190" s="7" t="e">
        <f t="shared" si="8"/>
        <v>#REF!</v>
      </c>
      <c r="K190" s="9">
        <v>0.5</v>
      </c>
      <c r="L190" s="9"/>
    </row>
    <row r="191" spans="1:12" x14ac:dyDescent="0.25">
      <c r="A191">
        <v>22537</v>
      </c>
      <c r="B191" s="7" t="e">
        <f t="array" ref="B191">MAX(IF( [1]!tabla1[ACT_ID] = A191, [1]!tabla1[max_carga]))</f>
        <v>#REF!</v>
      </c>
      <c r="C191" s="7" t="e">
        <f t="array" ref="C191">AVERAGE(IF( [1]!tabla1[ACT_ID] = A191, [1]!tabla1[NIVEL]))</f>
        <v>#REF!</v>
      </c>
      <c r="D191" s="7" t="e">
        <f t="array" ref="D191">MEDIAN(IF( [1]!tabla1[ACT_ID] = A191, [1]!tabla1[NIVEL]))</f>
        <v>#REF!</v>
      </c>
      <c r="E191" s="7" t="e">
        <f t="array" ref="E191">STDEV(IF( [1]!tabla1[ACT_ID] = A191, [1]!tabla1[NIVEL]))</f>
        <v>#REF!</v>
      </c>
      <c r="F191" s="8" t="e">
        <f t="array" ref="F191">AVERAGE(IF( [1]!tabla1[ACT_ID] = A191, [1]!tabla1[NO_UTILIZADO]))</f>
        <v>#REF!</v>
      </c>
      <c r="G191">
        <f t="array" ref="G191">COUNT(IF( [1]!tabla1[ACT_ID] = A191, [1]!tabla1[FECHA_DESPACHO]))</f>
        <v>0</v>
      </c>
      <c r="H191" s="2" t="e">
        <f t="shared" si="6"/>
        <v>#REF!</v>
      </c>
      <c r="I191" s="7" t="e">
        <f t="shared" si="7"/>
        <v>#REF!</v>
      </c>
      <c r="J191" s="7" t="e">
        <f t="shared" si="8"/>
        <v>#REF!</v>
      </c>
      <c r="K191" s="9">
        <v>0.5</v>
      </c>
      <c r="L191" s="9"/>
    </row>
    <row r="192" spans="1:12" x14ac:dyDescent="0.25">
      <c r="A192">
        <v>22538</v>
      </c>
      <c r="B192" s="7" t="e">
        <f t="array" ref="B192">MAX(IF( [1]!tabla1[ACT_ID] = A192, [1]!tabla1[max_carga]))</f>
        <v>#REF!</v>
      </c>
      <c r="C192" s="7" t="e">
        <f t="array" ref="C192">AVERAGE(IF( [1]!tabla1[ACT_ID] = A192, [1]!tabla1[NIVEL]))</f>
        <v>#REF!</v>
      </c>
      <c r="D192" s="7" t="e">
        <f t="array" ref="D192">MEDIAN(IF( [1]!tabla1[ACT_ID] = A192, [1]!tabla1[NIVEL]))</f>
        <v>#REF!</v>
      </c>
      <c r="E192" s="7" t="e">
        <f t="array" ref="E192">STDEV(IF( [1]!tabla1[ACT_ID] = A192, [1]!tabla1[NIVEL]))</f>
        <v>#REF!</v>
      </c>
      <c r="F192" s="8" t="e">
        <f t="array" ref="F192">AVERAGE(IF( [1]!tabla1[ACT_ID] = A192, [1]!tabla1[NO_UTILIZADO]))</f>
        <v>#REF!</v>
      </c>
      <c r="G192">
        <f t="array" ref="G192">COUNT(IF( [1]!tabla1[ACT_ID] = A192, [1]!tabla1[FECHA_DESPACHO]))</f>
        <v>0</v>
      </c>
      <c r="H192" s="2" t="e">
        <f t="shared" si="6"/>
        <v>#REF!</v>
      </c>
      <c r="I192" s="7" t="e">
        <f t="shared" si="7"/>
        <v>#REF!</v>
      </c>
      <c r="J192" s="7" t="e">
        <f t="shared" si="8"/>
        <v>#REF!</v>
      </c>
      <c r="K192" s="9">
        <v>0.5</v>
      </c>
      <c r="L192" s="9"/>
    </row>
    <row r="193" spans="1:12" x14ac:dyDescent="0.25">
      <c r="A193">
        <v>22539</v>
      </c>
      <c r="B193" s="7" t="e">
        <f t="array" ref="B193">MAX(IF( [1]!tabla1[ACT_ID] = A193, [1]!tabla1[max_carga]))</f>
        <v>#REF!</v>
      </c>
      <c r="C193" s="7" t="e">
        <f t="array" ref="C193">AVERAGE(IF( [1]!tabla1[ACT_ID] = A193, [1]!tabla1[NIVEL]))</f>
        <v>#REF!</v>
      </c>
      <c r="D193" s="7" t="e">
        <f t="array" ref="D193">MEDIAN(IF( [1]!tabla1[ACT_ID] = A193, [1]!tabla1[NIVEL]))</f>
        <v>#REF!</v>
      </c>
      <c r="E193" s="7" t="e">
        <f t="array" ref="E193">STDEV(IF( [1]!tabla1[ACT_ID] = A193, [1]!tabla1[NIVEL]))</f>
        <v>#REF!</v>
      </c>
      <c r="F193" s="8" t="e">
        <f t="array" ref="F193">AVERAGE(IF( [1]!tabla1[ACT_ID] = A193, [1]!tabla1[NO_UTILIZADO]))</f>
        <v>#REF!</v>
      </c>
      <c r="G193">
        <f t="array" ref="G193">COUNT(IF( [1]!tabla1[ACT_ID] = A193, [1]!tabla1[FECHA_DESPACHO]))</f>
        <v>0</v>
      </c>
      <c r="H193" s="2" t="e">
        <f t="shared" si="6"/>
        <v>#REF!</v>
      </c>
      <c r="I193" s="7" t="e">
        <f t="shared" si="7"/>
        <v>#REF!</v>
      </c>
      <c r="J193" s="7" t="e">
        <f t="shared" si="8"/>
        <v>#REF!</v>
      </c>
      <c r="K193" s="9">
        <v>0.5</v>
      </c>
      <c r="L193" s="9"/>
    </row>
    <row r="194" spans="1:12" x14ac:dyDescent="0.25">
      <c r="A194">
        <v>2254</v>
      </c>
      <c r="B194" s="7" t="e">
        <f t="array" ref="B194">MAX(IF( [1]!tabla1[ACT_ID] = A194, [1]!tabla1[max_carga]))</f>
        <v>#REF!</v>
      </c>
      <c r="C194" s="7" t="e">
        <f t="array" ref="C194">AVERAGE(IF( [1]!tabla1[ACT_ID] = A194, [1]!tabla1[NIVEL]))</f>
        <v>#REF!</v>
      </c>
      <c r="D194" s="7" t="e">
        <f t="array" ref="D194">MEDIAN(IF( [1]!tabla1[ACT_ID] = A194, [1]!tabla1[NIVEL]))</f>
        <v>#REF!</v>
      </c>
      <c r="E194" s="7" t="e">
        <f t="array" ref="E194">STDEV(IF( [1]!tabla1[ACT_ID] = A194, [1]!tabla1[NIVEL]))</f>
        <v>#REF!</v>
      </c>
      <c r="F194" s="8" t="e">
        <f t="array" ref="F194">AVERAGE(IF( [1]!tabla1[ACT_ID] = A194, [1]!tabla1[NO_UTILIZADO]))</f>
        <v>#REF!</v>
      </c>
      <c r="G194">
        <f t="array" ref="G194">COUNT(IF( [1]!tabla1[ACT_ID] = A194, [1]!tabla1[FECHA_DESPACHO]))</f>
        <v>0</v>
      </c>
      <c r="H194" s="2" t="e">
        <f t="shared" si="6"/>
        <v>#REF!</v>
      </c>
      <c r="I194" s="7" t="e">
        <f t="shared" si="7"/>
        <v>#REF!</v>
      </c>
      <c r="J194" s="7" t="e">
        <f t="shared" si="8"/>
        <v>#REF!</v>
      </c>
      <c r="K194" s="9">
        <v>0.5</v>
      </c>
      <c r="L194" s="9"/>
    </row>
    <row r="195" spans="1:12" x14ac:dyDescent="0.25">
      <c r="A195">
        <v>22540</v>
      </c>
      <c r="B195" s="7" t="e">
        <f t="array" ref="B195">MAX(IF( [1]!tabla1[ACT_ID] = A195, [1]!tabla1[max_carga]))</f>
        <v>#REF!</v>
      </c>
      <c r="C195" s="7" t="e">
        <f t="array" ref="C195">AVERAGE(IF( [1]!tabla1[ACT_ID] = A195, [1]!tabla1[NIVEL]))</f>
        <v>#REF!</v>
      </c>
      <c r="D195" s="7" t="e">
        <f t="array" ref="D195">MEDIAN(IF( [1]!tabla1[ACT_ID] = A195, [1]!tabla1[NIVEL]))</f>
        <v>#REF!</v>
      </c>
      <c r="E195" s="7" t="e">
        <f t="array" ref="E195">STDEV(IF( [1]!tabla1[ACT_ID] = A195, [1]!tabla1[NIVEL]))</f>
        <v>#REF!</v>
      </c>
      <c r="F195" s="8" t="e">
        <f t="array" ref="F195">AVERAGE(IF( [1]!tabla1[ACT_ID] = A195, [1]!tabla1[NO_UTILIZADO]))</f>
        <v>#REF!</v>
      </c>
      <c r="G195">
        <f t="array" ref="G195">COUNT(IF( [1]!tabla1[ACT_ID] = A195, [1]!tabla1[FECHA_DESPACHO]))</f>
        <v>0</v>
      </c>
      <c r="H195" s="2" t="e">
        <f t="shared" si="6"/>
        <v>#REF!</v>
      </c>
      <c r="I195" s="7" t="e">
        <f t="shared" si="7"/>
        <v>#REF!</v>
      </c>
      <c r="J195" s="7" t="e">
        <f t="shared" si="8"/>
        <v>#REF!</v>
      </c>
      <c r="K195" s="9">
        <v>0.5</v>
      </c>
      <c r="L195" s="9"/>
    </row>
    <row r="196" spans="1:12" x14ac:dyDescent="0.25">
      <c r="A196">
        <v>22541</v>
      </c>
      <c r="B196" s="7" t="e">
        <f t="array" ref="B196">MAX(IF( [1]!tabla1[ACT_ID] = A196, [1]!tabla1[max_carga]))</f>
        <v>#REF!</v>
      </c>
      <c r="C196" s="7" t="e">
        <f t="array" ref="C196">AVERAGE(IF( [1]!tabla1[ACT_ID] = A196, [1]!tabla1[NIVEL]))</f>
        <v>#REF!</v>
      </c>
      <c r="D196" s="7" t="e">
        <f t="array" ref="D196">MEDIAN(IF( [1]!tabla1[ACT_ID] = A196, [1]!tabla1[NIVEL]))</f>
        <v>#REF!</v>
      </c>
      <c r="E196" s="7" t="e">
        <f t="array" ref="E196">STDEV(IF( [1]!tabla1[ACT_ID] = A196, [1]!tabla1[NIVEL]))</f>
        <v>#REF!</v>
      </c>
      <c r="F196" s="8" t="e">
        <f t="array" ref="F196">AVERAGE(IF( [1]!tabla1[ACT_ID] = A196, [1]!tabla1[NO_UTILIZADO]))</f>
        <v>#REF!</v>
      </c>
      <c r="G196">
        <f t="array" ref="G196">COUNT(IF( [1]!tabla1[ACT_ID] = A196, [1]!tabla1[FECHA_DESPACHO]))</f>
        <v>0</v>
      </c>
      <c r="H196" s="2" t="e">
        <f t="shared" ref="H196:H259" si="9">C196/B196</f>
        <v>#REF!</v>
      </c>
      <c r="I196" s="7" t="e">
        <f t="shared" ref="I196:I259" si="10">G196*C196</f>
        <v>#REF!</v>
      </c>
      <c r="J196" s="7" t="e">
        <f t="shared" ref="J196:J259" si="11">G196*D196</f>
        <v>#REF!</v>
      </c>
      <c r="K196" s="9">
        <v>0.5</v>
      </c>
      <c r="L196" s="9"/>
    </row>
    <row r="197" spans="1:12" x14ac:dyDescent="0.25">
      <c r="A197">
        <v>22544</v>
      </c>
      <c r="B197" s="7" t="e">
        <f t="array" ref="B197">MAX(IF( [1]!tabla1[ACT_ID] = A197, [1]!tabla1[max_carga]))</f>
        <v>#REF!</v>
      </c>
      <c r="C197" s="7" t="e">
        <f t="array" ref="C197">AVERAGE(IF( [1]!tabla1[ACT_ID] = A197, [1]!tabla1[NIVEL]))</f>
        <v>#REF!</v>
      </c>
      <c r="D197" s="7" t="e">
        <f t="array" ref="D197">MEDIAN(IF( [1]!tabla1[ACT_ID] = A197, [1]!tabla1[NIVEL]))</f>
        <v>#REF!</v>
      </c>
      <c r="E197" s="7" t="e">
        <f t="array" ref="E197">STDEV(IF( [1]!tabla1[ACT_ID] = A197, [1]!tabla1[NIVEL]))</f>
        <v>#REF!</v>
      </c>
      <c r="F197" s="8" t="e">
        <f t="array" ref="F197">AVERAGE(IF( [1]!tabla1[ACT_ID] = A197, [1]!tabla1[NO_UTILIZADO]))</f>
        <v>#REF!</v>
      </c>
      <c r="G197">
        <f t="array" ref="G197">COUNT(IF( [1]!tabla1[ACT_ID] = A197, [1]!tabla1[FECHA_DESPACHO]))</f>
        <v>0</v>
      </c>
      <c r="H197" s="2" t="e">
        <f t="shared" si="9"/>
        <v>#REF!</v>
      </c>
      <c r="I197" s="7" t="e">
        <f t="shared" si="10"/>
        <v>#REF!</v>
      </c>
      <c r="J197" s="7" t="e">
        <f t="shared" si="11"/>
        <v>#REF!</v>
      </c>
      <c r="K197" s="9">
        <v>0.5</v>
      </c>
      <c r="L197" s="9"/>
    </row>
    <row r="198" spans="1:12" x14ac:dyDescent="0.25">
      <c r="A198">
        <v>22545</v>
      </c>
      <c r="B198" s="7" t="e">
        <f t="array" ref="B198">MAX(IF( [1]!tabla1[ACT_ID] = A198, [1]!tabla1[max_carga]))</f>
        <v>#REF!</v>
      </c>
      <c r="C198" s="7" t="e">
        <f t="array" ref="C198">AVERAGE(IF( [1]!tabla1[ACT_ID] = A198, [1]!tabla1[NIVEL]))</f>
        <v>#REF!</v>
      </c>
      <c r="D198" s="7" t="e">
        <f t="array" ref="D198">MEDIAN(IF( [1]!tabla1[ACT_ID] = A198, [1]!tabla1[NIVEL]))</f>
        <v>#REF!</v>
      </c>
      <c r="E198" s="7" t="e">
        <f t="array" ref="E198">STDEV(IF( [1]!tabla1[ACT_ID] = A198, [1]!tabla1[NIVEL]))</f>
        <v>#REF!</v>
      </c>
      <c r="F198" s="8" t="e">
        <f t="array" ref="F198">AVERAGE(IF( [1]!tabla1[ACT_ID] = A198, [1]!tabla1[NO_UTILIZADO]))</f>
        <v>#REF!</v>
      </c>
      <c r="G198">
        <f t="array" ref="G198">COUNT(IF( [1]!tabla1[ACT_ID] = A198, [1]!tabla1[FECHA_DESPACHO]))</f>
        <v>0</v>
      </c>
      <c r="H198" s="2" t="e">
        <f t="shared" si="9"/>
        <v>#REF!</v>
      </c>
      <c r="I198" s="7" t="e">
        <f t="shared" si="10"/>
        <v>#REF!</v>
      </c>
      <c r="J198" s="7" t="e">
        <f t="shared" si="11"/>
        <v>#REF!</v>
      </c>
      <c r="K198" s="9">
        <v>0.5</v>
      </c>
      <c r="L198" s="9"/>
    </row>
    <row r="199" spans="1:12" x14ac:dyDescent="0.25">
      <c r="A199">
        <v>22546</v>
      </c>
      <c r="B199" s="7" t="e">
        <f t="array" ref="B199">MAX(IF( [1]!tabla1[ACT_ID] = A199, [1]!tabla1[max_carga]))</f>
        <v>#REF!</v>
      </c>
      <c r="C199" s="7" t="e">
        <f t="array" ref="C199">AVERAGE(IF( [1]!tabla1[ACT_ID] = A199, [1]!tabla1[NIVEL]))</f>
        <v>#REF!</v>
      </c>
      <c r="D199" s="7" t="e">
        <f t="array" ref="D199">MEDIAN(IF( [1]!tabla1[ACT_ID] = A199, [1]!tabla1[NIVEL]))</f>
        <v>#REF!</v>
      </c>
      <c r="E199" s="7" t="e">
        <f t="array" ref="E199">STDEV(IF( [1]!tabla1[ACT_ID] = A199, [1]!tabla1[NIVEL]))</f>
        <v>#REF!</v>
      </c>
      <c r="F199" s="8" t="e">
        <f t="array" ref="F199">AVERAGE(IF( [1]!tabla1[ACT_ID] = A199, [1]!tabla1[NO_UTILIZADO]))</f>
        <v>#REF!</v>
      </c>
      <c r="G199">
        <f t="array" ref="G199">COUNT(IF( [1]!tabla1[ACT_ID] = A199, [1]!tabla1[FECHA_DESPACHO]))</f>
        <v>0</v>
      </c>
      <c r="H199" s="2" t="e">
        <f t="shared" si="9"/>
        <v>#REF!</v>
      </c>
      <c r="I199" s="7" t="e">
        <f t="shared" si="10"/>
        <v>#REF!</v>
      </c>
      <c r="J199" s="7" t="e">
        <f t="shared" si="11"/>
        <v>#REF!</v>
      </c>
      <c r="K199" s="9">
        <v>0.5</v>
      </c>
      <c r="L199" s="9"/>
    </row>
    <row r="200" spans="1:12" x14ac:dyDescent="0.25">
      <c r="A200">
        <v>22547</v>
      </c>
      <c r="B200" s="7" t="e">
        <f t="array" ref="B200">MAX(IF( [1]!tabla1[ACT_ID] = A200, [1]!tabla1[max_carga]))</f>
        <v>#REF!</v>
      </c>
      <c r="C200" s="7" t="e">
        <f t="array" ref="C200">AVERAGE(IF( [1]!tabla1[ACT_ID] = A200, [1]!tabla1[NIVEL]))</f>
        <v>#REF!</v>
      </c>
      <c r="D200" s="7" t="e">
        <f t="array" ref="D200">MEDIAN(IF( [1]!tabla1[ACT_ID] = A200, [1]!tabla1[NIVEL]))</f>
        <v>#REF!</v>
      </c>
      <c r="E200" s="7" t="e">
        <f t="array" ref="E200">STDEV(IF( [1]!tabla1[ACT_ID] = A200, [1]!tabla1[NIVEL]))</f>
        <v>#REF!</v>
      </c>
      <c r="F200" s="8" t="e">
        <f t="array" ref="F200">AVERAGE(IF( [1]!tabla1[ACT_ID] = A200, [1]!tabla1[NO_UTILIZADO]))</f>
        <v>#REF!</v>
      </c>
      <c r="G200">
        <f t="array" ref="G200">COUNT(IF( [1]!tabla1[ACT_ID] = A200, [1]!tabla1[FECHA_DESPACHO]))</f>
        <v>0</v>
      </c>
      <c r="H200" s="2" t="e">
        <f t="shared" si="9"/>
        <v>#REF!</v>
      </c>
      <c r="I200" s="7" t="e">
        <f t="shared" si="10"/>
        <v>#REF!</v>
      </c>
      <c r="J200" s="7" t="e">
        <f t="shared" si="11"/>
        <v>#REF!</v>
      </c>
      <c r="K200" s="9">
        <v>0.5</v>
      </c>
      <c r="L200" s="9"/>
    </row>
    <row r="201" spans="1:12" x14ac:dyDescent="0.25">
      <c r="A201">
        <v>22548</v>
      </c>
      <c r="B201" s="7" t="e">
        <f t="array" ref="B201">MAX(IF( [1]!tabla1[ACT_ID] = A201, [1]!tabla1[max_carga]))</f>
        <v>#REF!</v>
      </c>
      <c r="C201" s="7" t="e">
        <f t="array" ref="C201">AVERAGE(IF( [1]!tabla1[ACT_ID] = A201, [1]!tabla1[NIVEL]))</f>
        <v>#REF!</v>
      </c>
      <c r="D201" s="7" t="e">
        <f t="array" ref="D201">MEDIAN(IF( [1]!tabla1[ACT_ID] = A201, [1]!tabla1[NIVEL]))</f>
        <v>#REF!</v>
      </c>
      <c r="E201" s="7" t="e">
        <f t="array" ref="E201">STDEV(IF( [1]!tabla1[ACT_ID] = A201, [1]!tabla1[NIVEL]))</f>
        <v>#REF!</v>
      </c>
      <c r="F201" s="8" t="e">
        <f t="array" ref="F201">AVERAGE(IF( [1]!tabla1[ACT_ID] = A201, [1]!tabla1[NO_UTILIZADO]))</f>
        <v>#REF!</v>
      </c>
      <c r="G201">
        <f t="array" ref="G201">COUNT(IF( [1]!tabla1[ACT_ID] = A201, [1]!tabla1[FECHA_DESPACHO]))</f>
        <v>0</v>
      </c>
      <c r="H201" s="2" t="e">
        <f t="shared" si="9"/>
        <v>#REF!</v>
      </c>
      <c r="I201" s="7" t="e">
        <f t="shared" si="10"/>
        <v>#REF!</v>
      </c>
      <c r="J201" s="7" t="e">
        <f t="shared" si="11"/>
        <v>#REF!</v>
      </c>
      <c r="K201" s="9">
        <v>0.5</v>
      </c>
      <c r="L201" s="9"/>
    </row>
    <row r="202" spans="1:12" x14ac:dyDescent="0.25">
      <c r="A202">
        <v>22549</v>
      </c>
      <c r="B202" s="7" t="e">
        <f t="array" ref="B202">MAX(IF( [1]!tabla1[ACT_ID] = A202, [1]!tabla1[max_carga]))</f>
        <v>#REF!</v>
      </c>
      <c r="C202" s="7" t="e">
        <f t="array" ref="C202">AVERAGE(IF( [1]!tabla1[ACT_ID] = A202, [1]!tabla1[NIVEL]))</f>
        <v>#REF!</v>
      </c>
      <c r="D202" s="7" t="e">
        <f t="array" ref="D202">MEDIAN(IF( [1]!tabla1[ACT_ID] = A202, [1]!tabla1[NIVEL]))</f>
        <v>#REF!</v>
      </c>
      <c r="E202" s="7" t="e">
        <f t="array" ref="E202">STDEV(IF( [1]!tabla1[ACT_ID] = A202, [1]!tabla1[NIVEL]))</f>
        <v>#REF!</v>
      </c>
      <c r="F202" s="8" t="e">
        <f t="array" ref="F202">AVERAGE(IF( [1]!tabla1[ACT_ID] = A202, [1]!tabla1[NO_UTILIZADO]))</f>
        <v>#REF!</v>
      </c>
      <c r="G202">
        <f t="array" ref="G202">COUNT(IF( [1]!tabla1[ACT_ID] = A202, [1]!tabla1[FECHA_DESPACHO]))</f>
        <v>0</v>
      </c>
      <c r="H202" s="2" t="e">
        <f t="shared" si="9"/>
        <v>#REF!</v>
      </c>
      <c r="I202" s="7" t="e">
        <f t="shared" si="10"/>
        <v>#REF!</v>
      </c>
      <c r="J202" s="7" t="e">
        <f t="shared" si="11"/>
        <v>#REF!</v>
      </c>
      <c r="K202" s="9">
        <v>0.5</v>
      </c>
      <c r="L202" s="9"/>
    </row>
    <row r="203" spans="1:12" x14ac:dyDescent="0.25">
      <c r="A203">
        <v>2255</v>
      </c>
      <c r="B203" s="7" t="e">
        <f t="array" ref="B203">MAX(IF( [1]!tabla1[ACT_ID] = A203, [1]!tabla1[max_carga]))</f>
        <v>#REF!</v>
      </c>
      <c r="C203" s="7" t="e">
        <f t="array" ref="C203">AVERAGE(IF( [1]!tabla1[ACT_ID] = A203, [1]!tabla1[NIVEL]))</f>
        <v>#REF!</v>
      </c>
      <c r="D203" s="7" t="e">
        <f t="array" ref="D203">MEDIAN(IF( [1]!tabla1[ACT_ID] = A203, [1]!tabla1[NIVEL]))</f>
        <v>#REF!</v>
      </c>
      <c r="E203" s="7" t="e">
        <f t="array" ref="E203">STDEV(IF( [1]!tabla1[ACT_ID] = A203, [1]!tabla1[NIVEL]))</f>
        <v>#REF!</v>
      </c>
      <c r="F203" s="8" t="e">
        <f t="array" ref="F203">AVERAGE(IF( [1]!tabla1[ACT_ID] = A203, [1]!tabla1[NO_UTILIZADO]))</f>
        <v>#REF!</v>
      </c>
      <c r="G203">
        <f t="array" ref="G203">COUNT(IF( [1]!tabla1[ACT_ID] = A203, [1]!tabla1[FECHA_DESPACHO]))</f>
        <v>0</v>
      </c>
      <c r="H203" s="2" t="e">
        <f t="shared" si="9"/>
        <v>#REF!</v>
      </c>
      <c r="I203" s="7" t="e">
        <f t="shared" si="10"/>
        <v>#REF!</v>
      </c>
      <c r="J203" s="7" t="e">
        <f t="shared" si="11"/>
        <v>#REF!</v>
      </c>
      <c r="K203" s="9">
        <v>0.5</v>
      </c>
      <c r="L203" s="9"/>
    </row>
    <row r="204" spans="1:12" x14ac:dyDescent="0.25">
      <c r="A204">
        <v>22550</v>
      </c>
      <c r="B204" s="7" t="e">
        <f t="array" ref="B204">MAX(IF( [1]!tabla1[ACT_ID] = A204, [1]!tabla1[max_carga]))</f>
        <v>#REF!</v>
      </c>
      <c r="C204" s="7" t="e">
        <f t="array" ref="C204">AVERAGE(IF( [1]!tabla1[ACT_ID] = A204, [1]!tabla1[NIVEL]))</f>
        <v>#REF!</v>
      </c>
      <c r="D204" s="7" t="e">
        <f t="array" ref="D204">MEDIAN(IF( [1]!tabla1[ACT_ID] = A204, [1]!tabla1[NIVEL]))</f>
        <v>#REF!</v>
      </c>
      <c r="E204" s="7" t="e">
        <f t="array" ref="E204">STDEV(IF( [1]!tabla1[ACT_ID] = A204, [1]!tabla1[NIVEL]))</f>
        <v>#REF!</v>
      </c>
      <c r="F204" s="8" t="e">
        <f t="array" ref="F204">AVERAGE(IF( [1]!tabla1[ACT_ID] = A204, [1]!tabla1[NO_UTILIZADO]))</f>
        <v>#REF!</v>
      </c>
      <c r="G204">
        <f t="array" ref="G204">COUNT(IF( [1]!tabla1[ACT_ID] = A204, [1]!tabla1[FECHA_DESPACHO]))</f>
        <v>0</v>
      </c>
      <c r="H204" s="2" t="e">
        <f t="shared" si="9"/>
        <v>#REF!</v>
      </c>
      <c r="I204" s="7" t="e">
        <f t="shared" si="10"/>
        <v>#REF!</v>
      </c>
      <c r="J204" s="7" t="e">
        <f t="shared" si="11"/>
        <v>#REF!</v>
      </c>
      <c r="K204" s="9">
        <v>0.5</v>
      </c>
      <c r="L204" s="9"/>
    </row>
    <row r="205" spans="1:12" x14ac:dyDescent="0.25">
      <c r="A205">
        <v>22551</v>
      </c>
      <c r="B205" s="7" t="e">
        <f t="array" ref="B205">MAX(IF( [1]!tabla1[ACT_ID] = A205, [1]!tabla1[max_carga]))</f>
        <v>#REF!</v>
      </c>
      <c r="C205" s="7" t="e">
        <f t="array" ref="C205">AVERAGE(IF( [1]!tabla1[ACT_ID] = A205, [1]!tabla1[NIVEL]))</f>
        <v>#REF!</v>
      </c>
      <c r="D205" s="7" t="e">
        <f t="array" ref="D205">MEDIAN(IF( [1]!tabla1[ACT_ID] = A205, [1]!tabla1[NIVEL]))</f>
        <v>#REF!</v>
      </c>
      <c r="E205" s="7" t="e">
        <f t="array" ref="E205">STDEV(IF( [1]!tabla1[ACT_ID] = A205, [1]!tabla1[NIVEL]))</f>
        <v>#REF!</v>
      </c>
      <c r="F205" s="8" t="e">
        <f t="array" ref="F205">AVERAGE(IF( [1]!tabla1[ACT_ID] = A205, [1]!tabla1[NO_UTILIZADO]))</f>
        <v>#REF!</v>
      </c>
      <c r="G205">
        <f t="array" ref="G205">COUNT(IF( [1]!tabla1[ACT_ID] = A205, [1]!tabla1[FECHA_DESPACHO]))</f>
        <v>0</v>
      </c>
      <c r="H205" s="2" t="e">
        <f t="shared" si="9"/>
        <v>#REF!</v>
      </c>
      <c r="I205" s="7" t="e">
        <f t="shared" si="10"/>
        <v>#REF!</v>
      </c>
      <c r="J205" s="7" t="e">
        <f t="shared" si="11"/>
        <v>#REF!</v>
      </c>
      <c r="K205" s="9">
        <v>0.5</v>
      </c>
      <c r="L205" s="9"/>
    </row>
    <row r="206" spans="1:12" x14ac:dyDescent="0.25">
      <c r="A206">
        <v>22552</v>
      </c>
      <c r="B206" s="7" t="e">
        <f t="array" ref="B206">MAX(IF( [1]!tabla1[ACT_ID] = A206, [1]!tabla1[max_carga]))</f>
        <v>#REF!</v>
      </c>
      <c r="C206" s="7" t="e">
        <f t="array" ref="C206">AVERAGE(IF( [1]!tabla1[ACT_ID] = A206, [1]!tabla1[NIVEL]))</f>
        <v>#REF!</v>
      </c>
      <c r="D206" s="7" t="e">
        <f t="array" ref="D206">MEDIAN(IF( [1]!tabla1[ACT_ID] = A206, [1]!tabla1[NIVEL]))</f>
        <v>#REF!</v>
      </c>
      <c r="E206" s="7" t="e">
        <f t="array" ref="E206">STDEV(IF( [1]!tabla1[ACT_ID] = A206, [1]!tabla1[NIVEL]))</f>
        <v>#REF!</v>
      </c>
      <c r="F206" s="8" t="e">
        <f t="array" ref="F206">AVERAGE(IF( [1]!tabla1[ACT_ID] = A206, [1]!tabla1[NO_UTILIZADO]))</f>
        <v>#REF!</v>
      </c>
      <c r="G206">
        <f t="array" ref="G206">COUNT(IF( [1]!tabla1[ACT_ID] = A206, [1]!tabla1[FECHA_DESPACHO]))</f>
        <v>0</v>
      </c>
      <c r="H206" s="2" t="e">
        <f t="shared" si="9"/>
        <v>#REF!</v>
      </c>
      <c r="I206" s="7" t="e">
        <f t="shared" si="10"/>
        <v>#REF!</v>
      </c>
      <c r="J206" s="7" t="e">
        <f t="shared" si="11"/>
        <v>#REF!</v>
      </c>
      <c r="K206" s="9">
        <v>0.5</v>
      </c>
      <c r="L206" s="9"/>
    </row>
    <row r="207" spans="1:12" x14ac:dyDescent="0.25">
      <c r="A207">
        <v>22553</v>
      </c>
      <c r="B207" s="7" t="e">
        <f t="array" ref="B207">MAX(IF( [1]!tabla1[ACT_ID] = A207, [1]!tabla1[max_carga]))</f>
        <v>#REF!</v>
      </c>
      <c r="C207" s="7" t="e">
        <f t="array" ref="C207">AVERAGE(IF( [1]!tabla1[ACT_ID] = A207, [1]!tabla1[NIVEL]))</f>
        <v>#REF!</v>
      </c>
      <c r="D207" s="7" t="e">
        <f t="array" ref="D207">MEDIAN(IF( [1]!tabla1[ACT_ID] = A207, [1]!tabla1[NIVEL]))</f>
        <v>#REF!</v>
      </c>
      <c r="E207" s="7" t="e">
        <f t="array" ref="E207">STDEV(IF( [1]!tabla1[ACT_ID] = A207, [1]!tabla1[NIVEL]))</f>
        <v>#REF!</v>
      </c>
      <c r="F207" s="8" t="e">
        <f t="array" ref="F207">AVERAGE(IF( [1]!tabla1[ACT_ID] = A207, [1]!tabla1[NO_UTILIZADO]))</f>
        <v>#REF!</v>
      </c>
      <c r="G207">
        <f t="array" ref="G207">COUNT(IF( [1]!tabla1[ACT_ID] = A207, [1]!tabla1[FECHA_DESPACHO]))</f>
        <v>0</v>
      </c>
      <c r="H207" s="2" t="e">
        <f t="shared" si="9"/>
        <v>#REF!</v>
      </c>
      <c r="I207" s="7" t="e">
        <f t="shared" si="10"/>
        <v>#REF!</v>
      </c>
      <c r="J207" s="7" t="e">
        <f t="shared" si="11"/>
        <v>#REF!</v>
      </c>
      <c r="K207" s="9">
        <v>0.5</v>
      </c>
      <c r="L207" s="9"/>
    </row>
    <row r="208" spans="1:12" x14ac:dyDescent="0.25">
      <c r="A208">
        <v>22555</v>
      </c>
      <c r="B208" s="7" t="e">
        <f t="array" ref="B208">MAX(IF( [1]!tabla1[ACT_ID] = A208, [1]!tabla1[max_carga]))</f>
        <v>#REF!</v>
      </c>
      <c r="C208" s="7" t="e">
        <f t="array" ref="C208">AVERAGE(IF( [1]!tabla1[ACT_ID] = A208, [1]!tabla1[NIVEL]))</f>
        <v>#REF!</v>
      </c>
      <c r="D208" s="7" t="e">
        <f t="array" ref="D208">MEDIAN(IF( [1]!tabla1[ACT_ID] = A208, [1]!tabla1[NIVEL]))</f>
        <v>#REF!</v>
      </c>
      <c r="E208" s="7" t="e">
        <f t="array" ref="E208">STDEV(IF( [1]!tabla1[ACT_ID] = A208, [1]!tabla1[NIVEL]))</f>
        <v>#REF!</v>
      </c>
      <c r="F208" s="8" t="e">
        <f t="array" ref="F208">AVERAGE(IF( [1]!tabla1[ACT_ID] = A208, [1]!tabla1[NO_UTILIZADO]))</f>
        <v>#REF!</v>
      </c>
      <c r="G208">
        <f t="array" ref="G208">COUNT(IF( [1]!tabla1[ACT_ID] = A208, [1]!tabla1[FECHA_DESPACHO]))</f>
        <v>0</v>
      </c>
      <c r="H208" s="2" t="e">
        <f t="shared" si="9"/>
        <v>#REF!</v>
      </c>
      <c r="I208" s="7" t="e">
        <f t="shared" si="10"/>
        <v>#REF!</v>
      </c>
      <c r="J208" s="7" t="e">
        <f t="shared" si="11"/>
        <v>#REF!</v>
      </c>
      <c r="K208" s="9">
        <v>0.5</v>
      </c>
      <c r="L208" s="9"/>
    </row>
    <row r="209" spans="1:12" x14ac:dyDescent="0.25">
      <c r="A209">
        <v>22556</v>
      </c>
      <c r="B209" s="7" t="e">
        <f t="array" ref="B209">MAX(IF( [1]!tabla1[ACT_ID] = A209, [1]!tabla1[max_carga]))</f>
        <v>#REF!</v>
      </c>
      <c r="C209" s="7" t="e">
        <f t="array" ref="C209">AVERAGE(IF( [1]!tabla1[ACT_ID] = A209, [1]!tabla1[NIVEL]))</f>
        <v>#REF!</v>
      </c>
      <c r="D209" s="7" t="e">
        <f t="array" ref="D209">MEDIAN(IF( [1]!tabla1[ACT_ID] = A209, [1]!tabla1[NIVEL]))</f>
        <v>#REF!</v>
      </c>
      <c r="E209" s="7" t="e">
        <f t="array" ref="E209">STDEV(IF( [1]!tabla1[ACT_ID] = A209, [1]!tabla1[NIVEL]))</f>
        <v>#REF!</v>
      </c>
      <c r="F209" s="8" t="e">
        <f t="array" ref="F209">AVERAGE(IF( [1]!tabla1[ACT_ID] = A209, [1]!tabla1[NO_UTILIZADO]))</f>
        <v>#REF!</v>
      </c>
      <c r="G209">
        <f t="array" ref="G209">COUNT(IF( [1]!tabla1[ACT_ID] = A209, [1]!tabla1[FECHA_DESPACHO]))</f>
        <v>0</v>
      </c>
      <c r="H209" s="2" t="e">
        <f t="shared" si="9"/>
        <v>#REF!</v>
      </c>
      <c r="I209" s="7" t="e">
        <f t="shared" si="10"/>
        <v>#REF!</v>
      </c>
      <c r="J209" s="7" t="e">
        <f t="shared" si="11"/>
        <v>#REF!</v>
      </c>
      <c r="K209" s="9">
        <v>0.5</v>
      </c>
      <c r="L209" s="9"/>
    </row>
    <row r="210" spans="1:12" x14ac:dyDescent="0.25">
      <c r="A210">
        <v>22557</v>
      </c>
      <c r="B210" s="7" t="e">
        <f t="array" ref="B210">MAX(IF( [1]!tabla1[ACT_ID] = A210, [1]!tabla1[max_carga]))</f>
        <v>#REF!</v>
      </c>
      <c r="C210" s="7" t="e">
        <f t="array" ref="C210">AVERAGE(IF( [1]!tabla1[ACT_ID] = A210, [1]!tabla1[NIVEL]))</f>
        <v>#REF!</v>
      </c>
      <c r="D210" s="7" t="e">
        <f t="array" ref="D210">MEDIAN(IF( [1]!tabla1[ACT_ID] = A210, [1]!tabla1[NIVEL]))</f>
        <v>#REF!</v>
      </c>
      <c r="E210" s="7" t="e">
        <f t="array" ref="E210">STDEV(IF( [1]!tabla1[ACT_ID] = A210, [1]!tabla1[NIVEL]))</f>
        <v>#REF!</v>
      </c>
      <c r="F210" s="8" t="e">
        <f t="array" ref="F210">AVERAGE(IF( [1]!tabla1[ACT_ID] = A210, [1]!tabla1[NO_UTILIZADO]))</f>
        <v>#REF!</v>
      </c>
      <c r="G210">
        <f t="array" ref="G210">COUNT(IF( [1]!tabla1[ACT_ID] = A210, [1]!tabla1[FECHA_DESPACHO]))</f>
        <v>0</v>
      </c>
      <c r="H210" s="2" t="e">
        <f t="shared" si="9"/>
        <v>#REF!</v>
      </c>
      <c r="I210" s="7" t="e">
        <f t="shared" si="10"/>
        <v>#REF!</v>
      </c>
      <c r="J210" s="7" t="e">
        <f t="shared" si="11"/>
        <v>#REF!</v>
      </c>
      <c r="K210" s="9">
        <v>0.5</v>
      </c>
      <c r="L210" s="9"/>
    </row>
    <row r="211" spans="1:12" x14ac:dyDescent="0.25">
      <c r="A211">
        <v>22558</v>
      </c>
      <c r="B211" s="7" t="e">
        <f t="array" ref="B211">MAX(IF( [1]!tabla1[ACT_ID] = A211, [1]!tabla1[max_carga]))</f>
        <v>#REF!</v>
      </c>
      <c r="C211" s="7" t="e">
        <f t="array" ref="C211">AVERAGE(IF( [1]!tabla1[ACT_ID] = A211, [1]!tabla1[NIVEL]))</f>
        <v>#REF!</v>
      </c>
      <c r="D211" s="7" t="e">
        <f t="array" ref="D211">MEDIAN(IF( [1]!tabla1[ACT_ID] = A211, [1]!tabla1[NIVEL]))</f>
        <v>#REF!</v>
      </c>
      <c r="E211" s="7" t="e">
        <f t="array" ref="E211">STDEV(IF( [1]!tabla1[ACT_ID] = A211, [1]!tabla1[NIVEL]))</f>
        <v>#REF!</v>
      </c>
      <c r="F211" s="8" t="e">
        <f t="array" ref="F211">AVERAGE(IF( [1]!tabla1[ACT_ID] = A211, [1]!tabla1[NO_UTILIZADO]))</f>
        <v>#REF!</v>
      </c>
      <c r="G211">
        <f t="array" ref="G211">COUNT(IF( [1]!tabla1[ACT_ID] = A211, [1]!tabla1[FECHA_DESPACHO]))</f>
        <v>0</v>
      </c>
      <c r="H211" s="2" t="e">
        <f t="shared" si="9"/>
        <v>#REF!</v>
      </c>
      <c r="I211" s="7" t="e">
        <f t="shared" si="10"/>
        <v>#REF!</v>
      </c>
      <c r="J211" s="7" t="e">
        <f t="shared" si="11"/>
        <v>#REF!</v>
      </c>
      <c r="K211" s="9">
        <v>0.5</v>
      </c>
      <c r="L211" s="9"/>
    </row>
    <row r="212" spans="1:12" x14ac:dyDescent="0.25">
      <c r="A212">
        <v>22559</v>
      </c>
      <c r="B212" s="7" t="e">
        <f t="array" ref="B212">MAX(IF( [1]!tabla1[ACT_ID] = A212, [1]!tabla1[max_carga]))</f>
        <v>#REF!</v>
      </c>
      <c r="C212" s="7" t="e">
        <f t="array" ref="C212">AVERAGE(IF( [1]!tabla1[ACT_ID] = A212, [1]!tabla1[NIVEL]))</f>
        <v>#REF!</v>
      </c>
      <c r="D212" s="7" t="e">
        <f t="array" ref="D212">MEDIAN(IF( [1]!tabla1[ACT_ID] = A212, [1]!tabla1[NIVEL]))</f>
        <v>#REF!</v>
      </c>
      <c r="E212" s="7" t="e">
        <f t="array" ref="E212">STDEV(IF( [1]!tabla1[ACT_ID] = A212, [1]!tabla1[NIVEL]))</f>
        <v>#REF!</v>
      </c>
      <c r="F212" s="8" t="e">
        <f t="array" ref="F212">AVERAGE(IF( [1]!tabla1[ACT_ID] = A212, [1]!tabla1[NO_UTILIZADO]))</f>
        <v>#REF!</v>
      </c>
      <c r="G212">
        <f t="array" ref="G212">COUNT(IF( [1]!tabla1[ACT_ID] = A212, [1]!tabla1[FECHA_DESPACHO]))</f>
        <v>0</v>
      </c>
      <c r="H212" s="2" t="e">
        <f t="shared" si="9"/>
        <v>#REF!</v>
      </c>
      <c r="I212" s="7" t="e">
        <f t="shared" si="10"/>
        <v>#REF!</v>
      </c>
      <c r="J212" s="7" t="e">
        <f t="shared" si="11"/>
        <v>#REF!</v>
      </c>
      <c r="K212" s="9">
        <v>0.5</v>
      </c>
      <c r="L212" s="9"/>
    </row>
    <row r="213" spans="1:12" x14ac:dyDescent="0.25">
      <c r="A213">
        <v>22560</v>
      </c>
      <c r="B213" s="7" t="e">
        <f t="array" ref="B213">MAX(IF( [1]!tabla1[ACT_ID] = A213, [1]!tabla1[max_carga]))</f>
        <v>#REF!</v>
      </c>
      <c r="C213" s="7" t="e">
        <f t="array" ref="C213">AVERAGE(IF( [1]!tabla1[ACT_ID] = A213, [1]!tabla1[NIVEL]))</f>
        <v>#REF!</v>
      </c>
      <c r="D213" s="7" t="e">
        <f t="array" ref="D213">MEDIAN(IF( [1]!tabla1[ACT_ID] = A213, [1]!tabla1[NIVEL]))</f>
        <v>#REF!</v>
      </c>
      <c r="E213" s="7" t="e">
        <f t="array" ref="E213">STDEV(IF( [1]!tabla1[ACT_ID] = A213, [1]!tabla1[NIVEL]))</f>
        <v>#REF!</v>
      </c>
      <c r="F213" s="8" t="e">
        <f t="array" ref="F213">AVERAGE(IF( [1]!tabla1[ACT_ID] = A213, [1]!tabla1[NO_UTILIZADO]))</f>
        <v>#REF!</v>
      </c>
      <c r="G213">
        <f t="array" ref="G213">COUNT(IF( [1]!tabla1[ACT_ID] = A213, [1]!tabla1[FECHA_DESPACHO]))</f>
        <v>0</v>
      </c>
      <c r="H213" s="2" t="e">
        <f t="shared" si="9"/>
        <v>#REF!</v>
      </c>
      <c r="I213" s="7" t="e">
        <f t="shared" si="10"/>
        <v>#REF!</v>
      </c>
      <c r="J213" s="7" t="e">
        <f t="shared" si="11"/>
        <v>#REF!</v>
      </c>
      <c r="K213" s="9">
        <v>0.5</v>
      </c>
      <c r="L213" s="9"/>
    </row>
    <row r="214" spans="1:12" x14ac:dyDescent="0.25">
      <c r="A214">
        <v>22561</v>
      </c>
      <c r="B214" s="7" t="e">
        <f t="array" ref="B214">MAX(IF( [1]!tabla1[ACT_ID] = A214, [1]!tabla1[max_carga]))</f>
        <v>#REF!</v>
      </c>
      <c r="C214" s="7" t="e">
        <f t="array" ref="C214">AVERAGE(IF( [1]!tabla1[ACT_ID] = A214, [1]!tabla1[NIVEL]))</f>
        <v>#REF!</v>
      </c>
      <c r="D214" s="7" t="e">
        <f t="array" ref="D214">MEDIAN(IF( [1]!tabla1[ACT_ID] = A214, [1]!tabla1[NIVEL]))</f>
        <v>#REF!</v>
      </c>
      <c r="E214" s="7" t="e">
        <f t="array" ref="E214">STDEV(IF( [1]!tabla1[ACT_ID] = A214, [1]!tabla1[NIVEL]))</f>
        <v>#REF!</v>
      </c>
      <c r="F214" s="8" t="e">
        <f t="array" ref="F214">AVERAGE(IF( [1]!tabla1[ACT_ID] = A214, [1]!tabla1[NO_UTILIZADO]))</f>
        <v>#REF!</v>
      </c>
      <c r="G214">
        <f t="array" ref="G214">COUNT(IF( [1]!tabla1[ACT_ID] = A214, [1]!tabla1[FECHA_DESPACHO]))</f>
        <v>0</v>
      </c>
      <c r="H214" s="2" t="e">
        <f t="shared" si="9"/>
        <v>#REF!</v>
      </c>
      <c r="I214" s="7" t="e">
        <f t="shared" si="10"/>
        <v>#REF!</v>
      </c>
      <c r="J214" s="7" t="e">
        <f t="shared" si="11"/>
        <v>#REF!</v>
      </c>
      <c r="K214" s="9">
        <v>0.5</v>
      </c>
      <c r="L214" s="9"/>
    </row>
    <row r="215" spans="1:12" x14ac:dyDescent="0.25">
      <c r="A215">
        <v>22562</v>
      </c>
      <c r="B215" s="7" t="e">
        <f t="array" ref="B215">MAX(IF( [1]!tabla1[ACT_ID] = A215, [1]!tabla1[max_carga]))</f>
        <v>#REF!</v>
      </c>
      <c r="C215" s="7" t="e">
        <f t="array" ref="C215">AVERAGE(IF( [1]!tabla1[ACT_ID] = A215, [1]!tabla1[NIVEL]))</f>
        <v>#REF!</v>
      </c>
      <c r="D215" s="7" t="e">
        <f t="array" ref="D215">MEDIAN(IF( [1]!tabla1[ACT_ID] = A215, [1]!tabla1[NIVEL]))</f>
        <v>#REF!</v>
      </c>
      <c r="E215" s="7" t="e">
        <f t="array" ref="E215">STDEV(IF( [1]!tabla1[ACT_ID] = A215, [1]!tabla1[NIVEL]))</f>
        <v>#REF!</v>
      </c>
      <c r="F215" s="8" t="e">
        <f t="array" ref="F215">AVERAGE(IF( [1]!tabla1[ACT_ID] = A215, [1]!tabla1[NO_UTILIZADO]))</f>
        <v>#REF!</v>
      </c>
      <c r="G215">
        <f t="array" ref="G215">COUNT(IF( [1]!tabla1[ACT_ID] = A215, [1]!tabla1[FECHA_DESPACHO]))</f>
        <v>0</v>
      </c>
      <c r="H215" s="2" t="e">
        <f t="shared" si="9"/>
        <v>#REF!</v>
      </c>
      <c r="I215" s="7" t="e">
        <f t="shared" si="10"/>
        <v>#REF!</v>
      </c>
      <c r="J215" s="7" t="e">
        <f t="shared" si="11"/>
        <v>#REF!</v>
      </c>
      <c r="K215" s="9">
        <v>0.5</v>
      </c>
      <c r="L215" s="9"/>
    </row>
    <row r="216" spans="1:12" x14ac:dyDescent="0.25">
      <c r="A216">
        <v>22563</v>
      </c>
      <c r="B216" s="7" t="e">
        <f t="array" ref="B216">MAX(IF( [1]!tabla1[ACT_ID] = A216, [1]!tabla1[max_carga]))</f>
        <v>#REF!</v>
      </c>
      <c r="C216" s="7" t="e">
        <f t="array" ref="C216">AVERAGE(IF( [1]!tabla1[ACT_ID] = A216, [1]!tabla1[NIVEL]))</f>
        <v>#REF!</v>
      </c>
      <c r="D216" s="7" t="e">
        <f t="array" ref="D216">MEDIAN(IF( [1]!tabla1[ACT_ID] = A216, [1]!tabla1[NIVEL]))</f>
        <v>#REF!</v>
      </c>
      <c r="E216" s="7" t="e">
        <f t="array" ref="E216">STDEV(IF( [1]!tabla1[ACT_ID] = A216, [1]!tabla1[NIVEL]))</f>
        <v>#REF!</v>
      </c>
      <c r="F216" s="8" t="e">
        <f t="array" ref="F216">AVERAGE(IF( [1]!tabla1[ACT_ID] = A216, [1]!tabla1[NO_UTILIZADO]))</f>
        <v>#REF!</v>
      </c>
      <c r="G216">
        <f t="array" ref="G216">COUNT(IF( [1]!tabla1[ACT_ID] = A216, [1]!tabla1[FECHA_DESPACHO]))</f>
        <v>0</v>
      </c>
      <c r="H216" s="2" t="e">
        <f t="shared" si="9"/>
        <v>#REF!</v>
      </c>
      <c r="I216" s="7" t="e">
        <f t="shared" si="10"/>
        <v>#REF!</v>
      </c>
      <c r="J216" s="7" t="e">
        <f t="shared" si="11"/>
        <v>#REF!</v>
      </c>
      <c r="K216" s="9">
        <v>0.5</v>
      </c>
      <c r="L216" s="9"/>
    </row>
    <row r="217" spans="1:12" x14ac:dyDescent="0.25">
      <c r="A217">
        <v>22564</v>
      </c>
      <c r="B217" s="7" t="e">
        <f t="array" ref="B217">MAX(IF( [1]!tabla1[ACT_ID] = A217, [1]!tabla1[max_carga]))</f>
        <v>#REF!</v>
      </c>
      <c r="C217" s="7" t="e">
        <f t="array" ref="C217">AVERAGE(IF( [1]!tabla1[ACT_ID] = A217, [1]!tabla1[NIVEL]))</f>
        <v>#REF!</v>
      </c>
      <c r="D217" s="7" t="e">
        <f t="array" ref="D217">MEDIAN(IF( [1]!tabla1[ACT_ID] = A217, [1]!tabla1[NIVEL]))</f>
        <v>#REF!</v>
      </c>
      <c r="E217" s="7" t="e">
        <f t="array" ref="E217">STDEV(IF( [1]!tabla1[ACT_ID] = A217, [1]!tabla1[NIVEL]))</f>
        <v>#REF!</v>
      </c>
      <c r="F217" s="8" t="e">
        <f t="array" ref="F217">AVERAGE(IF( [1]!tabla1[ACT_ID] = A217, [1]!tabla1[NO_UTILIZADO]))</f>
        <v>#REF!</v>
      </c>
      <c r="G217">
        <f t="array" ref="G217">COUNT(IF( [1]!tabla1[ACT_ID] = A217, [1]!tabla1[FECHA_DESPACHO]))</f>
        <v>0</v>
      </c>
      <c r="H217" s="2" t="e">
        <f t="shared" si="9"/>
        <v>#REF!</v>
      </c>
      <c r="I217" s="7" t="e">
        <f t="shared" si="10"/>
        <v>#REF!</v>
      </c>
      <c r="J217" s="7" t="e">
        <f t="shared" si="11"/>
        <v>#REF!</v>
      </c>
      <c r="K217" s="9">
        <v>0.5</v>
      </c>
      <c r="L217" s="9"/>
    </row>
    <row r="218" spans="1:12" x14ac:dyDescent="0.25">
      <c r="A218">
        <v>22565</v>
      </c>
      <c r="B218" s="7" t="e">
        <f t="array" ref="B218">MAX(IF( [1]!tabla1[ACT_ID] = A218, [1]!tabla1[max_carga]))</f>
        <v>#REF!</v>
      </c>
      <c r="C218" s="7" t="e">
        <f t="array" ref="C218">AVERAGE(IF( [1]!tabla1[ACT_ID] = A218, [1]!tabla1[NIVEL]))</f>
        <v>#REF!</v>
      </c>
      <c r="D218" s="7" t="e">
        <f t="array" ref="D218">MEDIAN(IF( [1]!tabla1[ACT_ID] = A218, [1]!tabla1[NIVEL]))</f>
        <v>#REF!</v>
      </c>
      <c r="E218" s="7" t="e">
        <f t="array" ref="E218">STDEV(IF( [1]!tabla1[ACT_ID] = A218, [1]!tabla1[NIVEL]))</f>
        <v>#REF!</v>
      </c>
      <c r="F218" s="8" t="e">
        <f t="array" ref="F218">AVERAGE(IF( [1]!tabla1[ACT_ID] = A218, [1]!tabla1[NO_UTILIZADO]))</f>
        <v>#REF!</v>
      </c>
      <c r="G218">
        <f t="array" ref="G218">COUNT(IF( [1]!tabla1[ACT_ID] = A218, [1]!tabla1[FECHA_DESPACHO]))</f>
        <v>0</v>
      </c>
      <c r="H218" s="2" t="e">
        <f t="shared" si="9"/>
        <v>#REF!</v>
      </c>
      <c r="I218" s="7" t="e">
        <f t="shared" si="10"/>
        <v>#REF!</v>
      </c>
      <c r="J218" s="7" t="e">
        <f t="shared" si="11"/>
        <v>#REF!</v>
      </c>
      <c r="K218" s="9">
        <v>0.5</v>
      </c>
      <c r="L218" s="9"/>
    </row>
    <row r="219" spans="1:12" x14ac:dyDescent="0.25">
      <c r="A219">
        <v>22566</v>
      </c>
      <c r="B219" s="7" t="e">
        <f t="array" ref="B219">MAX(IF( [1]!tabla1[ACT_ID] = A219, [1]!tabla1[max_carga]))</f>
        <v>#REF!</v>
      </c>
      <c r="C219" s="7" t="e">
        <f t="array" ref="C219">AVERAGE(IF( [1]!tabla1[ACT_ID] = A219, [1]!tabla1[NIVEL]))</f>
        <v>#REF!</v>
      </c>
      <c r="D219" s="7" t="e">
        <f t="array" ref="D219">MEDIAN(IF( [1]!tabla1[ACT_ID] = A219, [1]!tabla1[NIVEL]))</f>
        <v>#REF!</v>
      </c>
      <c r="E219" s="7" t="e">
        <f t="array" ref="E219">STDEV(IF( [1]!tabla1[ACT_ID] = A219, [1]!tabla1[NIVEL]))</f>
        <v>#REF!</v>
      </c>
      <c r="F219" s="8" t="e">
        <f t="array" ref="F219">AVERAGE(IF( [1]!tabla1[ACT_ID] = A219, [1]!tabla1[NO_UTILIZADO]))</f>
        <v>#REF!</v>
      </c>
      <c r="G219">
        <f t="array" ref="G219">COUNT(IF( [1]!tabla1[ACT_ID] = A219, [1]!tabla1[FECHA_DESPACHO]))</f>
        <v>0</v>
      </c>
      <c r="H219" s="2" t="e">
        <f t="shared" si="9"/>
        <v>#REF!</v>
      </c>
      <c r="I219" s="7" t="e">
        <f t="shared" si="10"/>
        <v>#REF!</v>
      </c>
      <c r="J219" s="7" t="e">
        <f t="shared" si="11"/>
        <v>#REF!</v>
      </c>
      <c r="K219" s="9">
        <v>0.5</v>
      </c>
      <c r="L219" s="9"/>
    </row>
    <row r="220" spans="1:12" x14ac:dyDescent="0.25">
      <c r="A220">
        <v>22567</v>
      </c>
      <c r="B220" s="7" t="e">
        <f t="array" ref="B220">MAX(IF( [1]!tabla1[ACT_ID] = A220, [1]!tabla1[max_carga]))</f>
        <v>#REF!</v>
      </c>
      <c r="C220" s="7" t="e">
        <f t="array" ref="C220">AVERAGE(IF( [1]!tabla1[ACT_ID] = A220, [1]!tabla1[NIVEL]))</f>
        <v>#REF!</v>
      </c>
      <c r="D220" s="7" t="e">
        <f t="array" ref="D220">MEDIAN(IF( [1]!tabla1[ACT_ID] = A220, [1]!tabla1[NIVEL]))</f>
        <v>#REF!</v>
      </c>
      <c r="E220" s="7" t="e">
        <f t="array" ref="E220">STDEV(IF( [1]!tabla1[ACT_ID] = A220, [1]!tabla1[NIVEL]))</f>
        <v>#REF!</v>
      </c>
      <c r="F220" s="8" t="e">
        <f t="array" ref="F220">AVERAGE(IF( [1]!tabla1[ACT_ID] = A220, [1]!tabla1[NO_UTILIZADO]))</f>
        <v>#REF!</v>
      </c>
      <c r="G220">
        <f t="array" ref="G220">COUNT(IF( [1]!tabla1[ACT_ID] = A220, [1]!tabla1[FECHA_DESPACHO]))</f>
        <v>0</v>
      </c>
      <c r="H220" s="2" t="e">
        <f t="shared" si="9"/>
        <v>#REF!</v>
      </c>
      <c r="I220" s="7" t="e">
        <f t="shared" si="10"/>
        <v>#REF!</v>
      </c>
      <c r="J220" s="7" t="e">
        <f t="shared" si="11"/>
        <v>#REF!</v>
      </c>
      <c r="K220" s="9">
        <v>0.5</v>
      </c>
      <c r="L220" s="9"/>
    </row>
    <row r="221" spans="1:12" x14ac:dyDescent="0.25">
      <c r="A221">
        <v>22568</v>
      </c>
      <c r="B221" s="7" t="e">
        <f t="array" ref="B221">MAX(IF( [1]!tabla1[ACT_ID] = A221, [1]!tabla1[max_carga]))</f>
        <v>#REF!</v>
      </c>
      <c r="C221" s="7" t="e">
        <f t="array" ref="C221">AVERAGE(IF( [1]!tabla1[ACT_ID] = A221, [1]!tabla1[NIVEL]))</f>
        <v>#REF!</v>
      </c>
      <c r="D221" s="7" t="e">
        <f t="array" ref="D221">MEDIAN(IF( [1]!tabla1[ACT_ID] = A221, [1]!tabla1[NIVEL]))</f>
        <v>#REF!</v>
      </c>
      <c r="E221" s="7" t="e">
        <f t="array" ref="E221">STDEV(IF( [1]!tabla1[ACT_ID] = A221, [1]!tabla1[NIVEL]))</f>
        <v>#REF!</v>
      </c>
      <c r="F221" s="8" t="e">
        <f t="array" ref="F221">AVERAGE(IF( [1]!tabla1[ACT_ID] = A221, [1]!tabla1[NO_UTILIZADO]))</f>
        <v>#REF!</v>
      </c>
      <c r="G221">
        <f t="array" ref="G221">COUNT(IF( [1]!tabla1[ACT_ID] = A221, [1]!tabla1[FECHA_DESPACHO]))</f>
        <v>0</v>
      </c>
      <c r="H221" s="2" t="e">
        <f t="shared" si="9"/>
        <v>#REF!</v>
      </c>
      <c r="I221" s="7" t="e">
        <f t="shared" si="10"/>
        <v>#REF!</v>
      </c>
      <c r="J221" s="7" t="e">
        <f t="shared" si="11"/>
        <v>#REF!</v>
      </c>
      <c r="K221" s="9">
        <v>0.5</v>
      </c>
      <c r="L221" s="9"/>
    </row>
    <row r="222" spans="1:12" x14ac:dyDescent="0.25">
      <c r="A222">
        <v>22569</v>
      </c>
      <c r="B222" s="7" t="e">
        <f t="array" ref="B222">MAX(IF( [1]!tabla1[ACT_ID] = A222, [1]!tabla1[max_carga]))</f>
        <v>#REF!</v>
      </c>
      <c r="C222" s="7" t="e">
        <f t="array" ref="C222">AVERAGE(IF( [1]!tabla1[ACT_ID] = A222, [1]!tabla1[NIVEL]))</f>
        <v>#REF!</v>
      </c>
      <c r="D222" s="7" t="e">
        <f t="array" ref="D222">MEDIAN(IF( [1]!tabla1[ACT_ID] = A222, [1]!tabla1[NIVEL]))</f>
        <v>#REF!</v>
      </c>
      <c r="E222" s="7" t="e">
        <f t="array" ref="E222">STDEV(IF( [1]!tabla1[ACT_ID] = A222, [1]!tabla1[NIVEL]))</f>
        <v>#REF!</v>
      </c>
      <c r="F222" s="8" t="e">
        <f t="array" ref="F222">AVERAGE(IF( [1]!tabla1[ACT_ID] = A222, [1]!tabla1[NO_UTILIZADO]))</f>
        <v>#REF!</v>
      </c>
      <c r="G222">
        <f t="array" ref="G222">COUNT(IF( [1]!tabla1[ACT_ID] = A222, [1]!tabla1[FECHA_DESPACHO]))</f>
        <v>0</v>
      </c>
      <c r="H222" s="2" t="e">
        <f t="shared" si="9"/>
        <v>#REF!</v>
      </c>
      <c r="I222" s="7" t="e">
        <f t="shared" si="10"/>
        <v>#REF!</v>
      </c>
      <c r="J222" s="7" t="e">
        <f t="shared" si="11"/>
        <v>#REF!</v>
      </c>
      <c r="K222" s="9">
        <v>0.5</v>
      </c>
      <c r="L222" s="9"/>
    </row>
    <row r="223" spans="1:12" x14ac:dyDescent="0.25">
      <c r="A223">
        <v>2257</v>
      </c>
      <c r="B223" s="7" t="e">
        <f t="array" ref="B223">MAX(IF( [1]!tabla1[ACT_ID] = A223, [1]!tabla1[max_carga]))</f>
        <v>#REF!</v>
      </c>
      <c r="C223" s="7" t="e">
        <f t="array" ref="C223">AVERAGE(IF( [1]!tabla1[ACT_ID] = A223, [1]!tabla1[NIVEL]))</f>
        <v>#REF!</v>
      </c>
      <c r="D223" s="7" t="e">
        <f t="array" ref="D223">MEDIAN(IF( [1]!tabla1[ACT_ID] = A223, [1]!tabla1[NIVEL]))</f>
        <v>#REF!</v>
      </c>
      <c r="E223" s="7" t="e">
        <f t="array" ref="E223">STDEV(IF( [1]!tabla1[ACT_ID] = A223, [1]!tabla1[NIVEL]))</f>
        <v>#REF!</v>
      </c>
      <c r="F223" s="8" t="e">
        <f t="array" ref="F223">AVERAGE(IF( [1]!tabla1[ACT_ID] = A223, [1]!tabla1[NO_UTILIZADO]))</f>
        <v>#REF!</v>
      </c>
      <c r="G223">
        <f t="array" ref="G223">COUNT(IF( [1]!tabla1[ACT_ID] = A223, [1]!tabla1[FECHA_DESPACHO]))</f>
        <v>0</v>
      </c>
      <c r="H223" s="2" t="e">
        <f t="shared" si="9"/>
        <v>#REF!</v>
      </c>
      <c r="I223" s="7" t="e">
        <f t="shared" si="10"/>
        <v>#REF!</v>
      </c>
      <c r="J223" s="7" t="e">
        <f t="shared" si="11"/>
        <v>#REF!</v>
      </c>
      <c r="K223" s="9">
        <v>0.5</v>
      </c>
      <c r="L223" s="9"/>
    </row>
    <row r="224" spans="1:12" x14ac:dyDescent="0.25">
      <c r="A224">
        <v>22570</v>
      </c>
      <c r="B224" s="7" t="e">
        <f t="array" ref="B224">MAX(IF( [1]!tabla1[ACT_ID] = A224, [1]!tabla1[max_carga]))</f>
        <v>#REF!</v>
      </c>
      <c r="C224" s="7" t="e">
        <f t="array" ref="C224">AVERAGE(IF( [1]!tabla1[ACT_ID] = A224, [1]!tabla1[NIVEL]))</f>
        <v>#REF!</v>
      </c>
      <c r="D224" s="7" t="e">
        <f t="array" ref="D224">MEDIAN(IF( [1]!tabla1[ACT_ID] = A224, [1]!tabla1[NIVEL]))</f>
        <v>#REF!</v>
      </c>
      <c r="E224" s="7" t="e">
        <f t="array" ref="E224">STDEV(IF( [1]!tabla1[ACT_ID] = A224, [1]!tabla1[NIVEL]))</f>
        <v>#REF!</v>
      </c>
      <c r="F224" s="8" t="e">
        <f t="array" ref="F224">AVERAGE(IF( [1]!tabla1[ACT_ID] = A224, [1]!tabla1[NO_UTILIZADO]))</f>
        <v>#REF!</v>
      </c>
      <c r="G224">
        <f t="array" ref="G224">COUNT(IF( [1]!tabla1[ACT_ID] = A224, [1]!tabla1[FECHA_DESPACHO]))</f>
        <v>0</v>
      </c>
      <c r="H224" s="2" t="e">
        <f t="shared" si="9"/>
        <v>#REF!</v>
      </c>
      <c r="I224" s="7" t="e">
        <f t="shared" si="10"/>
        <v>#REF!</v>
      </c>
      <c r="J224" s="7" t="e">
        <f t="shared" si="11"/>
        <v>#REF!</v>
      </c>
      <c r="K224" s="9">
        <v>0.5</v>
      </c>
      <c r="L224" s="9"/>
    </row>
    <row r="225" spans="1:12" x14ac:dyDescent="0.25">
      <c r="A225">
        <v>22571</v>
      </c>
      <c r="B225" s="7" t="e">
        <f t="array" ref="B225">MAX(IF( [1]!tabla1[ACT_ID] = A225, [1]!tabla1[max_carga]))</f>
        <v>#REF!</v>
      </c>
      <c r="C225" s="7" t="e">
        <f t="array" ref="C225">AVERAGE(IF( [1]!tabla1[ACT_ID] = A225, [1]!tabla1[NIVEL]))</f>
        <v>#REF!</v>
      </c>
      <c r="D225" s="7" t="e">
        <f t="array" ref="D225">MEDIAN(IF( [1]!tabla1[ACT_ID] = A225, [1]!tabla1[NIVEL]))</f>
        <v>#REF!</v>
      </c>
      <c r="E225" s="7" t="e">
        <f t="array" ref="E225">STDEV(IF( [1]!tabla1[ACT_ID] = A225, [1]!tabla1[NIVEL]))</f>
        <v>#REF!</v>
      </c>
      <c r="F225" s="8" t="e">
        <f t="array" ref="F225">AVERAGE(IF( [1]!tabla1[ACT_ID] = A225, [1]!tabla1[NO_UTILIZADO]))</f>
        <v>#REF!</v>
      </c>
      <c r="G225">
        <f t="array" ref="G225">COUNT(IF( [1]!tabla1[ACT_ID] = A225, [1]!tabla1[FECHA_DESPACHO]))</f>
        <v>0</v>
      </c>
      <c r="H225" s="2" t="e">
        <f t="shared" si="9"/>
        <v>#REF!</v>
      </c>
      <c r="I225" s="7" t="e">
        <f t="shared" si="10"/>
        <v>#REF!</v>
      </c>
      <c r="J225" s="7" t="e">
        <f t="shared" si="11"/>
        <v>#REF!</v>
      </c>
      <c r="K225" s="9">
        <v>0.5</v>
      </c>
      <c r="L225" s="9"/>
    </row>
    <row r="226" spans="1:12" x14ac:dyDescent="0.25">
      <c r="A226">
        <v>22572</v>
      </c>
      <c r="B226" s="7" t="e">
        <f t="array" ref="B226">MAX(IF( [1]!tabla1[ACT_ID] = A226, [1]!tabla1[max_carga]))</f>
        <v>#REF!</v>
      </c>
      <c r="C226" s="7" t="e">
        <f t="array" ref="C226">AVERAGE(IF( [1]!tabla1[ACT_ID] = A226, [1]!tabla1[NIVEL]))</f>
        <v>#REF!</v>
      </c>
      <c r="D226" s="7" t="e">
        <f t="array" ref="D226">MEDIAN(IF( [1]!tabla1[ACT_ID] = A226, [1]!tabla1[NIVEL]))</f>
        <v>#REF!</v>
      </c>
      <c r="E226" s="7" t="e">
        <f t="array" ref="E226">STDEV(IF( [1]!tabla1[ACT_ID] = A226, [1]!tabla1[NIVEL]))</f>
        <v>#REF!</v>
      </c>
      <c r="F226" s="8" t="e">
        <f t="array" ref="F226">AVERAGE(IF( [1]!tabla1[ACT_ID] = A226, [1]!tabla1[NO_UTILIZADO]))</f>
        <v>#REF!</v>
      </c>
      <c r="G226">
        <f t="array" ref="G226">COUNT(IF( [1]!tabla1[ACT_ID] = A226, [1]!tabla1[FECHA_DESPACHO]))</f>
        <v>0</v>
      </c>
      <c r="H226" s="2" t="e">
        <f t="shared" si="9"/>
        <v>#REF!</v>
      </c>
      <c r="I226" s="7" t="e">
        <f t="shared" si="10"/>
        <v>#REF!</v>
      </c>
      <c r="J226" s="7" t="e">
        <f t="shared" si="11"/>
        <v>#REF!</v>
      </c>
      <c r="K226" s="9">
        <v>0.5</v>
      </c>
      <c r="L226" s="9"/>
    </row>
    <row r="227" spans="1:12" x14ac:dyDescent="0.25">
      <c r="A227">
        <v>2258</v>
      </c>
      <c r="B227" s="7" t="e">
        <f t="array" ref="B227">MAX(IF( [1]!tabla1[ACT_ID] = A227, [1]!tabla1[max_carga]))</f>
        <v>#REF!</v>
      </c>
      <c r="C227" s="7" t="e">
        <f t="array" ref="C227">AVERAGE(IF( [1]!tabla1[ACT_ID] = A227, [1]!tabla1[NIVEL]))</f>
        <v>#REF!</v>
      </c>
      <c r="D227" s="7" t="e">
        <f t="array" ref="D227">MEDIAN(IF( [1]!tabla1[ACT_ID] = A227, [1]!tabla1[NIVEL]))</f>
        <v>#REF!</v>
      </c>
      <c r="E227" s="7" t="e">
        <f t="array" ref="E227">STDEV(IF( [1]!tabla1[ACT_ID] = A227, [1]!tabla1[NIVEL]))</f>
        <v>#REF!</v>
      </c>
      <c r="F227" s="8" t="e">
        <f t="array" ref="F227">AVERAGE(IF( [1]!tabla1[ACT_ID] = A227, [1]!tabla1[NO_UTILIZADO]))</f>
        <v>#REF!</v>
      </c>
      <c r="G227">
        <f t="array" ref="G227">COUNT(IF( [1]!tabla1[ACT_ID] = A227, [1]!tabla1[FECHA_DESPACHO]))</f>
        <v>0</v>
      </c>
      <c r="H227" s="2" t="e">
        <f t="shared" si="9"/>
        <v>#REF!</v>
      </c>
      <c r="I227" s="7" t="e">
        <f t="shared" si="10"/>
        <v>#REF!</v>
      </c>
      <c r="J227" s="7" t="e">
        <f t="shared" si="11"/>
        <v>#REF!</v>
      </c>
      <c r="K227" s="9">
        <v>0.5</v>
      </c>
      <c r="L227" s="9"/>
    </row>
    <row r="228" spans="1:12" x14ac:dyDescent="0.25">
      <c r="A228">
        <v>23022</v>
      </c>
      <c r="B228" s="7" t="e">
        <f t="array" ref="B228">MAX(IF( [1]!tabla1[ACT_ID] = A228, [1]!tabla1[max_carga]))</f>
        <v>#REF!</v>
      </c>
      <c r="C228" s="7" t="e">
        <f t="array" ref="C228">AVERAGE(IF( [1]!tabla1[ACT_ID] = A228, [1]!tabla1[NIVEL]))</f>
        <v>#REF!</v>
      </c>
      <c r="D228" s="7" t="e">
        <f t="array" ref="D228">MEDIAN(IF( [1]!tabla1[ACT_ID] = A228, [1]!tabla1[NIVEL]))</f>
        <v>#REF!</v>
      </c>
      <c r="E228" s="7" t="e">
        <f t="array" ref="E228">STDEV(IF( [1]!tabla1[ACT_ID] = A228, [1]!tabla1[NIVEL]))</f>
        <v>#REF!</v>
      </c>
      <c r="F228" s="8" t="e">
        <f t="array" ref="F228">AVERAGE(IF( [1]!tabla1[ACT_ID] = A228, [1]!tabla1[NO_UTILIZADO]))</f>
        <v>#REF!</v>
      </c>
      <c r="G228">
        <f t="array" ref="G228">COUNT(IF( [1]!tabla1[ACT_ID] = A228, [1]!tabla1[FECHA_DESPACHO]))</f>
        <v>0</v>
      </c>
      <c r="H228" s="2" t="e">
        <f t="shared" si="9"/>
        <v>#REF!</v>
      </c>
      <c r="I228" s="7" t="e">
        <f t="shared" si="10"/>
        <v>#REF!</v>
      </c>
      <c r="J228" s="7" t="e">
        <f t="shared" si="11"/>
        <v>#REF!</v>
      </c>
      <c r="K228" s="9">
        <v>0.5</v>
      </c>
      <c r="L228" s="9"/>
    </row>
    <row r="229" spans="1:12" x14ac:dyDescent="0.25">
      <c r="A229">
        <v>23026</v>
      </c>
      <c r="B229" s="7" t="e">
        <f t="array" ref="B229">MAX(IF( [1]!tabla1[ACT_ID] = A229, [1]!tabla1[max_carga]))</f>
        <v>#REF!</v>
      </c>
      <c r="C229" s="7" t="e">
        <f t="array" ref="C229">AVERAGE(IF( [1]!tabla1[ACT_ID] = A229, [1]!tabla1[NIVEL]))</f>
        <v>#REF!</v>
      </c>
      <c r="D229" s="7" t="e">
        <f t="array" ref="D229">MEDIAN(IF( [1]!tabla1[ACT_ID] = A229, [1]!tabla1[NIVEL]))</f>
        <v>#REF!</v>
      </c>
      <c r="E229" s="7" t="e">
        <f t="array" ref="E229">STDEV(IF( [1]!tabla1[ACT_ID] = A229, [1]!tabla1[NIVEL]))</f>
        <v>#REF!</v>
      </c>
      <c r="F229" s="8" t="e">
        <f t="array" ref="F229">AVERAGE(IF( [1]!tabla1[ACT_ID] = A229, [1]!tabla1[NO_UTILIZADO]))</f>
        <v>#REF!</v>
      </c>
      <c r="G229">
        <f t="array" ref="G229">COUNT(IF( [1]!tabla1[ACT_ID] = A229, [1]!tabla1[FECHA_DESPACHO]))</f>
        <v>0</v>
      </c>
      <c r="H229" s="2" t="e">
        <f t="shared" si="9"/>
        <v>#REF!</v>
      </c>
      <c r="I229" s="7" t="e">
        <f t="shared" si="10"/>
        <v>#REF!</v>
      </c>
      <c r="J229" s="7" t="e">
        <f t="shared" si="11"/>
        <v>#REF!</v>
      </c>
      <c r="K229" s="9">
        <v>0.5</v>
      </c>
      <c r="L229" s="9"/>
    </row>
    <row r="230" spans="1:12" x14ac:dyDescent="0.25">
      <c r="A230">
        <v>23028</v>
      </c>
      <c r="B230" s="7" t="e">
        <f t="array" ref="B230">MAX(IF( [1]!tabla1[ACT_ID] = A230, [1]!tabla1[max_carga]))</f>
        <v>#REF!</v>
      </c>
      <c r="C230" s="7" t="e">
        <f t="array" ref="C230">AVERAGE(IF( [1]!tabla1[ACT_ID] = A230, [1]!tabla1[NIVEL]))</f>
        <v>#REF!</v>
      </c>
      <c r="D230" s="7" t="e">
        <f t="array" ref="D230">MEDIAN(IF( [1]!tabla1[ACT_ID] = A230, [1]!tabla1[NIVEL]))</f>
        <v>#REF!</v>
      </c>
      <c r="E230" s="7" t="e">
        <f t="array" ref="E230">STDEV(IF( [1]!tabla1[ACT_ID] = A230, [1]!tabla1[NIVEL]))</f>
        <v>#REF!</v>
      </c>
      <c r="F230" s="8" t="e">
        <f t="array" ref="F230">AVERAGE(IF( [1]!tabla1[ACT_ID] = A230, [1]!tabla1[NO_UTILIZADO]))</f>
        <v>#REF!</v>
      </c>
      <c r="G230">
        <f t="array" ref="G230">COUNT(IF( [1]!tabla1[ACT_ID] = A230, [1]!tabla1[FECHA_DESPACHO]))</f>
        <v>0</v>
      </c>
      <c r="H230" s="2" t="e">
        <f t="shared" si="9"/>
        <v>#REF!</v>
      </c>
      <c r="I230" s="7" t="e">
        <f t="shared" si="10"/>
        <v>#REF!</v>
      </c>
      <c r="J230" s="7" t="e">
        <f t="shared" si="11"/>
        <v>#REF!</v>
      </c>
      <c r="K230" s="9">
        <v>0.5</v>
      </c>
      <c r="L230" s="9"/>
    </row>
    <row r="231" spans="1:12" x14ac:dyDescent="0.25">
      <c r="A231">
        <v>23510</v>
      </c>
      <c r="B231" s="7" t="e">
        <f t="array" ref="B231">MAX(IF( [1]!tabla1[ACT_ID] = A231, [1]!tabla1[max_carga]))</f>
        <v>#REF!</v>
      </c>
      <c r="C231" s="7" t="e">
        <f t="array" ref="C231">AVERAGE(IF( [1]!tabla1[ACT_ID] = A231, [1]!tabla1[NIVEL]))</f>
        <v>#REF!</v>
      </c>
      <c r="D231" s="7" t="e">
        <f t="array" ref="D231">MEDIAN(IF( [1]!tabla1[ACT_ID] = A231, [1]!tabla1[NIVEL]))</f>
        <v>#REF!</v>
      </c>
      <c r="E231" s="7" t="e">
        <f t="array" ref="E231">STDEV(IF( [1]!tabla1[ACT_ID] = A231, [1]!tabla1[NIVEL]))</f>
        <v>#REF!</v>
      </c>
      <c r="F231" s="8" t="e">
        <f t="array" ref="F231">AVERAGE(IF( [1]!tabla1[ACT_ID] = A231, [1]!tabla1[NO_UTILIZADO]))</f>
        <v>#REF!</v>
      </c>
      <c r="G231">
        <f t="array" ref="G231">COUNT(IF( [1]!tabla1[ACT_ID] = A231, [1]!tabla1[FECHA_DESPACHO]))</f>
        <v>0</v>
      </c>
      <c r="H231" s="2" t="e">
        <f t="shared" si="9"/>
        <v>#REF!</v>
      </c>
      <c r="I231" s="7" t="e">
        <f t="shared" si="10"/>
        <v>#REF!</v>
      </c>
      <c r="J231" s="7" t="e">
        <f t="shared" si="11"/>
        <v>#REF!</v>
      </c>
      <c r="K231" s="9">
        <v>0.5</v>
      </c>
      <c r="L231" s="9"/>
    </row>
    <row r="232" spans="1:12" x14ac:dyDescent="0.25">
      <c r="A232">
        <v>235100</v>
      </c>
      <c r="B232" s="7" t="e">
        <f t="array" ref="B232">MAX(IF( [1]!tabla1[ACT_ID] = A232, [1]!tabla1[max_carga]))</f>
        <v>#REF!</v>
      </c>
      <c r="C232" s="7" t="e">
        <f t="array" ref="C232">AVERAGE(IF( [1]!tabla1[ACT_ID] = A232, [1]!tabla1[NIVEL]))</f>
        <v>#REF!</v>
      </c>
      <c r="D232" s="7" t="e">
        <f t="array" ref="D232">MEDIAN(IF( [1]!tabla1[ACT_ID] = A232, [1]!tabla1[NIVEL]))</f>
        <v>#REF!</v>
      </c>
      <c r="E232" s="7" t="e">
        <f t="array" ref="E232">STDEV(IF( [1]!tabla1[ACT_ID] = A232, [1]!tabla1[NIVEL]))</f>
        <v>#REF!</v>
      </c>
      <c r="F232" s="8" t="e">
        <f t="array" ref="F232">AVERAGE(IF( [1]!tabla1[ACT_ID] = A232, [1]!tabla1[NO_UTILIZADO]))</f>
        <v>#REF!</v>
      </c>
      <c r="G232">
        <f t="array" ref="G232">COUNT(IF( [1]!tabla1[ACT_ID] = A232, [1]!tabla1[FECHA_DESPACHO]))</f>
        <v>0</v>
      </c>
      <c r="H232" s="2" t="e">
        <f t="shared" si="9"/>
        <v>#REF!</v>
      </c>
      <c r="I232" s="7" t="e">
        <f t="shared" si="10"/>
        <v>#REF!</v>
      </c>
      <c r="J232" s="7" t="e">
        <f t="shared" si="11"/>
        <v>#REF!</v>
      </c>
      <c r="K232" s="9">
        <v>0.5</v>
      </c>
      <c r="L232" s="9"/>
    </row>
    <row r="233" spans="1:12" x14ac:dyDescent="0.25">
      <c r="A233">
        <v>235101</v>
      </c>
      <c r="B233" s="7" t="e">
        <f t="array" ref="B233">MAX(IF( [1]!tabla1[ACT_ID] = A233, [1]!tabla1[max_carga]))</f>
        <v>#REF!</v>
      </c>
      <c r="C233" s="7" t="e">
        <f t="array" ref="C233">AVERAGE(IF( [1]!tabla1[ACT_ID] = A233, [1]!tabla1[NIVEL]))</f>
        <v>#REF!</v>
      </c>
      <c r="D233" s="7" t="e">
        <f t="array" ref="D233">MEDIAN(IF( [1]!tabla1[ACT_ID] = A233, [1]!tabla1[NIVEL]))</f>
        <v>#REF!</v>
      </c>
      <c r="E233" s="7" t="e">
        <f t="array" ref="E233">STDEV(IF( [1]!tabla1[ACT_ID] = A233, [1]!tabla1[NIVEL]))</f>
        <v>#REF!</v>
      </c>
      <c r="F233" s="8" t="e">
        <f t="array" ref="F233">AVERAGE(IF( [1]!tabla1[ACT_ID] = A233, [1]!tabla1[NO_UTILIZADO]))</f>
        <v>#REF!</v>
      </c>
      <c r="G233">
        <f t="array" ref="G233">COUNT(IF( [1]!tabla1[ACT_ID] = A233, [1]!tabla1[FECHA_DESPACHO]))</f>
        <v>0</v>
      </c>
      <c r="H233" s="2" t="e">
        <f t="shared" si="9"/>
        <v>#REF!</v>
      </c>
      <c r="I233" s="7" t="e">
        <f t="shared" si="10"/>
        <v>#REF!</v>
      </c>
      <c r="J233" s="7" t="e">
        <f t="shared" si="11"/>
        <v>#REF!</v>
      </c>
      <c r="K233" s="9">
        <v>0.5</v>
      </c>
      <c r="L233" s="9"/>
    </row>
    <row r="234" spans="1:12" x14ac:dyDescent="0.25">
      <c r="A234">
        <v>235102</v>
      </c>
      <c r="B234" s="7" t="e">
        <f t="array" ref="B234">MAX(IF( [1]!tabla1[ACT_ID] = A234, [1]!tabla1[max_carga]))</f>
        <v>#REF!</v>
      </c>
      <c r="C234" s="7" t="e">
        <f t="array" ref="C234">AVERAGE(IF( [1]!tabla1[ACT_ID] = A234, [1]!tabla1[NIVEL]))</f>
        <v>#REF!</v>
      </c>
      <c r="D234" s="7" t="e">
        <f t="array" ref="D234">MEDIAN(IF( [1]!tabla1[ACT_ID] = A234, [1]!tabla1[NIVEL]))</f>
        <v>#REF!</v>
      </c>
      <c r="E234" s="7" t="e">
        <f t="array" ref="E234">STDEV(IF( [1]!tabla1[ACT_ID] = A234, [1]!tabla1[NIVEL]))</f>
        <v>#REF!</v>
      </c>
      <c r="F234" s="8" t="e">
        <f t="array" ref="F234">AVERAGE(IF( [1]!tabla1[ACT_ID] = A234, [1]!tabla1[NO_UTILIZADO]))</f>
        <v>#REF!</v>
      </c>
      <c r="G234">
        <f t="array" ref="G234">COUNT(IF( [1]!tabla1[ACT_ID] = A234, [1]!tabla1[FECHA_DESPACHO]))</f>
        <v>0</v>
      </c>
      <c r="H234" s="2" t="e">
        <f t="shared" si="9"/>
        <v>#REF!</v>
      </c>
      <c r="I234" s="7" t="e">
        <f t="shared" si="10"/>
        <v>#REF!</v>
      </c>
      <c r="J234" s="7" t="e">
        <f t="shared" si="11"/>
        <v>#REF!</v>
      </c>
      <c r="K234" s="9">
        <v>0.5</v>
      </c>
      <c r="L234" s="9"/>
    </row>
    <row r="235" spans="1:12" x14ac:dyDescent="0.25">
      <c r="A235">
        <v>235103</v>
      </c>
      <c r="B235" s="7" t="e">
        <f t="array" ref="B235">MAX(IF( [1]!tabla1[ACT_ID] = A235, [1]!tabla1[max_carga]))</f>
        <v>#REF!</v>
      </c>
      <c r="C235" s="7" t="e">
        <f t="array" ref="C235">AVERAGE(IF( [1]!tabla1[ACT_ID] = A235, [1]!tabla1[NIVEL]))</f>
        <v>#REF!</v>
      </c>
      <c r="D235" s="7" t="e">
        <f t="array" ref="D235">MEDIAN(IF( [1]!tabla1[ACT_ID] = A235, [1]!tabla1[NIVEL]))</f>
        <v>#REF!</v>
      </c>
      <c r="E235" s="7" t="e">
        <f t="array" ref="E235">STDEV(IF( [1]!tabla1[ACT_ID] = A235, [1]!tabla1[NIVEL]))</f>
        <v>#REF!</v>
      </c>
      <c r="F235" s="8" t="e">
        <f t="array" ref="F235">AVERAGE(IF( [1]!tabla1[ACT_ID] = A235, [1]!tabla1[NO_UTILIZADO]))</f>
        <v>#REF!</v>
      </c>
      <c r="G235">
        <f t="array" ref="G235">COUNT(IF( [1]!tabla1[ACT_ID] = A235, [1]!tabla1[FECHA_DESPACHO]))</f>
        <v>0</v>
      </c>
      <c r="H235" s="2" t="e">
        <f t="shared" si="9"/>
        <v>#REF!</v>
      </c>
      <c r="I235" s="7" t="e">
        <f t="shared" si="10"/>
        <v>#REF!</v>
      </c>
      <c r="J235" s="7" t="e">
        <f t="shared" si="11"/>
        <v>#REF!</v>
      </c>
      <c r="K235" s="9">
        <v>0.5</v>
      </c>
      <c r="L235" s="9"/>
    </row>
    <row r="236" spans="1:12" x14ac:dyDescent="0.25">
      <c r="A236">
        <v>235104</v>
      </c>
      <c r="B236" s="7" t="e">
        <f t="array" ref="B236">MAX(IF( [1]!tabla1[ACT_ID] = A236, [1]!tabla1[max_carga]))</f>
        <v>#REF!</v>
      </c>
      <c r="C236" s="7" t="e">
        <f t="array" ref="C236">AVERAGE(IF( [1]!tabla1[ACT_ID] = A236, [1]!tabla1[NIVEL]))</f>
        <v>#REF!</v>
      </c>
      <c r="D236" s="7" t="e">
        <f t="array" ref="D236">MEDIAN(IF( [1]!tabla1[ACT_ID] = A236, [1]!tabla1[NIVEL]))</f>
        <v>#REF!</v>
      </c>
      <c r="E236" s="7" t="e">
        <f t="array" ref="E236">STDEV(IF( [1]!tabla1[ACT_ID] = A236, [1]!tabla1[NIVEL]))</f>
        <v>#REF!</v>
      </c>
      <c r="F236" s="8" t="e">
        <f t="array" ref="F236">AVERAGE(IF( [1]!tabla1[ACT_ID] = A236, [1]!tabla1[NO_UTILIZADO]))</f>
        <v>#REF!</v>
      </c>
      <c r="G236">
        <f t="array" ref="G236">COUNT(IF( [1]!tabla1[ACT_ID] = A236, [1]!tabla1[FECHA_DESPACHO]))</f>
        <v>0</v>
      </c>
      <c r="H236" s="2" t="e">
        <f t="shared" si="9"/>
        <v>#REF!</v>
      </c>
      <c r="I236" s="7" t="e">
        <f t="shared" si="10"/>
        <v>#REF!</v>
      </c>
      <c r="J236" s="7" t="e">
        <f t="shared" si="11"/>
        <v>#REF!</v>
      </c>
      <c r="K236" s="9">
        <v>0.5</v>
      </c>
      <c r="L236" s="9"/>
    </row>
    <row r="237" spans="1:12" x14ac:dyDescent="0.25">
      <c r="A237">
        <v>235105</v>
      </c>
      <c r="B237" s="7" t="e">
        <f t="array" ref="B237">MAX(IF( [1]!tabla1[ACT_ID] = A237, [1]!tabla1[max_carga]))</f>
        <v>#REF!</v>
      </c>
      <c r="C237" s="7" t="e">
        <f t="array" ref="C237">AVERAGE(IF( [1]!tabla1[ACT_ID] = A237, [1]!tabla1[NIVEL]))</f>
        <v>#REF!</v>
      </c>
      <c r="D237" s="7" t="e">
        <f t="array" ref="D237">MEDIAN(IF( [1]!tabla1[ACT_ID] = A237, [1]!tabla1[NIVEL]))</f>
        <v>#REF!</v>
      </c>
      <c r="E237" s="7" t="e">
        <f t="array" ref="E237">STDEV(IF( [1]!tabla1[ACT_ID] = A237, [1]!tabla1[NIVEL]))</f>
        <v>#REF!</v>
      </c>
      <c r="F237" s="8" t="e">
        <f t="array" ref="F237">AVERAGE(IF( [1]!tabla1[ACT_ID] = A237, [1]!tabla1[NO_UTILIZADO]))</f>
        <v>#REF!</v>
      </c>
      <c r="G237">
        <f t="array" ref="G237">COUNT(IF( [1]!tabla1[ACT_ID] = A237, [1]!tabla1[FECHA_DESPACHO]))</f>
        <v>0</v>
      </c>
      <c r="H237" s="2" t="e">
        <f t="shared" si="9"/>
        <v>#REF!</v>
      </c>
      <c r="I237" s="7" t="e">
        <f t="shared" si="10"/>
        <v>#REF!</v>
      </c>
      <c r="J237" s="7" t="e">
        <f t="shared" si="11"/>
        <v>#REF!</v>
      </c>
      <c r="K237" s="9">
        <v>0.5</v>
      </c>
      <c r="L237" s="9"/>
    </row>
    <row r="238" spans="1:12" x14ac:dyDescent="0.25">
      <c r="A238">
        <v>235106</v>
      </c>
      <c r="B238" s="7" t="e">
        <f t="array" ref="B238">MAX(IF( [1]!tabla1[ACT_ID] = A238, [1]!tabla1[max_carga]))</f>
        <v>#REF!</v>
      </c>
      <c r="C238" s="7" t="e">
        <f t="array" ref="C238">AVERAGE(IF( [1]!tabla1[ACT_ID] = A238, [1]!tabla1[NIVEL]))</f>
        <v>#REF!</v>
      </c>
      <c r="D238" s="7" t="e">
        <f t="array" ref="D238">MEDIAN(IF( [1]!tabla1[ACT_ID] = A238, [1]!tabla1[NIVEL]))</f>
        <v>#REF!</v>
      </c>
      <c r="E238" s="7" t="e">
        <f t="array" ref="E238">STDEV(IF( [1]!tabla1[ACT_ID] = A238, [1]!tabla1[NIVEL]))</f>
        <v>#REF!</v>
      </c>
      <c r="F238" s="8" t="e">
        <f t="array" ref="F238">AVERAGE(IF( [1]!tabla1[ACT_ID] = A238, [1]!tabla1[NO_UTILIZADO]))</f>
        <v>#REF!</v>
      </c>
      <c r="G238">
        <f t="array" ref="G238">COUNT(IF( [1]!tabla1[ACT_ID] = A238, [1]!tabla1[FECHA_DESPACHO]))</f>
        <v>0</v>
      </c>
      <c r="H238" s="2" t="e">
        <f t="shared" si="9"/>
        <v>#REF!</v>
      </c>
      <c r="I238" s="7" t="e">
        <f t="shared" si="10"/>
        <v>#REF!</v>
      </c>
      <c r="J238" s="7" t="e">
        <f t="shared" si="11"/>
        <v>#REF!</v>
      </c>
      <c r="K238" s="9">
        <v>0.5</v>
      </c>
      <c r="L238" s="9"/>
    </row>
    <row r="239" spans="1:12" x14ac:dyDescent="0.25">
      <c r="A239">
        <v>235107</v>
      </c>
      <c r="B239" s="7" t="e">
        <f t="array" ref="B239">MAX(IF( [1]!tabla1[ACT_ID] = A239, [1]!tabla1[max_carga]))</f>
        <v>#REF!</v>
      </c>
      <c r="C239" s="7" t="e">
        <f t="array" ref="C239">AVERAGE(IF( [1]!tabla1[ACT_ID] = A239, [1]!tabla1[NIVEL]))</f>
        <v>#REF!</v>
      </c>
      <c r="D239" s="7" t="e">
        <f t="array" ref="D239">MEDIAN(IF( [1]!tabla1[ACT_ID] = A239, [1]!tabla1[NIVEL]))</f>
        <v>#REF!</v>
      </c>
      <c r="E239" s="7" t="e">
        <f t="array" ref="E239">STDEV(IF( [1]!tabla1[ACT_ID] = A239, [1]!tabla1[NIVEL]))</f>
        <v>#REF!</v>
      </c>
      <c r="F239" s="8" t="e">
        <f t="array" ref="F239">AVERAGE(IF( [1]!tabla1[ACT_ID] = A239, [1]!tabla1[NO_UTILIZADO]))</f>
        <v>#REF!</v>
      </c>
      <c r="G239">
        <f t="array" ref="G239">COUNT(IF( [1]!tabla1[ACT_ID] = A239, [1]!tabla1[FECHA_DESPACHO]))</f>
        <v>0</v>
      </c>
      <c r="H239" s="2" t="e">
        <f t="shared" si="9"/>
        <v>#REF!</v>
      </c>
      <c r="I239" s="7" t="e">
        <f t="shared" si="10"/>
        <v>#REF!</v>
      </c>
      <c r="J239" s="7" t="e">
        <f t="shared" si="11"/>
        <v>#REF!</v>
      </c>
      <c r="K239" s="9">
        <v>0.5</v>
      </c>
      <c r="L239" s="9"/>
    </row>
    <row r="240" spans="1:12" x14ac:dyDescent="0.25">
      <c r="A240">
        <v>235108</v>
      </c>
      <c r="B240" s="7" t="e">
        <f t="array" ref="B240">MAX(IF( [1]!tabla1[ACT_ID] = A240, [1]!tabla1[max_carga]))</f>
        <v>#REF!</v>
      </c>
      <c r="C240" s="7" t="e">
        <f t="array" ref="C240">AVERAGE(IF( [1]!tabla1[ACT_ID] = A240, [1]!tabla1[NIVEL]))</f>
        <v>#REF!</v>
      </c>
      <c r="D240" s="7" t="e">
        <f t="array" ref="D240">MEDIAN(IF( [1]!tabla1[ACT_ID] = A240, [1]!tabla1[NIVEL]))</f>
        <v>#REF!</v>
      </c>
      <c r="E240" s="7" t="e">
        <f t="array" ref="E240">STDEV(IF( [1]!tabla1[ACT_ID] = A240, [1]!tabla1[NIVEL]))</f>
        <v>#REF!</v>
      </c>
      <c r="F240" s="8" t="e">
        <f t="array" ref="F240">AVERAGE(IF( [1]!tabla1[ACT_ID] = A240, [1]!tabla1[NO_UTILIZADO]))</f>
        <v>#REF!</v>
      </c>
      <c r="G240">
        <f t="array" ref="G240">COUNT(IF( [1]!tabla1[ACT_ID] = A240, [1]!tabla1[FECHA_DESPACHO]))</f>
        <v>0</v>
      </c>
      <c r="H240" s="2" t="e">
        <f t="shared" si="9"/>
        <v>#REF!</v>
      </c>
      <c r="I240" s="7" t="e">
        <f t="shared" si="10"/>
        <v>#REF!</v>
      </c>
      <c r="J240" s="7" t="e">
        <f t="shared" si="11"/>
        <v>#REF!</v>
      </c>
      <c r="K240" s="9">
        <v>0.5</v>
      </c>
      <c r="L240" s="9"/>
    </row>
    <row r="241" spans="1:12" x14ac:dyDescent="0.25">
      <c r="A241">
        <v>235109</v>
      </c>
      <c r="B241" s="7" t="e">
        <f t="array" ref="B241">MAX(IF( [1]!tabla1[ACT_ID] = A241, [1]!tabla1[max_carga]))</f>
        <v>#REF!</v>
      </c>
      <c r="C241" s="7" t="e">
        <f t="array" ref="C241">AVERAGE(IF( [1]!tabla1[ACT_ID] = A241, [1]!tabla1[NIVEL]))</f>
        <v>#REF!</v>
      </c>
      <c r="D241" s="7" t="e">
        <f t="array" ref="D241">MEDIAN(IF( [1]!tabla1[ACT_ID] = A241, [1]!tabla1[NIVEL]))</f>
        <v>#REF!</v>
      </c>
      <c r="E241" s="7" t="e">
        <f t="array" ref="E241">STDEV(IF( [1]!tabla1[ACT_ID] = A241, [1]!tabla1[NIVEL]))</f>
        <v>#REF!</v>
      </c>
      <c r="F241" s="8" t="e">
        <f t="array" ref="F241">AVERAGE(IF( [1]!tabla1[ACT_ID] = A241, [1]!tabla1[NO_UTILIZADO]))</f>
        <v>#REF!</v>
      </c>
      <c r="G241">
        <f t="array" ref="G241">COUNT(IF( [1]!tabla1[ACT_ID] = A241, [1]!tabla1[FECHA_DESPACHO]))</f>
        <v>0</v>
      </c>
      <c r="H241" s="2" t="e">
        <f t="shared" si="9"/>
        <v>#REF!</v>
      </c>
      <c r="I241" s="7" t="e">
        <f t="shared" si="10"/>
        <v>#REF!</v>
      </c>
      <c r="J241" s="7" t="e">
        <f t="shared" si="11"/>
        <v>#REF!</v>
      </c>
      <c r="K241" s="9">
        <v>0.5</v>
      </c>
      <c r="L241" s="9"/>
    </row>
    <row r="242" spans="1:12" x14ac:dyDescent="0.25">
      <c r="A242">
        <v>235110</v>
      </c>
      <c r="B242" s="7" t="e">
        <f t="array" ref="B242">MAX(IF( [1]!tabla1[ACT_ID] = A242, [1]!tabla1[max_carga]))</f>
        <v>#REF!</v>
      </c>
      <c r="C242" s="7" t="e">
        <f t="array" ref="C242">AVERAGE(IF( [1]!tabla1[ACT_ID] = A242, [1]!tabla1[NIVEL]))</f>
        <v>#REF!</v>
      </c>
      <c r="D242" s="7" t="e">
        <f t="array" ref="D242">MEDIAN(IF( [1]!tabla1[ACT_ID] = A242, [1]!tabla1[NIVEL]))</f>
        <v>#REF!</v>
      </c>
      <c r="E242" s="7" t="e">
        <f t="array" ref="E242">STDEV(IF( [1]!tabla1[ACT_ID] = A242, [1]!tabla1[NIVEL]))</f>
        <v>#REF!</v>
      </c>
      <c r="F242" s="8" t="e">
        <f t="array" ref="F242">AVERAGE(IF( [1]!tabla1[ACT_ID] = A242, [1]!tabla1[NO_UTILIZADO]))</f>
        <v>#REF!</v>
      </c>
      <c r="G242">
        <f t="array" ref="G242">COUNT(IF( [1]!tabla1[ACT_ID] = A242, [1]!tabla1[FECHA_DESPACHO]))</f>
        <v>0</v>
      </c>
      <c r="H242" s="2" t="e">
        <f t="shared" si="9"/>
        <v>#REF!</v>
      </c>
      <c r="I242" s="7" t="e">
        <f t="shared" si="10"/>
        <v>#REF!</v>
      </c>
      <c r="J242" s="7" t="e">
        <f t="shared" si="11"/>
        <v>#REF!</v>
      </c>
      <c r="K242" s="9">
        <v>0.5</v>
      </c>
      <c r="L242" s="9"/>
    </row>
    <row r="243" spans="1:12" x14ac:dyDescent="0.25">
      <c r="A243">
        <v>235111</v>
      </c>
      <c r="B243" s="7" t="e">
        <f t="array" ref="B243">MAX(IF( [1]!tabla1[ACT_ID] = A243, [1]!tabla1[max_carga]))</f>
        <v>#REF!</v>
      </c>
      <c r="C243" s="7" t="e">
        <f t="array" ref="C243">AVERAGE(IF( [1]!tabla1[ACT_ID] = A243, [1]!tabla1[NIVEL]))</f>
        <v>#REF!</v>
      </c>
      <c r="D243" s="7" t="e">
        <f t="array" ref="D243">MEDIAN(IF( [1]!tabla1[ACT_ID] = A243, [1]!tabla1[NIVEL]))</f>
        <v>#REF!</v>
      </c>
      <c r="E243" s="7" t="e">
        <f t="array" ref="E243">STDEV(IF( [1]!tabla1[ACT_ID] = A243, [1]!tabla1[NIVEL]))</f>
        <v>#REF!</v>
      </c>
      <c r="F243" s="8" t="e">
        <f t="array" ref="F243">AVERAGE(IF( [1]!tabla1[ACT_ID] = A243, [1]!tabla1[NO_UTILIZADO]))</f>
        <v>#REF!</v>
      </c>
      <c r="G243">
        <f t="array" ref="G243">COUNT(IF( [1]!tabla1[ACT_ID] = A243, [1]!tabla1[FECHA_DESPACHO]))</f>
        <v>0</v>
      </c>
      <c r="H243" s="2" t="e">
        <f t="shared" si="9"/>
        <v>#REF!</v>
      </c>
      <c r="I243" s="7" t="e">
        <f t="shared" si="10"/>
        <v>#REF!</v>
      </c>
      <c r="J243" s="7" t="e">
        <f t="shared" si="11"/>
        <v>#REF!</v>
      </c>
      <c r="K243" s="9">
        <v>0.5</v>
      </c>
      <c r="L243" s="9"/>
    </row>
    <row r="244" spans="1:12" x14ac:dyDescent="0.25">
      <c r="A244">
        <v>235112</v>
      </c>
      <c r="B244" s="7" t="e">
        <f t="array" ref="B244">MAX(IF( [1]!tabla1[ACT_ID] = A244, [1]!tabla1[max_carga]))</f>
        <v>#REF!</v>
      </c>
      <c r="C244" s="7" t="e">
        <f t="array" ref="C244">AVERAGE(IF( [1]!tabla1[ACT_ID] = A244, [1]!tabla1[NIVEL]))</f>
        <v>#REF!</v>
      </c>
      <c r="D244" s="7" t="e">
        <f t="array" ref="D244">MEDIAN(IF( [1]!tabla1[ACT_ID] = A244, [1]!tabla1[NIVEL]))</f>
        <v>#REF!</v>
      </c>
      <c r="E244" s="7" t="e">
        <f t="array" ref="E244">STDEV(IF( [1]!tabla1[ACT_ID] = A244, [1]!tabla1[NIVEL]))</f>
        <v>#REF!</v>
      </c>
      <c r="F244" s="8" t="e">
        <f t="array" ref="F244">AVERAGE(IF( [1]!tabla1[ACT_ID] = A244, [1]!tabla1[NO_UTILIZADO]))</f>
        <v>#REF!</v>
      </c>
      <c r="G244">
        <f t="array" ref="G244">COUNT(IF( [1]!tabla1[ACT_ID] = A244, [1]!tabla1[FECHA_DESPACHO]))</f>
        <v>0</v>
      </c>
      <c r="H244" s="2" t="e">
        <f t="shared" si="9"/>
        <v>#REF!</v>
      </c>
      <c r="I244" s="7" t="e">
        <f t="shared" si="10"/>
        <v>#REF!</v>
      </c>
      <c r="J244" s="7" t="e">
        <f t="shared" si="11"/>
        <v>#REF!</v>
      </c>
      <c r="K244" s="9">
        <v>0.5</v>
      </c>
      <c r="L244" s="9"/>
    </row>
    <row r="245" spans="1:12" x14ac:dyDescent="0.25">
      <c r="A245">
        <v>235113</v>
      </c>
      <c r="B245" s="7" t="e">
        <f t="array" ref="B245">MAX(IF( [1]!tabla1[ACT_ID] = A245, [1]!tabla1[max_carga]))</f>
        <v>#REF!</v>
      </c>
      <c r="C245" s="7" t="e">
        <f t="array" ref="C245">AVERAGE(IF( [1]!tabla1[ACT_ID] = A245, [1]!tabla1[NIVEL]))</f>
        <v>#REF!</v>
      </c>
      <c r="D245" s="7" t="e">
        <f t="array" ref="D245">MEDIAN(IF( [1]!tabla1[ACT_ID] = A245, [1]!tabla1[NIVEL]))</f>
        <v>#REF!</v>
      </c>
      <c r="E245" s="7" t="e">
        <f t="array" ref="E245">STDEV(IF( [1]!tabla1[ACT_ID] = A245, [1]!tabla1[NIVEL]))</f>
        <v>#REF!</v>
      </c>
      <c r="F245" s="8" t="e">
        <f t="array" ref="F245">AVERAGE(IF( [1]!tabla1[ACT_ID] = A245, [1]!tabla1[NO_UTILIZADO]))</f>
        <v>#REF!</v>
      </c>
      <c r="G245">
        <f t="array" ref="G245">COUNT(IF( [1]!tabla1[ACT_ID] = A245, [1]!tabla1[FECHA_DESPACHO]))</f>
        <v>0</v>
      </c>
      <c r="H245" s="2" t="e">
        <f t="shared" si="9"/>
        <v>#REF!</v>
      </c>
      <c r="I245" s="7" t="e">
        <f t="shared" si="10"/>
        <v>#REF!</v>
      </c>
      <c r="J245" s="7" t="e">
        <f t="shared" si="11"/>
        <v>#REF!</v>
      </c>
      <c r="K245" s="9">
        <v>0.5</v>
      </c>
      <c r="L245" s="9"/>
    </row>
    <row r="246" spans="1:12" x14ac:dyDescent="0.25">
      <c r="A246">
        <v>235114</v>
      </c>
      <c r="B246" s="7" t="e">
        <f t="array" ref="B246">MAX(IF( [1]!tabla1[ACT_ID] = A246, [1]!tabla1[max_carga]))</f>
        <v>#REF!</v>
      </c>
      <c r="C246" s="7" t="e">
        <f t="array" ref="C246">AVERAGE(IF( [1]!tabla1[ACT_ID] = A246, [1]!tabla1[NIVEL]))</f>
        <v>#REF!</v>
      </c>
      <c r="D246" s="7" t="e">
        <f t="array" ref="D246">MEDIAN(IF( [1]!tabla1[ACT_ID] = A246, [1]!tabla1[NIVEL]))</f>
        <v>#REF!</v>
      </c>
      <c r="E246" s="7" t="e">
        <f t="array" ref="E246">STDEV(IF( [1]!tabla1[ACT_ID] = A246, [1]!tabla1[NIVEL]))</f>
        <v>#REF!</v>
      </c>
      <c r="F246" s="8" t="e">
        <f t="array" ref="F246">AVERAGE(IF( [1]!tabla1[ACT_ID] = A246, [1]!tabla1[NO_UTILIZADO]))</f>
        <v>#REF!</v>
      </c>
      <c r="G246">
        <f t="array" ref="G246">COUNT(IF( [1]!tabla1[ACT_ID] = A246, [1]!tabla1[FECHA_DESPACHO]))</f>
        <v>0</v>
      </c>
      <c r="H246" s="2" t="e">
        <f t="shared" si="9"/>
        <v>#REF!</v>
      </c>
      <c r="I246" s="7" t="e">
        <f t="shared" si="10"/>
        <v>#REF!</v>
      </c>
      <c r="J246" s="7" t="e">
        <f t="shared" si="11"/>
        <v>#REF!</v>
      </c>
      <c r="K246" s="9">
        <v>0.5</v>
      </c>
      <c r="L246" s="9"/>
    </row>
    <row r="247" spans="1:12" x14ac:dyDescent="0.25">
      <c r="A247">
        <v>235115</v>
      </c>
      <c r="B247" s="7" t="e">
        <f t="array" ref="B247">MAX(IF( [1]!tabla1[ACT_ID] = A247, [1]!tabla1[max_carga]))</f>
        <v>#REF!</v>
      </c>
      <c r="C247" s="7" t="e">
        <f t="array" ref="C247">AVERAGE(IF( [1]!tabla1[ACT_ID] = A247, [1]!tabla1[NIVEL]))</f>
        <v>#REF!</v>
      </c>
      <c r="D247" s="7" t="e">
        <f t="array" ref="D247">MEDIAN(IF( [1]!tabla1[ACT_ID] = A247, [1]!tabla1[NIVEL]))</f>
        <v>#REF!</v>
      </c>
      <c r="E247" s="7" t="e">
        <f t="array" ref="E247">STDEV(IF( [1]!tabla1[ACT_ID] = A247, [1]!tabla1[NIVEL]))</f>
        <v>#REF!</v>
      </c>
      <c r="F247" s="8" t="e">
        <f t="array" ref="F247">AVERAGE(IF( [1]!tabla1[ACT_ID] = A247, [1]!tabla1[NO_UTILIZADO]))</f>
        <v>#REF!</v>
      </c>
      <c r="G247">
        <f t="array" ref="G247">COUNT(IF( [1]!tabla1[ACT_ID] = A247, [1]!tabla1[FECHA_DESPACHO]))</f>
        <v>0</v>
      </c>
      <c r="H247" s="2" t="e">
        <f t="shared" si="9"/>
        <v>#REF!</v>
      </c>
      <c r="I247" s="7" t="e">
        <f t="shared" si="10"/>
        <v>#REF!</v>
      </c>
      <c r="J247" s="7" t="e">
        <f t="shared" si="11"/>
        <v>#REF!</v>
      </c>
      <c r="K247" s="9">
        <v>0.5</v>
      </c>
      <c r="L247" s="9"/>
    </row>
    <row r="248" spans="1:12" x14ac:dyDescent="0.25">
      <c r="A248">
        <v>235118</v>
      </c>
      <c r="B248" s="7" t="e">
        <f t="array" ref="B248">MAX(IF( [1]!tabla1[ACT_ID] = A248, [1]!tabla1[max_carga]))</f>
        <v>#REF!</v>
      </c>
      <c r="C248" s="7" t="e">
        <f t="array" ref="C248">AVERAGE(IF( [1]!tabla1[ACT_ID] = A248, [1]!tabla1[NIVEL]))</f>
        <v>#REF!</v>
      </c>
      <c r="D248" s="7" t="e">
        <f t="array" ref="D248">MEDIAN(IF( [1]!tabla1[ACT_ID] = A248, [1]!tabla1[NIVEL]))</f>
        <v>#REF!</v>
      </c>
      <c r="E248" s="7" t="e">
        <f t="array" ref="E248">STDEV(IF( [1]!tabla1[ACT_ID] = A248, [1]!tabla1[NIVEL]))</f>
        <v>#REF!</v>
      </c>
      <c r="F248" s="8" t="e">
        <f t="array" ref="F248">AVERAGE(IF( [1]!tabla1[ACT_ID] = A248, [1]!tabla1[NO_UTILIZADO]))</f>
        <v>#REF!</v>
      </c>
      <c r="G248">
        <f t="array" ref="G248">COUNT(IF( [1]!tabla1[ACT_ID] = A248, [1]!tabla1[FECHA_DESPACHO]))</f>
        <v>0</v>
      </c>
      <c r="H248" s="2" t="e">
        <f t="shared" si="9"/>
        <v>#REF!</v>
      </c>
      <c r="I248" s="7" t="e">
        <f t="shared" si="10"/>
        <v>#REF!</v>
      </c>
      <c r="J248" s="7" t="e">
        <f t="shared" si="11"/>
        <v>#REF!</v>
      </c>
      <c r="K248" s="9">
        <v>0.5</v>
      </c>
      <c r="L248" s="9"/>
    </row>
    <row r="249" spans="1:12" x14ac:dyDescent="0.25">
      <c r="A249">
        <v>235119</v>
      </c>
      <c r="B249" s="7" t="e">
        <f t="array" ref="B249">MAX(IF( [1]!tabla1[ACT_ID] = A249, [1]!tabla1[max_carga]))</f>
        <v>#REF!</v>
      </c>
      <c r="C249" s="7" t="e">
        <f t="array" ref="C249">AVERAGE(IF( [1]!tabla1[ACT_ID] = A249, [1]!tabla1[NIVEL]))</f>
        <v>#REF!</v>
      </c>
      <c r="D249" s="7" t="e">
        <f t="array" ref="D249">MEDIAN(IF( [1]!tabla1[ACT_ID] = A249, [1]!tabla1[NIVEL]))</f>
        <v>#REF!</v>
      </c>
      <c r="E249" s="7" t="e">
        <f t="array" ref="E249">STDEV(IF( [1]!tabla1[ACT_ID] = A249, [1]!tabla1[NIVEL]))</f>
        <v>#REF!</v>
      </c>
      <c r="F249" s="8" t="e">
        <f t="array" ref="F249">AVERAGE(IF( [1]!tabla1[ACT_ID] = A249, [1]!tabla1[NO_UTILIZADO]))</f>
        <v>#REF!</v>
      </c>
      <c r="G249">
        <f t="array" ref="G249">COUNT(IF( [1]!tabla1[ACT_ID] = A249, [1]!tabla1[FECHA_DESPACHO]))</f>
        <v>0</v>
      </c>
      <c r="H249" s="2" t="e">
        <f t="shared" si="9"/>
        <v>#REF!</v>
      </c>
      <c r="I249" s="7" t="e">
        <f t="shared" si="10"/>
        <v>#REF!</v>
      </c>
      <c r="J249" s="7" t="e">
        <f t="shared" si="11"/>
        <v>#REF!</v>
      </c>
      <c r="K249" s="9">
        <v>0.5</v>
      </c>
      <c r="L249" s="9"/>
    </row>
    <row r="250" spans="1:12" x14ac:dyDescent="0.25">
      <c r="A250">
        <v>235120</v>
      </c>
      <c r="B250" s="7" t="e">
        <f t="array" ref="B250">MAX(IF( [1]!tabla1[ACT_ID] = A250, [1]!tabla1[max_carga]))</f>
        <v>#REF!</v>
      </c>
      <c r="C250" s="7" t="e">
        <f t="array" ref="C250">AVERAGE(IF( [1]!tabla1[ACT_ID] = A250, [1]!tabla1[NIVEL]))</f>
        <v>#REF!</v>
      </c>
      <c r="D250" s="7" t="e">
        <f t="array" ref="D250">MEDIAN(IF( [1]!tabla1[ACT_ID] = A250, [1]!tabla1[NIVEL]))</f>
        <v>#REF!</v>
      </c>
      <c r="E250" s="7" t="e">
        <f t="array" ref="E250">STDEV(IF( [1]!tabla1[ACT_ID] = A250, [1]!tabla1[NIVEL]))</f>
        <v>#REF!</v>
      </c>
      <c r="F250" s="8" t="e">
        <f t="array" ref="F250">AVERAGE(IF( [1]!tabla1[ACT_ID] = A250, [1]!tabla1[NO_UTILIZADO]))</f>
        <v>#REF!</v>
      </c>
      <c r="G250">
        <f t="array" ref="G250">COUNT(IF( [1]!tabla1[ACT_ID] = A250, [1]!tabla1[FECHA_DESPACHO]))</f>
        <v>0</v>
      </c>
      <c r="H250" s="2" t="e">
        <f t="shared" si="9"/>
        <v>#REF!</v>
      </c>
      <c r="I250" s="7" t="e">
        <f t="shared" si="10"/>
        <v>#REF!</v>
      </c>
      <c r="J250" s="7" t="e">
        <f t="shared" si="11"/>
        <v>#REF!</v>
      </c>
      <c r="K250" s="9">
        <v>0.5</v>
      </c>
      <c r="L250" s="9"/>
    </row>
    <row r="251" spans="1:12" x14ac:dyDescent="0.25">
      <c r="A251">
        <v>235121</v>
      </c>
      <c r="B251" s="7" t="e">
        <f t="array" ref="B251">MAX(IF( [1]!tabla1[ACT_ID] = A251, [1]!tabla1[max_carga]))</f>
        <v>#REF!</v>
      </c>
      <c r="C251" s="7" t="e">
        <f t="array" ref="C251">AVERAGE(IF( [1]!tabla1[ACT_ID] = A251, [1]!tabla1[NIVEL]))</f>
        <v>#REF!</v>
      </c>
      <c r="D251" s="7" t="e">
        <f t="array" ref="D251">MEDIAN(IF( [1]!tabla1[ACT_ID] = A251, [1]!tabla1[NIVEL]))</f>
        <v>#REF!</v>
      </c>
      <c r="E251" s="7" t="e">
        <f t="array" ref="E251">STDEV(IF( [1]!tabla1[ACT_ID] = A251, [1]!tabla1[NIVEL]))</f>
        <v>#REF!</v>
      </c>
      <c r="F251" s="8" t="e">
        <f t="array" ref="F251">AVERAGE(IF( [1]!tabla1[ACT_ID] = A251, [1]!tabla1[NO_UTILIZADO]))</f>
        <v>#REF!</v>
      </c>
      <c r="G251">
        <f t="array" ref="G251">COUNT(IF( [1]!tabla1[ACT_ID] = A251, [1]!tabla1[FECHA_DESPACHO]))</f>
        <v>0</v>
      </c>
      <c r="H251" s="2" t="e">
        <f t="shared" si="9"/>
        <v>#REF!</v>
      </c>
      <c r="I251" s="7" t="e">
        <f t="shared" si="10"/>
        <v>#REF!</v>
      </c>
      <c r="J251" s="7" t="e">
        <f t="shared" si="11"/>
        <v>#REF!</v>
      </c>
      <c r="K251" s="9">
        <v>0.5</v>
      </c>
      <c r="L251" s="9"/>
    </row>
    <row r="252" spans="1:12" x14ac:dyDescent="0.25">
      <c r="A252">
        <v>235122</v>
      </c>
      <c r="B252" s="7" t="e">
        <f t="array" ref="B252">MAX(IF( [1]!tabla1[ACT_ID] = A252, [1]!tabla1[max_carga]))</f>
        <v>#REF!</v>
      </c>
      <c r="C252" s="7" t="e">
        <f t="array" ref="C252">AVERAGE(IF( [1]!tabla1[ACT_ID] = A252, [1]!tabla1[NIVEL]))</f>
        <v>#REF!</v>
      </c>
      <c r="D252" s="7" t="e">
        <f t="array" ref="D252">MEDIAN(IF( [1]!tabla1[ACT_ID] = A252, [1]!tabla1[NIVEL]))</f>
        <v>#REF!</v>
      </c>
      <c r="E252" s="7" t="e">
        <f t="array" ref="E252">STDEV(IF( [1]!tabla1[ACT_ID] = A252, [1]!tabla1[NIVEL]))</f>
        <v>#REF!</v>
      </c>
      <c r="F252" s="8" t="e">
        <f t="array" ref="F252">AVERAGE(IF( [1]!tabla1[ACT_ID] = A252, [1]!tabla1[NO_UTILIZADO]))</f>
        <v>#REF!</v>
      </c>
      <c r="G252">
        <f t="array" ref="G252">COUNT(IF( [1]!tabla1[ACT_ID] = A252, [1]!tabla1[FECHA_DESPACHO]))</f>
        <v>0</v>
      </c>
      <c r="H252" s="2" t="e">
        <f t="shared" si="9"/>
        <v>#REF!</v>
      </c>
      <c r="I252" s="7" t="e">
        <f t="shared" si="10"/>
        <v>#REF!</v>
      </c>
      <c r="J252" s="7" t="e">
        <f t="shared" si="11"/>
        <v>#REF!</v>
      </c>
      <c r="K252" s="9">
        <v>0.5</v>
      </c>
      <c r="L252" s="9"/>
    </row>
    <row r="253" spans="1:12" x14ac:dyDescent="0.25">
      <c r="A253">
        <v>235123</v>
      </c>
      <c r="B253" s="7" t="e">
        <f t="array" ref="B253">MAX(IF( [1]!tabla1[ACT_ID] = A253, [1]!tabla1[max_carga]))</f>
        <v>#REF!</v>
      </c>
      <c r="C253" s="7" t="e">
        <f t="array" ref="C253">AVERAGE(IF( [1]!tabla1[ACT_ID] = A253, [1]!tabla1[NIVEL]))</f>
        <v>#REF!</v>
      </c>
      <c r="D253" s="7" t="e">
        <f t="array" ref="D253">MEDIAN(IF( [1]!tabla1[ACT_ID] = A253, [1]!tabla1[NIVEL]))</f>
        <v>#REF!</v>
      </c>
      <c r="E253" s="7" t="e">
        <f t="array" ref="E253">STDEV(IF( [1]!tabla1[ACT_ID] = A253, [1]!tabla1[NIVEL]))</f>
        <v>#REF!</v>
      </c>
      <c r="F253" s="8" t="e">
        <f t="array" ref="F253">AVERAGE(IF( [1]!tabla1[ACT_ID] = A253, [1]!tabla1[NO_UTILIZADO]))</f>
        <v>#REF!</v>
      </c>
      <c r="G253">
        <f t="array" ref="G253">COUNT(IF( [1]!tabla1[ACT_ID] = A253, [1]!tabla1[FECHA_DESPACHO]))</f>
        <v>0</v>
      </c>
      <c r="H253" s="2" t="e">
        <f t="shared" si="9"/>
        <v>#REF!</v>
      </c>
      <c r="I253" s="7" t="e">
        <f t="shared" si="10"/>
        <v>#REF!</v>
      </c>
      <c r="J253" s="7" t="e">
        <f t="shared" si="11"/>
        <v>#REF!</v>
      </c>
      <c r="K253" s="9">
        <v>0.5</v>
      </c>
      <c r="L253" s="9"/>
    </row>
    <row r="254" spans="1:12" x14ac:dyDescent="0.25">
      <c r="A254">
        <v>235124</v>
      </c>
      <c r="B254" s="7" t="e">
        <f t="array" ref="B254">MAX(IF( [1]!tabla1[ACT_ID] = A254, [1]!tabla1[max_carga]))</f>
        <v>#REF!</v>
      </c>
      <c r="C254" s="7" t="e">
        <f t="array" ref="C254">AVERAGE(IF( [1]!tabla1[ACT_ID] = A254, [1]!tabla1[NIVEL]))</f>
        <v>#REF!</v>
      </c>
      <c r="D254" s="7" t="e">
        <f t="array" ref="D254">MEDIAN(IF( [1]!tabla1[ACT_ID] = A254, [1]!tabla1[NIVEL]))</f>
        <v>#REF!</v>
      </c>
      <c r="E254" s="7" t="e">
        <f t="array" ref="E254">STDEV(IF( [1]!tabla1[ACT_ID] = A254, [1]!tabla1[NIVEL]))</f>
        <v>#REF!</v>
      </c>
      <c r="F254" s="8" t="e">
        <f t="array" ref="F254">AVERAGE(IF( [1]!tabla1[ACT_ID] = A254, [1]!tabla1[NO_UTILIZADO]))</f>
        <v>#REF!</v>
      </c>
      <c r="G254">
        <f t="array" ref="G254">COUNT(IF( [1]!tabla1[ACT_ID] = A254, [1]!tabla1[FECHA_DESPACHO]))</f>
        <v>0</v>
      </c>
      <c r="H254" s="2" t="e">
        <f t="shared" si="9"/>
        <v>#REF!</v>
      </c>
      <c r="I254" s="7" t="e">
        <f t="shared" si="10"/>
        <v>#REF!</v>
      </c>
      <c r="J254" s="7" t="e">
        <f t="shared" si="11"/>
        <v>#REF!</v>
      </c>
      <c r="K254" s="9">
        <v>0.5</v>
      </c>
      <c r="L254" s="9"/>
    </row>
    <row r="255" spans="1:12" x14ac:dyDescent="0.25">
      <c r="A255">
        <v>235125</v>
      </c>
      <c r="B255" s="7" t="e">
        <f t="array" ref="B255">MAX(IF( [1]!tabla1[ACT_ID] = A255, [1]!tabla1[max_carga]))</f>
        <v>#REF!</v>
      </c>
      <c r="C255" s="7" t="e">
        <f t="array" ref="C255">AVERAGE(IF( [1]!tabla1[ACT_ID] = A255, [1]!tabla1[NIVEL]))</f>
        <v>#REF!</v>
      </c>
      <c r="D255" s="7" t="e">
        <f t="array" ref="D255">MEDIAN(IF( [1]!tabla1[ACT_ID] = A255, [1]!tabla1[NIVEL]))</f>
        <v>#REF!</v>
      </c>
      <c r="E255" s="7" t="e">
        <f t="array" ref="E255">STDEV(IF( [1]!tabla1[ACT_ID] = A255, [1]!tabla1[NIVEL]))</f>
        <v>#REF!</v>
      </c>
      <c r="F255" s="8" t="e">
        <f t="array" ref="F255">AVERAGE(IF( [1]!tabla1[ACT_ID] = A255, [1]!tabla1[NO_UTILIZADO]))</f>
        <v>#REF!</v>
      </c>
      <c r="G255">
        <f t="array" ref="G255">COUNT(IF( [1]!tabla1[ACT_ID] = A255, [1]!tabla1[FECHA_DESPACHO]))</f>
        <v>0</v>
      </c>
      <c r="H255" s="2" t="e">
        <f t="shared" si="9"/>
        <v>#REF!</v>
      </c>
      <c r="I255" s="7" t="e">
        <f t="shared" si="10"/>
        <v>#REF!</v>
      </c>
      <c r="J255" s="7" t="e">
        <f t="shared" si="11"/>
        <v>#REF!</v>
      </c>
      <c r="K255" s="9">
        <v>0.5</v>
      </c>
      <c r="L255" s="9"/>
    </row>
    <row r="256" spans="1:12" x14ac:dyDescent="0.25">
      <c r="A256">
        <v>235126</v>
      </c>
      <c r="B256" s="7" t="e">
        <f t="array" ref="B256">MAX(IF( [1]!tabla1[ACT_ID] = A256, [1]!tabla1[max_carga]))</f>
        <v>#REF!</v>
      </c>
      <c r="C256" s="7" t="e">
        <f t="array" ref="C256">AVERAGE(IF( [1]!tabla1[ACT_ID] = A256, [1]!tabla1[NIVEL]))</f>
        <v>#REF!</v>
      </c>
      <c r="D256" s="7" t="e">
        <f t="array" ref="D256">MEDIAN(IF( [1]!tabla1[ACT_ID] = A256, [1]!tabla1[NIVEL]))</f>
        <v>#REF!</v>
      </c>
      <c r="E256" s="7" t="e">
        <f t="array" ref="E256">STDEV(IF( [1]!tabla1[ACT_ID] = A256, [1]!tabla1[NIVEL]))</f>
        <v>#REF!</v>
      </c>
      <c r="F256" s="8" t="e">
        <f t="array" ref="F256">AVERAGE(IF( [1]!tabla1[ACT_ID] = A256, [1]!tabla1[NO_UTILIZADO]))</f>
        <v>#REF!</v>
      </c>
      <c r="G256">
        <f t="array" ref="G256">COUNT(IF( [1]!tabla1[ACT_ID] = A256, [1]!tabla1[FECHA_DESPACHO]))</f>
        <v>0</v>
      </c>
      <c r="H256" s="2" t="e">
        <f t="shared" si="9"/>
        <v>#REF!</v>
      </c>
      <c r="I256" s="7" t="e">
        <f t="shared" si="10"/>
        <v>#REF!</v>
      </c>
      <c r="J256" s="7" t="e">
        <f t="shared" si="11"/>
        <v>#REF!</v>
      </c>
      <c r="K256" s="9">
        <v>0.5</v>
      </c>
      <c r="L256" s="9"/>
    </row>
    <row r="257" spans="1:12" x14ac:dyDescent="0.25">
      <c r="A257">
        <v>235127</v>
      </c>
      <c r="B257" s="7" t="e">
        <f t="array" ref="B257">MAX(IF( [1]!tabla1[ACT_ID] = A257, [1]!tabla1[max_carga]))</f>
        <v>#REF!</v>
      </c>
      <c r="C257" s="7" t="e">
        <f t="array" ref="C257">AVERAGE(IF( [1]!tabla1[ACT_ID] = A257, [1]!tabla1[NIVEL]))</f>
        <v>#REF!</v>
      </c>
      <c r="D257" s="7" t="e">
        <f t="array" ref="D257">MEDIAN(IF( [1]!tabla1[ACT_ID] = A257, [1]!tabla1[NIVEL]))</f>
        <v>#REF!</v>
      </c>
      <c r="E257" s="7" t="e">
        <f t="array" ref="E257">STDEV(IF( [1]!tabla1[ACT_ID] = A257, [1]!tabla1[NIVEL]))</f>
        <v>#REF!</v>
      </c>
      <c r="F257" s="8" t="e">
        <f t="array" ref="F257">AVERAGE(IF( [1]!tabla1[ACT_ID] = A257, [1]!tabla1[NO_UTILIZADO]))</f>
        <v>#REF!</v>
      </c>
      <c r="G257">
        <f t="array" ref="G257">COUNT(IF( [1]!tabla1[ACT_ID] = A257, [1]!tabla1[FECHA_DESPACHO]))</f>
        <v>0</v>
      </c>
      <c r="H257" s="2" t="e">
        <f t="shared" si="9"/>
        <v>#REF!</v>
      </c>
      <c r="I257" s="7" t="e">
        <f t="shared" si="10"/>
        <v>#REF!</v>
      </c>
      <c r="J257" s="7" t="e">
        <f t="shared" si="11"/>
        <v>#REF!</v>
      </c>
      <c r="K257" s="9">
        <v>0.5</v>
      </c>
      <c r="L257" s="9"/>
    </row>
    <row r="258" spans="1:12" x14ac:dyDescent="0.25">
      <c r="A258">
        <v>235128</v>
      </c>
      <c r="B258" s="7" t="e">
        <f t="array" ref="B258">MAX(IF( [1]!tabla1[ACT_ID] = A258, [1]!tabla1[max_carga]))</f>
        <v>#REF!</v>
      </c>
      <c r="C258" s="7" t="e">
        <f t="array" ref="C258">AVERAGE(IF( [1]!tabla1[ACT_ID] = A258, [1]!tabla1[NIVEL]))</f>
        <v>#REF!</v>
      </c>
      <c r="D258" s="7" t="e">
        <f t="array" ref="D258">MEDIAN(IF( [1]!tabla1[ACT_ID] = A258, [1]!tabla1[NIVEL]))</f>
        <v>#REF!</v>
      </c>
      <c r="E258" s="7" t="e">
        <f t="array" ref="E258">STDEV(IF( [1]!tabla1[ACT_ID] = A258, [1]!tabla1[NIVEL]))</f>
        <v>#REF!</v>
      </c>
      <c r="F258" s="8" t="e">
        <f t="array" ref="F258">AVERAGE(IF( [1]!tabla1[ACT_ID] = A258, [1]!tabla1[NO_UTILIZADO]))</f>
        <v>#REF!</v>
      </c>
      <c r="G258">
        <f t="array" ref="G258">COUNT(IF( [1]!tabla1[ACT_ID] = A258, [1]!tabla1[FECHA_DESPACHO]))</f>
        <v>0</v>
      </c>
      <c r="H258" s="2" t="e">
        <f t="shared" si="9"/>
        <v>#REF!</v>
      </c>
      <c r="I258" s="7" t="e">
        <f t="shared" si="10"/>
        <v>#REF!</v>
      </c>
      <c r="J258" s="7" t="e">
        <f t="shared" si="11"/>
        <v>#REF!</v>
      </c>
      <c r="K258" s="9">
        <v>0.5</v>
      </c>
      <c r="L258" s="9"/>
    </row>
    <row r="259" spans="1:12" x14ac:dyDescent="0.25">
      <c r="A259">
        <v>235129</v>
      </c>
      <c r="B259" s="7" t="e">
        <f t="array" ref="B259">MAX(IF( [1]!tabla1[ACT_ID] = A259, [1]!tabla1[max_carga]))</f>
        <v>#REF!</v>
      </c>
      <c r="C259" s="7" t="e">
        <f t="array" ref="C259">AVERAGE(IF( [1]!tabla1[ACT_ID] = A259, [1]!tabla1[NIVEL]))</f>
        <v>#REF!</v>
      </c>
      <c r="D259" s="7" t="e">
        <f t="array" ref="D259">MEDIAN(IF( [1]!tabla1[ACT_ID] = A259, [1]!tabla1[NIVEL]))</f>
        <v>#REF!</v>
      </c>
      <c r="E259" s="7" t="e">
        <f t="array" ref="E259">STDEV(IF( [1]!tabla1[ACT_ID] = A259, [1]!tabla1[NIVEL]))</f>
        <v>#REF!</v>
      </c>
      <c r="F259" s="8" t="e">
        <f t="array" ref="F259">AVERAGE(IF( [1]!tabla1[ACT_ID] = A259, [1]!tabla1[NO_UTILIZADO]))</f>
        <v>#REF!</v>
      </c>
      <c r="G259">
        <f t="array" ref="G259">COUNT(IF( [1]!tabla1[ACT_ID] = A259, [1]!tabla1[FECHA_DESPACHO]))</f>
        <v>0</v>
      </c>
      <c r="H259" s="2" t="e">
        <f t="shared" si="9"/>
        <v>#REF!</v>
      </c>
      <c r="I259" s="7" t="e">
        <f t="shared" si="10"/>
        <v>#REF!</v>
      </c>
      <c r="J259" s="7" t="e">
        <f t="shared" si="11"/>
        <v>#REF!</v>
      </c>
      <c r="K259" s="9">
        <v>0.5</v>
      </c>
      <c r="L259" s="9"/>
    </row>
    <row r="260" spans="1:12" x14ac:dyDescent="0.25">
      <c r="A260">
        <v>23513</v>
      </c>
      <c r="B260" s="7" t="e">
        <f t="array" ref="B260">MAX(IF( [1]!tabla1[ACT_ID] = A260, [1]!tabla1[max_carga]))</f>
        <v>#REF!</v>
      </c>
      <c r="C260" s="7" t="e">
        <f t="array" ref="C260">AVERAGE(IF( [1]!tabla1[ACT_ID] = A260, [1]!tabla1[NIVEL]))</f>
        <v>#REF!</v>
      </c>
      <c r="D260" s="7" t="e">
        <f t="array" ref="D260">MEDIAN(IF( [1]!tabla1[ACT_ID] = A260, [1]!tabla1[NIVEL]))</f>
        <v>#REF!</v>
      </c>
      <c r="E260" s="7" t="e">
        <f t="array" ref="E260">STDEV(IF( [1]!tabla1[ACT_ID] = A260, [1]!tabla1[NIVEL]))</f>
        <v>#REF!</v>
      </c>
      <c r="F260" s="8" t="e">
        <f t="array" ref="F260">AVERAGE(IF( [1]!tabla1[ACT_ID] = A260, [1]!tabla1[NO_UTILIZADO]))</f>
        <v>#REF!</v>
      </c>
      <c r="G260">
        <f t="array" ref="G260">COUNT(IF( [1]!tabla1[ACT_ID] = A260, [1]!tabla1[FECHA_DESPACHO]))</f>
        <v>0</v>
      </c>
      <c r="H260" s="2" t="e">
        <f t="shared" ref="H260:H323" si="12">C260/B260</f>
        <v>#REF!</v>
      </c>
      <c r="I260" s="7" t="e">
        <f t="shared" ref="I260:I323" si="13">G260*C260</f>
        <v>#REF!</v>
      </c>
      <c r="J260" s="7" t="e">
        <f t="shared" ref="J260:J323" si="14">G260*D260</f>
        <v>#REF!</v>
      </c>
      <c r="K260" s="9">
        <v>0.5</v>
      </c>
      <c r="L260" s="9"/>
    </row>
    <row r="261" spans="1:12" x14ac:dyDescent="0.25">
      <c r="A261">
        <v>235130</v>
      </c>
      <c r="B261" s="7" t="e">
        <f t="array" ref="B261">MAX(IF( [1]!tabla1[ACT_ID] = A261, [1]!tabla1[max_carga]))</f>
        <v>#REF!</v>
      </c>
      <c r="C261" s="7" t="e">
        <f t="array" ref="C261">AVERAGE(IF( [1]!tabla1[ACT_ID] = A261, [1]!tabla1[NIVEL]))</f>
        <v>#REF!</v>
      </c>
      <c r="D261" s="7" t="e">
        <f t="array" ref="D261">MEDIAN(IF( [1]!tabla1[ACT_ID] = A261, [1]!tabla1[NIVEL]))</f>
        <v>#REF!</v>
      </c>
      <c r="E261" s="7" t="e">
        <f t="array" ref="E261">STDEV(IF( [1]!tabla1[ACT_ID] = A261, [1]!tabla1[NIVEL]))</f>
        <v>#REF!</v>
      </c>
      <c r="F261" s="8" t="e">
        <f t="array" ref="F261">AVERAGE(IF( [1]!tabla1[ACT_ID] = A261, [1]!tabla1[NO_UTILIZADO]))</f>
        <v>#REF!</v>
      </c>
      <c r="G261">
        <f t="array" ref="G261">COUNT(IF( [1]!tabla1[ACT_ID] = A261, [1]!tabla1[FECHA_DESPACHO]))</f>
        <v>0</v>
      </c>
      <c r="H261" s="2" t="e">
        <f t="shared" si="12"/>
        <v>#REF!</v>
      </c>
      <c r="I261" s="7" t="e">
        <f t="shared" si="13"/>
        <v>#REF!</v>
      </c>
      <c r="J261" s="7" t="e">
        <f t="shared" si="14"/>
        <v>#REF!</v>
      </c>
      <c r="K261" s="9">
        <v>0.5</v>
      </c>
      <c r="L261" s="9"/>
    </row>
    <row r="262" spans="1:12" x14ac:dyDescent="0.25">
      <c r="A262">
        <v>235131</v>
      </c>
      <c r="B262" s="7" t="e">
        <f t="array" ref="B262">MAX(IF( [1]!tabla1[ACT_ID] = A262, [1]!tabla1[max_carga]))</f>
        <v>#REF!</v>
      </c>
      <c r="C262" s="7" t="e">
        <f t="array" ref="C262">AVERAGE(IF( [1]!tabla1[ACT_ID] = A262, [1]!tabla1[NIVEL]))</f>
        <v>#REF!</v>
      </c>
      <c r="D262" s="7" t="e">
        <f t="array" ref="D262">MEDIAN(IF( [1]!tabla1[ACT_ID] = A262, [1]!tabla1[NIVEL]))</f>
        <v>#REF!</v>
      </c>
      <c r="E262" s="7" t="e">
        <f t="array" ref="E262">STDEV(IF( [1]!tabla1[ACT_ID] = A262, [1]!tabla1[NIVEL]))</f>
        <v>#REF!</v>
      </c>
      <c r="F262" s="8" t="e">
        <f t="array" ref="F262">AVERAGE(IF( [1]!tabla1[ACT_ID] = A262, [1]!tabla1[NO_UTILIZADO]))</f>
        <v>#REF!</v>
      </c>
      <c r="G262">
        <f t="array" ref="G262">COUNT(IF( [1]!tabla1[ACT_ID] = A262, [1]!tabla1[FECHA_DESPACHO]))</f>
        <v>0</v>
      </c>
      <c r="H262" s="2" t="e">
        <f t="shared" si="12"/>
        <v>#REF!</v>
      </c>
      <c r="I262" s="7" t="e">
        <f t="shared" si="13"/>
        <v>#REF!</v>
      </c>
      <c r="J262" s="7" t="e">
        <f t="shared" si="14"/>
        <v>#REF!</v>
      </c>
      <c r="K262" s="9">
        <v>0.5</v>
      </c>
      <c r="L262" s="9"/>
    </row>
    <row r="263" spans="1:12" x14ac:dyDescent="0.25">
      <c r="A263">
        <v>235132</v>
      </c>
      <c r="B263" s="7" t="e">
        <f t="array" ref="B263">MAX(IF( [1]!tabla1[ACT_ID] = A263, [1]!tabla1[max_carga]))</f>
        <v>#REF!</v>
      </c>
      <c r="C263" s="7" t="e">
        <f t="array" ref="C263">AVERAGE(IF( [1]!tabla1[ACT_ID] = A263, [1]!tabla1[NIVEL]))</f>
        <v>#REF!</v>
      </c>
      <c r="D263" s="7" t="e">
        <f t="array" ref="D263">MEDIAN(IF( [1]!tabla1[ACT_ID] = A263, [1]!tabla1[NIVEL]))</f>
        <v>#REF!</v>
      </c>
      <c r="E263" s="7" t="e">
        <f t="array" ref="E263">STDEV(IF( [1]!tabla1[ACT_ID] = A263, [1]!tabla1[NIVEL]))</f>
        <v>#REF!</v>
      </c>
      <c r="F263" s="8" t="e">
        <f t="array" ref="F263">AVERAGE(IF( [1]!tabla1[ACT_ID] = A263, [1]!tabla1[NO_UTILIZADO]))</f>
        <v>#REF!</v>
      </c>
      <c r="G263">
        <f t="array" ref="G263">COUNT(IF( [1]!tabla1[ACT_ID] = A263, [1]!tabla1[FECHA_DESPACHO]))</f>
        <v>0</v>
      </c>
      <c r="H263" s="2" t="e">
        <f t="shared" si="12"/>
        <v>#REF!</v>
      </c>
      <c r="I263" s="7" t="e">
        <f t="shared" si="13"/>
        <v>#REF!</v>
      </c>
      <c r="J263" s="7" t="e">
        <f t="shared" si="14"/>
        <v>#REF!</v>
      </c>
      <c r="K263" s="9">
        <v>0.5</v>
      </c>
      <c r="L263" s="9"/>
    </row>
    <row r="264" spans="1:12" x14ac:dyDescent="0.25">
      <c r="A264">
        <v>235133</v>
      </c>
      <c r="B264" s="7" t="e">
        <f t="array" ref="B264">MAX(IF( [1]!tabla1[ACT_ID] = A264, [1]!tabla1[max_carga]))</f>
        <v>#REF!</v>
      </c>
      <c r="C264" s="7" t="e">
        <f t="array" ref="C264">AVERAGE(IF( [1]!tabla1[ACT_ID] = A264, [1]!tabla1[NIVEL]))</f>
        <v>#REF!</v>
      </c>
      <c r="D264" s="7" t="e">
        <f t="array" ref="D264">MEDIAN(IF( [1]!tabla1[ACT_ID] = A264, [1]!tabla1[NIVEL]))</f>
        <v>#REF!</v>
      </c>
      <c r="E264" s="7" t="e">
        <f t="array" ref="E264">STDEV(IF( [1]!tabla1[ACT_ID] = A264, [1]!tabla1[NIVEL]))</f>
        <v>#REF!</v>
      </c>
      <c r="F264" s="8" t="e">
        <f t="array" ref="F264">AVERAGE(IF( [1]!tabla1[ACT_ID] = A264, [1]!tabla1[NO_UTILIZADO]))</f>
        <v>#REF!</v>
      </c>
      <c r="G264">
        <f t="array" ref="G264">COUNT(IF( [1]!tabla1[ACT_ID] = A264, [1]!tabla1[FECHA_DESPACHO]))</f>
        <v>0</v>
      </c>
      <c r="H264" s="2" t="e">
        <f t="shared" si="12"/>
        <v>#REF!</v>
      </c>
      <c r="I264" s="7" t="e">
        <f t="shared" si="13"/>
        <v>#REF!</v>
      </c>
      <c r="J264" s="7" t="e">
        <f t="shared" si="14"/>
        <v>#REF!</v>
      </c>
      <c r="K264" s="9">
        <v>0.5</v>
      </c>
      <c r="L264" s="9"/>
    </row>
    <row r="265" spans="1:12" x14ac:dyDescent="0.25">
      <c r="A265">
        <v>235134</v>
      </c>
      <c r="B265" s="7" t="e">
        <f t="array" ref="B265">MAX(IF( [1]!tabla1[ACT_ID] = A265, [1]!tabla1[max_carga]))</f>
        <v>#REF!</v>
      </c>
      <c r="C265" s="7" t="e">
        <f t="array" ref="C265">AVERAGE(IF( [1]!tabla1[ACT_ID] = A265, [1]!tabla1[NIVEL]))</f>
        <v>#REF!</v>
      </c>
      <c r="D265" s="7" t="e">
        <f t="array" ref="D265">MEDIAN(IF( [1]!tabla1[ACT_ID] = A265, [1]!tabla1[NIVEL]))</f>
        <v>#REF!</v>
      </c>
      <c r="E265" s="7" t="e">
        <f t="array" ref="E265">STDEV(IF( [1]!tabla1[ACT_ID] = A265, [1]!tabla1[NIVEL]))</f>
        <v>#REF!</v>
      </c>
      <c r="F265" s="8" t="e">
        <f t="array" ref="F265">AVERAGE(IF( [1]!tabla1[ACT_ID] = A265, [1]!tabla1[NO_UTILIZADO]))</f>
        <v>#REF!</v>
      </c>
      <c r="G265">
        <f t="array" ref="G265">COUNT(IF( [1]!tabla1[ACT_ID] = A265, [1]!tabla1[FECHA_DESPACHO]))</f>
        <v>0</v>
      </c>
      <c r="H265" s="2" t="e">
        <f t="shared" si="12"/>
        <v>#REF!</v>
      </c>
      <c r="I265" s="7" t="e">
        <f t="shared" si="13"/>
        <v>#REF!</v>
      </c>
      <c r="J265" s="7" t="e">
        <f t="shared" si="14"/>
        <v>#REF!</v>
      </c>
      <c r="K265" s="9">
        <v>0.5</v>
      </c>
      <c r="L265" s="9"/>
    </row>
    <row r="266" spans="1:12" x14ac:dyDescent="0.25">
      <c r="A266">
        <v>235135</v>
      </c>
      <c r="B266" s="7" t="e">
        <f t="array" ref="B266">MAX(IF( [1]!tabla1[ACT_ID] = A266, [1]!tabla1[max_carga]))</f>
        <v>#REF!</v>
      </c>
      <c r="C266" s="7" t="e">
        <f t="array" ref="C266">AVERAGE(IF( [1]!tabla1[ACT_ID] = A266, [1]!tabla1[NIVEL]))</f>
        <v>#REF!</v>
      </c>
      <c r="D266" s="7" t="e">
        <f t="array" ref="D266">MEDIAN(IF( [1]!tabla1[ACT_ID] = A266, [1]!tabla1[NIVEL]))</f>
        <v>#REF!</v>
      </c>
      <c r="E266" s="7" t="e">
        <f t="array" ref="E266">STDEV(IF( [1]!tabla1[ACT_ID] = A266, [1]!tabla1[NIVEL]))</f>
        <v>#REF!</v>
      </c>
      <c r="F266" s="8" t="e">
        <f t="array" ref="F266">AVERAGE(IF( [1]!tabla1[ACT_ID] = A266, [1]!tabla1[NO_UTILIZADO]))</f>
        <v>#REF!</v>
      </c>
      <c r="G266">
        <f t="array" ref="G266">COUNT(IF( [1]!tabla1[ACT_ID] = A266, [1]!tabla1[FECHA_DESPACHO]))</f>
        <v>0</v>
      </c>
      <c r="H266" s="2" t="e">
        <f t="shared" si="12"/>
        <v>#REF!</v>
      </c>
      <c r="I266" s="7" t="e">
        <f t="shared" si="13"/>
        <v>#REF!</v>
      </c>
      <c r="J266" s="7" t="e">
        <f t="shared" si="14"/>
        <v>#REF!</v>
      </c>
      <c r="K266" s="9">
        <v>0.5</v>
      </c>
      <c r="L266" s="9"/>
    </row>
    <row r="267" spans="1:12" x14ac:dyDescent="0.25">
      <c r="A267">
        <v>235136</v>
      </c>
      <c r="B267" s="7" t="e">
        <f t="array" ref="B267">MAX(IF( [1]!tabla1[ACT_ID] = A267, [1]!tabla1[max_carga]))</f>
        <v>#REF!</v>
      </c>
      <c r="C267" s="7" t="e">
        <f t="array" ref="C267">AVERAGE(IF( [1]!tabla1[ACT_ID] = A267, [1]!tabla1[NIVEL]))</f>
        <v>#REF!</v>
      </c>
      <c r="D267" s="7" t="e">
        <f t="array" ref="D267">MEDIAN(IF( [1]!tabla1[ACT_ID] = A267, [1]!tabla1[NIVEL]))</f>
        <v>#REF!</v>
      </c>
      <c r="E267" s="7" t="e">
        <f t="array" ref="E267">STDEV(IF( [1]!tabla1[ACT_ID] = A267, [1]!tabla1[NIVEL]))</f>
        <v>#REF!</v>
      </c>
      <c r="F267" s="8" t="e">
        <f t="array" ref="F267">AVERAGE(IF( [1]!tabla1[ACT_ID] = A267, [1]!tabla1[NO_UTILIZADO]))</f>
        <v>#REF!</v>
      </c>
      <c r="G267">
        <f t="array" ref="G267">COUNT(IF( [1]!tabla1[ACT_ID] = A267, [1]!tabla1[FECHA_DESPACHO]))</f>
        <v>0</v>
      </c>
      <c r="H267" s="2" t="e">
        <f t="shared" si="12"/>
        <v>#REF!</v>
      </c>
      <c r="I267" s="7" t="e">
        <f t="shared" si="13"/>
        <v>#REF!</v>
      </c>
      <c r="J267" s="7" t="e">
        <f t="shared" si="14"/>
        <v>#REF!</v>
      </c>
      <c r="K267" s="9">
        <v>0.5</v>
      </c>
      <c r="L267" s="9"/>
    </row>
    <row r="268" spans="1:12" x14ac:dyDescent="0.25">
      <c r="A268">
        <v>235137</v>
      </c>
      <c r="B268" s="7" t="e">
        <f t="array" ref="B268">MAX(IF( [1]!tabla1[ACT_ID] = A268, [1]!tabla1[max_carga]))</f>
        <v>#REF!</v>
      </c>
      <c r="C268" s="7" t="e">
        <f t="array" ref="C268">AVERAGE(IF( [1]!tabla1[ACT_ID] = A268, [1]!tabla1[NIVEL]))</f>
        <v>#REF!</v>
      </c>
      <c r="D268" s="7" t="e">
        <f t="array" ref="D268">MEDIAN(IF( [1]!tabla1[ACT_ID] = A268, [1]!tabla1[NIVEL]))</f>
        <v>#REF!</v>
      </c>
      <c r="E268" s="7" t="e">
        <f t="array" ref="E268">STDEV(IF( [1]!tabla1[ACT_ID] = A268, [1]!tabla1[NIVEL]))</f>
        <v>#REF!</v>
      </c>
      <c r="F268" s="8" t="e">
        <f t="array" ref="F268">AVERAGE(IF( [1]!tabla1[ACT_ID] = A268, [1]!tabla1[NO_UTILIZADO]))</f>
        <v>#REF!</v>
      </c>
      <c r="G268">
        <f t="array" ref="G268">COUNT(IF( [1]!tabla1[ACT_ID] = A268, [1]!tabla1[FECHA_DESPACHO]))</f>
        <v>0</v>
      </c>
      <c r="H268" s="2" t="e">
        <f t="shared" si="12"/>
        <v>#REF!</v>
      </c>
      <c r="I268" s="7" t="e">
        <f t="shared" si="13"/>
        <v>#REF!</v>
      </c>
      <c r="J268" s="7" t="e">
        <f t="shared" si="14"/>
        <v>#REF!</v>
      </c>
      <c r="K268" s="9">
        <v>0.5</v>
      </c>
      <c r="L268" s="9"/>
    </row>
    <row r="269" spans="1:12" x14ac:dyDescent="0.25">
      <c r="A269">
        <v>235138</v>
      </c>
      <c r="B269" s="7" t="e">
        <f t="array" ref="B269">MAX(IF( [1]!tabla1[ACT_ID] = A269, [1]!tabla1[max_carga]))</f>
        <v>#REF!</v>
      </c>
      <c r="C269" s="7" t="e">
        <f t="array" ref="C269">AVERAGE(IF( [1]!tabla1[ACT_ID] = A269, [1]!tabla1[NIVEL]))</f>
        <v>#REF!</v>
      </c>
      <c r="D269" s="7" t="e">
        <f t="array" ref="D269">MEDIAN(IF( [1]!tabla1[ACT_ID] = A269, [1]!tabla1[NIVEL]))</f>
        <v>#REF!</v>
      </c>
      <c r="E269" s="7" t="e">
        <f t="array" ref="E269">STDEV(IF( [1]!tabla1[ACT_ID] = A269, [1]!tabla1[NIVEL]))</f>
        <v>#REF!</v>
      </c>
      <c r="F269" s="8" t="e">
        <f t="array" ref="F269">AVERAGE(IF( [1]!tabla1[ACT_ID] = A269, [1]!tabla1[NO_UTILIZADO]))</f>
        <v>#REF!</v>
      </c>
      <c r="G269">
        <f t="array" ref="G269">COUNT(IF( [1]!tabla1[ACT_ID] = A269, [1]!tabla1[FECHA_DESPACHO]))</f>
        <v>0</v>
      </c>
      <c r="H269" s="2" t="e">
        <f t="shared" si="12"/>
        <v>#REF!</v>
      </c>
      <c r="I269" s="7" t="e">
        <f t="shared" si="13"/>
        <v>#REF!</v>
      </c>
      <c r="J269" s="7" t="e">
        <f t="shared" si="14"/>
        <v>#REF!</v>
      </c>
      <c r="K269" s="9">
        <v>0.5</v>
      </c>
      <c r="L269" s="9"/>
    </row>
    <row r="270" spans="1:12" x14ac:dyDescent="0.25">
      <c r="A270">
        <v>23515</v>
      </c>
      <c r="B270" s="7" t="e">
        <f t="array" ref="B270">MAX(IF( [1]!tabla1[ACT_ID] = A270, [1]!tabla1[max_carga]))</f>
        <v>#REF!</v>
      </c>
      <c r="C270" s="7" t="e">
        <f t="array" ref="C270">AVERAGE(IF( [1]!tabla1[ACT_ID] = A270, [1]!tabla1[NIVEL]))</f>
        <v>#REF!</v>
      </c>
      <c r="D270" s="7" t="e">
        <f t="array" ref="D270">MEDIAN(IF( [1]!tabla1[ACT_ID] = A270, [1]!tabla1[NIVEL]))</f>
        <v>#REF!</v>
      </c>
      <c r="E270" s="7" t="e">
        <f t="array" ref="E270">STDEV(IF( [1]!tabla1[ACT_ID] = A270, [1]!tabla1[NIVEL]))</f>
        <v>#REF!</v>
      </c>
      <c r="F270" s="8" t="e">
        <f t="array" ref="F270">AVERAGE(IF( [1]!tabla1[ACT_ID] = A270, [1]!tabla1[NO_UTILIZADO]))</f>
        <v>#REF!</v>
      </c>
      <c r="G270">
        <f t="array" ref="G270">COUNT(IF( [1]!tabla1[ACT_ID] = A270, [1]!tabla1[FECHA_DESPACHO]))</f>
        <v>0</v>
      </c>
      <c r="H270" s="2" t="e">
        <f t="shared" si="12"/>
        <v>#REF!</v>
      </c>
      <c r="I270" s="7" t="e">
        <f t="shared" si="13"/>
        <v>#REF!</v>
      </c>
      <c r="J270" s="7" t="e">
        <f t="shared" si="14"/>
        <v>#REF!</v>
      </c>
      <c r="K270" s="9">
        <v>0.5</v>
      </c>
      <c r="L270" s="9"/>
    </row>
    <row r="271" spans="1:12" x14ac:dyDescent="0.25">
      <c r="A271">
        <v>23517</v>
      </c>
      <c r="B271" s="7" t="e">
        <f t="array" ref="B271">MAX(IF( [1]!tabla1[ACT_ID] = A271, [1]!tabla1[max_carga]))</f>
        <v>#REF!</v>
      </c>
      <c r="C271" s="7" t="e">
        <f t="array" ref="C271">AVERAGE(IF( [1]!tabla1[ACT_ID] = A271, [1]!tabla1[NIVEL]))</f>
        <v>#REF!</v>
      </c>
      <c r="D271" s="7" t="e">
        <f t="array" ref="D271">MEDIAN(IF( [1]!tabla1[ACT_ID] = A271, [1]!tabla1[NIVEL]))</f>
        <v>#REF!</v>
      </c>
      <c r="E271" s="7" t="e">
        <f t="array" ref="E271">STDEV(IF( [1]!tabla1[ACT_ID] = A271, [1]!tabla1[NIVEL]))</f>
        <v>#REF!</v>
      </c>
      <c r="F271" s="8" t="e">
        <f t="array" ref="F271">AVERAGE(IF( [1]!tabla1[ACT_ID] = A271, [1]!tabla1[NO_UTILIZADO]))</f>
        <v>#REF!</v>
      </c>
      <c r="G271">
        <f t="array" ref="G271">COUNT(IF( [1]!tabla1[ACT_ID] = A271, [1]!tabla1[FECHA_DESPACHO]))</f>
        <v>0</v>
      </c>
      <c r="H271" s="2" t="e">
        <f t="shared" si="12"/>
        <v>#REF!</v>
      </c>
      <c r="I271" s="7" t="e">
        <f t="shared" si="13"/>
        <v>#REF!</v>
      </c>
      <c r="J271" s="7" t="e">
        <f t="shared" si="14"/>
        <v>#REF!</v>
      </c>
      <c r="K271" s="9">
        <v>0.5</v>
      </c>
      <c r="L271" s="9"/>
    </row>
    <row r="272" spans="1:12" x14ac:dyDescent="0.25">
      <c r="A272">
        <v>23521</v>
      </c>
      <c r="B272" s="7" t="e">
        <f t="array" ref="B272">MAX(IF( [1]!tabla1[ACT_ID] = A272, [1]!tabla1[max_carga]))</f>
        <v>#REF!</v>
      </c>
      <c r="C272" s="7" t="e">
        <f t="array" ref="C272">AVERAGE(IF( [1]!tabla1[ACT_ID] = A272, [1]!tabla1[NIVEL]))</f>
        <v>#REF!</v>
      </c>
      <c r="D272" s="7" t="e">
        <f t="array" ref="D272">MEDIAN(IF( [1]!tabla1[ACT_ID] = A272, [1]!tabla1[NIVEL]))</f>
        <v>#REF!</v>
      </c>
      <c r="E272" s="7" t="e">
        <f t="array" ref="E272">STDEV(IF( [1]!tabla1[ACT_ID] = A272, [1]!tabla1[NIVEL]))</f>
        <v>#REF!</v>
      </c>
      <c r="F272" s="8" t="e">
        <f t="array" ref="F272">AVERAGE(IF( [1]!tabla1[ACT_ID] = A272, [1]!tabla1[NO_UTILIZADO]))</f>
        <v>#REF!</v>
      </c>
      <c r="G272">
        <f t="array" ref="G272">COUNT(IF( [1]!tabla1[ACT_ID] = A272, [1]!tabla1[FECHA_DESPACHO]))</f>
        <v>0</v>
      </c>
      <c r="H272" s="2" t="e">
        <f t="shared" si="12"/>
        <v>#REF!</v>
      </c>
      <c r="I272" s="7" t="e">
        <f t="shared" si="13"/>
        <v>#REF!</v>
      </c>
      <c r="J272" s="7" t="e">
        <f t="shared" si="14"/>
        <v>#REF!</v>
      </c>
      <c r="K272" s="9">
        <v>0.5</v>
      </c>
      <c r="L272" s="9"/>
    </row>
    <row r="273" spans="1:12" x14ac:dyDescent="0.25">
      <c r="A273">
        <v>23522</v>
      </c>
      <c r="B273" s="7" t="e">
        <f t="array" ref="B273">MAX(IF( [1]!tabla1[ACT_ID] = A273, [1]!tabla1[max_carga]))</f>
        <v>#REF!</v>
      </c>
      <c r="C273" s="7" t="e">
        <f t="array" ref="C273">AVERAGE(IF( [1]!tabla1[ACT_ID] = A273, [1]!tabla1[NIVEL]))</f>
        <v>#REF!</v>
      </c>
      <c r="D273" s="7" t="e">
        <f t="array" ref="D273">MEDIAN(IF( [1]!tabla1[ACT_ID] = A273, [1]!tabla1[NIVEL]))</f>
        <v>#REF!</v>
      </c>
      <c r="E273" s="7" t="e">
        <f t="array" ref="E273">STDEV(IF( [1]!tabla1[ACT_ID] = A273, [1]!tabla1[NIVEL]))</f>
        <v>#REF!</v>
      </c>
      <c r="F273" s="8" t="e">
        <f t="array" ref="F273">AVERAGE(IF( [1]!tabla1[ACT_ID] = A273, [1]!tabla1[NO_UTILIZADO]))</f>
        <v>#REF!</v>
      </c>
      <c r="G273">
        <f t="array" ref="G273">COUNT(IF( [1]!tabla1[ACT_ID] = A273, [1]!tabla1[FECHA_DESPACHO]))</f>
        <v>0</v>
      </c>
      <c r="H273" s="2" t="e">
        <f t="shared" si="12"/>
        <v>#REF!</v>
      </c>
      <c r="I273" s="7" t="e">
        <f t="shared" si="13"/>
        <v>#REF!</v>
      </c>
      <c r="J273" s="7" t="e">
        <f t="shared" si="14"/>
        <v>#REF!</v>
      </c>
      <c r="K273" s="9">
        <v>0.5</v>
      </c>
      <c r="L273" s="9"/>
    </row>
    <row r="274" spans="1:12" x14ac:dyDescent="0.25">
      <c r="A274">
        <v>23523</v>
      </c>
      <c r="B274" s="7" t="e">
        <f t="array" ref="B274">MAX(IF( [1]!tabla1[ACT_ID] = A274, [1]!tabla1[max_carga]))</f>
        <v>#REF!</v>
      </c>
      <c r="C274" s="7" t="e">
        <f t="array" ref="C274">AVERAGE(IF( [1]!tabla1[ACT_ID] = A274, [1]!tabla1[NIVEL]))</f>
        <v>#REF!</v>
      </c>
      <c r="D274" s="7" t="e">
        <f t="array" ref="D274">MEDIAN(IF( [1]!tabla1[ACT_ID] = A274, [1]!tabla1[NIVEL]))</f>
        <v>#REF!</v>
      </c>
      <c r="E274" s="7" t="e">
        <f t="array" ref="E274">STDEV(IF( [1]!tabla1[ACT_ID] = A274, [1]!tabla1[NIVEL]))</f>
        <v>#REF!</v>
      </c>
      <c r="F274" s="8" t="e">
        <f t="array" ref="F274">AVERAGE(IF( [1]!tabla1[ACT_ID] = A274, [1]!tabla1[NO_UTILIZADO]))</f>
        <v>#REF!</v>
      </c>
      <c r="G274">
        <f t="array" ref="G274">COUNT(IF( [1]!tabla1[ACT_ID] = A274, [1]!tabla1[FECHA_DESPACHO]))</f>
        <v>0</v>
      </c>
      <c r="H274" s="2" t="e">
        <f t="shared" si="12"/>
        <v>#REF!</v>
      </c>
      <c r="I274" s="7" t="e">
        <f t="shared" si="13"/>
        <v>#REF!</v>
      </c>
      <c r="J274" s="7" t="e">
        <f t="shared" si="14"/>
        <v>#REF!</v>
      </c>
      <c r="K274" s="9">
        <v>0.5</v>
      </c>
      <c r="L274" s="9"/>
    </row>
    <row r="275" spans="1:12" x14ac:dyDescent="0.25">
      <c r="A275">
        <v>23526</v>
      </c>
      <c r="B275" s="7" t="e">
        <f t="array" ref="B275">MAX(IF( [1]!tabla1[ACT_ID] = A275, [1]!tabla1[max_carga]))</f>
        <v>#REF!</v>
      </c>
      <c r="C275" s="7" t="e">
        <f t="array" ref="C275">AVERAGE(IF( [1]!tabla1[ACT_ID] = A275, [1]!tabla1[NIVEL]))</f>
        <v>#REF!</v>
      </c>
      <c r="D275" s="7" t="e">
        <f t="array" ref="D275">MEDIAN(IF( [1]!tabla1[ACT_ID] = A275, [1]!tabla1[NIVEL]))</f>
        <v>#REF!</v>
      </c>
      <c r="E275" s="7" t="e">
        <f t="array" ref="E275">STDEV(IF( [1]!tabla1[ACT_ID] = A275, [1]!tabla1[NIVEL]))</f>
        <v>#REF!</v>
      </c>
      <c r="F275" s="8" t="e">
        <f t="array" ref="F275">AVERAGE(IF( [1]!tabla1[ACT_ID] = A275, [1]!tabla1[NO_UTILIZADO]))</f>
        <v>#REF!</v>
      </c>
      <c r="G275">
        <f t="array" ref="G275">COUNT(IF( [1]!tabla1[ACT_ID] = A275, [1]!tabla1[FECHA_DESPACHO]))</f>
        <v>0</v>
      </c>
      <c r="H275" s="2" t="e">
        <f t="shared" si="12"/>
        <v>#REF!</v>
      </c>
      <c r="I275" s="7" t="e">
        <f t="shared" si="13"/>
        <v>#REF!</v>
      </c>
      <c r="J275" s="7" t="e">
        <f t="shared" si="14"/>
        <v>#REF!</v>
      </c>
      <c r="K275" s="9">
        <v>0.5</v>
      </c>
      <c r="L275" s="9"/>
    </row>
    <row r="276" spans="1:12" x14ac:dyDescent="0.25">
      <c r="A276">
        <v>23527</v>
      </c>
      <c r="B276" s="7" t="e">
        <f t="array" ref="B276">MAX(IF( [1]!tabla1[ACT_ID] = A276, [1]!tabla1[max_carga]))</f>
        <v>#REF!</v>
      </c>
      <c r="C276" s="7" t="e">
        <f t="array" ref="C276">AVERAGE(IF( [1]!tabla1[ACT_ID] = A276, [1]!tabla1[NIVEL]))</f>
        <v>#REF!</v>
      </c>
      <c r="D276" s="7" t="e">
        <f t="array" ref="D276">MEDIAN(IF( [1]!tabla1[ACT_ID] = A276, [1]!tabla1[NIVEL]))</f>
        <v>#REF!</v>
      </c>
      <c r="E276" s="7" t="e">
        <f t="array" ref="E276">STDEV(IF( [1]!tabla1[ACT_ID] = A276, [1]!tabla1[NIVEL]))</f>
        <v>#REF!</v>
      </c>
      <c r="F276" s="8" t="e">
        <f t="array" ref="F276">AVERAGE(IF( [1]!tabla1[ACT_ID] = A276, [1]!tabla1[NO_UTILIZADO]))</f>
        <v>#REF!</v>
      </c>
      <c r="G276">
        <f t="array" ref="G276">COUNT(IF( [1]!tabla1[ACT_ID] = A276, [1]!tabla1[FECHA_DESPACHO]))</f>
        <v>0</v>
      </c>
      <c r="H276" s="2" t="e">
        <f t="shared" si="12"/>
        <v>#REF!</v>
      </c>
      <c r="I276" s="7" t="e">
        <f t="shared" si="13"/>
        <v>#REF!</v>
      </c>
      <c r="J276" s="7" t="e">
        <f t="shared" si="14"/>
        <v>#REF!</v>
      </c>
      <c r="K276" s="9">
        <v>0.5</v>
      </c>
      <c r="L276" s="9"/>
    </row>
    <row r="277" spans="1:12" x14ac:dyDescent="0.25">
      <c r="A277">
        <v>23528</v>
      </c>
      <c r="B277" s="7" t="e">
        <f t="array" ref="B277">MAX(IF( [1]!tabla1[ACT_ID] = A277, [1]!tabla1[max_carga]))</f>
        <v>#REF!</v>
      </c>
      <c r="C277" s="7" t="e">
        <f t="array" ref="C277">AVERAGE(IF( [1]!tabla1[ACT_ID] = A277, [1]!tabla1[NIVEL]))</f>
        <v>#REF!</v>
      </c>
      <c r="D277" s="7" t="e">
        <f t="array" ref="D277">MEDIAN(IF( [1]!tabla1[ACT_ID] = A277, [1]!tabla1[NIVEL]))</f>
        <v>#REF!</v>
      </c>
      <c r="E277" s="7" t="e">
        <f t="array" ref="E277">STDEV(IF( [1]!tabla1[ACT_ID] = A277, [1]!tabla1[NIVEL]))</f>
        <v>#REF!</v>
      </c>
      <c r="F277" s="8" t="e">
        <f t="array" ref="F277">AVERAGE(IF( [1]!tabla1[ACT_ID] = A277, [1]!tabla1[NO_UTILIZADO]))</f>
        <v>#REF!</v>
      </c>
      <c r="G277">
        <f t="array" ref="G277">COUNT(IF( [1]!tabla1[ACT_ID] = A277, [1]!tabla1[FECHA_DESPACHO]))</f>
        <v>0</v>
      </c>
      <c r="H277" s="2" t="e">
        <f t="shared" si="12"/>
        <v>#REF!</v>
      </c>
      <c r="I277" s="7" t="e">
        <f t="shared" si="13"/>
        <v>#REF!</v>
      </c>
      <c r="J277" s="7" t="e">
        <f t="shared" si="14"/>
        <v>#REF!</v>
      </c>
      <c r="K277" s="9">
        <v>0.5</v>
      </c>
      <c r="L277" s="9"/>
    </row>
    <row r="278" spans="1:12" x14ac:dyDescent="0.25">
      <c r="A278">
        <v>23529</v>
      </c>
      <c r="B278" s="7" t="e">
        <f t="array" ref="B278">MAX(IF( [1]!tabla1[ACT_ID] = A278, [1]!tabla1[max_carga]))</f>
        <v>#REF!</v>
      </c>
      <c r="C278" s="7" t="e">
        <f t="array" ref="C278">AVERAGE(IF( [1]!tabla1[ACT_ID] = A278, [1]!tabla1[NIVEL]))</f>
        <v>#REF!</v>
      </c>
      <c r="D278" s="7" t="e">
        <f t="array" ref="D278">MEDIAN(IF( [1]!tabla1[ACT_ID] = A278, [1]!tabla1[NIVEL]))</f>
        <v>#REF!</v>
      </c>
      <c r="E278" s="7" t="e">
        <f t="array" ref="E278">STDEV(IF( [1]!tabla1[ACT_ID] = A278, [1]!tabla1[NIVEL]))</f>
        <v>#REF!</v>
      </c>
      <c r="F278" s="8" t="e">
        <f t="array" ref="F278">AVERAGE(IF( [1]!tabla1[ACT_ID] = A278, [1]!tabla1[NO_UTILIZADO]))</f>
        <v>#REF!</v>
      </c>
      <c r="G278">
        <f t="array" ref="G278">COUNT(IF( [1]!tabla1[ACT_ID] = A278, [1]!tabla1[FECHA_DESPACHO]))</f>
        <v>0</v>
      </c>
      <c r="H278" s="2" t="e">
        <f t="shared" si="12"/>
        <v>#REF!</v>
      </c>
      <c r="I278" s="7" t="e">
        <f t="shared" si="13"/>
        <v>#REF!</v>
      </c>
      <c r="J278" s="7" t="e">
        <f t="shared" si="14"/>
        <v>#REF!</v>
      </c>
      <c r="K278" s="9">
        <v>0.5</v>
      </c>
      <c r="L278" s="9"/>
    </row>
    <row r="279" spans="1:12" x14ac:dyDescent="0.25">
      <c r="A279">
        <v>23530</v>
      </c>
      <c r="B279" s="7" t="e">
        <f t="array" ref="B279">MAX(IF( [1]!tabla1[ACT_ID] = A279, [1]!tabla1[max_carga]))</f>
        <v>#REF!</v>
      </c>
      <c r="C279" s="7" t="e">
        <f t="array" ref="C279">AVERAGE(IF( [1]!tabla1[ACT_ID] = A279, [1]!tabla1[NIVEL]))</f>
        <v>#REF!</v>
      </c>
      <c r="D279" s="7" t="e">
        <f t="array" ref="D279">MEDIAN(IF( [1]!tabla1[ACT_ID] = A279, [1]!tabla1[NIVEL]))</f>
        <v>#REF!</v>
      </c>
      <c r="E279" s="7" t="e">
        <f t="array" ref="E279">STDEV(IF( [1]!tabla1[ACT_ID] = A279, [1]!tabla1[NIVEL]))</f>
        <v>#REF!</v>
      </c>
      <c r="F279" s="8" t="e">
        <f t="array" ref="F279">AVERAGE(IF( [1]!tabla1[ACT_ID] = A279, [1]!tabla1[NO_UTILIZADO]))</f>
        <v>#REF!</v>
      </c>
      <c r="G279">
        <f t="array" ref="G279">COUNT(IF( [1]!tabla1[ACT_ID] = A279, [1]!tabla1[FECHA_DESPACHO]))</f>
        <v>0</v>
      </c>
      <c r="H279" s="2" t="e">
        <f t="shared" si="12"/>
        <v>#REF!</v>
      </c>
      <c r="I279" s="7" t="e">
        <f t="shared" si="13"/>
        <v>#REF!</v>
      </c>
      <c r="J279" s="7" t="e">
        <f t="shared" si="14"/>
        <v>#REF!</v>
      </c>
      <c r="K279" s="9">
        <v>0.5</v>
      </c>
      <c r="L279" s="9"/>
    </row>
    <row r="280" spans="1:12" x14ac:dyDescent="0.25">
      <c r="A280">
        <v>23531</v>
      </c>
      <c r="B280" s="7" t="e">
        <f t="array" ref="B280">MAX(IF( [1]!tabla1[ACT_ID] = A280, [1]!tabla1[max_carga]))</f>
        <v>#REF!</v>
      </c>
      <c r="C280" s="7" t="e">
        <f t="array" ref="C280">AVERAGE(IF( [1]!tabla1[ACT_ID] = A280, [1]!tabla1[NIVEL]))</f>
        <v>#REF!</v>
      </c>
      <c r="D280" s="7" t="e">
        <f t="array" ref="D280">MEDIAN(IF( [1]!tabla1[ACT_ID] = A280, [1]!tabla1[NIVEL]))</f>
        <v>#REF!</v>
      </c>
      <c r="E280" s="7" t="e">
        <f t="array" ref="E280">STDEV(IF( [1]!tabla1[ACT_ID] = A280, [1]!tabla1[NIVEL]))</f>
        <v>#REF!</v>
      </c>
      <c r="F280" s="8" t="e">
        <f t="array" ref="F280">AVERAGE(IF( [1]!tabla1[ACT_ID] = A280, [1]!tabla1[NO_UTILIZADO]))</f>
        <v>#REF!</v>
      </c>
      <c r="G280">
        <f t="array" ref="G280">COUNT(IF( [1]!tabla1[ACT_ID] = A280, [1]!tabla1[FECHA_DESPACHO]))</f>
        <v>0</v>
      </c>
      <c r="H280" s="2" t="e">
        <f t="shared" si="12"/>
        <v>#REF!</v>
      </c>
      <c r="I280" s="7" t="e">
        <f t="shared" si="13"/>
        <v>#REF!</v>
      </c>
      <c r="J280" s="7" t="e">
        <f t="shared" si="14"/>
        <v>#REF!</v>
      </c>
      <c r="K280" s="9">
        <v>0.5</v>
      </c>
      <c r="L280" s="9"/>
    </row>
    <row r="281" spans="1:12" x14ac:dyDescent="0.25">
      <c r="A281">
        <v>23532</v>
      </c>
      <c r="B281" s="7" t="e">
        <f t="array" ref="B281">MAX(IF( [1]!tabla1[ACT_ID] = A281, [1]!tabla1[max_carga]))</f>
        <v>#REF!</v>
      </c>
      <c r="C281" s="7" t="e">
        <f t="array" ref="C281">AVERAGE(IF( [1]!tabla1[ACT_ID] = A281, [1]!tabla1[NIVEL]))</f>
        <v>#REF!</v>
      </c>
      <c r="D281" s="7" t="e">
        <f t="array" ref="D281">MEDIAN(IF( [1]!tabla1[ACT_ID] = A281, [1]!tabla1[NIVEL]))</f>
        <v>#REF!</v>
      </c>
      <c r="E281" s="7" t="e">
        <f t="array" ref="E281">STDEV(IF( [1]!tabla1[ACT_ID] = A281, [1]!tabla1[NIVEL]))</f>
        <v>#REF!</v>
      </c>
      <c r="F281" s="8" t="e">
        <f t="array" ref="F281">AVERAGE(IF( [1]!tabla1[ACT_ID] = A281, [1]!tabla1[NO_UTILIZADO]))</f>
        <v>#REF!</v>
      </c>
      <c r="G281">
        <f t="array" ref="G281">COUNT(IF( [1]!tabla1[ACT_ID] = A281, [1]!tabla1[FECHA_DESPACHO]))</f>
        <v>0</v>
      </c>
      <c r="H281" s="2" t="e">
        <f t="shared" si="12"/>
        <v>#REF!</v>
      </c>
      <c r="I281" s="7" t="e">
        <f t="shared" si="13"/>
        <v>#REF!</v>
      </c>
      <c r="J281" s="7" t="e">
        <f t="shared" si="14"/>
        <v>#REF!</v>
      </c>
      <c r="K281" s="9">
        <v>0.5</v>
      </c>
      <c r="L281" s="9"/>
    </row>
    <row r="282" spans="1:12" x14ac:dyDescent="0.25">
      <c r="A282">
        <v>23533</v>
      </c>
      <c r="B282" s="7" t="e">
        <f t="array" ref="B282">MAX(IF( [1]!tabla1[ACT_ID] = A282, [1]!tabla1[max_carga]))</f>
        <v>#REF!</v>
      </c>
      <c r="C282" s="7" t="e">
        <f t="array" ref="C282">AVERAGE(IF( [1]!tabla1[ACT_ID] = A282, [1]!tabla1[NIVEL]))</f>
        <v>#REF!</v>
      </c>
      <c r="D282" s="7" t="e">
        <f t="array" ref="D282">MEDIAN(IF( [1]!tabla1[ACT_ID] = A282, [1]!tabla1[NIVEL]))</f>
        <v>#REF!</v>
      </c>
      <c r="E282" s="7" t="e">
        <f t="array" ref="E282">STDEV(IF( [1]!tabla1[ACT_ID] = A282, [1]!tabla1[NIVEL]))</f>
        <v>#REF!</v>
      </c>
      <c r="F282" s="8" t="e">
        <f t="array" ref="F282">AVERAGE(IF( [1]!tabla1[ACT_ID] = A282, [1]!tabla1[NO_UTILIZADO]))</f>
        <v>#REF!</v>
      </c>
      <c r="G282">
        <f t="array" ref="G282">COUNT(IF( [1]!tabla1[ACT_ID] = A282, [1]!tabla1[FECHA_DESPACHO]))</f>
        <v>0</v>
      </c>
      <c r="H282" s="2" t="e">
        <f t="shared" si="12"/>
        <v>#REF!</v>
      </c>
      <c r="I282" s="7" t="e">
        <f t="shared" si="13"/>
        <v>#REF!</v>
      </c>
      <c r="J282" s="7" t="e">
        <f t="shared" si="14"/>
        <v>#REF!</v>
      </c>
      <c r="K282" s="9">
        <v>0.5</v>
      </c>
      <c r="L282" s="9"/>
    </row>
    <row r="283" spans="1:12" x14ac:dyDescent="0.25">
      <c r="A283">
        <v>23534</v>
      </c>
      <c r="B283" s="7" t="e">
        <f t="array" ref="B283">MAX(IF( [1]!tabla1[ACT_ID] = A283, [1]!tabla1[max_carga]))</f>
        <v>#REF!</v>
      </c>
      <c r="C283" s="7" t="e">
        <f t="array" ref="C283">AVERAGE(IF( [1]!tabla1[ACT_ID] = A283, [1]!tabla1[NIVEL]))</f>
        <v>#REF!</v>
      </c>
      <c r="D283" s="7" t="e">
        <f t="array" ref="D283">MEDIAN(IF( [1]!tabla1[ACT_ID] = A283, [1]!tabla1[NIVEL]))</f>
        <v>#REF!</v>
      </c>
      <c r="E283" s="7" t="e">
        <f t="array" ref="E283">STDEV(IF( [1]!tabla1[ACT_ID] = A283, [1]!tabla1[NIVEL]))</f>
        <v>#REF!</v>
      </c>
      <c r="F283" s="8" t="e">
        <f t="array" ref="F283">AVERAGE(IF( [1]!tabla1[ACT_ID] = A283, [1]!tabla1[NO_UTILIZADO]))</f>
        <v>#REF!</v>
      </c>
      <c r="G283">
        <f t="array" ref="G283">COUNT(IF( [1]!tabla1[ACT_ID] = A283, [1]!tabla1[FECHA_DESPACHO]))</f>
        <v>0</v>
      </c>
      <c r="H283" s="2" t="e">
        <f t="shared" si="12"/>
        <v>#REF!</v>
      </c>
      <c r="I283" s="7" t="e">
        <f t="shared" si="13"/>
        <v>#REF!</v>
      </c>
      <c r="J283" s="7" t="e">
        <f t="shared" si="14"/>
        <v>#REF!</v>
      </c>
      <c r="K283" s="9">
        <v>0.5</v>
      </c>
      <c r="L283" s="9"/>
    </row>
    <row r="284" spans="1:12" x14ac:dyDescent="0.25">
      <c r="A284">
        <v>23535</v>
      </c>
      <c r="B284" s="7" t="e">
        <f t="array" ref="B284">MAX(IF( [1]!tabla1[ACT_ID] = A284, [1]!tabla1[max_carga]))</f>
        <v>#REF!</v>
      </c>
      <c r="C284" s="7" t="e">
        <f t="array" ref="C284">AVERAGE(IF( [1]!tabla1[ACT_ID] = A284, [1]!tabla1[NIVEL]))</f>
        <v>#REF!</v>
      </c>
      <c r="D284" s="7" t="e">
        <f t="array" ref="D284">MEDIAN(IF( [1]!tabla1[ACT_ID] = A284, [1]!tabla1[NIVEL]))</f>
        <v>#REF!</v>
      </c>
      <c r="E284" s="7" t="e">
        <f t="array" ref="E284">STDEV(IF( [1]!tabla1[ACT_ID] = A284, [1]!tabla1[NIVEL]))</f>
        <v>#REF!</v>
      </c>
      <c r="F284" s="8" t="e">
        <f t="array" ref="F284">AVERAGE(IF( [1]!tabla1[ACT_ID] = A284, [1]!tabla1[NO_UTILIZADO]))</f>
        <v>#REF!</v>
      </c>
      <c r="G284">
        <f t="array" ref="G284">COUNT(IF( [1]!tabla1[ACT_ID] = A284, [1]!tabla1[FECHA_DESPACHO]))</f>
        <v>0</v>
      </c>
      <c r="H284" s="2" t="e">
        <f t="shared" si="12"/>
        <v>#REF!</v>
      </c>
      <c r="I284" s="7" t="e">
        <f t="shared" si="13"/>
        <v>#REF!</v>
      </c>
      <c r="J284" s="7" t="e">
        <f t="shared" si="14"/>
        <v>#REF!</v>
      </c>
      <c r="K284" s="9">
        <v>0.5</v>
      </c>
      <c r="L284" s="9"/>
    </row>
    <row r="285" spans="1:12" x14ac:dyDescent="0.25">
      <c r="A285">
        <v>23536</v>
      </c>
      <c r="B285" s="7" t="e">
        <f t="array" ref="B285">MAX(IF( [1]!tabla1[ACT_ID] = A285, [1]!tabla1[max_carga]))</f>
        <v>#REF!</v>
      </c>
      <c r="C285" s="7" t="e">
        <f t="array" ref="C285">AVERAGE(IF( [1]!tabla1[ACT_ID] = A285, [1]!tabla1[NIVEL]))</f>
        <v>#REF!</v>
      </c>
      <c r="D285" s="7" t="e">
        <f t="array" ref="D285">MEDIAN(IF( [1]!tabla1[ACT_ID] = A285, [1]!tabla1[NIVEL]))</f>
        <v>#REF!</v>
      </c>
      <c r="E285" s="7" t="e">
        <f t="array" ref="E285">STDEV(IF( [1]!tabla1[ACT_ID] = A285, [1]!tabla1[NIVEL]))</f>
        <v>#REF!</v>
      </c>
      <c r="F285" s="8" t="e">
        <f t="array" ref="F285">AVERAGE(IF( [1]!tabla1[ACT_ID] = A285, [1]!tabla1[NO_UTILIZADO]))</f>
        <v>#REF!</v>
      </c>
      <c r="G285">
        <f t="array" ref="G285">COUNT(IF( [1]!tabla1[ACT_ID] = A285, [1]!tabla1[FECHA_DESPACHO]))</f>
        <v>0</v>
      </c>
      <c r="H285" s="2" t="e">
        <f t="shared" si="12"/>
        <v>#REF!</v>
      </c>
      <c r="I285" s="7" t="e">
        <f t="shared" si="13"/>
        <v>#REF!</v>
      </c>
      <c r="J285" s="7" t="e">
        <f t="shared" si="14"/>
        <v>#REF!</v>
      </c>
      <c r="K285" s="9">
        <v>0.5</v>
      </c>
      <c r="L285" s="9"/>
    </row>
    <row r="286" spans="1:12" x14ac:dyDescent="0.25">
      <c r="A286">
        <v>23537</v>
      </c>
      <c r="B286" s="7" t="e">
        <f t="array" ref="B286">MAX(IF( [1]!tabla1[ACT_ID] = A286, [1]!tabla1[max_carga]))</f>
        <v>#REF!</v>
      </c>
      <c r="C286" s="7" t="e">
        <f t="array" ref="C286">AVERAGE(IF( [1]!tabla1[ACT_ID] = A286, [1]!tabla1[NIVEL]))</f>
        <v>#REF!</v>
      </c>
      <c r="D286" s="7" t="e">
        <f t="array" ref="D286">MEDIAN(IF( [1]!tabla1[ACT_ID] = A286, [1]!tabla1[NIVEL]))</f>
        <v>#REF!</v>
      </c>
      <c r="E286" s="7" t="e">
        <f t="array" ref="E286">STDEV(IF( [1]!tabla1[ACT_ID] = A286, [1]!tabla1[NIVEL]))</f>
        <v>#REF!</v>
      </c>
      <c r="F286" s="8" t="e">
        <f t="array" ref="F286">AVERAGE(IF( [1]!tabla1[ACT_ID] = A286, [1]!tabla1[NO_UTILIZADO]))</f>
        <v>#REF!</v>
      </c>
      <c r="G286">
        <f t="array" ref="G286">COUNT(IF( [1]!tabla1[ACT_ID] = A286, [1]!tabla1[FECHA_DESPACHO]))</f>
        <v>0</v>
      </c>
      <c r="H286" s="2" t="e">
        <f t="shared" si="12"/>
        <v>#REF!</v>
      </c>
      <c r="I286" s="7" t="e">
        <f t="shared" si="13"/>
        <v>#REF!</v>
      </c>
      <c r="J286" s="7" t="e">
        <f t="shared" si="14"/>
        <v>#REF!</v>
      </c>
      <c r="K286" s="9">
        <v>0.5</v>
      </c>
      <c r="L286" s="9"/>
    </row>
    <row r="287" spans="1:12" x14ac:dyDescent="0.25">
      <c r="A287">
        <v>23538</v>
      </c>
      <c r="B287" s="7" t="e">
        <f t="array" ref="B287">MAX(IF( [1]!tabla1[ACT_ID] = A287, [1]!tabla1[max_carga]))</f>
        <v>#REF!</v>
      </c>
      <c r="C287" s="7" t="e">
        <f t="array" ref="C287">AVERAGE(IF( [1]!tabla1[ACT_ID] = A287, [1]!tabla1[NIVEL]))</f>
        <v>#REF!</v>
      </c>
      <c r="D287" s="7" t="e">
        <f t="array" ref="D287">MEDIAN(IF( [1]!tabla1[ACT_ID] = A287, [1]!tabla1[NIVEL]))</f>
        <v>#REF!</v>
      </c>
      <c r="E287" s="7" t="e">
        <f t="array" ref="E287">STDEV(IF( [1]!tabla1[ACT_ID] = A287, [1]!tabla1[NIVEL]))</f>
        <v>#REF!</v>
      </c>
      <c r="F287" s="8" t="e">
        <f t="array" ref="F287">AVERAGE(IF( [1]!tabla1[ACT_ID] = A287, [1]!tabla1[NO_UTILIZADO]))</f>
        <v>#REF!</v>
      </c>
      <c r="G287">
        <f t="array" ref="G287">COUNT(IF( [1]!tabla1[ACT_ID] = A287, [1]!tabla1[FECHA_DESPACHO]))</f>
        <v>0</v>
      </c>
      <c r="H287" s="2" t="e">
        <f t="shared" si="12"/>
        <v>#REF!</v>
      </c>
      <c r="I287" s="7" t="e">
        <f t="shared" si="13"/>
        <v>#REF!</v>
      </c>
      <c r="J287" s="7" t="e">
        <f t="shared" si="14"/>
        <v>#REF!</v>
      </c>
      <c r="K287" s="9">
        <v>0.5</v>
      </c>
      <c r="L287" s="9"/>
    </row>
    <row r="288" spans="1:12" x14ac:dyDescent="0.25">
      <c r="A288">
        <v>23539</v>
      </c>
      <c r="B288" s="7" t="e">
        <f t="array" ref="B288">MAX(IF( [1]!tabla1[ACT_ID] = A288, [1]!tabla1[max_carga]))</f>
        <v>#REF!</v>
      </c>
      <c r="C288" s="7" t="e">
        <f t="array" ref="C288">AVERAGE(IF( [1]!tabla1[ACT_ID] = A288, [1]!tabla1[NIVEL]))</f>
        <v>#REF!</v>
      </c>
      <c r="D288" s="7" t="e">
        <f t="array" ref="D288">MEDIAN(IF( [1]!tabla1[ACT_ID] = A288, [1]!tabla1[NIVEL]))</f>
        <v>#REF!</v>
      </c>
      <c r="E288" s="7" t="e">
        <f t="array" ref="E288">STDEV(IF( [1]!tabla1[ACT_ID] = A288, [1]!tabla1[NIVEL]))</f>
        <v>#REF!</v>
      </c>
      <c r="F288" s="8" t="e">
        <f t="array" ref="F288">AVERAGE(IF( [1]!tabla1[ACT_ID] = A288, [1]!tabla1[NO_UTILIZADO]))</f>
        <v>#REF!</v>
      </c>
      <c r="G288">
        <f t="array" ref="G288">COUNT(IF( [1]!tabla1[ACT_ID] = A288, [1]!tabla1[FECHA_DESPACHO]))</f>
        <v>0</v>
      </c>
      <c r="H288" s="2" t="e">
        <f t="shared" si="12"/>
        <v>#REF!</v>
      </c>
      <c r="I288" s="7" t="e">
        <f t="shared" si="13"/>
        <v>#REF!</v>
      </c>
      <c r="J288" s="7" t="e">
        <f t="shared" si="14"/>
        <v>#REF!</v>
      </c>
      <c r="K288" s="9">
        <v>0.5</v>
      </c>
      <c r="L288" s="9"/>
    </row>
    <row r="289" spans="1:12" x14ac:dyDescent="0.25">
      <c r="A289">
        <v>23540</v>
      </c>
      <c r="B289" s="7" t="e">
        <f t="array" ref="B289">MAX(IF( [1]!tabla1[ACT_ID] = A289, [1]!tabla1[max_carga]))</f>
        <v>#REF!</v>
      </c>
      <c r="C289" s="7" t="e">
        <f t="array" ref="C289">AVERAGE(IF( [1]!tabla1[ACT_ID] = A289, [1]!tabla1[NIVEL]))</f>
        <v>#REF!</v>
      </c>
      <c r="D289" s="7" t="e">
        <f t="array" ref="D289">MEDIAN(IF( [1]!tabla1[ACT_ID] = A289, [1]!tabla1[NIVEL]))</f>
        <v>#REF!</v>
      </c>
      <c r="E289" s="7" t="e">
        <f t="array" ref="E289">STDEV(IF( [1]!tabla1[ACT_ID] = A289, [1]!tabla1[NIVEL]))</f>
        <v>#REF!</v>
      </c>
      <c r="F289" s="8" t="e">
        <f t="array" ref="F289">AVERAGE(IF( [1]!tabla1[ACT_ID] = A289, [1]!tabla1[NO_UTILIZADO]))</f>
        <v>#REF!</v>
      </c>
      <c r="G289">
        <f t="array" ref="G289">COUNT(IF( [1]!tabla1[ACT_ID] = A289, [1]!tabla1[FECHA_DESPACHO]))</f>
        <v>0</v>
      </c>
      <c r="H289" s="2" t="e">
        <f t="shared" si="12"/>
        <v>#REF!</v>
      </c>
      <c r="I289" s="7" t="e">
        <f t="shared" si="13"/>
        <v>#REF!</v>
      </c>
      <c r="J289" s="7" t="e">
        <f t="shared" si="14"/>
        <v>#REF!</v>
      </c>
      <c r="K289" s="9">
        <v>0.5</v>
      </c>
      <c r="L289" s="9"/>
    </row>
    <row r="290" spans="1:12" x14ac:dyDescent="0.25">
      <c r="A290">
        <v>23541</v>
      </c>
      <c r="B290" s="7" t="e">
        <f t="array" ref="B290">MAX(IF( [1]!tabla1[ACT_ID] = A290, [1]!tabla1[max_carga]))</f>
        <v>#REF!</v>
      </c>
      <c r="C290" s="7" t="e">
        <f t="array" ref="C290">AVERAGE(IF( [1]!tabla1[ACT_ID] = A290, [1]!tabla1[NIVEL]))</f>
        <v>#REF!</v>
      </c>
      <c r="D290" s="7" t="e">
        <f t="array" ref="D290">MEDIAN(IF( [1]!tabla1[ACT_ID] = A290, [1]!tabla1[NIVEL]))</f>
        <v>#REF!</v>
      </c>
      <c r="E290" s="7" t="e">
        <f t="array" ref="E290">STDEV(IF( [1]!tabla1[ACT_ID] = A290, [1]!tabla1[NIVEL]))</f>
        <v>#REF!</v>
      </c>
      <c r="F290" s="8" t="e">
        <f t="array" ref="F290">AVERAGE(IF( [1]!tabla1[ACT_ID] = A290, [1]!tabla1[NO_UTILIZADO]))</f>
        <v>#REF!</v>
      </c>
      <c r="G290">
        <f t="array" ref="G290">COUNT(IF( [1]!tabla1[ACT_ID] = A290, [1]!tabla1[FECHA_DESPACHO]))</f>
        <v>0</v>
      </c>
      <c r="H290" s="2" t="e">
        <f t="shared" si="12"/>
        <v>#REF!</v>
      </c>
      <c r="I290" s="7" t="e">
        <f t="shared" si="13"/>
        <v>#REF!</v>
      </c>
      <c r="J290" s="7" t="e">
        <f t="shared" si="14"/>
        <v>#REF!</v>
      </c>
      <c r="K290" s="9">
        <v>0.5</v>
      </c>
      <c r="L290" s="9"/>
    </row>
    <row r="291" spans="1:12" x14ac:dyDescent="0.25">
      <c r="A291">
        <v>23542</v>
      </c>
      <c r="B291" s="7" t="e">
        <f t="array" ref="B291">MAX(IF( [1]!tabla1[ACT_ID] = A291, [1]!tabla1[max_carga]))</f>
        <v>#REF!</v>
      </c>
      <c r="C291" s="7" t="e">
        <f t="array" ref="C291">AVERAGE(IF( [1]!tabla1[ACT_ID] = A291, [1]!tabla1[NIVEL]))</f>
        <v>#REF!</v>
      </c>
      <c r="D291" s="7" t="e">
        <f t="array" ref="D291">MEDIAN(IF( [1]!tabla1[ACT_ID] = A291, [1]!tabla1[NIVEL]))</f>
        <v>#REF!</v>
      </c>
      <c r="E291" s="7" t="e">
        <f t="array" ref="E291">STDEV(IF( [1]!tabla1[ACT_ID] = A291, [1]!tabla1[NIVEL]))</f>
        <v>#REF!</v>
      </c>
      <c r="F291" s="8" t="e">
        <f t="array" ref="F291">AVERAGE(IF( [1]!tabla1[ACT_ID] = A291, [1]!tabla1[NO_UTILIZADO]))</f>
        <v>#REF!</v>
      </c>
      <c r="G291">
        <f t="array" ref="G291">COUNT(IF( [1]!tabla1[ACT_ID] = A291, [1]!tabla1[FECHA_DESPACHO]))</f>
        <v>0</v>
      </c>
      <c r="H291" s="2" t="e">
        <f t="shared" si="12"/>
        <v>#REF!</v>
      </c>
      <c r="I291" s="7" t="e">
        <f t="shared" si="13"/>
        <v>#REF!</v>
      </c>
      <c r="J291" s="7" t="e">
        <f t="shared" si="14"/>
        <v>#REF!</v>
      </c>
      <c r="K291" s="9">
        <v>0.5</v>
      </c>
      <c r="L291" s="9"/>
    </row>
    <row r="292" spans="1:12" x14ac:dyDescent="0.25">
      <c r="A292">
        <v>23543</v>
      </c>
      <c r="B292" s="7" t="e">
        <f t="array" ref="B292">MAX(IF( [1]!tabla1[ACT_ID] = A292, [1]!tabla1[max_carga]))</f>
        <v>#REF!</v>
      </c>
      <c r="C292" s="7" t="e">
        <f t="array" ref="C292">AVERAGE(IF( [1]!tabla1[ACT_ID] = A292, [1]!tabla1[NIVEL]))</f>
        <v>#REF!</v>
      </c>
      <c r="D292" s="7" t="e">
        <f t="array" ref="D292">MEDIAN(IF( [1]!tabla1[ACT_ID] = A292, [1]!tabla1[NIVEL]))</f>
        <v>#REF!</v>
      </c>
      <c r="E292" s="7" t="e">
        <f t="array" ref="E292">STDEV(IF( [1]!tabla1[ACT_ID] = A292, [1]!tabla1[NIVEL]))</f>
        <v>#REF!</v>
      </c>
      <c r="F292" s="8" t="e">
        <f t="array" ref="F292">AVERAGE(IF( [1]!tabla1[ACT_ID] = A292, [1]!tabla1[NO_UTILIZADO]))</f>
        <v>#REF!</v>
      </c>
      <c r="G292">
        <f t="array" ref="G292">COUNT(IF( [1]!tabla1[ACT_ID] = A292, [1]!tabla1[FECHA_DESPACHO]))</f>
        <v>0</v>
      </c>
      <c r="H292" s="2" t="e">
        <f t="shared" si="12"/>
        <v>#REF!</v>
      </c>
      <c r="I292" s="7" t="e">
        <f t="shared" si="13"/>
        <v>#REF!</v>
      </c>
      <c r="J292" s="7" t="e">
        <f t="shared" si="14"/>
        <v>#REF!</v>
      </c>
      <c r="K292" s="9">
        <v>0.5</v>
      </c>
      <c r="L292" s="9"/>
    </row>
    <row r="293" spans="1:12" x14ac:dyDescent="0.25">
      <c r="A293">
        <v>2355</v>
      </c>
      <c r="B293" s="7" t="e">
        <f t="array" ref="B293">MAX(IF( [1]!tabla1[ACT_ID] = A293, [1]!tabla1[max_carga]))</f>
        <v>#REF!</v>
      </c>
      <c r="C293" s="7" t="e">
        <f t="array" ref="C293">AVERAGE(IF( [1]!tabla1[ACT_ID] = A293, [1]!tabla1[NIVEL]))</f>
        <v>#REF!</v>
      </c>
      <c r="D293" s="7" t="e">
        <f t="array" ref="D293">MEDIAN(IF( [1]!tabla1[ACT_ID] = A293, [1]!tabla1[NIVEL]))</f>
        <v>#REF!</v>
      </c>
      <c r="E293" s="7" t="e">
        <f t="array" ref="E293">STDEV(IF( [1]!tabla1[ACT_ID] = A293, [1]!tabla1[NIVEL]))</f>
        <v>#REF!</v>
      </c>
      <c r="F293" s="8" t="e">
        <f t="array" ref="F293">AVERAGE(IF( [1]!tabla1[ACT_ID] = A293, [1]!tabla1[NO_UTILIZADO]))</f>
        <v>#REF!</v>
      </c>
      <c r="G293">
        <f t="array" ref="G293">COUNT(IF( [1]!tabla1[ACT_ID] = A293, [1]!tabla1[FECHA_DESPACHO]))</f>
        <v>0</v>
      </c>
      <c r="H293" s="2" t="e">
        <f t="shared" si="12"/>
        <v>#REF!</v>
      </c>
      <c r="I293" s="7" t="e">
        <f t="shared" si="13"/>
        <v>#REF!</v>
      </c>
      <c r="J293" s="7" t="e">
        <f t="shared" si="14"/>
        <v>#REF!</v>
      </c>
      <c r="K293" s="9">
        <v>0.5</v>
      </c>
      <c r="L293" s="9"/>
    </row>
    <row r="294" spans="1:12" x14ac:dyDescent="0.25">
      <c r="A294">
        <v>23550</v>
      </c>
      <c r="B294" s="7" t="e">
        <f t="array" ref="B294">MAX(IF( [1]!tabla1[ACT_ID] = A294, [1]!tabla1[max_carga]))</f>
        <v>#REF!</v>
      </c>
      <c r="C294" s="7" t="e">
        <f t="array" ref="C294">AVERAGE(IF( [1]!tabla1[ACT_ID] = A294, [1]!tabla1[NIVEL]))</f>
        <v>#REF!</v>
      </c>
      <c r="D294" s="7" t="e">
        <f t="array" ref="D294">MEDIAN(IF( [1]!tabla1[ACT_ID] = A294, [1]!tabla1[NIVEL]))</f>
        <v>#REF!</v>
      </c>
      <c r="E294" s="7" t="e">
        <f t="array" ref="E294">STDEV(IF( [1]!tabla1[ACT_ID] = A294, [1]!tabla1[NIVEL]))</f>
        <v>#REF!</v>
      </c>
      <c r="F294" s="8" t="e">
        <f t="array" ref="F294">AVERAGE(IF( [1]!tabla1[ACT_ID] = A294, [1]!tabla1[NO_UTILIZADO]))</f>
        <v>#REF!</v>
      </c>
      <c r="G294">
        <f t="array" ref="G294">COUNT(IF( [1]!tabla1[ACT_ID] = A294, [1]!tabla1[FECHA_DESPACHO]))</f>
        <v>0</v>
      </c>
      <c r="H294" s="2" t="e">
        <f t="shared" si="12"/>
        <v>#REF!</v>
      </c>
      <c r="I294" s="7" t="e">
        <f t="shared" si="13"/>
        <v>#REF!</v>
      </c>
      <c r="J294" s="7" t="e">
        <f t="shared" si="14"/>
        <v>#REF!</v>
      </c>
      <c r="K294" s="9">
        <v>0.5</v>
      </c>
      <c r="L294" s="9"/>
    </row>
    <row r="295" spans="1:12" x14ac:dyDescent="0.25">
      <c r="A295">
        <v>23551</v>
      </c>
      <c r="B295" s="7" t="e">
        <f t="array" ref="B295">MAX(IF( [1]!tabla1[ACT_ID] = A295, [1]!tabla1[max_carga]))</f>
        <v>#REF!</v>
      </c>
      <c r="C295" s="7" t="e">
        <f t="array" ref="C295">AVERAGE(IF( [1]!tabla1[ACT_ID] = A295, [1]!tabla1[NIVEL]))</f>
        <v>#REF!</v>
      </c>
      <c r="D295" s="7" t="e">
        <f t="array" ref="D295">MEDIAN(IF( [1]!tabla1[ACT_ID] = A295, [1]!tabla1[NIVEL]))</f>
        <v>#REF!</v>
      </c>
      <c r="E295" s="7" t="e">
        <f t="array" ref="E295">STDEV(IF( [1]!tabla1[ACT_ID] = A295, [1]!tabla1[NIVEL]))</f>
        <v>#REF!</v>
      </c>
      <c r="F295" s="8" t="e">
        <f t="array" ref="F295">AVERAGE(IF( [1]!tabla1[ACT_ID] = A295, [1]!tabla1[NO_UTILIZADO]))</f>
        <v>#REF!</v>
      </c>
      <c r="G295">
        <f t="array" ref="G295">COUNT(IF( [1]!tabla1[ACT_ID] = A295, [1]!tabla1[FECHA_DESPACHO]))</f>
        <v>0</v>
      </c>
      <c r="H295" s="2" t="e">
        <f t="shared" si="12"/>
        <v>#REF!</v>
      </c>
      <c r="I295" s="7" t="e">
        <f t="shared" si="13"/>
        <v>#REF!</v>
      </c>
      <c r="J295" s="7" t="e">
        <f t="shared" si="14"/>
        <v>#REF!</v>
      </c>
      <c r="K295" s="9">
        <v>0.5</v>
      </c>
      <c r="L295" s="9"/>
    </row>
    <row r="296" spans="1:12" x14ac:dyDescent="0.25">
      <c r="A296">
        <v>23552</v>
      </c>
      <c r="B296" s="7" t="e">
        <f t="array" ref="B296">MAX(IF( [1]!tabla1[ACT_ID] = A296, [1]!tabla1[max_carga]))</f>
        <v>#REF!</v>
      </c>
      <c r="C296" s="7" t="e">
        <f t="array" ref="C296">AVERAGE(IF( [1]!tabla1[ACT_ID] = A296, [1]!tabla1[NIVEL]))</f>
        <v>#REF!</v>
      </c>
      <c r="D296" s="7" t="e">
        <f t="array" ref="D296">MEDIAN(IF( [1]!tabla1[ACT_ID] = A296, [1]!tabla1[NIVEL]))</f>
        <v>#REF!</v>
      </c>
      <c r="E296" s="7" t="e">
        <f t="array" ref="E296">STDEV(IF( [1]!tabla1[ACT_ID] = A296, [1]!tabla1[NIVEL]))</f>
        <v>#REF!</v>
      </c>
      <c r="F296" s="8" t="e">
        <f t="array" ref="F296">AVERAGE(IF( [1]!tabla1[ACT_ID] = A296, [1]!tabla1[NO_UTILIZADO]))</f>
        <v>#REF!</v>
      </c>
      <c r="G296">
        <f t="array" ref="G296">COUNT(IF( [1]!tabla1[ACT_ID] = A296, [1]!tabla1[FECHA_DESPACHO]))</f>
        <v>0</v>
      </c>
      <c r="H296" s="2" t="e">
        <f t="shared" si="12"/>
        <v>#REF!</v>
      </c>
      <c r="I296" s="7" t="e">
        <f t="shared" si="13"/>
        <v>#REF!</v>
      </c>
      <c r="J296" s="7" t="e">
        <f t="shared" si="14"/>
        <v>#REF!</v>
      </c>
      <c r="K296" s="9">
        <v>0.5</v>
      </c>
      <c r="L296" s="9"/>
    </row>
    <row r="297" spans="1:12" x14ac:dyDescent="0.25">
      <c r="A297">
        <v>23553</v>
      </c>
      <c r="B297" s="7" t="e">
        <f t="array" ref="B297">MAX(IF( [1]!tabla1[ACT_ID] = A297, [1]!tabla1[max_carga]))</f>
        <v>#REF!</v>
      </c>
      <c r="C297" s="7" t="e">
        <f t="array" ref="C297">AVERAGE(IF( [1]!tabla1[ACT_ID] = A297, [1]!tabla1[NIVEL]))</f>
        <v>#REF!</v>
      </c>
      <c r="D297" s="7" t="e">
        <f t="array" ref="D297">MEDIAN(IF( [1]!tabla1[ACT_ID] = A297, [1]!tabla1[NIVEL]))</f>
        <v>#REF!</v>
      </c>
      <c r="E297" s="7" t="e">
        <f t="array" ref="E297">STDEV(IF( [1]!tabla1[ACT_ID] = A297, [1]!tabla1[NIVEL]))</f>
        <v>#REF!</v>
      </c>
      <c r="F297" s="8" t="e">
        <f t="array" ref="F297">AVERAGE(IF( [1]!tabla1[ACT_ID] = A297, [1]!tabla1[NO_UTILIZADO]))</f>
        <v>#REF!</v>
      </c>
      <c r="G297">
        <f t="array" ref="G297">COUNT(IF( [1]!tabla1[ACT_ID] = A297, [1]!tabla1[FECHA_DESPACHO]))</f>
        <v>0</v>
      </c>
      <c r="H297" s="2" t="e">
        <f t="shared" si="12"/>
        <v>#REF!</v>
      </c>
      <c r="I297" s="7" t="e">
        <f t="shared" si="13"/>
        <v>#REF!</v>
      </c>
      <c r="J297" s="7" t="e">
        <f t="shared" si="14"/>
        <v>#REF!</v>
      </c>
      <c r="K297" s="9">
        <v>0.5</v>
      </c>
      <c r="L297" s="9"/>
    </row>
    <row r="298" spans="1:12" x14ac:dyDescent="0.25">
      <c r="A298">
        <v>23554</v>
      </c>
      <c r="B298" s="7" t="e">
        <f t="array" ref="B298">MAX(IF( [1]!tabla1[ACT_ID] = A298, [1]!tabla1[max_carga]))</f>
        <v>#REF!</v>
      </c>
      <c r="C298" s="7" t="e">
        <f t="array" ref="C298">AVERAGE(IF( [1]!tabla1[ACT_ID] = A298, [1]!tabla1[NIVEL]))</f>
        <v>#REF!</v>
      </c>
      <c r="D298" s="7" t="e">
        <f t="array" ref="D298">MEDIAN(IF( [1]!tabla1[ACT_ID] = A298, [1]!tabla1[NIVEL]))</f>
        <v>#REF!</v>
      </c>
      <c r="E298" s="7" t="e">
        <f t="array" ref="E298">STDEV(IF( [1]!tabla1[ACT_ID] = A298, [1]!tabla1[NIVEL]))</f>
        <v>#REF!</v>
      </c>
      <c r="F298" s="8" t="e">
        <f t="array" ref="F298">AVERAGE(IF( [1]!tabla1[ACT_ID] = A298, [1]!tabla1[NO_UTILIZADO]))</f>
        <v>#REF!</v>
      </c>
      <c r="G298">
        <f t="array" ref="G298">COUNT(IF( [1]!tabla1[ACT_ID] = A298, [1]!tabla1[FECHA_DESPACHO]))</f>
        <v>0</v>
      </c>
      <c r="H298" s="2" t="e">
        <f t="shared" si="12"/>
        <v>#REF!</v>
      </c>
      <c r="I298" s="7" t="e">
        <f t="shared" si="13"/>
        <v>#REF!</v>
      </c>
      <c r="J298" s="7" t="e">
        <f t="shared" si="14"/>
        <v>#REF!</v>
      </c>
      <c r="K298" s="9">
        <v>0.5</v>
      </c>
      <c r="L298" s="9"/>
    </row>
    <row r="299" spans="1:12" x14ac:dyDescent="0.25">
      <c r="A299">
        <v>23555</v>
      </c>
      <c r="B299" s="7" t="e">
        <f t="array" ref="B299">MAX(IF( [1]!tabla1[ACT_ID] = A299, [1]!tabla1[max_carga]))</f>
        <v>#REF!</v>
      </c>
      <c r="C299" s="7" t="e">
        <f t="array" ref="C299">AVERAGE(IF( [1]!tabla1[ACT_ID] = A299, [1]!tabla1[NIVEL]))</f>
        <v>#REF!</v>
      </c>
      <c r="D299" s="7" t="e">
        <f t="array" ref="D299">MEDIAN(IF( [1]!tabla1[ACT_ID] = A299, [1]!tabla1[NIVEL]))</f>
        <v>#REF!</v>
      </c>
      <c r="E299" s="7" t="e">
        <f t="array" ref="E299">STDEV(IF( [1]!tabla1[ACT_ID] = A299, [1]!tabla1[NIVEL]))</f>
        <v>#REF!</v>
      </c>
      <c r="F299" s="8" t="e">
        <f t="array" ref="F299">AVERAGE(IF( [1]!tabla1[ACT_ID] = A299, [1]!tabla1[NO_UTILIZADO]))</f>
        <v>#REF!</v>
      </c>
      <c r="G299">
        <f t="array" ref="G299">COUNT(IF( [1]!tabla1[ACT_ID] = A299, [1]!tabla1[FECHA_DESPACHO]))</f>
        <v>0</v>
      </c>
      <c r="H299" s="2" t="e">
        <f t="shared" si="12"/>
        <v>#REF!</v>
      </c>
      <c r="I299" s="7" t="e">
        <f t="shared" si="13"/>
        <v>#REF!</v>
      </c>
      <c r="J299" s="7" t="e">
        <f t="shared" si="14"/>
        <v>#REF!</v>
      </c>
      <c r="K299" s="9">
        <v>0.5</v>
      </c>
      <c r="L299" s="9"/>
    </row>
    <row r="300" spans="1:12" x14ac:dyDescent="0.25">
      <c r="A300">
        <v>23556</v>
      </c>
      <c r="B300" s="7" t="e">
        <f t="array" ref="B300">MAX(IF( [1]!tabla1[ACT_ID] = A300, [1]!tabla1[max_carga]))</f>
        <v>#REF!</v>
      </c>
      <c r="C300" s="7" t="e">
        <f t="array" ref="C300">AVERAGE(IF( [1]!tabla1[ACT_ID] = A300, [1]!tabla1[NIVEL]))</f>
        <v>#REF!</v>
      </c>
      <c r="D300" s="7" t="e">
        <f t="array" ref="D300">MEDIAN(IF( [1]!tabla1[ACT_ID] = A300, [1]!tabla1[NIVEL]))</f>
        <v>#REF!</v>
      </c>
      <c r="E300" s="7" t="e">
        <f t="array" ref="E300">STDEV(IF( [1]!tabla1[ACT_ID] = A300, [1]!tabla1[NIVEL]))</f>
        <v>#REF!</v>
      </c>
      <c r="F300" s="8" t="e">
        <f t="array" ref="F300">AVERAGE(IF( [1]!tabla1[ACT_ID] = A300, [1]!tabla1[NO_UTILIZADO]))</f>
        <v>#REF!</v>
      </c>
      <c r="G300">
        <f t="array" ref="G300">COUNT(IF( [1]!tabla1[ACT_ID] = A300, [1]!tabla1[FECHA_DESPACHO]))</f>
        <v>0</v>
      </c>
      <c r="H300" s="2" t="e">
        <f t="shared" si="12"/>
        <v>#REF!</v>
      </c>
      <c r="I300" s="7" t="e">
        <f t="shared" si="13"/>
        <v>#REF!</v>
      </c>
      <c r="J300" s="7" t="e">
        <f t="shared" si="14"/>
        <v>#REF!</v>
      </c>
      <c r="K300" s="9">
        <v>0.5</v>
      </c>
      <c r="L300" s="9"/>
    </row>
    <row r="301" spans="1:12" x14ac:dyDescent="0.25">
      <c r="A301">
        <v>23557</v>
      </c>
      <c r="B301" s="7" t="e">
        <f t="array" ref="B301">MAX(IF( [1]!tabla1[ACT_ID] = A301, [1]!tabla1[max_carga]))</f>
        <v>#REF!</v>
      </c>
      <c r="C301" s="7" t="e">
        <f t="array" ref="C301">AVERAGE(IF( [1]!tabla1[ACT_ID] = A301, [1]!tabla1[NIVEL]))</f>
        <v>#REF!</v>
      </c>
      <c r="D301" s="7" t="e">
        <f t="array" ref="D301">MEDIAN(IF( [1]!tabla1[ACT_ID] = A301, [1]!tabla1[NIVEL]))</f>
        <v>#REF!</v>
      </c>
      <c r="E301" s="7" t="e">
        <f t="array" ref="E301">STDEV(IF( [1]!tabla1[ACT_ID] = A301, [1]!tabla1[NIVEL]))</f>
        <v>#REF!</v>
      </c>
      <c r="F301" s="8" t="e">
        <f t="array" ref="F301">AVERAGE(IF( [1]!tabla1[ACT_ID] = A301, [1]!tabla1[NO_UTILIZADO]))</f>
        <v>#REF!</v>
      </c>
      <c r="G301">
        <f t="array" ref="G301">COUNT(IF( [1]!tabla1[ACT_ID] = A301, [1]!tabla1[FECHA_DESPACHO]))</f>
        <v>0</v>
      </c>
      <c r="H301" s="2" t="e">
        <f t="shared" si="12"/>
        <v>#REF!</v>
      </c>
      <c r="I301" s="7" t="e">
        <f t="shared" si="13"/>
        <v>#REF!</v>
      </c>
      <c r="J301" s="7" t="e">
        <f t="shared" si="14"/>
        <v>#REF!</v>
      </c>
      <c r="K301" s="9">
        <v>0.5</v>
      </c>
      <c r="L301" s="9"/>
    </row>
    <row r="302" spans="1:12" x14ac:dyDescent="0.25">
      <c r="A302">
        <v>23558</v>
      </c>
      <c r="B302" s="7" t="e">
        <f t="array" ref="B302">MAX(IF( [1]!tabla1[ACT_ID] = A302, [1]!tabla1[max_carga]))</f>
        <v>#REF!</v>
      </c>
      <c r="C302" s="7" t="e">
        <f t="array" ref="C302">AVERAGE(IF( [1]!tabla1[ACT_ID] = A302, [1]!tabla1[NIVEL]))</f>
        <v>#REF!</v>
      </c>
      <c r="D302" s="7" t="e">
        <f t="array" ref="D302">MEDIAN(IF( [1]!tabla1[ACT_ID] = A302, [1]!tabla1[NIVEL]))</f>
        <v>#REF!</v>
      </c>
      <c r="E302" s="7" t="e">
        <f t="array" ref="E302">STDEV(IF( [1]!tabla1[ACT_ID] = A302, [1]!tabla1[NIVEL]))</f>
        <v>#REF!</v>
      </c>
      <c r="F302" s="8" t="e">
        <f t="array" ref="F302">AVERAGE(IF( [1]!tabla1[ACT_ID] = A302, [1]!tabla1[NO_UTILIZADO]))</f>
        <v>#REF!</v>
      </c>
      <c r="G302">
        <f t="array" ref="G302">COUNT(IF( [1]!tabla1[ACT_ID] = A302, [1]!tabla1[FECHA_DESPACHO]))</f>
        <v>0</v>
      </c>
      <c r="H302" s="2" t="e">
        <f t="shared" si="12"/>
        <v>#REF!</v>
      </c>
      <c r="I302" s="7" t="e">
        <f t="shared" si="13"/>
        <v>#REF!</v>
      </c>
      <c r="J302" s="7" t="e">
        <f t="shared" si="14"/>
        <v>#REF!</v>
      </c>
      <c r="K302" s="9">
        <v>0.5</v>
      </c>
      <c r="L302" s="9"/>
    </row>
    <row r="303" spans="1:12" x14ac:dyDescent="0.25">
      <c r="A303">
        <v>23559</v>
      </c>
      <c r="B303" s="7" t="e">
        <f t="array" ref="B303">MAX(IF( [1]!tabla1[ACT_ID] = A303, [1]!tabla1[max_carga]))</f>
        <v>#REF!</v>
      </c>
      <c r="C303" s="7" t="e">
        <f t="array" ref="C303">AVERAGE(IF( [1]!tabla1[ACT_ID] = A303, [1]!tabla1[NIVEL]))</f>
        <v>#REF!</v>
      </c>
      <c r="D303" s="7" t="e">
        <f t="array" ref="D303">MEDIAN(IF( [1]!tabla1[ACT_ID] = A303, [1]!tabla1[NIVEL]))</f>
        <v>#REF!</v>
      </c>
      <c r="E303" s="7" t="e">
        <f t="array" ref="E303">STDEV(IF( [1]!tabla1[ACT_ID] = A303, [1]!tabla1[NIVEL]))</f>
        <v>#REF!</v>
      </c>
      <c r="F303" s="8" t="e">
        <f t="array" ref="F303">AVERAGE(IF( [1]!tabla1[ACT_ID] = A303, [1]!tabla1[NO_UTILIZADO]))</f>
        <v>#REF!</v>
      </c>
      <c r="G303">
        <f t="array" ref="G303">COUNT(IF( [1]!tabla1[ACT_ID] = A303, [1]!tabla1[FECHA_DESPACHO]))</f>
        <v>0</v>
      </c>
      <c r="H303" s="2" t="e">
        <f t="shared" si="12"/>
        <v>#REF!</v>
      </c>
      <c r="I303" s="7" t="e">
        <f t="shared" si="13"/>
        <v>#REF!</v>
      </c>
      <c r="J303" s="7" t="e">
        <f t="shared" si="14"/>
        <v>#REF!</v>
      </c>
      <c r="K303" s="9">
        <v>0.5</v>
      </c>
      <c r="L303" s="9"/>
    </row>
    <row r="304" spans="1:12" x14ac:dyDescent="0.25">
      <c r="A304">
        <v>23560</v>
      </c>
      <c r="B304" s="7" t="e">
        <f t="array" ref="B304">MAX(IF( [1]!tabla1[ACT_ID] = A304, [1]!tabla1[max_carga]))</f>
        <v>#REF!</v>
      </c>
      <c r="C304" s="7" t="e">
        <f t="array" ref="C304">AVERAGE(IF( [1]!tabla1[ACT_ID] = A304, [1]!tabla1[NIVEL]))</f>
        <v>#REF!</v>
      </c>
      <c r="D304" s="7" t="e">
        <f t="array" ref="D304">MEDIAN(IF( [1]!tabla1[ACT_ID] = A304, [1]!tabla1[NIVEL]))</f>
        <v>#REF!</v>
      </c>
      <c r="E304" s="7" t="e">
        <f t="array" ref="E304">STDEV(IF( [1]!tabla1[ACT_ID] = A304, [1]!tabla1[NIVEL]))</f>
        <v>#REF!</v>
      </c>
      <c r="F304" s="8" t="e">
        <f t="array" ref="F304">AVERAGE(IF( [1]!tabla1[ACT_ID] = A304, [1]!tabla1[NO_UTILIZADO]))</f>
        <v>#REF!</v>
      </c>
      <c r="G304">
        <f t="array" ref="G304">COUNT(IF( [1]!tabla1[ACT_ID] = A304, [1]!tabla1[FECHA_DESPACHO]))</f>
        <v>0</v>
      </c>
      <c r="H304" s="2" t="e">
        <f t="shared" si="12"/>
        <v>#REF!</v>
      </c>
      <c r="I304" s="7" t="e">
        <f t="shared" si="13"/>
        <v>#REF!</v>
      </c>
      <c r="J304" s="7" t="e">
        <f t="shared" si="14"/>
        <v>#REF!</v>
      </c>
      <c r="K304" s="9">
        <v>0.5</v>
      </c>
      <c r="L304" s="9"/>
    </row>
    <row r="305" spans="1:12" x14ac:dyDescent="0.25">
      <c r="A305">
        <v>23561</v>
      </c>
      <c r="B305" s="7" t="e">
        <f t="array" ref="B305">MAX(IF( [1]!tabla1[ACT_ID] = A305, [1]!tabla1[max_carga]))</f>
        <v>#REF!</v>
      </c>
      <c r="C305" s="7" t="e">
        <f t="array" ref="C305">AVERAGE(IF( [1]!tabla1[ACT_ID] = A305, [1]!tabla1[NIVEL]))</f>
        <v>#REF!</v>
      </c>
      <c r="D305" s="7" t="e">
        <f t="array" ref="D305">MEDIAN(IF( [1]!tabla1[ACT_ID] = A305, [1]!tabla1[NIVEL]))</f>
        <v>#REF!</v>
      </c>
      <c r="E305" s="7" t="e">
        <f t="array" ref="E305">STDEV(IF( [1]!tabla1[ACT_ID] = A305, [1]!tabla1[NIVEL]))</f>
        <v>#REF!</v>
      </c>
      <c r="F305" s="8" t="e">
        <f t="array" ref="F305">AVERAGE(IF( [1]!tabla1[ACT_ID] = A305, [1]!tabla1[NO_UTILIZADO]))</f>
        <v>#REF!</v>
      </c>
      <c r="G305">
        <f t="array" ref="G305">COUNT(IF( [1]!tabla1[ACT_ID] = A305, [1]!tabla1[FECHA_DESPACHO]))</f>
        <v>0</v>
      </c>
      <c r="H305" s="2" t="e">
        <f t="shared" si="12"/>
        <v>#REF!</v>
      </c>
      <c r="I305" s="7" t="e">
        <f t="shared" si="13"/>
        <v>#REF!</v>
      </c>
      <c r="J305" s="7" t="e">
        <f t="shared" si="14"/>
        <v>#REF!</v>
      </c>
      <c r="K305" s="9">
        <v>0.5</v>
      </c>
      <c r="L305" s="9"/>
    </row>
    <row r="306" spans="1:12" x14ac:dyDescent="0.25">
      <c r="A306">
        <v>23562</v>
      </c>
      <c r="B306" s="7" t="e">
        <f t="array" ref="B306">MAX(IF( [1]!tabla1[ACT_ID] = A306, [1]!tabla1[max_carga]))</f>
        <v>#REF!</v>
      </c>
      <c r="C306" s="7" t="e">
        <f t="array" ref="C306">AVERAGE(IF( [1]!tabla1[ACT_ID] = A306, [1]!tabla1[NIVEL]))</f>
        <v>#REF!</v>
      </c>
      <c r="D306" s="7" t="e">
        <f t="array" ref="D306">MEDIAN(IF( [1]!tabla1[ACT_ID] = A306, [1]!tabla1[NIVEL]))</f>
        <v>#REF!</v>
      </c>
      <c r="E306" s="7" t="e">
        <f t="array" ref="E306">STDEV(IF( [1]!tabla1[ACT_ID] = A306, [1]!tabla1[NIVEL]))</f>
        <v>#REF!</v>
      </c>
      <c r="F306" s="8" t="e">
        <f t="array" ref="F306">AVERAGE(IF( [1]!tabla1[ACT_ID] = A306, [1]!tabla1[NO_UTILIZADO]))</f>
        <v>#REF!</v>
      </c>
      <c r="G306">
        <f t="array" ref="G306">COUNT(IF( [1]!tabla1[ACT_ID] = A306, [1]!tabla1[FECHA_DESPACHO]))</f>
        <v>0</v>
      </c>
      <c r="H306" s="2" t="e">
        <f t="shared" si="12"/>
        <v>#REF!</v>
      </c>
      <c r="I306" s="7" t="e">
        <f t="shared" si="13"/>
        <v>#REF!</v>
      </c>
      <c r="J306" s="7" t="e">
        <f t="shared" si="14"/>
        <v>#REF!</v>
      </c>
      <c r="K306" s="9">
        <v>0.5</v>
      </c>
      <c r="L306" s="9"/>
    </row>
    <row r="307" spans="1:12" x14ac:dyDescent="0.25">
      <c r="A307">
        <v>23563</v>
      </c>
      <c r="B307" s="7" t="e">
        <f t="array" ref="B307">MAX(IF( [1]!tabla1[ACT_ID] = A307, [1]!tabla1[max_carga]))</f>
        <v>#REF!</v>
      </c>
      <c r="C307" s="7" t="e">
        <f t="array" ref="C307">AVERAGE(IF( [1]!tabla1[ACT_ID] = A307, [1]!tabla1[NIVEL]))</f>
        <v>#REF!</v>
      </c>
      <c r="D307" s="7" t="e">
        <f t="array" ref="D307">MEDIAN(IF( [1]!tabla1[ACT_ID] = A307, [1]!tabla1[NIVEL]))</f>
        <v>#REF!</v>
      </c>
      <c r="E307" s="7" t="e">
        <f t="array" ref="E307">STDEV(IF( [1]!tabla1[ACT_ID] = A307, [1]!tabla1[NIVEL]))</f>
        <v>#REF!</v>
      </c>
      <c r="F307" s="8" t="e">
        <f t="array" ref="F307">AVERAGE(IF( [1]!tabla1[ACT_ID] = A307, [1]!tabla1[NO_UTILIZADO]))</f>
        <v>#REF!</v>
      </c>
      <c r="G307">
        <f t="array" ref="G307">COUNT(IF( [1]!tabla1[ACT_ID] = A307, [1]!tabla1[FECHA_DESPACHO]))</f>
        <v>0</v>
      </c>
      <c r="H307" s="2" t="e">
        <f t="shared" si="12"/>
        <v>#REF!</v>
      </c>
      <c r="I307" s="7" t="e">
        <f t="shared" si="13"/>
        <v>#REF!</v>
      </c>
      <c r="J307" s="7" t="e">
        <f t="shared" si="14"/>
        <v>#REF!</v>
      </c>
      <c r="K307" s="9">
        <v>0.5</v>
      </c>
      <c r="L307" s="9"/>
    </row>
    <row r="308" spans="1:12" x14ac:dyDescent="0.25">
      <c r="A308">
        <v>23564</v>
      </c>
      <c r="B308" s="7" t="e">
        <f t="array" ref="B308">MAX(IF( [1]!tabla1[ACT_ID] = A308, [1]!tabla1[max_carga]))</f>
        <v>#REF!</v>
      </c>
      <c r="C308" s="7" t="e">
        <f t="array" ref="C308">AVERAGE(IF( [1]!tabla1[ACT_ID] = A308, [1]!tabla1[NIVEL]))</f>
        <v>#REF!</v>
      </c>
      <c r="D308" s="7" t="e">
        <f t="array" ref="D308">MEDIAN(IF( [1]!tabla1[ACT_ID] = A308, [1]!tabla1[NIVEL]))</f>
        <v>#REF!</v>
      </c>
      <c r="E308" s="7" t="e">
        <f t="array" ref="E308">STDEV(IF( [1]!tabla1[ACT_ID] = A308, [1]!tabla1[NIVEL]))</f>
        <v>#REF!</v>
      </c>
      <c r="F308" s="8" t="e">
        <f t="array" ref="F308">AVERAGE(IF( [1]!tabla1[ACT_ID] = A308, [1]!tabla1[NO_UTILIZADO]))</f>
        <v>#REF!</v>
      </c>
      <c r="G308">
        <f t="array" ref="G308">COUNT(IF( [1]!tabla1[ACT_ID] = A308, [1]!tabla1[FECHA_DESPACHO]))</f>
        <v>0</v>
      </c>
      <c r="H308" s="2" t="e">
        <f t="shared" si="12"/>
        <v>#REF!</v>
      </c>
      <c r="I308" s="7" t="e">
        <f t="shared" si="13"/>
        <v>#REF!</v>
      </c>
      <c r="J308" s="7" t="e">
        <f t="shared" si="14"/>
        <v>#REF!</v>
      </c>
      <c r="K308" s="9">
        <v>0.5</v>
      </c>
      <c r="L308" s="9"/>
    </row>
    <row r="309" spans="1:12" x14ac:dyDescent="0.25">
      <c r="A309">
        <v>23565</v>
      </c>
      <c r="B309" s="7" t="e">
        <f t="array" ref="B309">MAX(IF( [1]!tabla1[ACT_ID] = A309, [1]!tabla1[max_carga]))</f>
        <v>#REF!</v>
      </c>
      <c r="C309" s="7" t="e">
        <f t="array" ref="C309">AVERAGE(IF( [1]!tabla1[ACT_ID] = A309, [1]!tabla1[NIVEL]))</f>
        <v>#REF!</v>
      </c>
      <c r="D309" s="7" t="e">
        <f t="array" ref="D309">MEDIAN(IF( [1]!tabla1[ACT_ID] = A309, [1]!tabla1[NIVEL]))</f>
        <v>#REF!</v>
      </c>
      <c r="E309" s="7" t="e">
        <f t="array" ref="E309">STDEV(IF( [1]!tabla1[ACT_ID] = A309, [1]!tabla1[NIVEL]))</f>
        <v>#REF!</v>
      </c>
      <c r="F309" s="8" t="e">
        <f t="array" ref="F309">AVERAGE(IF( [1]!tabla1[ACT_ID] = A309, [1]!tabla1[NO_UTILIZADO]))</f>
        <v>#REF!</v>
      </c>
      <c r="G309">
        <f t="array" ref="G309">COUNT(IF( [1]!tabla1[ACT_ID] = A309, [1]!tabla1[FECHA_DESPACHO]))</f>
        <v>0</v>
      </c>
      <c r="H309" s="2" t="e">
        <f t="shared" si="12"/>
        <v>#REF!</v>
      </c>
      <c r="I309" s="7" t="e">
        <f t="shared" si="13"/>
        <v>#REF!</v>
      </c>
      <c r="J309" s="7" t="e">
        <f t="shared" si="14"/>
        <v>#REF!</v>
      </c>
      <c r="K309" s="9">
        <v>0.5</v>
      </c>
      <c r="L309" s="9"/>
    </row>
    <row r="310" spans="1:12" x14ac:dyDescent="0.25">
      <c r="A310">
        <v>23566</v>
      </c>
      <c r="B310" s="7" t="e">
        <f t="array" ref="B310">MAX(IF( [1]!tabla1[ACT_ID] = A310, [1]!tabla1[max_carga]))</f>
        <v>#REF!</v>
      </c>
      <c r="C310" s="7" t="e">
        <f t="array" ref="C310">AVERAGE(IF( [1]!tabla1[ACT_ID] = A310, [1]!tabla1[NIVEL]))</f>
        <v>#REF!</v>
      </c>
      <c r="D310" s="7" t="e">
        <f t="array" ref="D310">MEDIAN(IF( [1]!tabla1[ACT_ID] = A310, [1]!tabla1[NIVEL]))</f>
        <v>#REF!</v>
      </c>
      <c r="E310" s="7" t="e">
        <f t="array" ref="E310">STDEV(IF( [1]!tabla1[ACT_ID] = A310, [1]!tabla1[NIVEL]))</f>
        <v>#REF!</v>
      </c>
      <c r="F310" s="8" t="e">
        <f t="array" ref="F310">AVERAGE(IF( [1]!tabla1[ACT_ID] = A310, [1]!tabla1[NO_UTILIZADO]))</f>
        <v>#REF!</v>
      </c>
      <c r="G310">
        <f t="array" ref="G310">COUNT(IF( [1]!tabla1[ACT_ID] = A310, [1]!tabla1[FECHA_DESPACHO]))</f>
        <v>0</v>
      </c>
      <c r="H310" s="2" t="e">
        <f t="shared" si="12"/>
        <v>#REF!</v>
      </c>
      <c r="I310" s="7" t="e">
        <f t="shared" si="13"/>
        <v>#REF!</v>
      </c>
      <c r="J310" s="7" t="e">
        <f t="shared" si="14"/>
        <v>#REF!</v>
      </c>
      <c r="K310" s="9">
        <v>0.5</v>
      </c>
      <c r="L310" s="9"/>
    </row>
    <row r="311" spans="1:12" x14ac:dyDescent="0.25">
      <c r="A311">
        <v>23567</v>
      </c>
      <c r="B311" s="7" t="e">
        <f t="array" ref="B311">MAX(IF( [1]!tabla1[ACT_ID] = A311, [1]!tabla1[max_carga]))</f>
        <v>#REF!</v>
      </c>
      <c r="C311" s="7" t="e">
        <f t="array" ref="C311">AVERAGE(IF( [1]!tabla1[ACT_ID] = A311, [1]!tabla1[NIVEL]))</f>
        <v>#REF!</v>
      </c>
      <c r="D311" s="7" t="e">
        <f t="array" ref="D311">MEDIAN(IF( [1]!tabla1[ACT_ID] = A311, [1]!tabla1[NIVEL]))</f>
        <v>#REF!</v>
      </c>
      <c r="E311" s="7" t="e">
        <f t="array" ref="E311">STDEV(IF( [1]!tabla1[ACT_ID] = A311, [1]!tabla1[NIVEL]))</f>
        <v>#REF!</v>
      </c>
      <c r="F311" s="8" t="e">
        <f t="array" ref="F311">AVERAGE(IF( [1]!tabla1[ACT_ID] = A311, [1]!tabla1[NO_UTILIZADO]))</f>
        <v>#REF!</v>
      </c>
      <c r="G311">
        <f t="array" ref="G311">COUNT(IF( [1]!tabla1[ACT_ID] = A311, [1]!tabla1[FECHA_DESPACHO]))</f>
        <v>0</v>
      </c>
      <c r="H311" s="2" t="e">
        <f t="shared" si="12"/>
        <v>#REF!</v>
      </c>
      <c r="I311" s="7" t="e">
        <f t="shared" si="13"/>
        <v>#REF!</v>
      </c>
      <c r="J311" s="7" t="e">
        <f t="shared" si="14"/>
        <v>#REF!</v>
      </c>
      <c r="K311" s="9">
        <v>0.5</v>
      </c>
      <c r="L311" s="9"/>
    </row>
    <row r="312" spans="1:12" x14ac:dyDescent="0.25">
      <c r="A312">
        <v>23568</v>
      </c>
      <c r="B312" s="7" t="e">
        <f t="array" ref="B312">MAX(IF( [1]!tabla1[ACT_ID] = A312, [1]!tabla1[max_carga]))</f>
        <v>#REF!</v>
      </c>
      <c r="C312" s="7" t="e">
        <f t="array" ref="C312">AVERAGE(IF( [1]!tabla1[ACT_ID] = A312, [1]!tabla1[NIVEL]))</f>
        <v>#REF!</v>
      </c>
      <c r="D312" s="7" t="e">
        <f t="array" ref="D312">MEDIAN(IF( [1]!tabla1[ACT_ID] = A312, [1]!tabla1[NIVEL]))</f>
        <v>#REF!</v>
      </c>
      <c r="E312" s="7" t="e">
        <f t="array" ref="E312">STDEV(IF( [1]!tabla1[ACT_ID] = A312, [1]!tabla1[NIVEL]))</f>
        <v>#REF!</v>
      </c>
      <c r="F312" s="8" t="e">
        <f t="array" ref="F312">AVERAGE(IF( [1]!tabla1[ACT_ID] = A312, [1]!tabla1[NO_UTILIZADO]))</f>
        <v>#REF!</v>
      </c>
      <c r="G312">
        <f t="array" ref="G312">COUNT(IF( [1]!tabla1[ACT_ID] = A312, [1]!tabla1[FECHA_DESPACHO]))</f>
        <v>0</v>
      </c>
      <c r="H312" s="2" t="e">
        <f t="shared" si="12"/>
        <v>#REF!</v>
      </c>
      <c r="I312" s="7" t="e">
        <f t="shared" si="13"/>
        <v>#REF!</v>
      </c>
      <c r="J312" s="7" t="e">
        <f t="shared" si="14"/>
        <v>#REF!</v>
      </c>
      <c r="K312" s="9">
        <v>0.5</v>
      </c>
      <c r="L312" s="9"/>
    </row>
    <row r="313" spans="1:12" x14ac:dyDescent="0.25">
      <c r="A313">
        <v>23569</v>
      </c>
      <c r="B313" s="7" t="e">
        <f t="array" ref="B313">MAX(IF( [1]!tabla1[ACT_ID] = A313, [1]!tabla1[max_carga]))</f>
        <v>#REF!</v>
      </c>
      <c r="C313" s="7" t="e">
        <f t="array" ref="C313">AVERAGE(IF( [1]!tabla1[ACT_ID] = A313, [1]!tabla1[NIVEL]))</f>
        <v>#REF!</v>
      </c>
      <c r="D313" s="7" t="e">
        <f t="array" ref="D313">MEDIAN(IF( [1]!tabla1[ACT_ID] = A313, [1]!tabla1[NIVEL]))</f>
        <v>#REF!</v>
      </c>
      <c r="E313" s="7" t="e">
        <f t="array" ref="E313">STDEV(IF( [1]!tabla1[ACT_ID] = A313, [1]!tabla1[NIVEL]))</f>
        <v>#REF!</v>
      </c>
      <c r="F313" s="8" t="e">
        <f t="array" ref="F313">AVERAGE(IF( [1]!tabla1[ACT_ID] = A313, [1]!tabla1[NO_UTILIZADO]))</f>
        <v>#REF!</v>
      </c>
      <c r="G313">
        <f t="array" ref="G313">COUNT(IF( [1]!tabla1[ACT_ID] = A313, [1]!tabla1[FECHA_DESPACHO]))</f>
        <v>0</v>
      </c>
      <c r="H313" s="2" t="e">
        <f t="shared" si="12"/>
        <v>#REF!</v>
      </c>
      <c r="I313" s="7" t="e">
        <f t="shared" si="13"/>
        <v>#REF!</v>
      </c>
      <c r="J313" s="7" t="e">
        <f t="shared" si="14"/>
        <v>#REF!</v>
      </c>
      <c r="K313" s="9">
        <v>0.5</v>
      </c>
      <c r="L313" s="9"/>
    </row>
    <row r="314" spans="1:12" x14ac:dyDescent="0.25">
      <c r="A314">
        <v>23570</v>
      </c>
      <c r="B314" s="7" t="e">
        <f t="array" ref="B314">MAX(IF( [1]!tabla1[ACT_ID] = A314, [1]!tabla1[max_carga]))</f>
        <v>#REF!</v>
      </c>
      <c r="C314" s="7" t="e">
        <f t="array" ref="C314">AVERAGE(IF( [1]!tabla1[ACT_ID] = A314, [1]!tabla1[NIVEL]))</f>
        <v>#REF!</v>
      </c>
      <c r="D314" s="7" t="e">
        <f t="array" ref="D314">MEDIAN(IF( [1]!tabla1[ACT_ID] = A314, [1]!tabla1[NIVEL]))</f>
        <v>#REF!</v>
      </c>
      <c r="E314" s="7" t="e">
        <f t="array" ref="E314">STDEV(IF( [1]!tabla1[ACT_ID] = A314, [1]!tabla1[NIVEL]))</f>
        <v>#REF!</v>
      </c>
      <c r="F314" s="8" t="e">
        <f t="array" ref="F314">AVERAGE(IF( [1]!tabla1[ACT_ID] = A314, [1]!tabla1[NO_UTILIZADO]))</f>
        <v>#REF!</v>
      </c>
      <c r="G314">
        <f t="array" ref="G314">COUNT(IF( [1]!tabla1[ACT_ID] = A314, [1]!tabla1[FECHA_DESPACHO]))</f>
        <v>0</v>
      </c>
      <c r="H314" s="2" t="e">
        <f t="shared" si="12"/>
        <v>#REF!</v>
      </c>
      <c r="I314" s="7" t="e">
        <f t="shared" si="13"/>
        <v>#REF!</v>
      </c>
      <c r="J314" s="7" t="e">
        <f t="shared" si="14"/>
        <v>#REF!</v>
      </c>
      <c r="K314" s="9">
        <v>0.5</v>
      </c>
      <c r="L314" s="9"/>
    </row>
    <row r="315" spans="1:12" x14ac:dyDescent="0.25">
      <c r="A315">
        <v>23571</v>
      </c>
      <c r="B315" s="7" t="e">
        <f t="array" ref="B315">MAX(IF( [1]!tabla1[ACT_ID] = A315, [1]!tabla1[max_carga]))</f>
        <v>#REF!</v>
      </c>
      <c r="C315" s="7" t="e">
        <f t="array" ref="C315">AVERAGE(IF( [1]!tabla1[ACT_ID] = A315, [1]!tabla1[NIVEL]))</f>
        <v>#REF!</v>
      </c>
      <c r="D315" s="7" t="e">
        <f t="array" ref="D315">MEDIAN(IF( [1]!tabla1[ACT_ID] = A315, [1]!tabla1[NIVEL]))</f>
        <v>#REF!</v>
      </c>
      <c r="E315" s="7" t="e">
        <f t="array" ref="E315">STDEV(IF( [1]!tabla1[ACT_ID] = A315, [1]!tabla1[NIVEL]))</f>
        <v>#REF!</v>
      </c>
      <c r="F315" s="8" t="e">
        <f t="array" ref="F315">AVERAGE(IF( [1]!tabla1[ACT_ID] = A315, [1]!tabla1[NO_UTILIZADO]))</f>
        <v>#REF!</v>
      </c>
      <c r="G315">
        <f t="array" ref="G315">COUNT(IF( [1]!tabla1[ACT_ID] = A315, [1]!tabla1[FECHA_DESPACHO]))</f>
        <v>0</v>
      </c>
      <c r="H315" s="2" t="e">
        <f t="shared" si="12"/>
        <v>#REF!</v>
      </c>
      <c r="I315" s="7" t="e">
        <f t="shared" si="13"/>
        <v>#REF!</v>
      </c>
      <c r="J315" s="7" t="e">
        <f t="shared" si="14"/>
        <v>#REF!</v>
      </c>
      <c r="K315" s="9">
        <v>0.5</v>
      </c>
      <c r="L315" s="9"/>
    </row>
    <row r="316" spans="1:12" x14ac:dyDescent="0.25">
      <c r="A316">
        <v>23572</v>
      </c>
      <c r="B316" s="7" t="e">
        <f t="array" ref="B316">MAX(IF( [1]!tabla1[ACT_ID] = A316, [1]!tabla1[max_carga]))</f>
        <v>#REF!</v>
      </c>
      <c r="C316" s="7" t="e">
        <f t="array" ref="C316">AVERAGE(IF( [1]!tabla1[ACT_ID] = A316, [1]!tabla1[NIVEL]))</f>
        <v>#REF!</v>
      </c>
      <c r="D316" s="7" t="e">
        <f t="array" ref="D316">MEDIAN(IF( [1]!tabla1[ACT_ID] = A316, [1]!tabla1[NIVEL]))</f>
        <v>#REF!</v>
      </c>
      <c r="E316" s="7" t="e">
        <f t="array" ref="E316">STDEV(IF( [1]!tabla1[ACT_ID] = A316, [1]!tabla1[NIVEL]))</f>
        <v>#REF!</v>
      </c>
      <c r="F316" s="8" t="e">
        <f t="array" ref="F316">AVERAGE(IF( [1]!tabla1[ACT_ID] = A316, [1]!tabla1[NO_UTILIZADO]))</f>
        <v>#REF!</v>
      </c>
      <c r="G316">
        <f t="array" ref="G316">COUNT(IF( [1]!tabla1[ACT_ID] = A316, [1]!tabla1[FECHA_DESPACHO]))</f>
        <v>0</v>
      </c>
      <c r="H316" s="2" t="e">
        <f t="shared" si="12"/>
        <v>#REF!</v>
      </c>
      <c r="I316" s="7" t="e">
        <f t="shared" si="13"/>
        <v>#REF!</v>
      </c>
      <c r="J316" s="7" t="e">
        <f t="shared" si="14"/>
        <v>#REF!</v>
      </c>
      <c r="K316" s="9">
        <v>0.5</v>
      </c>
      <c r="L316" s="9"/>
    </row>
    <row r="317" spans="1:12" x14ac:dyDescent="0.25">
      <c r="A317">
        <v>23573</v>
      </c>
      <c r="B317" s="7" t="e">
        <f t="array" ref="B317">MAX(IF( [1]!tabla1[ACT_ID] = A317, [1]!tabla1[max_carga]))</f>
        <v>#REF!</v>
      </c>
      <c r="C317" s="7" t="e">
        <f t="array" ref="C317">AVERAGE(IF( [1]!tabla1[ACT_ID] = A317, [1]!tabla1[NIVEL]))</f>
        <v>#REF!</v>
      </c>
      <c r="D317" s="7" t="e">
        <f t="array" ref="D317">MEDIAN(IF( [1]!tabla1[ACT_ID] = A317, [1]!tabla1[NIVEL]))</f>
        <v>#REF!</v>
      </c>
      <c r="E317" s="7" t="e">
        <f t="array" ref="E317">STDEV(IF( [1]!tabla1[ACT_ID] = A317, [1]!tabla1[NIVEL]))</f>
        <v>#REF!</v>
      </c>
      <c r="F317" s="8" t="e">
        <f t="array" ref="F317">AVERAGE(IF( [1]!tabla1[ACT_ID] = A317, [1]!tabla1[NO_UTILIZADO]))</f>
        <v>#REF!</v>
      </c>
      <c r="G317">
        <f t="array" ref="G317">COUNT(IF( [1]!tabla1[ACT_ID] = A317, [1]!tabla1[FECHA_DESPACHO]))</f>
        <v>0</v>
      </c>
      <c r="H317" s="2" t="e">
        <f t="shared" si="12"/>
        <v>#REF!</v>
      </c>
      <c r="I317" s="7" t="e">
        <f t="shared" si="13"/>
        <v>#REF!</v>
      </c>
      <c r="J317" s="7" t="e">
        <f t="shared" si="14"/>
        <v>#REF!</v>
      </c>
      <c r="K317" s="9">
        <v>0.5</v>
      </c>
      <c r="L317" s="9"/>
    </row>
    <row r="318" spans="1:12" x14ac:dyDescent="0.25">
      <c r="A318">
        <v>23574</v>
      </c>
      <c r="B318" s="7" t="e">
        <f t="array" ref="B318">MAX(IF( [1]!tabla1[ACT_ID] = A318, [1]!tabla1[max_carga]))</f>
        <v>#REF!</v>
      </c>
      <c r="C318" s="7" t="e">
        <f t="array" ref="C318">AVERAGE(IF( [1]!tabla1[ACT_ID] = A318, [1]!tabla1[NIVEL]))</f>
        <v>#REF!</v>
      </c>
      <c r="D318" s="7" t="e">
        <f t="array" ref="D318">MEDIAN(IF( [1]!tabla1[ACT_ID] = A318, [1]!tabla1[NIVEL]))</f>
        <v>#REF!</v>
      </c>
      <c r="E318" s="7" t="e">
        <f t="array" ref="E318">STDEV(IF( [1]!tabla1[ACT_ID] = A318, [1]!tabla1[NIVEL]))</f>
        <v>#REF!</v>
      </c>
      <c r="F318" s="8" t="e">
        <f t="array" ref="F318">AVERAGE(IF( [1]!tabla1[ACT_ID] = A318, [1]!tabla1[NO_UTILIZADO]))</f>
        <v>#REF!</v>
      </c>
      <c r="G318">
        <f t="array" ref="G318">COUNT(IF( [1]!tabla1[ACT_ID] = A318, [1]!tabla1[FECHA_DESPACHO]))</f>
        <v>0</v>
      </c>
      <c r="H318" s="2" t="e">
        <f t="shared" si="12"/>
        <v>#REF!</v>
      </c>
      <c r="I318" s="7" t="e">
        <f t="shared" si="13"/>
        <v>#REF!</v>
      </c>
      <c r="J318" s="7" t="e">
        <f t="shared" si="14"/>
        <v>#REF!</v>
      </c>
      <c r="K318" s="9">
        <v>0.5</v>
      </c>
      <c r="L318" s="9"/>
    </row>
    <row r="319" spans="1:12" x14ac:dyDescent="0.25">
      <c r="A319">
        <v>23575</v>
      </c>
      <c r="B319" s="7" t="e">
        <f t="array" ref="B319">MAX(IF( [1]!tabla1[ACT_ID] = A319, [1]!tabla1[max_carga]))</f>
        <v>#REF!</v>
      </c>
      <c r="C319" s="7" t="e">
        <f t="array" ref="C319">AVERAGE(IF( [1]!tabla1[ACT_ID] = A319, [1]!tabla1[NIVEL]))</f>
        <v>#REF!</v>
      </c>
      <c r="D319" s="7" t="e">
        <f t="array" ref="D319">MEDIAN(IF( [1]!tabla1[ACT_ID] = A319, [1]!tabla1[NIVEL]))</f>
        <v>#REF!</v>
      </c>
      <c r="E319" s="7" t="e">
        <f t="array" ref="E319">STDEV(IF( [1]!tabla1[ACT_ID] = A319, [1]!tabla1[NIVEL]))</f>
        <v>#REF!</v>
      </c>
      <c r="F319" s="8" t="e">
        <f t="array" ref="F319">AVERAGE(IF( [1]!tabla1[ACT_ID] = A319, [1]!tabla1[NO_UTILIZADO]))</f>
        <v>#REF!</v>
      </c>
      <c r="G319">
        <f t="array" ref="G319">COUNT(IF( [1]!tabla1[ACT_ID] = A319, [1]!tabla1[FECHA_DESPACHO]))</f>
        <v>0</v>
      </c>
      <c r="H319" s="2" t="e">
        <f t="shared" si="12"/>
        <v>#REF!</v>
      </c>
      <c r="I319" s="7" t="e">
        <f t="shared" si="13"/>
        <v>#REF!</v>
      </c>
      <c r="J319" s="7" t="e">
        <f t="shared" si="14"/>
        <v>#REF!</v>
      </c>
      <c r="K319" s="9">
        <v>0.5</v>
      </c>
      <c r="L319" s="9"/>
    </row>
    <row r="320" spans="1:12" x14ac:dyDescent="0.25">
      <c r="A320">
        <v>23576</v>
      </c>
      <c r="B320" s="7" t="e">
        <f t="array" ref="B320">MAX(IF( [1]!tabla1[ACT_ID] = A320, [1]!tabla1[max_carga]))</f>
        <v>#REF!</v>
      </c>
      <c r="C320" s="7" t="e">
        <f t="array" ref="C320">AVERAGE(IF( [1]!tabla1[ACT_ID] = A320, [1]!tabla1[NIVEL]))</f>
        <v>#REF!</v>
      </c>
      <c r="D320" s="7" t="e">
        <f t="array" ref="D320">MEDIAN(IF( [1]!tabla1[ACT_ID] = A320, [1]!tabla1[NIVEL]))</f>
        <v>#REF!</v>
      </c>
      <c r="E320" s="7" t="e">
        <f t="array" ref="E320">STDEV(IF( [1]!tabla1[ACT_ID] = A320, [1]!tabla1[NIVEL]))</f>
        <v>#REF!</v>
      </c>
      <c r="F320" s="8" t="e">
        <f t="array" ref="F320">AVERAGE(IF( [1]!tabla1[ACT_ID] = A320, [1]!tabla1[NO_UTILIZADO]))</f>
        <v>#REF!</v>
      </c>
      <c r="G320">
        <f t="array" ref="G320">COUNT(IF( [1]!tabla1[ACT_ID] = A320, [1]!tabla1[FECHA_DESPACHO]))</f>
        <v>0</v>
      </c>
      <c r="H320" s="2" t="e">
        <f t="shared" si="12"/>
        <v>#REF!</v>
      </c>
      <c r="I320" s="7" t="e">
        <f t="shared" si="13"/>
        <v>#REF!</v>
      </c>
      <c r="J320" s="7" t="e">
        <f t="shared" si="14"/>
        <v>#REF!</v>
      </c>
      <c r="K320" s="9">
        <v>0.5</v>
      </c>
      <c r="L320" s="9"/>
    </row>
    <row r="321" spans="1:12" x14ac:dyDescent="0.25">
      <c r="A321">
        <v>23577</v>
      </c>
      <c r="B321" s="7" t="e">
        <f t="array" ref="B321">MAX(IF( [1]!tabla1[ACT_ID] = A321, [1]!tabla1[max_carga]))</f>
        <v>#REF!</v>
      </c>
      <c r="C321" s="7" t="e">
        <f t="array" ref="C321">AVERAGE(IF( [1]!tabla1[ACT_ID] = A321, [1]!tabla1[NIVEL]))</f>
        <v>#REF!</v>
      </c>
      <c r="D321" s="7" t="e">
        <f t="array" ref="D321">MEDIAN(IF( [1]!tabla1[ACT_ID] = A321, [1]!tabla1[NIVEL]))</f>
        <v>#REF!</v>
      </c>
      <c r="E321" s="7" t="e">
        <f t="array" ref="E321">STDEV(IF( [1]!tabla1[ACT_ID] = A321, [1]!tabla1[NIVEL]))</f>
        <v>#REF!</v>
      </c>
      <c r="F321" s="8" t="e">
        <f t="array" ref="F321">AVERAGE(IF( [1]!tabla1[ACT_ID] = A321, [1]!tabla1[NO_UTILIZADO]))</f>
        <v>#REF!</v>
      </c>
      <c r="G321">
        <f t="array" ref="G321">COUNT(IF( [1]!tabla1[ACT_ID] = A321, [1]!tabla1[FECHA_DESPACHO]))</f>
        <v>0</v>
      </c>
      <c r="H321" s="2" t="e">
        <f t="shared" si="12"/>
        <v>#REF!</v>
      </c>
      <c r="I321" s="7" t="e">
        <f t="shared" si="13"/>
        <v>#REF!</v>
      </c>
      <c r="J321" s="7" t="e">
        <f t="shared" si="14"/>
        <v>#REF!</v>
      </c>
      <c r="K321" s="9">
        <v>0.5</v>
      </c>
      <c r="L321" s="9"/>
    </row>
    <row r="322" spans="1:12" x14ac:dyDescent="0.25">
      <c r="A322">
        <v>23578</v>
      </c>
      <c r="B322" s="7" t="e">
        <f t="array" ref="B322">MAX(IF( [1]!tabla1[ACT_ID] = A322, [1]!tabla1[max_carga]))</f>
        <v>#REF!</v>
      </c>
      <c r="C322" s="7" t="e">
        <f t="array" ref="C322">AVERAGE(IF( [1]!tabla1[ACT_ID] = A322, [1]!tabla1[NIVEL]))</f>
        <v>#REF!</v>
      </c>
      <c r="D322" s="7" t="e">
        <f t="array" ref="D322">MEDIAN(IF( [1]!tabla1[ACT_ID] = A322, [1]!tabla1[NIVEL]))</f>
        <v>#REF!</v>
      </c>
      <c r="E322" s="7" t="e">
        <f t="array" ref="E322">STDEV(IF( [1]!tabla1[ACT_ID] = A322, [1]!tabla1[NIVEL]))</f>
        <v>#REF!</v>
      </c>
      <c r="F322" s="8" t="e">
        <f t="array" ref="F322">AVERAGE(IF( [1]!tabla1[ACT_ID] = A322, [1]!tabla1[NO_UTILIZADO]))</f>
        <v>#REF!</v>
      </c>
      <c r="G322">
        <f t="array" ref="G322">COUNT(IF( [1]!tabla1[ACT_ID] = A322, [1]!tabla1[FECHA_DESPACHO]))</f>
        <v>0</v>
      </c>
      <c r="H322" s="2" t="e">
        <f t="shared" si="12"/>
        <v>#REF!</v>
      </c>
      <c r="I322" s="7" t="e">
        <f t="shared" si="13"/>
        <v>#REF!</v>
      </c>
      <c r="J322" s="7" t="e">
        <f t="shared" si="14"/>
        <v>#REF!</v>
      </c>
      <c r="K322" s="9">
        <v>0.5</v>
      </c>
      <c r="L322" s="9"/>
    </row>
    <row r="323" spans="1:12" x14ac:dyDescent="0.25">
      <c r="A323">
        <v>23579</v>
      </c>
      <c r="B323" s="7" t="e">
        <f t="array" ref="B323">MAX(IF( [1]!tabla1[ACT_ID] = A323, [1]!tabla1[max_carga]))</f>
        <v>#REF!</v>
      </c>
      <c r="C323" s="7" t="e">
        <f t="array" ref="C323">AVERAGE(IF( [1]!tabla1[ACT_ID] = A323, [1]!tabla1[NIVEL]))</f>
        <v>#REF!</v>
      </c>
      <c r="D323" s="7" t="e">
        <f t="array" ref="D323">MEDIAN(IF( [1]!tabla1[ACT_ID] = A323, [1]!tabla1[NIVEL]))</f>
        <v>#REF!</v>
      </c>
      <c r="E323" s="7" t="e">
        <f t="array" ref="E323">STDEV(IF( [1]!tabla1[ACT_ID] = A323, [1]!tabla1[NIVEL]))</f>
        <v>#REF!</v>
      </c>
      <c r="F323" s="8" t="e">
        <f t="array" ref="F323">AVERAGE(IF( [1]!tabla1[ACT_ID] = A323, [1]!tabla1[NO_UTILIZADO]))</f>
        <v>#REF!</v>
      </c>
      <c r="G323">
        <f t="array" ref="G323">COUNT(IF( [1]!tabla1[ACT_ID] = A323, [1]!tabla1[FECHA_DESPACHO]))</f>
        <v>0</v>
      </c>
      <c r="H323" s="2" t="e">
        <f t="shared" si="12"/>
        <v>#REF!</v>
      </c>
      <c r="I323" s="7" t="e">
        <f t="shared" si="13"/>
        <v>#REF!</v>
      </c>
      <c r="J323" s="7" t="e">
        <f t="shared" si="14"/>
        <v>#REF!</v>
      </c>
      <c r="K323" s="9">
        <v>0.5</v>
      </c>
      <c r="L323" s="9"/>
    </row>
    <row r="324" spans="1:12" x14ac:dyDescent="0.25">
      <c r="A324">
        <v>23580</v>
      </c>
      <c r="B324" s="7" t="e">
        <f t="array" ref="B324">MAX(IF( [1]!tabla1[ACT_ID] = A324, [1]!tabla1[max_carga]))</f>
        <v>#REF!</v>
      </c>
      <c r="C324" s="7" t="e">
        <f t="array" ref="C324">AVERAGE(IF( [1]!tabla1[ACT_ID] = A324, [1]!tabla1[NIVEL]))</f>
        <v>#REF!</v>
      </c>
      <c r="D324" s="7" t="e">
        <f t="array" ref="D324">MEDIAN(IF( [1]!tabla1[ACT_ID] = A324, [1]!tabla1[NIVEL]))</f>
        <v>#REF!</v>
      </c>
      <c r="E324" s="7" t="e">
        <f t="array" ref="E324">STDEV(IF( [1]!tabla1[ACT_ID] = A324, [1]!tabla1[NIVEL]))</f>
        <v>#REF!</v>
      </c>
      <c r="F324" s="8" t="e">
        <f t="array" ref="F324">AVERAGE(IF( [1]!tabla1[ACT_ID] = A324, [1]!tabla1[NO_UTILIZADO]))</f>
        <v>#REF!</v>
      </c>
      <c r="G324">
        <f t="array" ref="G324">COUNT(IF( [1]!tabla1[ACT_ID] = A324, [1]!tabla1[FECHA_DESPACHO]))</f>
        <v>0</v>
      </c>
      <c r="H324" s="2" t="e">
        <f t="shared" ref="H324:H387" si="15">C324/B324</f>
        <v>#REF!</v>
      </c>
      <c r="I324" s="7" t="e">
        <f t="shared" ref="I324:I387" si="16">G324*C324</f>
        <v>#REF!</v>
      </c>
      <c r="J324" s="7" t="e">
        <f t="shared" ref="J324:J387" si="17">G324*D324</f>
        <v>#REF!</v>
      </c>
      <c r="K324" s="9">
        <v>0.5</v>
      </c>
      <c r="L324" s="9"/>
    </row>
    <row r="325" spans="1:12" x14ac:dyDescent="0.25">
      <c r="A325">
        <v>23581</v>
      </c>
      <c r="B325" s="7" t="e">
        <f t="array" ref="B325">MAX(IF( [1]!tabla1[ACT_ID] = A325, [1]!tabla1[max_carga]))</f>
        <v>#REF!</v>
      </c>
      <c r="C325" s="7" t="e">
        <f t="array" ref="C325">AVERAGE(IF( [1]!tabla1[ACT_ID] = A325, [1]!tabla1[NIVEL]))</f>
        <v>#REF!</v>
      </c>
      <c r="D325" s="7" t="e">
        <f t="array" ref="D325">MEDIAN(IF( [1]!tabla1[ACT_ID] = A325, [1]!tabla1[NIVEL]))</f>
        <v>#REF!</v>
      </c>
      <c r="E325" s="7" t="e">
        <f t="array" ref="E325">STDEV(IF( [1]!tabla1[ACT_ID] = A325, [1]!tabla1[NIVEL]))</f>
        <v>#REF!</v>
      </c>
      <c r="F325" s="8" t="e">
        <f t="array" ref="F325">AVERAGE(IF( [1]!tabla1[ACT_ID] = A325, [1]!tabla1[NO_UTILIZADO]))</f>
        <v>#REF!</v>
      </c>
      <c r="G325">
        <f t="array" ref="G325">COUNT(IF( [1]!tabla1[ACT_ID] = A325, [1]!tabla1[FECHA_DESPACHO]))</f>
        <v>0</v>
      </c>
      <c r="H325" s="2" t="e">
        <f t="shared" si="15"/>
        <v>#REF!</v>
      </c>
      <c r="I325" s="7" t="e">
        <f t="shared" si="16"/>
        <v>#REF!</v>
      </c>
      <c r="J325" s="7" t="e">
        <f t="shared" si="17"/>
        <v>#REF!</v>
      </c>
      <c r="K325" s="9">
        <v>0.5</v>
      </c>
      <c r="L325" s="9"/>
    </row>
    <row r="326" spans="1:12" x14ac:dyDescent="0.25">
      <c r="A326">
        <v>23582</v>
      </c>
      <c r="B326" s="7" t="e">
        <f t="array" ref="B326">MAX(IF( [1]!tabla1[ACT_ID] = A326, [1]!tabla1[max_carga]))</f>
        <v>#REF!</v>
      </c>
      <c r="C326" s="7" t="e">
        <f t="array" ref="C326">AVERAGE(IF( [1]!tabla1[ACT_ID] = A326, [1]!tabla1[NIVEL]))</f>
        <v>#REF!</v>
      </c>
      <c r="D326" s="7" t="e">
        <f t="array" ref="D326">MEDIAN(IF( [1]!tabla1[ACT_ID] = A326, [1]!tabla1[NIVEL]))</f>
        <v>#REF!</v>
      </c>
      <c r="E326" s="7" t="e">
        <f t="array" ref="E326">STDEV(IF( [1]!tabla1[ACT_ID] = A326, [1]!tabla1[NIVEL]))</f>
        <v>#REF!</v>
      </c>
      <c r="F326" s="8" t="e">
        <f t="array" ref="F326">AVERAGE(IF( [1]!tabla1[ACT_ID] = A326, [1]!tabla1[NO_UTILIZADO]))</f>
        <v>#REF!</v>
      </c>
      <c r="G326">
        <f t="array" ref="G326">COUNT(IF( [1]!tabla1[ACT_ID] = A326, [1]!tabla1[FECHA_DESPACHO]))</f>
        <v>0</v>
      </c>
      <c r="H326" s="2" t="e">
        <f t="shared" si="15"/>
        <v>#REF!</v>
      </c>
      <c r="I326" s="7" t="e">
        <f t="shared" si="16"/>
        <v>#REF!</v>
      </c>
      <c r="J326" s="7" t="e">
        <f t="shared" si="17"/>
        <v>#REF!</v>
      </c>
      <c r="K326" s="9">
        <v>0.5</v>
      </c>
      <c r="L326" s="9"/>
    </row>
    <row r="327" spans="1:12" x14ac:dyDescent="0.25">
      <c r="A327">
        <v>23583</v>
      </c>
      <c r="B327" s="7" t="e">
        <f t="array" ref="B327">MAX(IF( [1]!tabla1[ACT_ID] = A327, [1]!tabla1[max_carga]))</f>
        <v>#REF!</v>
      </c>
      <c r="C327" s="7" t="e">
        <f t="array" ref="C327">AVERAGE(IF( [1]!tabla1[ACT_ID] = A327, [1]!tabla1[NIVEL]))</f>
        <v>#REF!</v>
      </c>
      <c r="D327" s="7" t="e">
        <f t="array" ref="D327">MEDIAN(IF( [1]!tabla1[ACT_ID] = A327, [1]!tabla1[NIVEL]))</f>
        <v>#REF!</v>
      </c>
      <c r="E327" s="7" t="e">
        <f t="array" ref="E327">STDEV(IF( [1]!tabla1[ACT_ID] = A327, [1]!tabla1[NIVEL]))</f>
        <v>#REF!</v>
      </c>
      <c r="F327" s="8" t="e">
        <f t="array" ref="F327">AVERAGE(IF( [1]!tabla1[ACT_ID] = A327, [1]!tabla1[NO_UTILIZADO]))</f>
        <v>#REF!</v>
      </c>
      <c r="G327">
        <f t="array" ref="G327">COUNT(IF( [1]!tabla1[ACT_ID] = A327, [1]!tabla1[FECHA_DESPACHO]))</f>
        <v>0</v>
      </c>
      <c r="H327" s="2" t="e">
        <f t="shared" si="15"/>
        <v>#REF!</v>
      </c>
      <c r="I327" s="7" t="e">
        <f t="shared" si="16"/>
        <v>#REF!</v>
      </c>
      <c r="J327" s="7" t="e">
        <f t="shared" si="17"/>
        <v>#REF!</v>
      </c>
      <c r="K327" s="9">
        <v>0.5</v>
      </c>
      <c r="L327" s="9"/>
    </row>
    <row r="328" spans="1:12" x14ac:dyDescent="0.25">
      <c r="A328">
        <v>23584</v>
      </c>
      <c r="B328" s="7" t="e">
        <f t="array" ref="B328">MAX(IF( [1]!tabla1[ACT_ID] = A328, [1]!tabla1[max_carga]))</f>
        <v>#REF!</v>
      </c>
      <c r="C328" s="7" t="e">
        <f t="array" ref="C328">AVERAGE(IF( [1]!tabla1[ACT_ID] = A328, [1]!tabla1[NIVEL]))</f>
        <v>#REF!</v>
      </c>
      <c r="D328" s="7" t="e">
        <f t="array" ref="D328">MEDIAN(IF( [1]!tabla1[ACT_ID] = A328, [1]!tabla1[NIVEL]))</f>
        <v>#REF!</v>
      </c>
      <c r="E328" s="7" t="e">
        <f t="array" ref="E328">STDEV(IF( [1]!tabla1[ACT_ID] = A328, [1]!tabla1[NIVEL]))</f>
        <v>#REF!</v>
      </c>
      <c r="F328" s="8" t="e">
        <f t="array" ref="F328">AVERAGE(IF( [1]!tabla1[ACT_ID] = A328, [1]!tabla1[NO_UTILIZADO]))</f>
        <v>#REF!</v>
      </c>
      <c r="G328">
        <f t="array" ref="G328">COUNT(IF( [1]!tabla1[ACT_ID] = A328, [1]!tabla1[FECHA_DESPACHO]))</f>
        <v>0</v>
      </c>
      <c r="H328" s="2" t="e">
        <f t="shared" si="15"/>
        <v>#REF!</v>
      </c>
      <c r="I328" s="7" t="e">
        <f t="shared" si="16"/>
        <v>#REF!</v>
      </c>
      <c r="J328" s="7" t="e">
        <f t="shared" si="17"/>
        <v>#REF!</v>
      </c>
      <c r="K328" s="9">
        <v>0.5</v>
      </c>
      <c r="L328" s="9"/>
    </row>
    <row r="329" spans="1:12" x14ac:dyDescent="0.25">
      <c r="A329">
        <v>23585</v>
      </c>
      <c r="B329" s="7" t="e">
        <f t="array" ref="B329">MAX(IF( [1]!tabla1[ACT_ID] = A329, [1]!tabla1[max_carga]))</f>
        <v>#REF!</v>
      </c>
      <c r="C329" s="7" t="e">
        <f t="array" ref="C329">AVERAGE(IF( [1]!tabla1[ACT_ID] = A329, [1]!tabla1[NIVEL]))</f>
        <v>#REF!</v>
      </c>
      <c r="D329" s="7" t="e">
        <f t="array" ref="D329">MEDIAN(IF( [1]!tabla1[ACT_ID] = A329, [1]!tabla1[NIVEL]))</f>
        <v>#REF!</v>
      </c>
      <c r="E329" s="7" t="e">
        <f t="array" ref="E329">STDEV(IF( [1]!tabla1[ACT_ID] = A329, [1]!tabla1[NIVEL]))</f>
        <v>#REF!</v>
      </c>
      <c r="F329" s="8" t="e">
        <f t="array" ref="F329">AVERAGE(IF( [1]!tabla1[ACT_ID] = A329, [1]!tabla1[NO_UTILIZADO]))</f>
        <v>#REF!</v>
      </c>
      <c r="G329">
        <f t="array" ref="G329">COUNT(IF( [1]!tabla1[ACT_ID] = A329, [1]!tabla1[FECHA_DESPACHO]))</f>
        <v>0</v>
      </c>
      <c r="H329" s="2" t="e">
        <f t="shared" si="15"/>
        <v>#REF!</v>
      </c>
      <c r="I329" s="7" t="e">
        <f t="shared" si="16"/>
        <v>#REF!</v>
      </c>
      <c r="J329" s="7" t="e">
        <f t="shared" si="17"/>
        <v>#REF!</v>
      </c>
      <c r="K329" s="9">
        <v>0.5</v>
      </c>
      <c r="L329" s="9"/>
    </row>
    <row r="330" spans="1:12" x14ac:dyDescent="0.25">
      <c r="A330">
        <v>23586</v>
      </c>
      <c r="B330" s="7" t="e">
        <f t="array" ref="B330">MAX(IF( [1]!tabla1[ACT_ID] = A330, [1]!tabla1[max_carga]))</f>
        <v>#REF!</v>
      </c>
      <c r="C330" s="7" t="e">
        <f t="array" ref="C330">AVERAGE(IF( [1]!tabla1[ACT_ID] = A330, [1]!tabla1[NIVEL]))</f>
        <v>#REF!</v>
      </c>
      <c r="D330" s="7" t="e">
        <f t="array" ref="D330">MEDIAN(IF( [1]!tabla1[ACT_ID] = A330, [1]!tabla1[NIVEL]))</f>
        <v>#REF!</v>
      </c>
      <c r="E330" s="7" t="e">
        <f t="array" ref="E330">STDEV(IF( [1]!tabla1[ACT_ID] = A330, [1]!tabla1[NIVEL]))</f>
        <v>#REF!</v>
      </c>
      <c r="F330" s="8" t="e">
        <f t="array" ref="F330">AVERAGE(IF( [1]!tabla1[ACT_ID] = A330, [1]!tabla1[NO_UTILIZADO]))</f>
        <v>#REF!</v>
      </c>
      <c r="G330">
        <f t="array" ref="G330">COUNT(IF( [1]!tabla1[ACT_ID] = A330, [1]!tabla1[FECHA_DESPACHO]))</f>
        <v>0</v>
      </c>
      <c r="H330" s="2" t="e">
        <f t="shared" si="15"/>
        <v>#REF!</v>
      </c>
      <c r="I330" s="7" t="e">
        <f t="shared" si="16"/>
        <v>#REF!</v>
      </c>
      <c r="J330" s="7" t="e">
        <f t="shared" si="17"/>
        <v>#REF!</v>
      </c>
      <c r="K330" s="9">
        <v>0.5</v>
      </c>
      <c r="L330" s="9"/>
    </row>
    <row r="331" spans="1:12" x14ac:dyDescent="0.25">
      <c r="A331">
        <v>23587</v>
      </c>
      <c r="B331" s="7" t="e">
        <f t="array" ref="B331">MAX(IF( [1]!tabla1[ACT_ID] = A331, [1]!tabla1[max_carga]))</f>
        <v>#REF!</v>
      </c>
      <c r="C331" s="7" t="e">
        <f t="array" ref="C331">AVERAGE(IF( [1]!tabla1[ACT_ID] = A331, [1]!tabla1[NIVEL]))</f>
        <v>#REF!</v>
      </c>
      <c r="D331" s="7" t="e">
        <f t="array" ref="D331">MEDIAN(IF( [1]!tabla1[ACT_ID] = A331, [1]!tabla1[NIVEL]))</f>
        <v>#REF!</v>
      </c>
      <c r="E331" s="7" t="e">
        <f t="array" ref="E331">STDEV(IF( [1]!tabla1[ACT_ID] = A331, [1]!tabla1[NIVEL]))</f>
        <v>#REF!</v>
      </c>
      <c r="F331" s="8" t="e">
        <f t="array" ref="F331">AVERAGE(IF( [1]!tabla1[ACT_ID] = A331, [1]!tabla1[NO_UTILIZADO]))</f>
        <v>#REF!</v>
      </c>
      <c r="G331">
        <f t="array" ref="G331">COUNT(IF( [1]!tabla1[ACT_ID] = A331, [1]!tabla1[FECHA_DESPACHO]))</f>
        <v>0</v>
      </c>
      <c r="H331" s="2" t="e">
        <f t="shared" si="15"/>
        <v>#REF!</v>
      </c>
      <c r="I331" s="7" t="e">
        <f t="shared" si="16"/>
        <v>#REF!</v>
      </c>
      <c r="J331" s="7" t="e">
        <f t="shared" si="17"/>
        <v>#REF!</v>
      </c>
      <c r="K331" s="9">
        <v>0.5</v>
      </c>
      <c r="L331" s="9"/>
    </row>
    <row r="332" spans="1:12" x14ac:dyDescent="0.25">
      <c r="A332">
        <v>23588</v>
      </c>
      <c r="B332" s="7" t="e">
        <f t="array" ref="B332">MAX(IF( [1]!tabla1[ACT_ID] = A332, [1]!tabla1[max_carga]))</f>
        <v>#REF!</v>
      </c>
      <c r="C332" s="7" t="e">
        <f t="array" ref="C332">AVERAGE(IF( [1]!tabla1[ACT_ID] = A332, [1]!tabla1[NIVEL]))</f>
        <v>#REF!</v>
      </c>
      <c r="D332" s="7" t="e">
        <f t="array" ref="D332">MEDIAN(IF( [1]!tabla1[ACT_ID] = A332, [1]!tabla1[NIVEL]))</f>
        <v>#REF!</v>
      </c>
      <c r="E332" s="7" t="e">
        <f t="array" ref="E332">STDEV(IF( [1]!tabla1[ACT_ID] = A332, [1]!tabla1[NIVEL]))</f>
        <v>#REF!</v>
      </c>
      <c r="F332" s="8" t="e">
        <f t="array" ref="F332">AVERAGE(IF( [1]!tabla1[ACT_ID] = A332, [1]!tabla1[NO_UTILIZADO]))</f>
        <v>#REF!</v>
      </c>
      <c r="G332">
        <f t="array" ref="G332">COUNT(IF( [1]!tabla1[ACT_ID] = A332, [1]!tabla1[FECHA_DESPACHO]))</f>
        <v>0</v>
      </c>
      <c r="H332" s="2" t="e">
        <f t="shared" si="15"/>
        <v>#REF!</v>
      </c>
      <c r="I332" s="7" t="e">
        <f t="shared" si="16"/>
        <v>#REF!</v>
      </c>
      <c r="J332" s="7" t="e">
        <f t="shared" si="17"/>
        <v>#REF!</v>
      </c>
      <c r="K332" s="9">
        <v>0.5</v>
      </c>
      <c r="L332" s="9"/>
    </row>
    <row r="333" spans="1:12" x14ac:dyDescent="0.25">
      <c r="A333">
        <v>23589</v>
      </c>
      <c r="B333" s="7" t="e">
        <f t="array" ref="B333">MAX(IF( [1]!tabla1[ACT_ID] = A333, [1]!tabla1[max_carga]))</f>
        <v>#REF!</v>
      </c>
      <c r="C333" s="7" t="e">
        <f t="array" ref="C333">AVERAGE(IF( [1]!tabla1[ACT_ID] = A333, [1]!tabla1[NIVEL]))</f>
        <v>#REF!</v>
      </c>
      <c r="D333" s="7" t="e">
        <f t="array" ref="D333">MEDIAN(IF( [1]!tabla1[ACT_ID] = A333, [1]!tabla1[NIVEL]))</f>
        <v>#REF!</v>
      </c>
      <c r="E333" s="7" t="e">
        <f t="array" ref="E333">STDEV(IF( [1]!tabla1[ACT_ID] = A333, [1]!tabla1[NIVEL]))</f>
        <v>#REF!</v>
      </c>
      <c r="F333" s="8" t="e">
        <f t="array" ref="F333">AVERAGE(IF( [1]!tabla1[ACT_ID] = A333, [1]!tabla1[NO_UTILIZADO]))</f>
        <v>#REF!</v>
      </c>
      <c r="G333">
        <f t="array" ref="G333">COUNT(IF( [1]!tabla1[ACT_ID] = A333, [1]!tabla1[FECHA_DESPACHO]))</f>
        <v>0</v>
      </c>
      <c r="H333" s="2" t="e">
        <f t="shared" si="15"/>
        <v>#REF!</v>
      </c>
      <c r="I333" s="7" t="e">
        <f t="shared" si="16"/>
        <v>#REF!</v>
      </c>
      <c r="J333" s="7" t="e">
        <f t="shared" si="17"/>
        <v>#REF!</v>
      </c>
      <c r="K333" s="9">
        <v>0.5</v>
      </c>
      <c r="L333" s="9"/>
    </row>
    <row r="334" spans="1:12" x14ac:dyDescent="0.25">
      <c r="A334">
        <v>23590</v>
      </c>
      <c r="B334" s="7" t="e">
        <f t="array" ref="B334">MAX(IF( [1]!tabla1[ACT_ID] = A334, [1]!tabla1[max_carga]))</f>
        <v>#REF!</v>
      </c>
      <c r="C334" s="7" t="e">
        <f t="array" ref="C334">AVERAGE(IF( [1]!tabla1[ACT_ID] = A334, [1]!tabla1[NIVEL]))</f>
        <v>#REF!</v>
      </c>
      <c r="D334" s="7" t="e">
        <f t="array" ref="D334">MEDIAN(IF( [1]!tabla1[ACT_ID] = A334, [1]!tabla1[NIVEL]))</f>
        <v>#REF!</v>
      </c>
      <c r="E334" s="7" t="e">
        <f t="array" ref="E334">STDEV(IF( [1]!tabla1[ACT_ID] = A334, [1]!tabla1[NIVEL]))</f>
        <v>#REF!</v>
      </c>
      <c r="F334" s="8" t="e">
        <f t="array" ref="F334">AVERAGE(IF( [1]!tabla1[ACT_ID] = A334, [1]!tabla1[NO_UTILIZADO]))</f>
        <v>#REF!</v>
      </c>
      <c r="G334">
        <f t="array" ref="G334">COUNT(IF( [1]!tabla1[ACT_ID] = A334, [1]!tabla1[FECHA_DESPACHO]))</f>
        <v>0</v>
      </c>
      <c r="H334" s="2" t="e">
        <f t="shared" si="15"/>
        <v>#REF!</v>
      </c>
      <c r="I334" s="7" t="e">
        <f t="shared" si="16"/>
        <v>#REF!</v>
      </c>
      <c r="J334" s="7" t="e">
        <f t="shared" si="17"/>
        <v>#REF!</v>
      </c>
      <c r="K334" s="9">
        <v>0.5</v>
      </c>
      <c r="L334" s="9"/>
    </row>
    <row r="335" spans="1:12" x14ac:dyDescent="0.25">
      <c r="A335">
        <v>23591</v>
      </c>
      <c r="B335" s="7" t="e">
        <f t="array" ref="B335">MAX(IF( [1]!tabla1[ACT_ID] = A335, [1]!tabla1[max_carga]))</f>
        <v>#REF!</v>
      </c>
      <c r="C335" s="7" t="e">
        <f t="array" ref="C335">AVERAGE(IF( [1]!tabla1[ACT_ID] = A335, [1]!tabla1[NIVEL]))</f>
        <v>#REF!</v>
      </c>
      <c r="D335" s="7" t="e">
        <f t="array" ref="D335">MEDIAN(IF( [1]!tabla1[ACT_ID] = A335, [1]!tabla1[NIVEL]))</f>
        <v>#REF!</v>
      </c>
      <c r="E335" s="7" t="e">
        <f t="array" ref="E335">STDEV(IF( [1]!tabla1[ACT_ID] = A335, [1]!tabla1[NIVEL]))</f>
        <v>#REF!</v>
      </c>
      <c r="F335" s="8" t="e">
        <f t="array" ref="F335">AVERAGE(IF( [1]!tabla1[ACT_ID] = A335, [1]!tabla1[NO_UTILIZADO]))</f>
        <v>#REF!</v>
      </c>
      <c r="G335">
        <f t="array" ref="G335">COUNT(IF( [1]!tabla1[ACT_ID] = A335, [1]!tabla1[FECHA_DESPACHO]))</f>
        <v>0</v>
      </c>
      <c r="H335" s="2" t="e">
        <f t="shared" si="15"/>
        <v>#REF!</v>
      </c>
      <c r="I335" s="7" t="e">
        <f t="shared" si="16"/>
        <v>#REF!</v>
      </c>
      <c r="J335" s="7" t="e">
        <f t="shared" si="17"/>
        <v>#REF!</v>
      </c>
      <c r="K335" s="9">
        <v>0.5</v>
      </c>
      <c r="L335" s="9"/>
    </row>
    <row r="336" spans="1:12" x14ac:dyDescent="0.25">
      <c r="A336">
        <v>23592</v>
      </c>
      <c r="B336" s="7" t="e">
        <f t="array" ref="B336">MAX(IF( [1]!tabla1[ACT_ID] = A336, [1]!tabla1[max_carga]))</f>
        <v>#REF!</v>
      </c>
      <c r="C336" s="7" t="e">
        <f t="array" ref="C336">AVERAGE(IF( [1]!tabla1[ACT_ID] = A336, [1]!tabla1[NIVEL]))</f>
        <v>#REF!</v>
      </c>
      <c r="D336" s="7" t="e">
        <f t="array" ref="D336">MEDIAN(IF( [1]!tabla1[ACT_ID] = A336, [1]!tabla1[NIVEL]))</f>
        <v>#REF!</v>
      </c>
      <c r="E336" s="7" t="e">
        <f t="array" ref="E336">STDEV(IF( [1]!tabla1[ACT_ID] = A336, [1]!tabla1[NIVEL]))</f>
        <v>#REF!</v>
      </c>
      <c r="F336" s="8" t="e">
        <f t="array" ref="F336">AVERAGE(IF( [1]!tabla1[ACT_ID] = A336, [1]!tabla1[NO_UTILIZADO]))</f>
        <v>#REF!</v>
      </c>
      <c r="G336">
        <f t="array" ref="G336">COUNT(IF( [1]!tabla1[ACT_ID] = A336, [1]!tabla1[FECHA_DESPACHO]))</f>
        <v>0</v>
      </c>
      <c r="H336" s="2" t="e">
        <f t="shared" si="15"/>
        <v>#REF!</v>
      </c>
      <c r="I336" s="7" t="e">
        <f t="shared" si="16"/>
        <v>#REF!</v>
      </c>
      <c r="J336" s="7" t="e">
        <f t="shared" si="17"/>
        <v>#REF!</v>
      </c>
      <c r="K336" s="9">
        <v>0.5</v>
      </c>
      <c r="L336" s="9"/>
    </row>
    <row r="337" spans="1:12" x14ac:dyDescent="0.25">
      <c r="A337">
        <v>23593</v>
      </c>
      <c r="B337" s="7" t="e">
        <f t="array" ref="B337">MAX(IF( [1]!tabla1[ACT_ID] = A337, [1]!tabla1[max_carga]))</f>
        <v>#REF!</v>
      </c>
      <c r="C337" s="7" t="e">
        <f t="array" ref="C337">AVERAGE(IF( [1]!tabla1[ACT_ID] = A337, [1]!tabla1[NIVEL]))</f>
        <v>#REF!</v>
      </c>
      <c r="D337" s="7" t="e">
        <f t="array" ref="D337">MEDIAN(IF( [1]!tabla1[ACT_ID] = A337, [1]!tabla1[NIVEL]))</f>
        <v>#REF!</v>
      </c>
      <c r="E337" s="7" t="e">
        <f t="array" ref="E337">STDEV(IF( [1]!tabla1[ACT_ID] = A337, [1]!tabla1[NIVEL]))</f>
        <v>#REF!</v>
      </c>
      <c r="F337" s="8" t="e">
        <f t="array" ref="F337">AVERAGE(IF( [1]!tabla1[ACT_ID] = A337, [1]!tabla1[NO_UTILIZADO]))</f>
        <v>#REF!</v>
      </c>
      <c r="G337">
        <f t="array" ref="G337">COUNT(IF( [1]!tabla1[ACT_ID] = A337, [1]!tabla1[FECHA_DESPACHO]))</f>
        <v>0</v>
      </c>
      <c r="H337" s="2" t="e">
        <f t="shared" si="15"/>
        <v>#REF!</v>
      </c>
      <c r="I337" s="7" t="e">
        <f t="shared" si="16"/>
        <v>#REF!</v>
      </c>
      <c r="J337" s="7" t="e">
        <f t="shared" si="17"/>
        <v>#REF!</v>
      </c>
      <c r="K337" s="9">
        <v>0.5</v>
      </c>
      <c r="L337" s="9"/>
    </row>
    <row r="338" spans="1:12" x14ac:dyDescent="0.25">
      <c r="A338">
        <v>23594</v>
      </c>
      <c r="B338" s="7" t="e">
        <f t="array" ref="B338">MAX(IF( [1]!tabla1[ACT_ID] = A338, [1]!tabla1[max_carga]))</f>
        <v>#REF!</v>
      </c>
      <c r="C338" s="7" t="e">
        <f t="array" ref="C338">AVERAGE(IF( [1]!tabla1[ACT_ID] = A338, [1]!tabla1[NIVEL]))</f>
        <v>#REF!</v>
      </c>
      <c r="D338" s="7" t="e">
        <f t="array" ref="D338">MEDIAN(IF( [1]!tabla1[ACT_ID] = A338, [1]!tabla1[NIVEL]))</f>
        <v>#REF!</v>
      </c>
      <c r="E338" s="7" t="e">
        <f t="array" ref="E338">STDEV(IF( [1]!tabla1[ACT_ID] = A338, [1]!tabla1[NIVEL]))</f>
        <v>#REF!</v>
      </c>
      <c r="F338" s="8" t="e">
        <f t="array" ref="F338">AVERAGE(IF( [1]!tabla1[ACT_ID] = A338, [1]!tabla1[NO_UTILIZADO]))</f>
        <v>#REF!</v>
      </c>
      <c r="G338">
        <f t="array" ref="G338">COUNT(IF( [1]!tabla1[ACT_ID] = A338, [1]!tabla1[FECHA_DESPACHO]))</f>
        <v>0</v>
      </c>
      <c r="H338" s="2" t="e">
        <f t="shared" si="15"/>
        <v>#REF!</v>
      </c>
      <c r="I338" s="7" t="e">
        <f t="shared" si="16"/>
        <v>#REF!</v>
      </c>
      <c r="J338" s="7" t="e">
        <f t="shared" si="17"/>
        <v>#REF!</v>
      </c>
      <c r="K338" s="9">
        <v>0.5</v>
      </c>
      <c r="L338" s="9"/>
    </row>
    <row r="339" spans="1:12" x14ac:dyDescent="0.25">
      <c r="A339">
        <v>23595</v>
      </c>
      <c r="B339" s="7" t="e">
        <f t="array" ref="B339">MAX(IF( [1]!tabla1[ACT_ID] = A339, [1]!tabla1[max_carga]))</f>
        <v>#REF!</v>
      </c>
      <c r="C339" s="7" t="e">
        <f t="array" ref="C339">AVERAGE(IF( [1]!tabla1[ACT_ID] = A339, [1]!tabla1[NIVEL]))</f>
        <v>#REF!</v>
      </c>
      <c r="D339" s="7" t="e">
        <f t="array" ref="D339">MEDIAN(IF( [1]!tabla1[ACT_ID] = A339, [1]!tabla1[NIVEL]))</f>
        <v>#REF!</v>
      </c>
      <c r="E339" s="7" t="e">
        <f t="array" ref="E339">STDEV(IF( [1]!tabla1[ACT_ID] = A339, [1]!tabla1[NIVEL]))</f>
        <v>#REF!</v>
      </c>
      <c r="F339" s="8" t="e">
        <f t="array" ref="F339">AVERAGE(IF( [1]!tabla1[ACT_ID] = A339, [1]!tabla1[NO_UTILIZADO]))</f>
        <v>#REF!</v>
      </c>
      <c r="G339">
        <f t="array" ref="G339">COUNT(IF( [1]!tabla1[ACT_ID] = A339, [1]!tabla1[FECHA_DESPACHO]))</f>
        <v>0</v>
      </c>
      <c r="H339" s="2" t="e">
        <f t="shared" si="15"/>
        <v>#REF!</v>
      </c>
      <c r="I339" s="7" t="e">
        <f t="shared" si="16"/>
        <v>#REF!</v>
      </c>
      <c r="J339" s="7" t="e">
        <f t="shared" si="17"/>
        <v>#REF!</v>
      </c>
      <c r="K339" s="9">
        <v>0.5</v>
      </c>
      <c r="L339" s="9"/>
    </row>
    <row r="340" spans="1:12" x14ac:dyDescent="0.25">
      <c r="A340">
        <v>23596</v>
      </c>
      <c r="B340" s="7" t="e">
        <f t="array" ref="B340">MAX(IF( [1]!tabla1[ACT_ID] = A340, [1]!tabla1[max_carga]))</f>
        <v>#REF!</v>
      </c>
      <c r="C340" s="7" t="e">
        <f t="array" ref="C340">AVERAGE(IF( [1]!tabla1[ACT_ID] = A340, [1]!tabla1[NIVEL]))</f>
        <v>#REF!</v>
      </c>
      <c r="D340" s="7" t="e">
        <f t="array" ref="D340">MEDIAN(IF( [1]!tabla1[ACT_ID] = A340, [1]!tabla1[NIVEL]))</f>
        <v>#REF!</v>
      </c>
      <c r="E340" s="7" t="e">
        <f t="array" ref="E340">STDEV(IF( [1]!tabla1[ACT_ID] = A340, [1]!tabla1[NIVEL]))</f>
        <v>#REF!</v>
      </c>
      <c r="F340" s="8" t="e">
        <f t="array" ref="F340">AVERAGE(IF( [1]!tabla1[ACT_ID] = A340, [1]!tabla1[NO_UTILIZADO]))</f>
        <v>#REF!</v>
      </c>
      <c r="G340">
        <f t="array" ref="G340">COUNT(IF( [1]!tabla1[ACT_ID] = A340, [1]!tabla1[FECHA_DESPACHO]))</f>
        <v>0</v>
      </c>
      <c r="H340" s="2" t="e">
        <f t="shared" si="15"/>
        <v>#REF!</v>
      </c>
      <c r="I340" s="7" t="e">
        <f t="shared" si="16"/>
        <v>#REF!</v>
      </c>
      <c r="J340" s="7" t="e">
        <f t="shared" si="17"/>
        <v>#REF!</v>
      </c>
      <c r="K340" s="9">
        <v>0.5</v>
      </c>
      <c r="L340" s="9"/>
    </row>
    <row r="341" spans="1:12" x14ac:dyDescent="0.25">
      <c r="A341">
        <v>23597</v>
      </c>
      <c r="B341" s="7" t="e">
        <f t="array" ref="B341">MAX(IF( [1]!tabla1[ACT_ID] = A341, [1]!tabla1[max_carga]))</f>
        <v>#REF!</v>
      </c>
      <c r="C341" s="7" t="e">
        <f t="array" ref="C341">AVERAGE(IF( [1]!tabla1[ACT_ID] = A341, [1]!tabla1[NIVEL]))</f>
        <v>#REF!</v>
      </c>
      <c r="D341" s="7" t="e">
        <f t="array" ref="D341">MEDIAN(IF( [1]!tabla1[ACT_ID] = A341, [1]!tabla1[NIVEL]))</f>
        <v>#REF!</v>
      </c>
      <c r="E341" s="7" t="e">
        <f t="array" ref="E341">STDEV(IF( [1]!tabla1[ACT_ID] = A341, [1]!tabla1[NIVEL]))</f>
        <v>#REF!</v>
      </c>
      <c r="F341" s="8" t="e">
        <f t="array" ref="F341">AVERAGE(IF( [1]!tabla1[ACT_ID] = A341, [1]!tabla1[NO_UTILIZADO]))</f>
        <v>#REF!</v>
      </c>
      <c r="G341">
        <f t="array" ref="G341">COUNT(IF( [1]!tabla1[ACT_ID] = A341, [1]!tabla1[FECHA_DESPACHO]))</f>
        <v>0</v>
      </c>
      <c r="H341" s="2" t="e">
        <f t="shared" si="15"/>
        <v>#REF!</v>
      </c>
      <c r="I341" s="7" t="e">
        <f t="shared" si="16"/>
        <v>#REF!</v>
      </c>
      <c r="J341" s="7" t="e">
        <f t="shared" si="17"/>
        <v>#REF!</v>
      </c>
      <c r="K341" s="9">
        <v>0.5</v>
      </c>
      <c r="L341" s="9"/>
    </row>
    <row r="342" spans="1:12" x14ac:dyDescent="0.25">
      <c r="A342">
        <v>23598</v>
      </c>
      <c r="B342" s="7" t="e">
        <f t="array" ref="B342">MAX(IF( [1]!tabla1[ACT_ID] = A342, [1]!tabla1[max_carga]))</f>
        <v>#REF!</v>
      </c>
      <c r="C342" s="7" t="e">
        <f t="array" ref="C342">AVERAGE(IF( [1]!tabla1[ACT_ID] = A342, [1]!tabla1[NIVEL]))</f>
        <v>#REF!</v>
      </c>
      <c r="D342" s="7" t="e">
        <f t="array" ref="D342">MEDIAN(IF( [1]!tabla1[ACT_ID] = A342, [1]!tabla1[NIVEL]))</f>
        <v>#REF!</v>
      </c>
      <c r="E342" s="7" t="e">
        <f t="array" ref="E342">STDEV(IF( [1]!tabla1[ACT_ID] = A342, [1]!tabla1[NIVEL]))</f>
        <v>#REF!</v>
      </c>
      <c r="F342" s="8" t="e">
        <f t="array" ref="F342">AVERAGE(IF( [1]!tabla1[ACT_ID] = A342, [1]!tabla1[NO_UTILIZADO]))</f>
        <v>#REF!</v>
      </c>
      <c r="G342">
        <f t="array" ref="G342">COUNT(IF( [1]!tabla1[ACT_ID] = A342, [1]!tabla1[FECHA_DESPACHO]))</f>
        <v>0</v>
      </c>
      <c r="H342" s="2" t="e">
        <f t="shared" si="15"/>
        <v>#REF!</v>
      </c>
      <c r="I342" s="7" t="e">
        <f t="shared" si="16"/>
        <v>#REF!</v>
      </c>
      <c r="J342" s="7" t="e">
        <f t="shared" si="17"/>
        <v>#REF!</v>
      </c>
      <c r="K342" s="9">
        <v>0.5</v>
      </c>
      <c r="L342" s="9"/>
    </row>
    <row r="343" spans="1:12" x14ac:dyDescent="0.25">
      <c r="A343">
        <v>23599</v>
      </c>
      <c r="B343" s="7" t="e">
        <f t="array" ref="B343">MAX(IF( [1]!tabla1[ACT_ID] = A343, [1]!tabla1[max_carga]))</f>
        <v>#REF!</v>
      </c>
      <c r="C343" s="7" t="e">
        <f t="array" ref="C343">AVERAGE(IF( [1]!tabla1[ACT_ID] = A343, [1]!tabla1[NIVEL]))</f>
        <v>#REF!</v>
      </c>
      <c r="D343" s="7" t="e">
        <f t="array" ref="D343">MEDIAN(IF( [1]!tabla1[ACT_ID] = A343, [1]!tabla1[NIVEL]))</f>
        <v>#REF!</v>
      </c>
      <c r="E343" s="7" t="e">
        <f t="array" ref="E343">STDEV(IF( [1]!tabla1[ACT_ID] = A343, [1]!tabla1[NIVEL]))</f>
        <v>#REF!</v>
      </c>
      <c r="F343" s="8" t="e">
        <f t="array" ref="F343">AVERAGE(IF( [1]!tabla1[ACT_ID] = A343, [1]!tabla1[NO_UTILIZADO]))</f>
        <v>#REF!</v>
      </c>
      <c r="G343">
        <f t="array" ref="G343">COUNT(IF( [1]!tabla1[ACT_ID] = A343, [1]!tabla1[FECHA_DESPACHO]))</f>
        <v>0</v>
      </c>
      <c r="H343" s="2" t="e">
        <f t="shared" si="15"/>
        <v>#REF!</v>
      </c>
      <c r="I343" s="7" t="e">
        <f t="shared" si="16"/>
        <v>#REF!</v>
      </c>
      <c r="J343" s="7" t="e">
        <f t="shared" si="17"/>
        <v>#REF!</v>
      </c>
      <c r="K343" s="9">
        <v>0.5</v>
      </c>
      <c r="L343" s="9"/>
    </row>
    <row r="344" spans="1:12" x14ac:dyDescent="0.25">
      <c r="A344">
        <v>24010</v>
      </c>
      <c r="B344" s="7" t="e">
        <f t="array" ref="B344">MAX(IF( [1]!tabla1[ACT_ID] = A344, [1]!tabla1[max_carga]))</f>
        <v>#REF!</v>
      </c>
      <c r="C344" s="7" t="e">
        <f t="array" ref="C344">AVERAGE(IF( [1]!tabla1[ACT_ID] = A344, [1]!tabla1[NIVEL]))</f>
        <v>#REF!</v>
      </c>
      <c r="D344" s="7" t="e">
        <f t="array" ref="D344">MEDIAN(IF( [1]!tabla1[ACT_ID] = A344, [1]!tabla1[NIVEL]))</f>
        <v>#REF!</v>
      </c>
      <c r="E344" s="7" t="e">
        <f t="array" ref="E344">STDEV(IF( [1]!tabla1[ACT_ID] = A344, [1]!tabla1[NIVEL]))</f>
        <v>#REF!</v>
      </c>
      <c r="F344" s="8" t="e">
        <f t="array" ref="F344">AVERAGE(IF( [1]!tabla1[ACT_ID] = A344, [1]!tabla1[NO_UTILIZADO]))</f>
        <v>#REF!</v>
      </c>
      <c r="G344">
        <f t="array" ref="G344">COUNT(IF( [1]!tabla1[ACT_ID] = A344, [1]!tabla1[FECHA_DESPACHO]))</f>
        <v>0</v>
      </c>
      <c r="H344" s="2" t="e">
        <f t="shared" si="15"/>
        <v>#REF!</v>
      </c>
      <c r="I344" s="7" t="e">
        <f t="shared" si="16"/>
        <v>#REF!</v>
      </c>
      <c r="J344" s="7" t="e">
        <f t="shared" si="17"/>
        <v>#REF!</v>
      </c>
      <c r="K344" s="9">
        <v>0.5</v>
      </c>
      <c r="L344" s="9"/>
    </row>
    <row r="345" spans="1:12" x14ac:dyDescent="0.25">
      <c r="A345">
        <v>24011</v>
      </c>
      <c r="B345" s="7" t="e">
        <f t="array" ref="B345">MAX(IF( [1]!tabla1[ACT_ID] = A345, [1]!tabla1[max_carga]))</f>
        <v>#REF!</v>
      </c>
      <c r="C345" s="7" t="e">
        <f t="array" ref="C345">AVERAGE(IF( [1]!tabla1[ACT_ID] = A345, [1]!tabla1[NIVEL]))</f>
        <v>#REF!</v>
      </c>
      <c r="D345" s="7" t="e">
        <f t="array" ref="D345">MEDIAN(IF( [1]!tabla1[ACT_ID] = A345, [1]!tabla1[NIVEL]))</f>
        <v>#REF!</v>
      </c>
      <c r="E345" s="7" t="e">
        <f t="array" ref="E345">STDEV(IF( [1]!tabla1[ACT_ID] = A345, [1]!tabla1[NIVEL]))</f>
        <v>#REF!</v>
      </c>
      <c r="F345" s="8" t="e">
        <f t="array" ref="F345">AVERAGE(IF( [1]!tabla1[ACT_ID] = A345, [1]!tabla1[NO_UTILIZADO]))</f>
        <v>#REF!</v>
      </c>
      <c r="G345">
        <f t="array" ref="G345">COUNT(IF( [1]!tabla1[ACT_ID] = A345, [1]!tabla1[FECHA_DESPACHO]))</f>
        <v>0</v>
      </c>
      <c r="H345" s="2" t="e">
        <f t="shared" si="15"/>
        <v>#REF!</v>
      </c>
      <c r="I345" s="7" t="e">
        <f t="shared" si="16"/>
        <v>#REF!</v>
      </c>
      <c r="J345" s="7" t="e">
        <f t="shared" si="17"/>
        <v>#REF!</v>
      </c>
      <c r="K345" s="9">
        <v>0.5</v>
      </c>
      <c r="L345" s="9"/>
    </row>
    <row r="346" spans="1:12" x14ac:dyDescent="0.25">
      <c r="A346">
        <v>24012</v>
      </c>
      <c r="B346" s="7" t="e">
        <f t="array" ref="B346">MAX(IF( [1]!tabla1[ACT_ID] = A346, [1]!tabla1[max_carga]))</f>
        <v>#REF!</v>
      </c>
      <c r="C346" s="7" t="e">
        <f t="array" ref="C346">AVERAGE(IF( [1]!tabla1[ACT_ID] = A346, [1]!tabla1[NIVEL]))</f>
        <v>#REF!</v>
      </c>
      <c r="D346" s="7" t="e">
        <f t="array" ref="D346">MEDIAN(IF( [1]!tabla1[ACT_ID] = A346, [1]!tabla1[NIVEL]))</f>
        <v>#REF!</v>
      </c>
      <c r="E346" s="7" t="e">
        <f t="array" ref="E346">STDEV(IF( [1]!tabla1[ACT_ID] = A346, [1]!tabla1[NIVEL]))</f>
        <v>#REF!</v>
      </c>
      <c r="F346" s="8" t="e">
        <f t="array" ref="F346">AVERAGE(IF( [1]!tabla1[ACT_ID] = A346, [1]!tabla1[NO_UTILIZADO]))</f>
        <v>#REF!</v>
      </c>
      <c r="G346">
        <f t="array" ref="G346">COUNT(IF( [1]!tabla1[ACT_ID] = A346, [1]!tabla1[FECHA_DESPACHO]))</f>
        <v>0</v>
      </c>
      <c r="H346" s="2" t="e">
        <f t="shared" si="15"/>
        <v>#REF!</v>
      </c>
      <c r="I346" s="7" t="e">
        <f t="shared" si="16"/>
        <v>#REF!</v>
      </c>
      <c r="J346" s="7" t="e">
        <f t="shared" si="17"/>
        <v>#REF!</v>
      </c>
      <c r="K346" s="9">
        <v>0.5</v>
      </c>
      <c r="L346" s="9"/>
    </row>
    <row r="347" spans="1:12" x14ac:dyDescent="0.25">
      <c r="A347">
        <v>2403</v>
      </c>
      <c r="B347" s="7" t="e">
        <f t="array" ref="B347">MAX(IF( [1]!tabla1[ACT_ID] = A347, [1]!tabla1[max_carga]))</f>
        <v>#REF!</v>
      </c>
      <c r="C347" s="7" t="e">
        <f t="array" ref="C347">AVERAGE(IF( [1]!tabla1[ACT_ID] = A347, [1]!tabla1[NIVEL]))</f>
        <v>#REF!</v>
      </c>
      <c r="D347" s="7" t="e">
        <f t="array" ref="D347">MEDIAN(IF( [1]!tabla1[ACT_ID] = A347, [1]!tabla1[NIVEL]))</f>
        <v>#REF!</v>
      </c>
      <c r="E347" s="7" t="e">
        <f t="array" ref="E347">STDEV(IF( [1]!tabla1[ACT_ID] = A347, [1]!tabla1[NIVEL]))</f>
        <v>#REF!</v>
      </c>
      <c r="F347" s="8" t="e">
        <f t="array" ref="F347">AVERAGE(IF( [1]!tabla1[ACT_ID] = A347, [1]!tabla1[NO_UTILIZADO]))</f>
        <v>#REF!</v>
      </c>
      <c r="G347">
        <f t="array" ref="G347">COUNT(IF( [1]!tabla1[ACT_ID] = A347, [1]!tabla1[FECHA_DESPACHO]))</f>
        <v>0</v>
      </c>
      <c r="H347" s="2" t="e">
        <f t="shared" si="15"/>
        <v>#REF!</v>
      </c>
      <c r="I347" s="7" t="e">
        <f t="shared" si="16"/>
        <v>#REF!</v>
      </c>
      <c r="J347" s="7" t="e">
        <f t="shared" si="17"/>
        <v>#REF!</v>
      </c>
      <c r="K347" s="9">
        <v>0.5</v>
      </c>
      <c r="L347" s="9"/>
    </row>
    <row r="348" spans="1:12" x14ac:dyDescent="0.25">
      <c r="A348">
        <v>2404</v>
      </c>
      <c r="B348" s="7" t="e">
        <f t="array" ref="B348">MAX(IF( [1]!tabla1[ACT_ID] = A348, [1]!tabla1[max_carga]))</f>
        <v>#REF!</v>
      </c>
      <c r="C348" s="7" t="e">
        <f t="array" ref="C348">AVERAGE(IF( [1]!tabla1[ACT_ID] = A348, [1]!tabla1[NIVEL]))</f>
        <v>#REF!</v>
      </c>
      <c r="D348" s="7" t="e">
        <f t="array" ref="D348">MEDIAN(IF( [1]!tabla1[ACT_ID] = A348, [1]!tabla1[NIVEL]))</f>
        <v>#REF!</v>
      </c>
      <c r="E348" s="7" t="e">
        <f t="array" ref="E348">STDEV(IF( [1]!tabla1[ACT_ID] = A348, [1]!tabla1[NIVEL]))</f>
        <v>#REF!</v>
      </c>
      <c r="F348" s="8" t="e">
        <f t="array" ref="F348">AVERAGE(IF( [1]!tabla1[ACT_ID] = A348, [1]!tabla1[NO_UTILIZADO]))</f>
        <v>#REF!</v>
      </c>
      <c r="G348">
        <f t="array" ref="G348">COUNT(IF( [1]!tabla1[ACT_ID] = A348, [1]!tabla1[FECHA_DESPACHO]))</f>
        <v>0</v>
      </c>
      <c r="H348" s="2" t="e">
        <f t="shared" si="15"/>
        <v>#REF!</v>
      </c>
      <c r="I348" s="7" t="e">
        <f t="shared" si="16"/>
        <v>#REF!</v>
      </c>
      <c r="J348" s="7" t="e">
        <f t="shared" si="17"/>
        <v>#REF!</v>
      </c>
      <c r="K348" s="9">
        <v>0.5</v>
      </c>
      <c r="L348" s="9"/>
    </row>
    <row r="349" spans="1:12" x14ac:dyDescent="0.25">
      <c r="A349">
        <v>2405</v>
      </c>
      <c r="B349" s="7" t="e">
        <f t="array" ref="B349">MAX(IF( [1]!tabla1[ACT_ID] = A349, [1]!tabla1[max_carga]))</f>
        <v>#REF!</v>
      </c>
      <c r="C349" s="7" t="e">
        <f t="array" ref="C349">AVERAGE(IF( [1]!tabla1[ACT_ID] = A349, [1]!tabla1[NIVEL]))</f>
        <v>#REF!</v>
      </c>
      <c r="D349" s="7" t="e">
        <f t="array" ref="D349">MEDIAN(IF( [1]!tabla1[ACT_ID] = A349, [1]!tabla1[NIVEL]))</f>
        <v>#REF!</v>
      </c>
      <c r="E349" s="7" t="e">
        <f t="array" ref="E349">STDEV(IF( [1]!tabla1[ACT_ID] = A349, [1]!tabla1[NIVEL]))</f>
        <v>#REF!</v>
      </c>
      <c r="F349" s="8" t="e">
        <f t="array" ref="F349">AVERAGE(IF( [1]!tabla1[ACT_ID] = A349, [1]!tabla1[NO_UTILIZADO]))</f>
        <v>#REF!</v>
      </c>
      <c r="G349">
        <f t="array" ref="G349">COUNT(IF( [1]!tabla1[ACT_ID] = A349, [1]!tabla1[FECHA_DESPACHO]))</f>
        <v>0</v>
      </c>
      <c r="H349" s="2" t="e">
        <f t="shared" si="15"/>
        <v>#REF!</v>
      </c>
      <c r="I349" s="7" t="e">
        <f t="shared" si="16"/>
        <v>#REF!</v>
      </c>
      <c r="J349" s="7" t="e">
        <f t="shared" si="17"/>
        <v>#REF!</v>
      </c>
      <c r="K349" s="9">
        <v>0.5</v>
      </c>
      <c r="L349" s="9"/>
    </row>
    <row r="350" spans="1:12" x14ac:dyDescent="0.25">
      <c r="A350">
        <v>2406</v>
      </c>
      <c r="B350" s="7" t="e">
        <f t="array" ref="B350">MAX(IF( [1]!tabla1[ACT_ID] = A350, [1]!tabla1[max_carga]))</f>
        <v>#REF!</v>
      </c>
      <c r="C350" s="7" t="e">
        <f t="array" ref="C350">AVERAGE(IF( [1]!tabla1[ACT_ID] = A350, [1]!tabla1[NIVEL]))</f>
        <v>#REF!</v>
      </c>
      <c r="D350" s="7" t="e">
        <f t="array" ref="D350">MEDIAN(IF( [1]!tabla1[ACT_ID] = A350, [1]!tabla1[NIVEL]))</f>
        <v>#REF!</v>
      </c>
      <c r="E350" s="7" t="e">
        <f t="array" ref="E350">STDEV(IF( [1]!tabla1[ACT_ID] = A350, [1]!tabla1[NIVEL]))</f>
        <v>#REF!</v>
      </c>
      <c r="F350" s="8" t="e">
        <f t="array" ref="F350">AVERAGE(IF( [1]!tabla1[ACT_ID] = A350, [1]!tabla1[NO_UTILIZADO]))</f>
        <v>#REF!</v>
      </c>
      <c r="G350">
        <f t="array" ref="G350">COUNT(IF( [1]!tabla1[ACT_ID] = A350, [1]!tabla1[FECHA_DESPACHO]))</f>
        <v>0</v>
      </c>
      <c r="H350" s="2" t="e">
        <f t="shared" si="15"/>
        <v>#REF!</v>
      </c>
      <c r="I350" s="7" t="e">
        <f t="shared" si="16"/>
        <v>#REF!</v>
      </c>
      <c r="J350" s="7" t="e">
        <f t="shared" si="17"/>
        <v>#REF!</v>
      </c>
      <c r="K350" s="9">
        <v>0.5</v>
      </c>
      <c r="L350" s="9"/>
    </row>
    <row r="351" spans="1:12" x14ac:dyDescent="0.25">
      <c r="A351">
        <v>2407</v>
      </c>
      <c r="B351" s="7" t="e">
        <f t="array" ref="B351">MAX(IF( [1]!tabla1[ACT_ID] = A351, [1]!tabla1[max_carga]))</f>
        <v>#REF!</v>
      </c>
      <c r="C351" s="7" t="e">
        <f t="array" ref="C351">AVERAGE(IF( [1]!tabla1[ACT_ID] = A351, [1]!tabla1[NIVEL]))</f>
        <v>#REF!</v>
      </c>
      <c r="D351" s="7" t="e">
        <f t="array" ref="D351">MEDIAN(IF( [1]!tabla1[ACT_ID] = A351, [1]!tabla1[NIVEL]))</f>
        <v>#REF!</v>
      </c>
      <c r="E351" s="7" t="e">
        <f t="array" ref="E351">STDEV(IF( [1]!tabla1[ACT_ID] = A351, [1]!tabla1[NIVEL]))</f>
        <v>#REF!</v>
      </c>
      <c r="F351" s="8" t="e">
        <f t="array" ref="F351">AVERAGE(IF( [1]!tabla1[ACT_ID] = A351, [1]!tabla1[NO_UTILIZADO]))</f>
        <v>#REF!</v>
      </c>
      <c r="G351">
        <f t="array" ref="G351">COUNT(IF( [1]!tabla1[ACT_ID] = A351, [1]!tabla1[FECHA_DESPACHO]))</f>
        <v>0</v>
      </c>
      <c r="H351" s="2" t="e">
        <f t="shared" si="15"/>
        <v>#REF!</v>
      </c>
      <c r="I351" s="7" t="e">
        <f t="shared" si="16"/>
        <v>#REF!</v>
      </c>
      <c r="J351" s="7" t="e">
        <f t="shared" si="17"/>
        <v>#REF!</v>
      </c>
      <c r="K351" s="9">
        <v>0.5</v>
      </c>
      <c r="L351" s="9"/>
    </row>
    <row r="352" spans="1:12" x14ac:dyDescent="0.25">
      <c r="A352">
        <v>2408</v>
      </c>
      <c r="B352" s="7" t="e">
        <f t="array" ref="B352">MAX(IF( [1]!tabla1[ACT_ID] = A352, [1]!tabla1[max_carga]))</f>
        <v>#REF!</v>
      </c>
      <c r="C352" s="7" t="e">
        <f t="array" ref="C352">AVERAGE(IF( [1]!tabla1[ACT_ID] = A352, [1]!tabla1[NIVEL]))</f>
        <v>#REF!</v>
      </c>
      <c r="D352" s="7" t="e">
        <f t="array" ref="D352">MEDIAN(IF( [1]!tabla1[ACT_ID] = A352, [1]!tabla1[NIVEL]))</f>
        <v>#REF!</v>
      </c>
      <c r="E352" s="7" t="e">
        <f t="array" ref="E352">STDEV(IF( [1]!tabla1[ACT_ID] = A352, [1]!tabla1[NIVEL]))</f>
        <v>#REF!</v>
      </c>
      <c r="F352" s="8" t="e">
        <f t="array" ref="F352">AVERAGE(IF( [1]!tabla1[ACT_ID] = A352, [1]!tabla1[NO_UTILIZADO]))</f>
        <v>#REF!</v>
      </c>
      <c r="G352">
        <f t="array" ref="G352">COUNT(IF( [1]!tabla1[ACT_ID] = A352, [1]!tabla1[FECHA_DESPACHO]))</f>
        <v>0</v>
      </c>
      <c r="H352" s="2" t="e">
        <f t="shared" si="15"/>
        <v>#REF!</v>
      </c>
      <c r="I352" s="7" t="e">
        <f t="shared" si="16"/>
        <v>#REF!</v>
      </c>
      <c r="J352" s="7" t="e">
        <f t="shared" si="17"/>
        <v>#REF!</v>
      </c>
      <c r="K352" s="9">
        <v>0.5</v>
      </c>
      <c r="L352" s="9"/>
    </row>
    <row r="353" spans="1:12" x14ac:dyDescent="0.25">
      <c r="A353">
        <v>2409</v>
      </c>
      <c r="B353" s="7" t="e">
        <f t="array" ref="B353">MAX(IF( [1]!tabla1[ACT_ID] = A353, [1]!tabla1[max_carga]))</f>
        <v>#REF!</v>
      </c>
      <c r="C353" s="7" t="e">
        <f t="array" ref="C353">AVERAGE(IF( [1]!tabla1[ACT_ID] = A353, [1]!tabla1[NIVEL]))</f>
        <v>#REF!</v>
      </c>
      <c r="D353" s="7" t="e">
        <f t="array" ref="D353">MEDIAN(IF( [1]!tabla1[ACT_ID] = A353, [1]!tabla1[NIVEL]))</f>
        <v>#REF!</v>
      </c>
      <c r="E353" s="7" t="e">
        <f t="array" ref="E353">STDEV(IF( [1]!tabla1[ACT_ID] = A353, [1]!tabla1[NIVEL]))</f>
        <v>#REF!</v>
      </c>
      <c r="F353" s="8" t="e">
        <f t="array" ref="F353">AVERAGE(IF( [1]!tabla1[ACT_ID] = A353, [1]!tabla1[NO_UTILIZADO]))</f>
        <v>#REF!</v>
      </c>
      <c r="G353">
        <f t="array" ref="G353">COUNT(IF( [1]!tabla1[ACT_ID] = A353, [1]!tabla1[FECHA_DESPACHO]))</f>
        <v>0</v>
      </c>
      <c r="H353" s="2" t="e">
        <f t="shared" si="15"/>
        <v>#REF!</v>
      </c>
      <c r="I353" s="7" t="e">
        <f t="shared" si="16"/>
        <v>#REF!</v>
      </c>
      <c r="J353" s="7" t="e">
        <f t="shared" si="17"/>
        <v>#REF!</v>
      </c>
      <c r="K353" s="9">
        <v>0.5</v>
      </c>
      <c r="L353" s="9"/>
    </row>
    <row r="354" spans="1:12" x14ac:dyDescent="0.25">
      <c r="A354">
        <v>2411</v>
      </c>
      <c r="B354" s="7" t="e">
        <f t="array" ref="B354">MAX(IF( [1]!tabla1[ACT_ID] = A354, [1]!tabla1[max_carga]))</f>
        <v>#REF!</v>
      </c>
      <c r="C354" s="7" t="e">
        <f t="array" ref="C354">AVERAGE(IF( [1]!tabla1[ACT_ID] = A354, [1]!tabla1[NIVEL]))</f>
        <v>#REF!</v>
      </c>
      <c r="D354" s="7" t="e">
        <f t="array" ref="D354">MEDIAN(IF( [1]!tabla1[ACT_ID] = A354, [1]!tabla1[NIVEL]))</f>
        <v>#REF!</v>
      </c>
      <c r="E354" s="7" t="e">
        <f t="array" ref="E354">STDEV(IF( [1]!tabla1[ACT_ID] = A354, [1]!tabla1[NIVEL]))</f>
        <v>#REF!</v>
      </c>
      <c r="F354" s="8" t="e">
        <f t="array" ref="F354">AVERAGE(IF( [1]!tabla1[ACT_ID] = A354, [1]!tabla1[NO_UTILIZADO]))</f>
        <v>#REF!</v>
      </c>
      <c r="G354">
        <f t="array" ref="G354">COUNT(IF( [1]!tabla1[ACT_ID] = A354, [1]!tabla1[FECHA_DESPACHO]))</f>
        <v>0</v>
      </c>
      <c r="H354" s="2" t="e">
        <f t="shared" si="15"/>
        <v>#REF!</v>
      </c>
      <c r="I354" s="7" t="e">
        <f t="shared" si="16"/>
        <v>#REF!</v>
      </c>
      <c r="J354" s="7" t="e">
        <f t="shared" si="17"/>
        <v>#REF!</v>
      </c>
      <c r="K354" s="9">
        <v>0.5</v>
      </c>
      <c r="L354" s="9"/>
    </row>
    <row r="355" spans="1:12" x14ac:dyDescent="0.25">
      <c r="A355">
        <v>2414</v>
      </c>
      <c r="B355" s="7" t="e">
        <f t="array" ref="B355">MAX(IF( [1]!tabla1[ACT_ID] = A355, [1]!tabla1[max_carga]))</f>
        <v>#REF!</v>
      </c>
      <c r="C355" s="7" t="e">
        <f t="array" ref="C355">AVERAGE(IF( [1]!tabla1[ACT_ID] = A355, [1]!tabla1[NIVEL]))</f>
        <v>#REF!</v>
      </c>
      <c r="D355" s="7" t="e">
        <f t="array" ref="D355">MEDIAN(IF( [1]!tabla1[ACT_ID] = A355, [1]!tabla1[NIVEL]))</f>
        <v>#REF!</v>
      </c>
      <c r="E355" s="7" t="e">
        <f t="array" ref="E355">STDEV(IF( [1]!tabla1[ACT_ID] = A355, [1]!tabla1[NIVEL]))</f>
        <v>#REF!</v>
      </c>
      <c r="F355" s="8" t="e">
        <f t="array" ref="F355">AVERAGE(IF( [1]!tabla1[ACT_ID] = A355, [1]!tabla1[NO_UTILIZADO]))</f>
        <v>#REF!</v>
      </c>
      <c r="G355">
        <f t="array" ref="G355">COUNT(IF( [1]!tabla1[ACT_ID] = A355, [1]!tabla1[FECHA_DESPACHO]))</f>
        <v>0</v>
      </c>
      <c r="H355" s="2" t="e">
        <f t="shared" si="15"/>
        <v>#REF!</v>
      </c>
      <c r="I355" s="7" t="e">
        <f t="shared" si="16"/>
        <v>#REF!</v>
      </c>
      <c r="J355" s="7" t="e">
        <f t="shared" si="17"/>
        <v>#REF!</v>
      </c>
      <c r="K355" s="9">
        <v>0.5</v>
      </c>
      <c r="L355" s="9"/>
    </row>
    <row r="356" spans="1:12" x14ac:dyDescent="0.25">
      <c r="A356">
        <v>2415</v>
      </c>
      <c r="B356" s="7" t="e">
        <f t="array" ref="B356">MAX(IF( [1]!tabla1[ACT_ID] = A356, [1]!tabla1[max_carga]))</f>
        <v>#REF!</v>
      </c>
      <c r="C356" s="7" t="e">
        <f t="array" ref="C356">AVERAGE(IF( [1]!tabla1[ACT_ID] = A356, [1]!tabla1[NIVEL]))</f>
        <v>#REF!</v>
      </c>
      <c r="D356" s="7" t="e">
        <f t="array" ref="D356">MEDIAN(IF( [1]!tabla1[ACT_ID] = A356, [1]!tabla1[NIVEL]))</f>
        <v>#REF!</v>
      </c>
      <c r="E356" s="7" t="e">
        <f t="array" ref="E356">STDEV(IF( [1]!tabla1[ACT_ID] = A356, [1]!tabla1[NIVEL]))</f>
        <v>#REF!</v>
      </c>
      <c r="F356" s="8" t="e">
        <f t="array" ref="F356">AVERAGE(IF( [1]!tabla1[ACT_ID] = A356, [1]!tabla1[NO_UTILIZADO]))</f>
        <v>#REF!</v>
      </c>
      <c r="G356">
        <f t="array" ref="G356">COUNT(IF( [1]!tabla1[ACT_ID] = A356, [1]!tabla1[FECHA_DESPACHO]))</f>
        <v>0</v>
      </c>
      <c r="H356" s="2" t="e">
        <f t="shared" si="15"/>
        <v>#REF!</v>
      </c>
      <c r="I356" s="7" t="e">
        <f t="shared" si="16"/>
        <v>#REF!</v>
      </c>
      <c r="J356" s="7" t="e">
        <f t="shared" si="17"/>
        <v>#REF!</v>
      </c>
      <c r="K356" s="9">
        <v>0.5</v>
      </c>
      <c r="L356" s="9"/>
    </row>
    <row r="357" spans="1:12" x14ac:dyDescent="0.25">
      <c r="A357">
        <v>2416</v>
      </c>
      <c r="B357" s="7" t="e">
        <f t="array" ref="B357">MAX(IF( [1]!tabla1[ACT_ID] = A357, [1]!tabla1[max_carga]))</f>
        <v>#REF!</v>
      </c>
      <c r="C357" s="7" t="e">
        <f t="array" ref="C357">AVERAGE(IF( [1]!tabla1[ACT_ID] = A357, [1]!tabla1[NIVEL]))</f>
        <v>#REF!</v>
      </c>
      <c r="D357" s="7" t="e">
        <f t="array" ref="D357">MEDIAN(IF( [1]!tabla1[ACT_ID] = A357, [1]!tabla1[NIVEL]))</f>
        <v>#REF!</v>
      </c>
      <c r="E357" s="7" t="e">
        <f t="array" ref="E357">STDEV(IF( [1]!tabla1[ACT_ID] = A357, [1]!tabla1[NIVEL]))</f>
        <v>#REF!</v>
      </c>
      <c r="F357" s="8" t="e">
        <f t="array" ref="F357">AVERAGE(IF( [1]!tabla1[ACT_ID] = A357, [1]!tabla1[NO_UTILIZADO]))</f>
        <v>#REF!</v>
      </c>
      <c r="G357">
        <f t="array" ref="G357">COUNT(IF( [1]!tabla1[ACT_ID] = A357, [1]!tabla1[FECHA_DESPACHO]))</f>
        <v>0</v>
      </c>
      <c r="H357" s="2" t="e">
        <f t="shared" si="15"/>
        <v>#REF!</v>
      </c>
      <c r="I357" s="7" t="e">
        <f t="shared" si="16"/>
        <v>#REF!</v>
      </c>
      <c r="J357" s="7" t="e">
        <f t="shared" si="17"/>
        <v>#REF!</v>
      </c>
      <c r="K357" s="9">
        <v>0.5</v>
      </c>
      <c r="L357" s="9"/>
    </row>
    <row r="358" spans="1:12" x14ac:dyDescent="0.25">
      <c r="A358">
        <v>2417</v>
      </c>
      <c r="B358" s="7" t="e">
        <f t="array" ref="B358">MAX(IF( [1]!tabla1[ACT_ID] = A358, [1]!tabla1[max_carga]))</f>
        <v>#REF!</v>
      </c>
      <c r="C358" s="7" t="e">
        <f t="array" ref="C358">AVERAGE(IF( [1]!tabla1[ACT_ID] = A358, [1]!tabla1[NIVEL]))</f>
        <v>#REF!</v>
      </c>
      <c r="D358" s="7" t="e">
        <f t="array" ref="D358">MEDIAN(IF( [1]!tabla1[ACT_ID] = A358, [1]!tabla1[NIVEL]))</f>
        <v>#REF!</v>
      </c>
      <c r="E358" s="7" t="e">
        <f t="array" ref="E358">STDEV(IF( [1]!tabla1[ACT_ID] = A358, [1]!tabla1[NIVEL]))</f>
        <v>#REF!</v>
      </c>
      <c r="F358" s="8" t="e">
        <f t="array" ref="F358">AVERAGE(IF( [1]!tabla1[ACT_ID] = A358, [1]!tabla1[NO_UTILIZADO]))</f>
        <v>#REF!</v>
      </c>
      <c r="G358">
        <f t="array" ref="G358">COUNT(IF( [1]!tabla1[ACT_ID] = A358, [1]!tabla1[FECHA_DESPACHO]))</f>
        <v>0</v>
      </c>
      <c r="H358" s="2" t="e">
        <f t="shared" si="15"/>
        <v>#REF!</v>
      </c>
      <c r="I358" s="7" t="e">
        <f t="shared" si="16"/>
        <v>#REF!</v>
      </c>
      <c r="J358" s="7" t="e">
        <f t="shared" si="17"/>
        <v>#REF!</v>
      </c>
      <c r="K358" s="9">
        <v>0.5</v>
      </c>
      <c r="L358" s="9"/>
    </row>
    <row r="359" spans="1:12" x14ac:dyDescent="0.25">
      <c r="A359">
        <v>2451</v>
      </c>
      <c r="B359" s="7" t="e">
        <f t="array" ref="B359">MAX(IF( [1]!tabla1[ACT_ID] = A359, [1]!tabla1[max_carga]))</f>
        <v>#REF!</v>
      </c>
      <c r="C359" s="7" t="e">
        <f t="array" ref="C359">AVERAGE(IF( [1]!tabla1[ACT_ID] = A359, [1]!tabla1[NIVEL]))</f>
        <v>#REF!</v>
      </c>
      <c r="D359" s="7" t="e">
        <f t="array" ref="D359">MEDIAN(IF( [1]!tabla1[ACT_ID] = A359, [1]!tabla1[NIVEL]))</f>
        <v>#REF!</v>
      </c>
      <c r="E359" s="7" t="e">
        <f t="array" ref="E359">STDEV(IF( [1]!tabla1[ACT_ID] = A359, [1]!tabla1[NIVEL]))</f>
        <v>#REF!</v>
      </c>
      <c r="F359" s="8" t="e">
        <f t="array" ref="F359">AVERAGE(IF( [1]!tabla1[ACT_ID] = A359, [1]!tabla1[NO_UTILIZADO]))</f>
        <v>#REF!</v>
      </c>
      <c r="G359">
        <f t="array" ref="G359">COUNT(IF( [1]!tabla1[ACT_ID] = A359, [1]!tabla1[FECHA_DESPACHO]))</f>
        <v>0</v>
      </c>
      <c r="H359" s="2" t="e">
        <f t="shared" si="15"/>
        <v>#REF!</v>
      </c>
      <c r="I359" s="7" t="e">
        <f t="shared" si="16"/>
        <v>#REF!</v>
      </c>
      <c r="J359" s="7" t="e">
        <f t="shared" si="17"/>
        <v>#REF!</v>
      </c>
      <c r="K359" s="9">
        <v>0.5</v>
      </c>
      <c r="L359" s="9"/>
    </row>
    <row r="360" spans="1:12" x14ac:dyDescent="0.25">
      <c r="A360">
        <v>24511</v>
      </c>
      <c r="B360" s="7" t="e">
        <f t="array" ref="B360">MAX(IF( [1]!tabla1[ACT_ID] = A360, [1]!tabla1[max_carga]))</f>
        <v>#REF!</v>
      </c>
      <c r="C360" s="7" t="e">
        <f t="array" ref="C360">AVERAGE(IF( [1]!tabla1[ACT_ID] = A360, [1]!tabla1[NIVEL]))</f>
        <v>#REF!</v>
      </c>
      <c r="D360" s="7" t="e">
        <f t="array" ref="D360">MEDIAN(IF( [1]!tabla1[ACT_ID] = A360, [1]!tabla1[NIVEL]))</f>
        <v>#REF!</v>
      </c>
      <c r="E360" s="7" t="e">
        <f t="array" ref="E360">STDEV(IF( [1]!tabla1[ACT_ID] = A360, [1]!tabla1[NIVEL]))</f>
        <v>#REF!</v>
      </c>
      <c r="F360" s="8" t="e">
        <f t="array" ref="F360">AVERAGE(IF( [1]!tabla1[ACT_ID] = A360, [1]!tabla1[NO_UTILIZADO]))</f>
        <v>#REF!</v>
      </c>
      <c r="G360">
        <f t="array" ref="G360">COUNT(IF( [1]!tabla1[ACT_ID] = A360, [1]!tabla1[FECHA_DESPACHO]))</f>
        <v>0</v>
      </c>
      <c r="H360" s="2" t="e">
        <f t="shared" si="15"/>
        <v>#REF!</v>
      </c>
      <c r="I360" s="7" t="e">
        <f t="shared" si="16"/>
        <v>#REF!</v>
      </c>
      <c r="J360" s="7" t="e">
        <f t="shared" si="17"/>
        <v>#REF!</v>
      </c>
      <c r="K360" s="9">
        <v>0.5</v>
      </c>
      <c r="L360" s="9"/>
    </row>
    <row r="361" spans="1:12" x14ac:dyDescent="0.25">
      <c r="A361">
        <v>24514</v>
      </c>
      <c r="B361" s="7" t="e">
        <f t="array" ref="B361">MAX(IF( [1]!tabla1[ACT_ID] = A361, [1]!tabla1[max_carga]))</f>
        <v>#REF!</v>
      </c>
      <c r="C361" s="7" t="e">
        <f t="array" ref="C361">AVERAGE(IF( [1]!tabla1[ACT_ID] = A361, [1]!tabla1[NIVEL]))</f>
        <v>#REF!</v>
      </c>
      <c r="D361" s="7" t="e">
        <f t="array" ref="D361">MEDIAN(IF( [1]!tabla1[ACT_ID] = A361, [1]!tabla1[NIVEL]))</f>
        <v>#REF!</v>
      </c>
      <c r="E361" s="7" t="e">
        <f t="array" ref="E361">STDEV(IF( [1]!tabla1[ACT_ID] = A361, [1]!tabla1[NIVEL]))</f>
        <v>#REF!</v>
      </c>
      <c r="F361" s="8" t="e">
        <f t="array" ref="F361">AVERAGE(IF( [1]!tabla1[ACT_ID] = A361, [1]!tabla1[NO_UTILIZADO]))</f>
        <v>#REF!</v>
      </c>
      <c r="G361">
        <f t="array" ref="G361">COUNT(IF( [1]!tabla1[ACT_ID] = A361, [1]!tabla1[FECHA_DESPACHO]))</f>
        <v>0</v>
      </c>
      <c r="H361" s="2" t="e">
        <f t="shared" si="15"/>
        <v>#REF!</v>
      </c>
      <c r="I361" s="7" t="e">
        <f t="shared" si="16"/>
        <v>#REF!</v>
      </c>
      <c r="J361" s="7" t="e">
        <f t="shared" si="17"/>
        <v>#REF!</v>
      </c>
      <c r="K361" s="9">
        <v>0.5</v>
      </c>
      <c r="L361" s="9"/>
    </row>
    <row r="362" spans="1:12" x14ac:dyDescent="0.25">
      <c r="A362">
        <v>24516</v>
      </c>
      <c r="B362" s="7" t="e">
        <f t="array" ref="B362">MAX(IF( [1]!tabla1[ACT_ID] = A362, [1]!tabla1[max_carga]))</f>
        <v>#REF!</v>
      </c>
      <c r="C362" s="7" t="e">
        <f t="array" ref="C362">AVERAGE(IF( [1]!tabla1[ACT_ID] = A362, [1]!tabla1[NIVEL]))</f>
        <v>#REF!</v>
      </c>
      <c r="D362" s="7" t="e">
        <f t="array" ref="D362">MEDIAN(IF( [1]!tabla1[ACT_ID] = A362, [1]!tabla1[NIVEL]))</f>
        <v>#REF!</v>
      </c>
      <c r="E362" s="7" t="e">
        <f t="array" ref="E362">STDEV(IF( [1]!tabla1[ACT_ID] = A362, [1]!tabla1[NIVEL]))</f>
        <v>#REF!</v>
      </c>
      <c r="F362" s="8" t="e">
        <f t="array" ref="F362">AVERAGE(IF( [1]!tabla1[ACT_ID] = A362, [1]!tabla1[NO_UTILIZADO]))</f>
        <v>#REF!</v>
      </c>
      <c r="G362">
        <f t="array" ref="G362">COUNT(IF( [1]!tabla1[ACT_ID] = A362, [1]!tabla1[FECHA_DESPACHO]))</f>
        <v>0</v>
      </c>
      <c r="H362" s="2" t="e">
        <f t="shared" si="15"/>
        <v>#REF!</v>
      </c>
      <c r="I362" s="7" t="e">
        <f t="shared" si="16"/>
        <v>#REF!</v>
      </c>
      <c r="J362" s="7" t="e">
        <f t="shared" si="17"/>
        <v>#REF!</v>
      </c>
      <c r="K362" s="9">
        <v>0.5</v>
      </c>
      <c r="L362" s="9"/>
    </row>
    <row r="363" spans="1:12" x14ac:dyDescent="0.25">
      <c r="A363">
        <v>24517</v>
      </c>
      <c r="B363" s="7" t="e">
        <f t="array" ref="B363">MAX(IF( [1]!tabla1[ACT_ID] = A363, [1]!tabla1[max_carga]))</f>
        <v>#REF!</v>
      </c>
      <c r="C363" s="7" t="e">
        <f t="array" ref="C363">AVERAGE(IF( [1]!tabla1[ACT_ID] = A363, [1]!tabla1[NIVEL]))</f>
        <v>#REF!</v>
      </c>
      <c r="D363" s="7" t="e">
        <f t="array" ref="D363">MEDIAN(IF( [1]!tabla1[ACT_ID] = A363, [1]!tabla1[NIVEL]))</f>
        <v>#REF!</v>
      </c>
      <c r="E363" s="7" t="e">
        <f t="array" ref="E363">STDEV(IF( [1]!tabla1[ACT_ID] = A363, [1]!tabla1[NIVEL]))</f>
        <v>#REF!</v>
      </c>
      <c r="F363" s="8" t="e">
        <f t="array" ref="F363">AVERAGE(IF( [1]!tabla1[ACT_ID] = A363, [1]!tabla1[NO_UTILIZADO]))</f>
        <v>#REF!</v>
      </c>
      <c r="G363">
        <f t="array" ref="G363">COUNT(IF( [1]!tabla1[ACT_ID] = A363, [1]!tabla1[FECHA_DESPACHO]))</f>
        <v>0</v>
      </c>
      <c r="H363" s="2" t="e">
        <f t="shared" si="15"/>
        <v>#REF!</v>
      </c>
      <c r="I363" s="7" t="e">
        <f t="shared" si="16"/>
        <v>#REF!</v>
      </c>
      <c r="J363" s="7" t="e">
        <f t="shared" si="17"/>
        <v>#REF!</v>
      </c>
      <c r="K363" s="9">
        <v>0.5</v>
      </c>
      <c r="L363" s="9"/>
    </row>
    <row r="364" spans="1:12" x14ac:dyDescent="0.25">
      <c r="A364">
        <v>24518</v>
      </c>
      <c r="B364" s="7" t="e">
        <f t="array" ref="B364">MAX(IF( [1]!tabla1[ACT_ID] = A364, [1]!tabla1[max_carga]))</f>
        <v>#REF!</v>
      </c>
      <c r="C364" s="7" t="e">
        <f t="array" ref="C364">AVERAGE(IF( [1]!tabla1[ACT_ID] = A364, [1]!tabla1[NIVEL]))</f>
        <v>#REF!</v>
      </c>
      <c r="D364" s="7" t="e">
        <f t="array" ref="D364">MEDIAN(IF( [1]!tabla1[ACT_ID] = A364, [1]!tabla1[NIVEL]))</f>
        <v>#REF!</v>
      </c>
      <c r="E364" s="7" t="e">
        <f t="array" ref="E364">STDEV(IF( [1]!tabla1[ACT_ID] = A364, [1]!tabla1[NIVEL]))</f>
        <v>#REF!</v>
      </c>
      <c r="F364" s="8" t="e">
        <f t="array" ref="F364">AVERAGE(IF( [1]!tabla1[ACT_ID] = A364, [1]!tabla1[NO_UTILIZADO]))</f>
        <v>#REF!</v>
      </c>
      <c r="G364">
        <f t="array" ref="G364">COUNT(IF( [1]!tabla1[ACT_ID] = A364, [1]!tabla1[FECHA_DESPACHO]))</f>
        <v>0</v>
      </c>
      <c r="H364" s="2" t="e">
        <f t="shared" si="15"/>
        <v>#REF!</v>
      </c>
      <c r="I364" s="7" t="e">
        <f t="shared" si="16"/>
        <v>#REF!</v>
      </c>
      <c r="J364" s="7" t="e">
        <f t="shared" si="17"/>
        <v>#REF!</v>
      </c>
      <c r="K364" s="9">
        <v>0.5</v>
      </c>
      <c r="L364" s="9"/>
    </row>
    <row r="365" spans="1:12" x14ac:dyDescent="0.25">
      <c r="A365">
        <v>24519</v>
      </c>
      <c r="B365" s="7" t="e">
        <f t="array" ref="B365">MAX(IF( [1]!tabla1[ACT_ID] = A365, [1]!tabla1[max_carga]))</f>
        <v>#REF!</v>
      </c>
      <c r="C365" s="7" t="e">
        <f t="array" ref="C365">AVERAGE(IF( [1]!tabla1[ACT_ID] = A365, [1]!tabla1[NIVEL]))</f>
        <v>#REF!</v>
      </c>
      <c r="D365" s="7" t="e">
        <f t="array" ref="D365">MEDIAN(IF( [1]!tabla1[ACT_ID] = A365, [1]!tabla1[NIVEL]))</f>
        <v>#REF!</v>
      </c>
      <c r="E365" s="7" t="e">
        <f t="array" ref="E365">STDEV(IF( [1]!tabla1[ACT_ID] = A365, [1]!tabla1[NIVEL]))</f>
        <v>#REF!</v>
      </c>
      <c r="F365" s="8" t="e">
        <f t="array" ref="F365">AVERAGE(IF( [1]!tabla1[ACT_ID] = A365, [1]!tabla1[NO_UTILIZADO]))</f>
        <v>#REF!</v>
      </c>
      <c r="G365">
        <f t="array" ref="G365">COUNT(IF( [1]!tabla1[ACT_ID] = A365, [1]!tabla1[FECHA_DESPACHO]))</f>
        <v>0</v>
      </c>
      <c r="H365" s="2" t="e">
        <f t="shared" si="15"/>
        <v>#REF!</v>
      </c>
      <c r="I365" s="7" t="e">
        <f t="shared" si="16"/>
        <v>#REF!</v>
      </c>
      <c r="J365" s="7" t="e">
        <f t="shared" si="17"/>
        <v>#REF!</v>
      </c>
      <c r="K365" s="9">
        <v>0.5</v>
      </c>
      <c r="L365" s="9"/>
    </row>
    <row r="366" spans="1:12" x14ac:dyDescent="0.25">
      <c r="A366">
        <v>24520</v>
      </c>
      <c r="B366" s="7" t="e">
        <f t="array" ref="B366">MAX(IF( [1]!tabla1[ACT_ID] = A366, [1]!tabla1[max_carga]))</f>
        <v>#REF!</v>
      </c>
      <c r="C366" s="7" t="e">
        <f t="array" ref="C366">AVERAGE(IF( [1]!tabla1[ACT_ID] = A366, [1]!tabla1[NIVEL]))</f>
        <v>#REF!</v>
      </c>
      <c r="D366" s="7" t="e">
        <f t="array" ref="D366">MEDIAN(IF( [1]!tabla1[ACT_ID] = A366, [1]!tabla1[NIVEL]))</f>
        <v>#REF!</v>
      </c>
      <c r="E366" s="7" t="e">
        <f t="array" ref="E366">STDEV(IF( [1]!tabla1[ACT_ID] = A366, [1]!tabla1[NIVEL]))</f>
        <v>#REF!</v>
      </c>
      <c r="F366" s="8" t="e">
        <f t="array" ref="F366">AVERAGE(IF( [1]!tabla1[ACT_ID] = A366, [1]!tabla1[NO_UTILIZADO]))</f>
        <v>#REF!</v>
      </c>
      <c r="G366">
        <f t="array" ref="G366">COUNT(IF( [1]!tabla1[ACT_ID] = A366, [1]!tabla1[FECHA_DESPACHO]))</f>
        <v>0</v>
      </c>
      <c r="H366" s="2" t="e">
        <f t="shared" si="15"/>
        <v>#REF!</v>
      </c>
      <c r="I366" s="7" t="e">
        <f t="shared" si="16"/>
        <v>#REF!</v>
      </c>
      <c r="J366" s="7" t="e">
        <f t="shared" si="17"/>
        <v>#REF!</v>
      </c>
      <c r="K366" s="9">
        <v>0.5</v>
      </c>
      <c r="L366" s="9"/>
    </row>
    <row r="367" spans="1:12" x14ac:dyDescent="0.25">
      <c r="A367">
        <v>24521</v>
      </c>
      <c r="B367" s="7" t="e">
        <f t="array" ref="B367">MAX(IF( [1]!tabla1[ACT_ID] = A367, [1]!tabla1[max_carga]))</f>
        <v>#REF!</v>
      </c>
      <c r="C367" s="7" t="e">
        <f t="array" ref="C367">AVERAGE(IF( [1]!tabla1[ACT_ID] = A367, [1]!tabla1[NIVEL]))</f>
        <v>#REF!</v>
      </c>
      <c r="D367" s="7" t="e">
        <f t="array" ref="D367">MEDIAN(IF( [1]!tabla1[ACT_ID] = A367, [1]!tabla1[NIVEL]))</f>
        <v>#REF!</v>
      </c>
      <c r="E367" s="7" t="e">
        <f t="array" ref="E367">STDEV(IF( [1]!tabla1[ACT_ID] = A367, [1]!tabla1[NIVEL]))</f>
        <v>#REF!</v>
      </c>
      <c r="F367" s="8" t="e">
        <f t="array" ref="F367">AVERAGE(IF( [1]!tabla1[ACT_ID] = A367, [1]!tabla1[NO_UTILIZADO]))</f>
        <v>#REF!</v>
      </c>
      <c r="G367">
        <f t="array" ref="G367">COUNT(IF( [1]!tabla1[ACT_ID] = A367, [1]!tabla1[FECHA_DESPACHO]))</f>
        <v>0</v>
      </c>
      <c r="H367" s="2" t="e">
        <f t="shared" si="15"/>
        <v>#REF!</v>
      </c>
      <c r="I367" s="7" t="e">
        <f t="shared" si="16"/>
        <v>#REF!</v>
      </c>
      <c r="J367" s="7" t="e">
        <f t="shared" si="17"/>
        <v>#REF!</v>
      </c>
      <c r="K367" s="9">
        <v>0.5</v>
      </c>
      <c r="L367" s="9"/>
    </row>
    <row r="368" spans="1:12" x14ac:dyDescent="0.25">
      <c r="A368">
        <v>24522</v>
      </c>
      <c r="B368" s="7" t="e">
        <f t="array" ref="B368">MAX(IF( [1]!tabla1[ACT_ID] = A368, [1]!tabla1[max_carga]))</f>
        <v>#REF!</v>
      </c>
      <c r="C368" s="7" t="e">
        <f t="array" ref="C368">AVERAGE(IF( [1]!tabla1[ACT_ID] = A368, [1]!tabla1[NIVEL]))</f>
        <v>#REF!</v>
      </c>
      <c r="D368" s="7" t="e">
        <f t="array" ref="D368">MEDIAN(IF( [1]!tabla1[ACT_ID] = A368, [1]!tabla1[NIVEL]))</f>
        <v>#REF!</v>
      </c>
      <c r="E368" s="7" t="e">
        <f t="array" ref="E368">STDEV(IF( [1]!tabla1[ACT_ID] = A368, [1]!tabla1[NIVEL]))</f>
        <v>#REF!</v>
      </c>
      <c r="F368" s="8" t="e">
        <f t="array" ref="F368">AVERAGE(IF( [1]!tabla1[ACT_ID] = A368, [1]!tabla1[NO_UTILIZADO]))</f>
        <v>#REF!</v>
      </c>
      <c r="G368">
        <f t="array" ref="G368">COUNT(IF( [1]!tabla1[ACT_ID] = A368, [1]!tabla1[FECHA_DESPACHO]))</f>
        <v>0</v>
      </c>
      <c r="H368" s="2" t="e">
        <f t="shared" si="15"/>
        <v>#REF!</v>
      </c>
      <c r="I368" s="7" t="e">
        <f t="shared" si="16"/>
        <v>#REF!</v>
      </c>
      <c r="J368" s="7" t="e">
        <f t="shared" si="17"/>
        <v>#REF!</v>
      </c>
      <c r="K368" s="9">
        <v>0.5</v>
      </c>
      <c r="L368" s="9"/>
    </row>
    <row r="369" spans="1:12" x14ac:dyDescent="0.25">
      <c r="A369">
        <v>24523</v>
      </c>
      <c r="B369" s="7" t="e">
        <f t="array" ref="B369">MAX(IF( [1]!tabla1[ACT_ID] = A369, [1]!tabla1[max_carga]))</f>
        <v>#REF!</v>
      </c>
      <c r="C369" s="7" t="e">
        <f t="array" ref="C369">AVERAGE(IF( [1]!tabla1[ACT_ID] = A369, [1]!tabla1[NIVEL]))</f>
        <v>#REF!</v>
      </c>
      <c r="D369" s="7" t="e">
        <f t="array" ref="D369">MEDIAN(IF( [1]!tabla1[ACT_ID] = A369, [1]!tabla1[NIVEL]))</f>
        <v>#REF!</v>
      </c>
      <c r="E369" s="7" t="e">
        <f t="array" ref="E369">STDEV(IF( [1]!tabla1[ACT_ID] = A369, [1]!tabla1[NIVEL]))</f>
        <v>#REF!</v>
      </c>
      <c r="F369" s="8" t="e">
        <f t="array" ref="F369">AVERAGE(IF( [1]!tabla1[ACT_ID] = A369, [1]!tabla1[NO_UTILIZADO]))</f>
        <v>#REF!</v>
      </c>
      <c r="G369">
        <f t="array" ref="G369">COUNT(IF( [1]!tabla1[ACT_ID] = A369, [1]!tabla1[FECHA_DESPACHO]))</f>
        <v>0</v>
      </c>
      <c r="H369" s="2" t="e">
        <f t="shared" si="15"/>
        <v>#REF!</v>
      </c>
      <c r="I369" s="7" t="e">
        <f t="shared" si="16"/>
        <v>#REF!</v>
      </c>
      <c r="J369" s="7" t="e">
        <f t="shared" si="17"/>
        <v>#REF!</v>
      </c>
      <c r="K369" s="9">
        <v>0.5</v>
      </c>
      <c r="L369" s="9"/>
    </row>
    <row r="370" spans="1:12" x14ac:dyDescent="0.25">
      <c r="A370">
        <v>24524</v>
      </c>
      <c r="B370" s="7" t="e">
        <f t="array" ref="B370">MAX(IF( [1]!tabla1[ACT_ID] = A370, [1]!tabla1[max_carga]))</f>
        <v>#REF!</v>
      </c>
      <c r="C370" s="7" t="e">
        <f t="array" ref="C370">AVERAGE(IF( [1]!tabla1[ACT_ID] = A370, [1]!tabla1[NIVEL]))</f>
        <v>#REF!</v>
      </c>
      <c r="D370" s="7" t="e">
        <f t="array" ref="D370">MEDIAN(IF( [1]!tabla1[ACT_ID] = A370, [1]!tabla1[NIVEL]))</f>
        <v>#REF!</v>
      </c>
      <c r="E370" s="7" t="e">
        <f t="array" ref="E370">STDEV(IF( [1]!tabla1[ACT_ID] = A370, [1]!tabla1[NIVEL]))</f>
        <v>#REF!</v>
      </c>
      <c r="F370" s="8" t="e">
        <f t="array" ref="F370">AVERAGE(IF( [1]!tabla1[ACT_ID] = A370, [1]!tabla1[NO_UTILIZADO]))</f>
        <v>#REF!</v>
      </c>
      <c r="G370">
        <f t="array" ref="G370">COUNT(IF( [1]!tabla1[ACT_ID] = A370, [1]!tabla1[FECHA_DESPACHO]))</f>
        <v>0</v>
      </c>
      <c r="H370" s="2" t="e">
        <f t="shared" si="15"/>
        <v>#REF!</v>
      </c>
      <c r="I370" s="7" t="e">
        <f t="shared" si="16"/>
        <v>#REF!</v>
      </c>
      <c r="J370" s="7" t="e">
        <f t="shared" si="17"/>
        <v>#REF!</v>
      </c>
      <c r="K370" s="9">
        <v>0.5</v>
      </c>
      <c r="L370" s="9"/>
    </row>
    <row r="371" spans="1:12" x14ac:dyDescent="0.25">
      <c r="A371">
        <v>24525</v>
      </c>
      <c r="B371" s="7" t="e">
        <f t="array" ref="B371">MAX(IF( [1]!tabla1[ACT_ID] = A371, [1]!tabla1[max_carga]))</f>
        <v>#REF!</v>
      </c>
      <c r="C371" s="7" t="e">
        <f t="array" ref="C371">AVERAGE(IF( [1]!tabla1[ACT_ID] = A371, [1]!tabla1[NIVEL]))</f>
        <v>#REF!</v>
      </c>
      <c r="D371" s="7" t="e">
        <f t="array" ref="D371">MEDIAN(IF( [1]!tabla1[ACT_ID] = A371, [1]!tabla1[NIVEL]))</f>
        <v>#REF!</v>
      </c>
      <c r="E371" s="7" t="e">
        <f t="array" ref="E371">STDEV(IF( [1]!tabla1[ACT_ID] = A371, [1]!tabla1[NIVEL]))</f>
        <v>#REF!</v>
      </c>
      <c r="F371" s="8" t="e">
        <f t="array" ref="F371">AVERAGE(IF( [1]!tabla1[ACT_ID] = A371, [1]!tabla1[NO_UTILIZADO]))</f>
        <v>#REF!</v>
      </c>
      <c r="G371">
        <f t="array" ref="G371">COUNT(IF( [1]!tabla1[ACT_ID] = A371, [1]!tabla1[FECHA_DESPACHO]))</f>
        <v>0</v>
      </c>
      <c r="H371" s="2" t="e">
        <f t="shared" si="15"/>
        <v>#REF!</v>
      </c>
      <c r="I371" s="7" t="e">
        <f t="shared" si="16"/>
        <v>#REF!</v>
      </c>
      <c r="J371" s="7" t="e">
        <f t="shared" si="17"/>
        <v>#REF!</v>
      </c>
      <c r="K371" s="9">
        <v>0.5</v>
      </c>
      <c r="L371" s="9"/>
    </row>
    <row r="372" spans="1:12" x14ac:dyDescent="0.25">
      <c r="A372">
        <v>24526</v>
      </c>
      <c r="B372" s="7" t="e">
        <f t="array" ref="B372">MAX(IF( [1]!tabla1[ACT_ID] = A372, [1]!tabla1[max_carga]))</f>
        <v>#REF!</v>
      </c>
      <c r="C372" s="7" t="e">
        <f t="array" ref="C372">AVERAGE(IF( [1]!tabla1[ACT_ID] = A372, [1]!tabla1[NIVEL]))</f>
        <v>#REF!</v>
      </c>
      <c r="D372" s="7" t="e">
        <f t="array" ref="D372">MEDIAN(IF( [1]!tabla1[ACT_ID] = A372, [1]!tabla1[NIVEL]))</f>
        <v>#REF!</v>
      </c>
      <c r="E372" s="7" t="e">
        <f t="array" ref="E372">STDEV(IF( [1]!tabla1[ACT_ID] = A372, [1]!tabla1[NIVEL]))</f>
        <v>#REF!</v>
      </c>
      <c r="F372" s="8" t="e">
        <f t="array" ref="F372">AVERAGE(IF( [1]!tabla1[ACT_ID] = A372, [1]!tabla1[NO_UTILIZADO]))</f>
        <v>#REF!</v>
      </c>
      <c r="G372">
        <f t="array" ref="G372">COUNT(IF( [1]!tabla1[ACT_ID] = A372, [1]!tabla1[FECHA_DESPACHO]))</f>
        <v>0</v>
      </c>
      <c r="H372" s="2" t="e">
        <f t="shared" si="15"/>
        <v>#REF!</v>
      </c>
      <c r="I372" s="7" t="e">
        <f t="shared" si="16"/>
        <v>#REF!</v>
      </c>
      <c r="J372" s="7" t="e">
        <f t="shared" si="17"/>
        <v>#REF!</v>
      </c>
      <c r="K372" s="9">
        <v>0.5</v>
      </c>
      <c r="L372" s="9"/>
    </row>
    <row r="373" spans="1:12" x14ac:dyDescent="0.25">
      <c r="A373">
        <v>24527</v>
      </c>
      <c r="B373" s="7" t="e">
        <f t="array" ref="B373">MAX(IF( [1]!tabla1[ACT_ID] = A373, [1]!tabla1[max_carga]))</f>
        <v>#REF!</v>
      </c>
      <c r="C373" s="7" t="e">
        <f t="array" ref="C373">AVERAGE(IF( [1]!tabla1[ACT_ID] = A373, [1]!tabla1[NIVEL]))</f>
        <v>#REF!</v>
      </c>
      <c r="D373" s="7" t="e">
        <f t="array" ref="D373">MEDIAN(IF( [1]!tabla1[ACT_ID] = A373, [1]!tabla1[NIVEL]))</f>
        <v>#REF!</v>
      </c>
      <c r="E373" s="7" t="e">
        <f t="array" ref="E373">STDEV(IF( [1]!tabla1[ACT_ID] = A373, [1]!tabla1[NIVEL]))</f>
        <v>#REF!</v>
      </c>
      <c r="F373" s="8" t="e">
        <f t="array" ref="F373">AVERAGE(IF( [1]!tabla1[ACT_ID] = A373, [1]!tabla1[NO_UTILIZADO]))</f>
        <v>#REF!</v>
      </c>
      <c r="G373">
        <f t="array" ref="G373">COUNT(IF( [1]!tabla1[ACT_ID] = A373, [1]!tabla1[FECHA_DESPACHO]))</f>
        <v>0</v>
      </c>
      <c r="H373" s="2" t="e">
        <f t="shared" si="15"/>
        <v>#REF!</v>
      </c>
      <c r="I373" s="7" t="e">
        <f t="shared" si="16"/>
        <v>#REF!</v>
      </c>
      <c r="J373" s="7" t="e">
        <f t="shared" si="17"/>
        <v>#REF!</v>
      </c>
      <c r="K373" s="9">
        <v>0.5</v>
      </c>
      <c r="L373" s="9"/>
    </row>
    <row r="374" spans="1:12" x14ac:dyDescent="0.25">
      <c r="A374">
        <v>24528</v>
      </c>
      <c r="B374" s="7" t="e">
        <f t="array" ref="B374">MAX(IF( [1]!tabla1[ACT_ID] = A374, [1]!tabla1[max_carga]))</f>
        <v>#REF!</v>
      </c>
      <c r="C374" s="7" t="e">
        <f t="array" ref="C374">AVERAGE(IF( [1]!tabla1[ACT_ID] = A374, [1]!tabla1[NIVEL]))</f>
        <v>#REF!</v>
      </c>
      <c r="D374" s="7" t="e">
        <f t="array" ref="D374">MEDIAN(IF( [1]!tabla1[ACT_ID] = A374, [1]!tabla1[NIVEL]))</f>
        <v>#REF!</v>
      </c>
      <c r="E374" s="7" t="e">
        <f t="array" ref="E374">STDEV(IF( [1]!tabla1[ACT_ID] = A374, [1]!tabla1[NIVEL]))</f>
        <v>#REF!</v>
      </c>
      <c r="F374" s="8" t="e">
        <f t="array" ref="F374">AVERAGE(IF( [1]!tabla1[ACT_ID] = A374, [1]!tabla1[NO_UTILIZADO]))</f>
        <v>#REF!</v>
      </c>
      <c r="G374">
        <f t="array" ref="G374">COUNT(IF( [1]!tabla1[ACT_ID] = A374, [1]!tabla1[FECHA_DESPACHO]))</f>
        <v>0</v>
      </c>
      <c r="H374" s="2" t="e">
        <f t="shared" si="15"/>
        <v>#REF!</v>
      </c>
      <c r="I374" s="7" t="e">
        <f t="shared" si="16"/>
        <v>#REF!</v>
      </c>
      <c r="J374" s="7" t="e">
        <f t="shared" si="17"/>
        <v>#REF!</v>
      </c>
      <c r="K374" s="9">
        <v>0.5</v>
      </c>
      <c r="L374" s="9"/>
    </row>
    <row r="375" spans="1:12" x14ac:dyDescent="0.25">
      <c r="A375">
        <v>24529</v>
      </c>
      <c r="B375" s="7" t="e">
        <f t="array" ref="B375">MAX(IF( [1]!tabla1[ACT_ID] = A375, [1]!tabla1[max_carga]))</f>
        <v>#REF!</v>
      </c>
      <c r="C375" s="7" t="e">
        <f t="array" ref="C375">AVERAGE(IF( [1]!tabla1[ACT_ID] = A375, [1]!tabla1[NIVEL]))</f>
        <v>#REF!</v>
      </c>
      <c r="D375" s="7" t="e">
        <f t="array" ref="D375">MEDIAN(IF( [1]!tabla1[ACT_ID] = A375, [1]!tabla1[NIVEL]))</f>
        <v>#REF!</v>
      </c>
      <c r="E375" s="7" t="e">
        <f t="array" ref="E375">STDEV(IF( [1]!tabla1[ACT_ID] = A375, [1]!tabla1[NIVEL]))</f>
        <v>#REF!</v>
      </c>
      <c r="F375" s="8" t="e">
        <f t="array" ref="F375">AVERAGE(IF( [1]!tabla1[ACT_ID] = A375, [1]!tabla1[NO_UTILIZADO]))</f>
        <v>#REF!</v>
      </c>
      <c r="G375">
        <f t="array" ref="G375">COUNT(IF( [1]!tabla1[ACT_ID] = A375, [1]!tabla1[FECHA_DESPACHO]))</f>
        <v>0</v>
      </c>
      <c r="H375" s="2" t="e">
        <f t="shared" si="15"/>
        <v>#REF!</v>
      </c>
      <c r="I375" s="7" t="e">
        <f t="shared" si="16"/>
        <v>#REF!</v>
      </c>
      <c r="J375" s="7" t="e">
        <f t="shared" si="17"/>
        <v>#REF!</v>
      </c>
      <c r="K375" s="9">
        <v>0.5</v>
      </c>
      <c r="L375" s="9"/>
    </row>
    <row r="376" spans="1:12" x14ac:dyDescent="0.25">
      <c r="A376">
        <v>24530</v>
      </c>
      <c r="B376" s="7" t="e">
        <f t="array" ref="B376">MAX(IF( [1]!tabla1[ACT_ID] = A376, [1]!tabla1[max_carga]))</f>
        <v>#REF!</v>
      </c>
      <c r="C376" s="7" t="e">
        <f t="array" ref="C376">AVERAGE(IF( [1]!tabla1[ACT_ID] = A376, [1]!tabla1[NIVEL]))</f>
        <v>#REF!</v>
      </c>
      <c r="D376" s="7" t="e">
        <f t="array" ref="D376">MEDIAN(IF( [1]!tabla1[ACT_ID] = A376, [1]!tabla1[NIVEL]))</f>
        <v>#REF!</v>
      </c>
      <c r="E376" s="7" t="e">
        <f t="array" ref="E376">STDEV(IF( [1]!tabla1[ACT_ID] = A376, [1]!tabla1[NIVEL]))</f>
        <v>#REF!</v>
      </c>
      <c r="F376" s="8" t="e">
        <f t="array" ref="F376">AVERAGE(IF( [1]!tabla1[ACT_ID] = A376, [1]!tabla1[NO_UTILIZADO]))</f>
        <v>#REF!</v>
      </c>
      <c r="G376">
        <f t="array" ref="G376">COUNT(IF( [1]!tabla1[ACT_ID] = A376, [1]!tabla1[FECHA_DESPACHO]))</f>
        <v>0</v>
      </c>
      <c r="H376" s="2" t="e">
        <f t="shared" si="15"/>
        <v>#REF!</v>
      </c>
      <c r="I376" s="7" t="e">
        <f t="shared" si="16"/>
        <v>#REF!</v>
      </c>
      <c r="J376" s="7" t="e">
        <f t="shared" si="17"/>
        <v>#REF!</v>
      </c>
      <c r="K376" s="9">
        <v>0.5</v>
      </c>
      <c r="L376" s="9"/>
    </row>
    <row r="377" spans="1:12" x14ac:dyDescent="0.25">
      <c r="A377">
        <v>24531</v>
      </c>
      <c r="B377" s="7" t="e">
        <f t="array" ref="B377">MAX(IF( [1]!tabla1[ACT_ID] = A377, [1]!tabla1[max_carga]))</f>
        <v>#REF!</v>
      </c>
      <c r="C377" s="7" t="e">
        <f t="array" ref="C377">AVERAGE(IF( [1]!tabla1[ACT_ID] = A377, [1]!tabla1[NIVEL]))</f>
        <v>#REF!</v>
      </c>
      <c r="D377" s="7" t="e">
        <f t="array" ref="D377">MEDIAN(IF( [1]!tabla1[ACT_ID] = A377, [1]!tabla1[NIVEL]))</f>
        <v>#REF!</v>
      </c>
      <c r="E377" s="7" t="e">
        <f t="array" ref="E377">STDEV(IF( [1]!tabla1[ACT_ID] = A377, [1]!tabla1[NIVEL]))</f>
        <v>#REF!</v>
      </c>
      <c r="F377" s="8" t="e">
        <f t="array" ref="F377">AVERAGE(IF( [1]!tabla1[ACT_ID] = A377, [1]!tabla1[NO_UTILIZADO]))</f>
        <v>#REF!</v>
      </c>
      <c r="G377">
        <f t="array" ref="G377">COUNT(IF( [1]!tabla1[ACT_ID] = A377, [1]!tabla1[FECHA_DESPACHO]))</f>
        <v>0</v>
      </c>
      <c r="H377" s="2" t="e">
        <f t="shared" si="15"/>
        <v>#REF!</v>
      </c>
      <c r="I377" s="7" t="e">
        <f t="shared" si="16"/>
        <v>#REF!</v>
      </c>
      <c r="J377" s="7" t="e">
        <f t="shared" si="17"/>
        <v>#REF!</v>
      </c>
      <c r="K377" s="9">
        <v>0.5</v>
      </c>
      <c r="L377" s="9"/>
    </row>
    <row r="378" spans="1:12" x14ac:dyDescent="0.25">
      <c r="A378">
        <v>24532</v>
      </c>
      <c r="B378" s="7" t="e">
        <f t="array" ref="B378">MAX(IF( [1]!tabla1[ACT_ID] = A378, [1]!tabla1[max_carga]))</f>
        <v>#REF!</v>
      </c>
      <c r="C378" s="7" t="e">
        <f t="array" ref="C378">AVERAGE(IF( [1]!tabla1[ACT_ID] = A378, [1]!tabla1[NIVEL]))</f>
        <v>#REF!</v>
      </c>
      <c r="D378" s="7" t="e">
        <f t="array" ref="D378">MEDIAN(IF( [1]!tabla1[ACT_ID] = A378, [1]!tabla1[NIVEL]))</f>
        <v>#REF!</v>
      </c>
      <c r="E378" s="7" t="e">
        <f t="array" ref="E378">STDEV(IF( [1]!tabla1[ACT_ID] = A378, [1]!tabla1[NIVEL]))</f>
        <v>#REF!</v>
      </c>
      <c r="F378" s="8" t="e">
        <f t="array" ref="F378">AVERAGE(IF( [1]!tabla1[ACT_ID] = A378, [1]!tabla1[NO_UTILIZADO]))</f>
        <v>#REF!</v>
      </c>
      <c r="G378">
        <f t="array" ref="G378">COUNT(IF( [1]!tabla1[ACT_ID] = A378, [1]!tabla1[FECHA_DESPACHO]))</f>
        <v>0</v>
      </c>
      <c r="H378" s="2" t="e">
        <f t="shared" si="15"/>
        <v>#REF!</v>
      </c>
      <c r="I378" s="7" t="e">
        <f t="shared" si="16"/>
        <v>#REF!</v>
      </c>
      <c r="J378" s="7" t="e">
        <f t="shared" si="17"/>
        <v>#REF!</v>
      </c>
      <c r="K378" s="9">
        <v>0.5</v>
      </c>
      <c r="L378" s="9"/>
    </row>
    <row r="379" spans="1:12" x14ac:dyDescent="0.25">
      <c r="A379">
        <v>24533</v>
      </c>
      <c r="B379" s="7" t="e">
        <f t="array" ref="B379">MAX(IF( [1]!tabla1[ACT_ID] = A379, [1]!tabla1[max_carga]))</f>
        <v>#REF!</v>
      </c>
      <c r="C379" s="7" t="e">
        <f t="array" ref="C379">AVERAGE(IF( [1]!tabla1[ACT_ID] = A379, [1]!tabla1[NIVEL]))</f>
        <v>#REF!</v>
      </c>
      <c r="D379" s="7" t="e">
        <f t="array" ref="D379">MEDIAN(IF( [1]!tabla1[ACT_ID] = A379, [1]!tabla1[NIVEL]))</f>
        <v>#REF!</v>
      </c>
      <c r="E379" s="7" t="e">
        <f t="array" ref="E379">STDEV(IF( [1]!tabla1[ACT_ID] = A379, [1]!tabla1[NIVEL]))</f>
        <v>#REF!</v>
      </c>
      <c r="F379" s="8" t="e">
        <f t="array" ref="F379">AVERAGE(IF( [1]!tabla1[ACT_ID] = A379, [1]!tabla1[NO_UTILIZADO]))</f>
        <v>#REF!</v>
      </c>
      <c r="G379">
        <f t="array" ref="G379">COUNT(IF( [1]!tabla1[ACT_ID] = A379, [1]!tabla1[FECHA_DESPACHO]))</f>
        <v>0</v>
      </c>
      <c r="H379" s="2" t="e">
        <f t="shared" si="15"/>
        <v>#REF!</v>
      </c>
      <c r="I379" s="7" t="e">
        <f t="shared" si="16"/>
        <v>#REF!</v>
      </c>
      <c r="J379" s="7" t="e">
        <f t="shared" si="17"/>
        <v>#REF!</v>
      </c>
      <c r="K379" s="9">
        <v>0.5</v>
      </c>
      <c r="L379" s="9"/>
    </row>
    <row r="380" spans="1:12" x14ac:dyDescent="0.25">
      <c r="A380">
        <v>24534</v>
      </c>
      <c r="B380" s="7" t="e">
        <f t="array" ref="B380">MAX(IF( [1]!tabla1[ACT_ID] = A380, [1]!tabla1[max_carga]))</f>
        <v>#REF!</v>
      </c>
      <c r="C380" s="7" t="e">
        <f t="array" ref="C380">AVERAGE(IF( [1]!tabla1[ACT_ID] = A380, [1]!tabla1[NIVEL]))</f>
        <v>#REF!</v>
      </c>
      <c r="D380" s="7" t="e">
        <f t="array" ref="D380">MEDIAN(IF( [1]!tabla1[ACT_ID] = A380, [1]!tabla1[NIVEL]))</f>
        <v>#REF!</v>
      </c>
      <c r="E380" s="7" t="e">
        <f t="array" ref="E380">STDEV(IF( [1]!tabla1[ACT_ID] = A380, [1]!tabla1[NIVEL]))</f>
        <v>#REF!</v>
      </c>
      <c r="F380" s="8" t="e">
        <f t="array" ref="F380">AVERAGE(IF( [1]!tabla1[ACT_ID] = A380, [1]!tabla1[NO_UTILIZADO]))</f>
        <v>#REF!</v>
      </c>
      <c r="G380">
        <f t="array" ref="G380">COUNT(IF( [1]!tabla1[ACT_ID] = A380, [1]!tabla1[FECHA_DESPACHO]))</f>
        <v>0</v>
      </c>
      <c r="H380" s="2" t="e">
        <f t="shared" si="15"/>
        <v>#REF!</v>
      </c>
      <c r="I380" s="7" t="e">
        <f t="shared" si="16"/>
        <v>#REF!</v>
      </c>
      <c r="J380" s="7" t="e">
        <f t="shared" si="17"/>
        <v>#REF!</v>
      </c>
      <c r="K380" s="9">
        <v>0.5</v>
      </c>
      <c r="L380" s="9"/>
    </row>
    <row r="381" spans="1:12" x14ac:dyDescent="0.25">
      <c r="A381">
        <v>24535</v>
      </c>
      <c r="B381" s="7" t="e">
        <f t="array" ref="B381">MAX(IF( [1]!tabla1[ACT_ID] = A381, [1]!tabla1[max_carga]))</f>
        <v>#REF!</v>
      </c>
      <c r="C381" s="7" t="e">
        <f t="array" ref="C381">AVERAGE(IF( [1]!tabla1[ACT_ID] = A381, [1]!tabla1[NIVEL]))</f>
        <v>#REF!</v>
      </c>
      <c r="D381" s="7" t="e">
        <f t="array" ref="D381">MEDIAN(IF( [1]!tabla1[ACT_ID] = A381, [1]!tabla1[NIVEL]))</f>
        <v>#REF!</v>
      </c>
      <c r="E381" s="7" t="e">
        <f t="array" ref="E381">STDEV(IF( [1]!tabla1[ACT_ID] = A381, [1]!tabla1[NIVEL]))</f>
        <v>#REF!</v>
      </c>
      <c r="F381" s="8" t="e">
        <f t="array" ref="F381">AVERAGE(IF( [1]!tabla1[ACT_ID] = A381, [1]!tabla1[NO_UTILIZADO]))</f>
        <v>#REF!</v>
      </c>
      <c r="G381">
        <f t="array" ref="G381">COUNT(IF( [1]!tabla1[ACT_ID] = A381, [1]!tabla1[FECHA_DESPACHO]))</f>
        <v>0</v>
      </c>
      <c r="H381" s="2" t="e">
        <f t="shared" si="15"/>
        <v>#REF!</v>
      </c>
      <c r="I381" s="7" t="e">
        <f t="shared" si="16"/>
        <v>#REF!</v>
      </c>
      <c r="J381" s="7" t="e">
        <f t="shared" si="17"/>
        <v>#REF!</v>
      </c>
      <c r="K381" s="9">
        <v>0.5</v>
      </c>
      <c r="L381" s="9"/>
    </row>
    <row r="382" spans="1:12" x14ac:dyDescent="0.25">
      <c r="A382">
        <v>24536</v>
      </c>
      <c r="B382" s="7" t="e">
        <f t="array" ref="B382">MAX(IF( [1]!tabla1[ACT_ID] = A382, [1]!tabla1[max_carga]))</f>
        <v>#REF!</v>
      </c>
      <c r="C382" s="7" t="e">
        <f t="array" ref="C382">AVERAGE(IF( [1]!tabla1[ACT_ID] = A382, [1]!tabla1[NIVEL]))</f>
        <v>#REF!</v>
      </c>
      <c r="D382" s="7" t="e">
        <f t="array" ref="D382">MEDIAN(IF( [1]!tabla1[ACT_ID] = A382, [1]!tabla1[NIVEL]))</f>
        <v>#REF!</v>
      </c>
      <c r="E382" s="7" t="e">
        <f t="array" ref="E382">STDEV(IF( [1]!tabla1[ACT_ID] = A382, [1]!tabla1[NIVEL]))</f>
        <v>#REF!</v>
      </c>
      <c r="F382" s="8" t="e">
        <f t="array" ref="F382">AVERAGE(IF( [1]!tabla1[ACT_ID] = A382, [1]!tabla1[NO_UTILIZADO]))</f>
        <v>#REF!</v>
      </c>
      <c r="G382">
        <f t="array" ref="G382">COUNT(IF( [1]!tabla1[ACT_ID] = A382, [1]!tabla1[FECHA_DESPACHO]))</f>
        <v>0</v>
      </c>
      <c r="H382" s="2" t="e">
        <f t="shared" si="15"/>
        <v>#REF!</v>
      </c>
      <c r="I382" s="7" t="e">
        <f t="shared" si="16"/>
        <v>#REF!</v>
      </c>
      <c r="J382" s="7" t="e">
        <f t="shared" si="17"/>
        <v>#REF!</v>
      </c>
      <c r="K382" s="9">
        <v>0.5</v>
      </c>
      <c r="L382" s="9"/>
    </row>
    <row r="383" spans="1:12" x14ac:dyDescent="0.25">
      <c r="A383">
        <v>24537</v>
      </c>
      <c r="B383" s="7" t="e">
        <f t="array" ref="B383">MAX(IF( [1]!tabla1[ACT_ID] = A383, [1]!tabla1[max_carga]))</f>
        <v>#REF!</v>
      </c>
      <c r="C383" s="7" t="e">
        <f t="array" ref="C383">AVERAGE(IF( [1]!tabla1[ACT_ID] = A383, [1]!tabla1[NIVEL]))</f>
        <v>#REF!</v>
      </c>
      <c r="D383" s="7" t="e">
        <f t="array" ref="D383">MEDIAN(IF( [1]!tabla1[ACT_ID] = A383, [1]!tabla1[NIVEL]))</f>
        <v>#REF!</v>
      </c>
      <c r="E383" s="7" t="e">
        <f t="array" ref="E383">STDEV(IF( [1]!tabla1[ACT_ID] = A383, [1]!tabla1[NIVEL]))</f>
        <v>#REF!</v>
      </c>
      <c r="F383" s="8" t="e">
        <f t="array" ref="F383">AVERAGE(IF( [1]!tabla1[ACT_ID] = A383, [1]!tabla1[NO_UTILIZADO]))</f>
        <v>#REF!</v>
      </c>
      <c r="G383">
        <f t="array" ref="G383">COUNT(IF( [1]!tabla1[ACT_ID] = A383, [1]!tabla1[FECHA_DESPACHO]))</f>
        <v>0</v>
      </c>
      <c r="H383" s="2" t="e">
        <f t="shared" si="15"/>
        <v>#REF!</v>
      </c>
      <c r="I383" s="7" t="e">
        <f t="shared" si="16"/>
        <v>#REF!</v>
      </c>
      <c r="J383" s="7" t="e">
        <f t="shared" si="17"/>
        <v>#REF!</v>
      </c>
      <c r="K383" s="9">
        <v>0.5</v>
      </c>
      <c r="L383" s="9"/>
    </row>
    <row r="384" spans="1:12" x14ac:dyDescent="0.25">
      <c r="A384">
        <v>24538</v>
      </c>
      <c r="B384" s="7" t="e">
        <f t="array" ref="B384">MAX(IF( [1]!tabla1[ACT_ID] = A384, [1]!tabla1[max_carga]))</f>
        <v>#REF!</v>
      </c>
      <c r="C384" s="7" t="e">
        <f t="array" ref="C384">AVERAGE(IF( [1]!tabla1[ACT_ID] = A384, [1]!tabla1[NIVEL]))</f>
        <v>#REF!</v>
      </c>
      <c r="D384" s="7" t="e">
        <f t="array" ref="D384">MEDIAN(IF( [1]!tabla1[ACT_ID] = A384, [1]!tabla1[NIVEL]))</f>
        <v>#REF!</v>
      </c>
      <c r="E384" s="7" t="e">
        <f t="array" ref="E384">STDEV(IF( [1]!tabla1[ACT_ID] = A384, [1]!tabla1[NIVEL]))</f>
        <v>#REF!</v>
      </c>
      <c r="F384" s="8" t="e">
        <f t="array" ref="F384">AVERAGE(IF( [1]!tabla1[ACT_ID] = A384, [1]!tabla1[NO_UTILIZADO]))</f>
        <v>#REF!</v>
      </c>
      <c r="G384">
        <f t="array" ref="G384">COUNT(IF( [1]!tabla1[ACT_ID] = A384, [1]!tabla1[FECHA_DESPACHO]))</f>
        <v>0</v>
      </c>
      <c r="H384" s="2" t="e">
        <f t="shared" si="15"/>
        <v>#REF!</v>
      </c>
      <c r="I384" s="7" t="e">
        <f t="shared" si="16"/>
        <v>#REF!</v>
      </c>
      <c r="J384" s="7" t="e">
        <f t="shared" si="17"/>
        <v>#REF!</v>
      </c>
      <c r="K384" s="9">
        <v>0.5</v>
      </c>
      <c r="L384" s="9"/>
    </row>
    <row r="385" spans="1:12" x14ac:dyDescent="0.25">
      <c r="A385">
        <v>24539</v>
      </c>
      <c r="B385" s="7" t="e">
        <f t="array" ref="B385">MAX(IF( [1]!tabla1[ACT_ID] = A385, [1]!tabla1[max_carga]))</f>
        <v>#REF!</v>
      </c>
      <c r="C385" s="7" t="e">
        <f t="array" ref="C385">AVERAGE(IF( [1]!tabla1[ACT_ID] = A385, [1]!tabla1[NIVEL]))</f>
        <v>#REF!</v>
      </c>
      <c r="D385" s="7" t="e">
        <f t="array" ref="D385">MEDIAN(IF( [1]!tabla1[ACT_ID] = A385, [1]!tabla1[NIVEL]))</f>
        <v>#REF!</v>
      </c>
      <c r="E385" s="7" t="e">
        <f t="array" ref="E385">STDEV(IF( [1]!tabla1[ACT_ID] = A385, [1]!tabla1[NIVEL]))</f>
        <v>#REF!</v>
      </c>
      <c r="F385" s="8" t="e">
        <f t="array" ref="F385">AVERAGE(IF( [1]!tabla1[ACT_ID] = A385, [1]!tabla1[NO_UTILIZADO]))</f>
        <v>#REF!</v>
      </c>
      <c r="G385">
        <f t="array" ref="G385">COUNT(IF( [1]!tabla1[ACT_ID] = A385, [1]!tabla1[FECHA_DESPACHO]))</f>
        <v>0</v>
      </c>
      <c r="H385" s="2" t="e">
        <f t="shared" si="15"/>
        <v>#REF!</v>
      </c>
      <c r="I385" s="7" t="e">
        <f t="shared" si="16"/>
        <v>#REF!</v>
      </c>
      <c r="J385" s="7" t="e">
        <f t="shared" si="17"/>
        <v>#REF!</v>
      </c>
      <c r="K385" s="9">
        <v>0.5</v>
      </c>
      <c r="L385" s="9"/>
    </row>
    <row r="386" spans="1:12" x14ac:dyDescent="0.25">
      <c r="A386">
        <v>24540</v>
      </c>
      <c r="B386" s="7" t="e">
        <f t="array" ref="B386">MAX(IF( [1]!tabla1[ACT_ID] = A386, [1]!tabla1[max_carga]))</f>
        <v>#REF!</v>
      </c>
      <c r="C386" s="7" t="e">
        <f t="array" ref="C386">AVERAGE(IF( [1]!tabla1[ACT_ID] = A386, [1]!tabla1[NIVEL]))</f>
        <v>#REF!</v>
      </c>
      <c r="D386" s="7" t="e">
        <f t="array" ref="D386">MEDIAN(IF( [1]!tabla1[ACT_ID] = A386, [1]!tabla1[NIVEL]))</f>
        <v>#REF!</v>
      </c>
      <c r="E386" s="7" t="e">
        <f t="array" ref="E386">STDEV(IF( [1]!tabla1[ACT_ID] = A386, [1]!tabla1[NIVEL]))</f>
        <v>#REF!</v>
      </c>
      <c r="F386" s="8" t="e">
        <f t="array" ref="F386">AVERAGE(IF( [1]!tabla1[ACT_ID] = A386, [1]!tabla1[NO_UTILIZADO]))</f>
        <v>#REF!</v>
      </c>
      <c r="G386">
        <f t="array" ref="G386">COUNT(IF( [1]!tabla1[ACT_ID] = A386, [1]!tabla1[FECHA_DESPACHO]))</f>
        <v>0</v>
      </c>
      <c r="H386" s="2" t="e">
        <f t="shared" si="15"/>
        <v>#REF!</v>
      </c>
      <c r="I386" s="7" t="e">
        <f t="shared" si="16"/>
        <v>#REF!</v>
      </c>
      <c r="J386" s="7" t="e">
        <f t="shared" si="17"/>
        <v>#REF!</v>
      </c>
      <c r="K386" s="9">
        <v>0.5</v>
      </c>
      <c r="L386" s="9"/>
    </row>
    <row r="387" spans="1:12" x14ac:dyDescent="0.25">
      <c r="A387">
        <v>24541</v>
      </c>
      <c r="B387" s="7" t="e">
        <f t="array" ref="B387">MAX(IF( [1]!tabla1[ACT_ID] = A387, [1]!tabla1[max_carga]))</f>
        <v>#REF!</v>
      </c>
      <c r="C387" s="7" t="e">
        <f t="array" ref="C387">AVERAGE(IF( [1]!tabla1[ACT_ID] = A387, [1]!tabla1[NIVEL]))</f>
        <v>#REF!</v>
      </c>
      <c r="D387" s="7" t="e">
        <f t="array" ref="D387">MEDIAN(IF( [1]!tabla1[ACT_ID] = A387, [1]!tabla1[NIVEL]))</f>
        <v>#REF!</v>
      </c>
      <c r="E387" s="7" t="e">
        <f t="array" ref="E387">STDEV(IF( [1]!tabla1[ACT_ID] = A387, [1]!tabla1[NIVEL]))</f>
        <v>#REF!</v>
      </c>
      <c r="F387" s="8" t="e">
        <f t="array" ref="F387">AVERAGE(IF( [1]!tabla1[ACT_ID] = A387, [1]!tabla1[NO_UTILIZADO]))</f>
        <v>#REF!</v>
      </c>
      <c r="G387">
        <f t="array" ref="G387">COUNT(IF( [1]!tabla1[ACT_ID] = A387, [1]!tabla1[FECHA_DESPACHO]))</f>
        <v>0</v>
      </c>
      <c r="H387" s="2" t="e">
        <f t="shared" si="15"/>
        <v>#REF!</v>
      </c>
      <c r="I387" s="7" t="e">
        <f t="shared" si="16"/>
        <v>#REF!</v>
      </c>
      <c r="J387" s="7" t="e">
        <f t="shared" si="17"/>
        <v>#REF!</v>
      </c>
      <c r="K387" s="9">
        <v>0.5</v>
      </c>
      <c r="L387" s="9"/>
    </row>
    <row r="388" spans="1:12" x14ac:dyDescent="0.25">
      <c r="A388">
        <v>24542</v>
      </c>
      <c r="B388" s="7" t="e">
        <f t="array" ref="B388">MAX(IF( [1]!tabla1[ACT_ID] = A388, [1]!tabla1[max_carga]))</f>
        <v>#REF!</v>
      </c>
      <c r="C388" s="7" t="e">
        <f t="array" ref="C388">AVERAGE(IF( [1]!tabla1[ACT_ID] = A388, [1]!tabla1[NIVEL]))</f>
        <v>#REF!</v>
      </c>
      <c r="D388" s="7" t="e">
        <f t="array" ref="D388">MEDIAN(IF( [1]!tabla1[ACT_ID] = A388, [1]!tabla1[NIVEL]))</f>
        <v>#REF!</v>
      </c>
      <c r="E388" s="7" t="e">
        <f t="array" ref="E388">STDEV(IF( [1]!tabla1[ACT_ID] = A388, [1]!tabla1[NIVEL]))</f>
        <v>#REF!</v>
      </c>
      <c r="F388" s="8" t="e">
        <f t="array" ref="F388">AVERAGE(IF( [1]!tabla1[ACT_ID] = A388, [1]!tabla1[NO_UTILIZADO]))</f>
        <v>#REF!</v>
      </c>
      <c r="G388">
        <f t="array" ref="G388">COUNT(IF( [1]!tabla1[ACT_ID] = A388, [1]!tabla1[FECHA_DESPACHO]))</f>
        <v>0</v>
      </c>
      <c r="H388" s="2" t="e">
        <f t="shared" ref="H388:H451" si="18">C388/B388</f>
        <v>#REF!</v>
      </c>
      <c r="I388" s="7" t="e">
        <f t="shared" ref="I388:I451" si="19">G388*C388</f>
        <v>#REF!</v>
      </c>
      <c r="J388" s="7" t="e">
        <f t="shared" ref="J388:J451" si="20">G388*D388</f>
        <v>#REF!</v>
      </c>
      <c r="K388" s="9">
        <v>0.5</v>
      </c>
      <c r="L388" s="9"/>
    </row>
    <row r="389" spans="1:12" x14ac:dyDescent="0.25">
      <c r="A389">
        <v>24543</v>
      </c>
      <c r="B389" s="7" t="e">
        <f t="array" ref="B389">MAX(IF( [1]!tabla1[ACT_ID] = A389, [1]!tabla1[max_carga]))</f>
        <v>#REF!</v>
      </c>
      <c r="C389" s="7" t="e">
        <f t="array" ref="C389">AVERAGE(IF( [1]!tabla1[ACT_ID] = A389, [1]!tabla1[NIVEL]))</f>
        <v>#REF!</v>
      </c>
      <c r="D389" s="7" t="e">
        <f t="array" ref="D389">MEDIAN(IF( [1]!tabla1[ACT_ID] = A389, [1]!tabla1[NIVEL]))</f>
        <v>#REF!</v>
      </c>
      <c r="E389" s="7" t="e">
        <f t="array" ref="E389">STDEV(IF( [1]!tabla1[ACT_ID] = A389, [1]!tabla1[NIVEL]))</f>
        <v>#REF!</v>
      </c>
      <c r="F389" s="8" t="e">
        <f t="array" ref="F389">AVERAGE(IF( [1]!tabla1[ACT_ID] = A389, [1]!tabla1[NO_UTILIZADO]))</f>
        <v>#REF!</v>
      </c>
      <c r="G389">
        <f t="array" ref="G389">COUNT(IF( [1]!tabla1[ACT_ID] = A389, [1]!tabla1[FECHA_DESPACHO]))</f>
        <v>0</v>
      </c>
      <c r="H389" s="2" t="e">
        <f t="shared" si="18"/>
        <v>#REF!</v>
      </c>
      <c r="I389" s="7" t="e">
        <f t="shared" si="19"/>
        <v>#REF!</v>
      </c>
      <c r="J389" s="7" t="e">
        <f t="shared" si="20"/>
        <v>#REF!</v>
      </c>
      <c r="K389" s="9">
        <v>0.5</v>
      </c>
      <c r="L389" s="9"/>
    </row>
    <row r="390" spans="1:12" x14ac:dyDescent="0.25">
      <c r="A390">
        <v>2455</v>
      </c>
      <c r="B390" s="7" t="e">
        <f t="array" ref="B390">MAX(IF( [1]!tabla1[ACT_ID] = A390, [1]!tabla1[max_carga]))</f>
        <v>#REF!</v>
      </c>
      <c r="C390" s="7" t="e">
        <f t="array" ref="C390">AVERAGE(IF( [1]!tabla1[ACT_ID] = A390, [1]!tabla1[NIVEL]))</f>
        <v>#REF!</v>
      </c>
      <c r="D390" s="7" t="e">
        <f t="array" ref="D390">MEDIAN(IF( [1]!tabla1[ACT_ID] = A390, [1]!tabla1[NIVEL]))</f>
        <v>#REF!</v>
      </c>
      <c r="E390" s="7" t="e">
        <f t="array" ref="E390">STDEV(IF( [1]!tabla1[ACT_ID] = A390, [1]!tabla1[NIVEL]))</f>
        <v>#REF!</v>
      </c>
      <c r="F390" s="8" t="e">
        <f t="array" ref="F390">AVERAGE(IF( [1]!tabla1[ACT_ID] = A390, [1]!tabla1[NO_UTILIZADO]))</f>
        <v>#REF!</v>
      </c>
      <c r="G390">
        <f t="array" ref="G390">COUNT(IF( [1]!tabla1[ACT_ID] = A390, [1]!tabla1[FECHA_DESPACHO]))</f>
        <v>0</v>
      </c>
      <c r="H390" s="2" t="e">
        <f t="shared" si="18"/>
        <v>#REF!</v>
      </c>
      <c r="I390" s="7" t="e">
        <f t="shared" si="19"/>
        <v>#REF!</v>
      </c>
      <c r="J390" s="7" t="e">
        <f t="shared" si="20"/>
        <v>#REF!</v>
      </c>
      <c r="K390" s="9">
        <v>0.5</v>
      </c>
      <c r="L390" s="9"/>
    </row>
    <row r="391" spans="1:12" x14ac:dyDescent="0.25">
      <c r="A391">
        <v>2456</v>
      </c>
      <c r="B391" s="7" t="e">
        <f t="array" ref="B391">MAX(IF( [1]!tabla1[ACT_ID] = A391, [1]!tabla1[max_carga]))</f>
        <v>#REF!</v>
      </c>
      <c r="C391" s="7" t="e">
        <f t="array" ref="C391">AVERAGE(IF( [1]!tabla1[ACT_ID] = A391, [1]!tabla1[NIVEL]))</f>
        <v>#REF!</v>
      </c>
      <c r="D391" s="7" t="e">
        <f t="array" ref="D391">MEDIAN(IF( [1]!tabla1[ACT_ID] = A391, [1]!tabla1[NIVEL]))</f>
        <v>#REF!</v>
      </c>
      <c r="E391" s="7" t="e">
        <f t="array" ref="E391">STDEV(IF( [1]!tabla1[ACT_ID] = A391, [1]!tabla1[NIVEL]))</f>
        <v>#REF!</v>
      </c>
      <c r="F391" s="8" t="e">
        <f t="array" ref="F391">AVERAGE(IF( [1]!tabla1[ACT_ID] = A391, [1]!tabla1[NO_UTILIZADO]))</f>
        <v>#REF!</v>
      </c>
      <c r="G391">
        <f t="array" ref="G391">COUNT(IF( [1]!tabla1[ACT_ID] = A391, [1]!tabla1[FECHA_DESPACHO]))</f>
        <v>0</v>
      </c>
      <c r="H391" s="2" t="e">
        <f t="shared" si="18"/>
        <v>#REF!</v>
      </c>
      <c r="I391" s="7" t="e">
        <f t="shared" si="19"/>
        <v>#REF!</v>
      </c>
      <c r="J391" s="7" t="e">
        <f t="shared" si="20"/>
        <v>#REF!</v>
      </c>
      <c r="K391" s="9">
        <v>0.5</v>
      </c>
      <c r="L391" s="9"/>
    </row>
    <row r="392" spans="1:12" x14ac:dyDescent="0.25">
      <c r="A392">
        <v>2457</v>
      </c>
      <c r="B392" s="7" t="e">
        <f t="array" ref="B392">MAX(IF( [1]!tabla1[ACT_ID] = A392, [1]!tabla1[max_carga]))</f>
        <v>#REF!</v>
      </c>
      <c r="C392" s="7" t="e">
        <f t="array" ref="C392">AVERAGE(IF( [1]!tabla1[ACT_ID] = A392, [1]!tabla1[NIVEL]))</f>
        <v>#REF!</v>
      </c>
      <c r="D392" s="7" t="e">
        <f t="array" ref="D392">MEDIAN(IF( [1]!tabla1[ACT_ID] = A392, [1]!tabla1[NIVEL]))</f>
        <v>#REF!</v>
      </c>
      <c r="E392" s="7" t="e">
        <f t="array" ref="E392">STDEV(IF( [1]!tabla1[ACT_ID] = A392, [1]!tabla1[NIVEL]))</f>
        <v>#REF!</v>
      </c>
      <c r="F392" s="8" t="e">
        <f t="array" ref="F392">AVERAGE(IF( [1]!tabla1[ACT_ID] = A392, [1]!tabla1[NO_UTILIZADO]))</f>
        <v>#REF!</v>
      </c>
      <c r="G392">
        <f t="array" ref="G392">COUNT(IF( [1]!tabla1[ACT_ID] = A392, [1]!tabla1[FECHA_DESPACHO]))</f>
        <v>0</v>
      </c>
      <c r="H392" s="2" t="e">
        <f t="shared" si="18"/>
        <v>#REF!</v>
      </c>
      <c r="I392" s="7" t="e">
        <f t="shared" si="19"/>
        <v>#REF!</v>
      </c>
      <c r="J392" s="7" t="e">
        <f t="shared" si="20"/>
        <v>#REF!</v>
      </c>
      <c r="K392" s="9">
        <v>0.5</v>
      </c>
      <c r="L392" s="9"/>
    </row>
    <row r="393" spans="1:12" x14ac:dyDescent="0.25">
      <c r="A393">
        <v>2458</v>
      </c>
      <c r="B393" s="7" t="e">
        <f t="array" ref="B393">MAX(IF( [1]!tabla1[ACT_ID] = A393, [1]!tabla1[max_carga]))</f>
        <v>#REF!</v>
      </c>
      <c r="C393" s="7" t="e">
        <f t="array" ref="C393">AVERAGE(IF( [1]!tabla1[ACT_ID] = A393, [1]!tabla1[NIVEL]))</f>
        <v>#REF!</v>
      </c>
      <c r="D393" s="7" t="e">
        <f t="array" ref="D393">MEDIAN(IF( [1]!tabla1[ACT_ID] = A393, [1]!tabla1[NIVEL]))</f>
        <v>#REF!</v>
      </c>
      <c r="E393" s="7" t="e">
        <f t="array" ref="E393">STDEV(IF( [1]!tabla1[ACT_ID] = A393, [1]!tabla1[NIVEL]))</f>
        <v>#REF!</v>
      </c>
      <c r="F393" s="8" t="e">
        <f t="array" ref="F393">AVERAGE(IF( [1]!tabla1[ACT_ID] = A393, [1]!tabla1[NO_UTILIZADO]))</f>
        <v>#REF!</v>
      </c>
      <c r="G393">
        <f t="array" ref="G393">COUNT(IF( [1]!tabla1[ACT_ID] = A393, [1]!tabla1[FECHA_DESPACHO]))</f>
        <v>0</v>
      </c>
      <c r="H393" s="2" t="e">
        <f t="shared" si="18"/>
        <v>#REF!</v>
      </c>
      <c r="I393" s="7" t="e">
        <f t="shared" si="19"/>
        <v>#REF!</v>
      </c>
      <c r="J393" s="7" t="e">
        <f t="shared" si="20"/>
        <v>#REF!</v>
      </c>
      <c r="K393" s="9">
        <v>0.5</v>
      </c>
      <c r="L393" s="9"/>
    </row>
    <row r="394" spans="1:12" x14ac:dyDescent="0.25">
      <c r="A394">
        <v>2459</v>
      </c>
      <c r="B394" s="7" t="e">
        <f t="array" ref="B394">MAX(IF( [1]!tabla1[ACT_ID] = A394, [1]!tabla1[max_carga]))</f>
        <v>#REF!</v>
      </c>
      <c r="C394" s="7" t="e">
        <f t="array" ref="C394">AVERAGE(IF( [1]!tabla1[ACT_ID] = A394, [1]!tabla1[NIVEL]))</f>
        <v>#REF!</v>
      </c>
      <c r="D394" s="7" t="e">
        <f t="array" ref="D394">MEDIAN(IF( [1]!tabla1[ACT_ID] = A394, [1]!tabla1[NIVEL]))</f>
        <v>#REF!</v>
      </c>
      <c r="E394" s="7" t="e">
        <f t="array" ref="E394">STDEV(IF( [1]!tabla1[ACT_ID] = A394, [1]!tabla1[NIVEL]))</f>
        <v>#REF!</v>
      </c>
      <c r="F394" s="8" t="e">
        <f t="array" ref="F394">AVERAGE(IF( [1]!tabla1[ACT_ID] = A394, [1]!tabla1[NO_UTILIZADO]))</f>
        <v>#REF!</v>
      </c>
      <c r="G394">
        <f t="array" ref="G394">COUNT(IF( [1]!tabla1[ACT_ID] = A394, [1]!tabla1[FECHA_DESPACHO]))</f>
        <v>0</v>
      </c>
      <c r="H394" s="2" t="e">
        <f t="shared" si="18"/>
        <v>#REF!</v>
      </c>
      <c r="I394" s="7" t="e">
        <f t="shared" si="19"/>
        <v>#REF!</v>
      </c>
      <c r="J394" s="7" t="e">
        <f t="shared" si="20"/>
        <v>#REF!</v>
      </c>
      <c r="K394" s="9">
        <v>0.5</v>
      </c>
      <c r="L394" s="9"/>
    </row>
    <row r="395" spans="1:12" x14ac:dyDescent="0.25">
      <c r="A395">
        <v>2481</v>
      </c>
      <c r="B395" s="7" t="e">
        <f t="array" ref="B395">MAX(IF( [1]!tabla1[ACT_ID] = A395, [1]!tabla1[max_carga]))</f>
        <v>#REF!</v>
      </c>
      <c r="C395" s="7" t="e">
        <f t="array" ref="C395">AVERAGE(IF( [1]!tabla1[ACT_ID] = A395, [1]!tabla1[NIVEL]))</f>
        <v>#REF!</v>
      </c>
      <c r="D395" s="7" t="e">
        <f t="array" ref="D395">MEDIAN(IF( [1]!tabla1[ACT_ID] = A395, [1]!tabla1[NIVEL]))</f>
        <v>#REF!</v>
      </c>
      <c r="E395" s="7" t="e">
        <f t="array" ref="E395">STDEV(IF( [1]!tabla1[ACT_ID] = A395, [1]!tabla1[NIVEL]))</f>
        <v>#REF!</v>
      </c>
      <c r="F395" s="8" t="e">
        <f t="array" ref="F395">AVERAGE(IF( [1]!tabla1[ACT_ID] = A395, [1]!tabla1[NO_UTILIZADO]))</f>
        <v>#REF!</v>
      </c>
      <c r="G395">
        <f t="array" ref="G395">COUNT(IF( [1]!tabla1[ACT_ID] = A395, [1]!tabla1[FECHA_DESPACHO]))</f>
        <v>0</v>
      </c>
      <c r="H395" s="2" t="e">
        <f t="shared" si="18"/>
        <v>#REF!</v>
      </c>
      <c r="I395" s="7" t="e">
        <f t="shared" si="19"/>
        <v>#REF!</v>
      </c>
      <c r="J395" s="7" t="e">
        <f t="shared" si="20"/>
        <v>#REF!</v>
      </c>
      <c r="K395" s="9">
        <v>0.5</v>
      </c>
      <c r="L395" s="9"/>
    </row>
    <row r="396" spans="1:12" x14ac:dyDescent="0.25">
      <c r="A396">
        <v>2483</v>
      </c>
      <c r="B396" s="7" t="e">
        <f t="array" ref="B396">MAX(IF( [1]!tabla1[ACT_ID] = A396, [1]!tabla1[max_carga]))</f>
        <v>#REF!</v>
      </c>
      <c r="C396" s="7" t="e">
        <f t="array" ref="C396">AVERAGE(IF( [1]!tabla1[ACT_ID] = A396, [1]!tabla1[NIVEL]))</f>
        <v>#REF!</v>
      </c>
      <c r="D396" s="7" t="e">
        <f t="array" ref="D396">MEDIAN(IF( [1]!tabla1[ACT_ID] = A396, [1]!tabla1[NIVEL]))</f>
        <v>#REF!</v>
      </c>
      <c r="E396" s="7" t="e">
        <f t="array" ref="E396">STDEV(IF( [1]!tabla1[ACT_ID] = A396, [1]!tabla1[NIVEL]))</f>
        <v>#REF!</v>
      </c>
      <c r="F396" s="8" t="e">
        <f t="array" ref="F396">AVERAGE(IF( [1]!tabla1[ACT_ID] = A396, [1]!tabla1[NO_UTILIZADO]))</f>
        <v>#REF!</v>
      </c>
      <c r="G396">
        <f t="array" ref="G396">COUNT(IF( [1]!tabla1[ACT_ID] = A396, [1]!tabla1[FECHA_DESPACHO]))</f>
        <v>0</v>
      </c>
      <c r="H396" s="2" t="e">
        <f t="shared" si="18"/>
        <v>#REF!</v>
      </c>
      <c r="I396" s="7" t="e">
        <f t="shared" si="19"/>
        <v>#REF!</v>
      </c>
      <c r="J396" s="7" t="e">
        <f t="shared" si="20"/>
        <v>#REF!</v>
      </c>
      <c r="K396" s="9">
        <v>0.5</v>
      </c>
      <c r="L396" s="9"/>
    </row>
    <row r="397" spans="1:12" x14ac:dyDescent="0.25">
      <c r="A397">
        <v>2484</v>
      </c>
      <c r="B397" s="7" t="e">
        <f t="array" ref="B397">MAX(IF( [1]!tabla1[ACT_ID] = A397, [1]!tabla1[max_carga]))</f>
        <v>#REF!</v>
      </c>
      <c r="C397" s="7" t="e">
        <f t="array" ref="C397">AVERAGE(IF( [1]!tabla1[ACT_ID] = A397, [1]!tabla1[NIVEL]))</f>
        <v>#REF!</v>
      </c>
      <c r="D397" s="7" t="e">
        <f t="array" ref="D397">MEDIAN(IF( [1]!tabla1[ACT_ID] = A397, [1]!tabla1[NIVEL]))</f>
        <v>#REF!</v>
      </c>
      <c r="E397" s="7" t="e">
        <f t="array" ref="E397">STDEV(IF( [1]!tabla1[ACT_ID] = A397, [1]!tabla1[NIVEL]))</f>
        <v>#REF!</v>
      </c>
      <c r="F397" s="8" t="e">
        <f t="array" ref="F397">AVERAGE(IF( [1]!tabla1[ACT_ID] = A397, [1]!tabla1[NO_UTILIZADO]))</f>
        <v>#REF!</v>
      </c>
      <c r="G397">
        <f t="array" ref="G397">COUNT(IF( [1]!tabla1[ACT_ID] = A397, [1]!tabla1[FECHA_DESPACHO]))</f>
        <v>0</v>
      </c>
      <c r="H397" s="2" t="e">
        <f t="shared" si="18"/>
        <v>#REF!</v>
      </c>
      <c r="I397" s="7" t="e">
        <f t="shared" si="19"/>
        <v>#REF!</v>
      </c>
      <c r="J397" s="7" t="e">
        <f t="shared" si="20"/>
        <v>#REF!</v>
      </c>
      <c r="K397" s="9">
        <v>0.5</v>
      </c>
      <c r="L397" s="9"/>
    </row>
    <row r="398" spans="1:12" x14ac:dyDescent="0.25">
      <c r="A398">
        <v>2631</v>
      </c>
      <c r="B398" s="7" t="e">
        <f t="array" ref="B398">MAX(IF( [1]!tabla1[ACT_ID] = A398, [1]!tabla1[max_carga]))</f>
        <v>#REF!</v>
      </c>
      <c r="C398" s="7" t="e">
        <f t="array" ref="C398">AVERAGE(IF( [1]!tabla1[ACT_ID] = A398, [1]!tabla1[NIVEL]))</f>
        <v>#REF!</v>
      </c>
      <c r="D398" s="7" t="e">
        <f t="array" ref="D398">MEDIAN(IF( [1]!tabla1[ACT_ID] = A398, [1]!tabla1[NIVEL]))</f>
        <v>#REF!</v>
      </c>
      <c r="E398" s="7" t="e">
        <f t="array" ref="E398">STDEV(IF( [1]!tabla1[ACT_ID] = A398, [1]!tabla1[NIVEL]))</f>
        <v>#REF!</v>
      </c>
      <c r="F398" s="8" t="e">
        <f t="array" ref="F398">AVERAGE(IF( [1]!tabla1[ACT_ID] = A398, [1]!tabla1[NO_UTILIZADO]))</f>
        <v>#REF!</v>
      </c>
      <c r="G398">
        <f t="array" ref="G398">COUNT(IF( [1]!tabla1[ACT_ID] = A398, [1]!tabla1[FECHA_DESPACHO]))</f>
        <v>0</v>
      </c>
      <c r="H398" s="2" t="e">
        <f t="shared" si="18"/>
        <v>#REF!</v>
      </c>
      <c r="I398" s="7" t="e">
        <f t="shared" si="19"/>
        <v>#REF!</v>
      </c>
      <c r="J398" s="7" t="e">
        <f t="shared" si="20"/>
        <v>#REF!</v>
      </c>
      <c r="K398" s="9">
        <v>0.5</v>
      </c>
      <c r="L398" s="9"/>
    </row>
    <row r="399" spans="1:12" x14ac:dyDescent="0.25">
      <c r="A399">
        <v>2641</v>
      </c>
      <c r="B399" s="7" t="e">
        <f t="array" ref="B399">MAX(IF( [1]!tabla1[ACT_ID] = A399, [1]!tabla1[max_carga]))</f>
        <v>#REF!</v>
      </c>
      <c r="C399" s="7" t="e">
        <f t="array" ref="C399">AVERAGE(IF( [1]!tabla1[ACT_ID] = A399, [1]!tabla1[NIVEL]))</f>
        <v>#REF!</v>
      </c>
      <c r="D399" s="7" t="e">
        <f t="array" ref="D399">MEDIAN(IF( [1]!tabla1[ACT_ID] = A399, [1]!tabla1[NIVEL]))</f>
        <v>#REF!</v>
      </c>
      <c r="E399" s="7" t="e">
        <f t="array" ref="E399">STDEV(IF( [1]!tabla1[ACT_ID] = A399, [1]!tabla1[NIVEL]))</f>
        <v>#REF!</v>
      </c>
      <c r="F399" s="8" t="e">
        <f t="array" ref="F399">AVERAGE(IF( [1]!tabla1[ACT_ID] = A399, [1]!tabla1[NO_UTILIZADO]))</f>
        <v>#REF!</v>
      </c>
      <c r="G399">
        <f t="array" ref="G399">COUNT(IF( [1]!tabla1[ACT_ID] = A399, [1]!tabla1[FECHA_DESPACHO]))</f>
        <v>0</v>
      </c>
      <c r="H399" s="2" t="e">
        <f t="shared" si="18"/>
        <v>#REF!</v>
      </c>
      <c r="I399" s="7" t="e">
        <f t="shared" si="19"/>
        <v>#REF!</v>
      </c>
      <c r="J399" s="7" t="e">
        <f t="shared" si="20"/>
        <v>#REF!</v>
      </c>
      <c r="K399" s="9">
        <v>0.5</v>
      </c>
      <c r="L399" s="9"/>
    </row>
    <row r="400" spans="1:12" x14ac:dyDescent="0.25">
      <c r="A400">
        <v>2652</v>
      </c>
      <c r="B400" s="7" t="e">
        <f t="array" ref="B400">MAX(IF( [1]!tabla1[ACT_ID] = A400, [1]!tabla1[max_carga]))</f>
        <v>#REF!</v>
      </c>
      <c r="C400" s="7" t="e">
        <f t="array" ref="C400">AVERAGE(IF( [1]!tabla1[ACT_ID] = A400, [1]!tabla1[NIVEL]))</f>
        <v>#REF!</v>
      </c>
      <c r="D400" s="7" t="e">
        <f t="array" ref="D400">MEDIAN(IF( [1]!tabla1[ACT_ID] = A400, [1]!tabla1[NIVEL]))</f>
        <v>#REF!</v>
      </c>
      <c r="E400" s="7" t="e">
        <f t="array" ref="E400">STDEV(IF( [1]!tabla1[ACT_ID] = A400, [1]!tabla1[NIVEL]))</f>
        <v>#REF!</v>
      </c>
      <c r="F400" s="8" t="e">
        <f t="array" ref="F400">AVERAGE(IF( [1]!tabla1[ACT_ID] = A400, [1]!tabla1[NO_UTILIZADO]))</f>
        <v>#REF!</v>
      </c>
      <c r="G400">
        <f t="array" ref="G400">COUNT(IF( [1]!tabla1[ACT_ID] = A400, [1]!tabla1[FECHA_DESPACHO]))</f>
        <v>0</v>
      </c>
      <c r="H400" s="2" t="e">
        <f t="shared" si="18"/>
        <v>#REF!</v>
      </c>
      <c r="I400" s="7" t="e">
        <f t="shared" si="19"/>
        <v>#REF!</v>
      </c>
      <c r="J400" s="7" t="e">
        <f t="shared" si="20"/>
        <v>#REF!</v>
      </c>
      <c r="K400" s="9">
        <v>0.5</v>
      </c>
      <c r="L400" s="9"/>
    </row>
    <row r="401" spans="1:12" x14ac:dyDescent="0.25">
      <c r="A401">
        <v>2653</v>
      </c>
      <c r="B401" s="7" t="e">
        <f t="array" ref="B401">MAX(IF( [1]!tabla1[ACT_ID] = A401, [1]!tabla1[max_carga]))</f>
        <v>#REF!</v>
      </c>
      <c r="C401" s="7" t="e">
        <f t="array" ref="C401">AVERAGE(IF( [1]!tabla1[ACT_ID] = A401, [1]!tabla1[NIVEL]))</f>
        <v>#REF!</v>
      </c>
      <c r="D401" s="7" t="e">
        <f t="array" ref="D401">MEDIAN(IF( [1]!tabla1[ACT_ID] = A401, [1]!tabla1[NIVEL]))</f>
        <v>#REF!</v>
      </c>
      <c r="E401" s="7" t="e">
        <f t="array" ref="E401">STDEV(IF( [1]!tabla1[ACT_ID] = A401, [1]!tabla1[NIVEL]))</f>
        <v>#REF!</v>
      </c>
      <c r="F401" s="8" t="e">
        <f t="array" ref="F401">AVERAGE(IF( [1]!tabla1[ACT_ID] = A401, [1]!tabla1[NO_UTILIZADO]))</f>
        <v>#REF!</v>
      </c>
      <c r="G401">
        <f t="array" ref="G401">COUNT(IF( [1]!tabla1[ACT_ID] = A401, [1]!tabla1[FECHA_DESPACHO]))</f>
        <v>0</v>
      </c>
      <c r="H401" s="2" t="e">
        <f t="shared" si="18"/>
        <v>#REF!</v>
      </c>
      <c r="I401" s="7" t="e">
        <f t="shared" si="19"/>
        <v>#REF!</v>
      </c>
      <c r="J401" s="7" t="e">
        <f t="shared" si="20"/>
        <v>#REF!</v>
      </c>
      <c r="K401" s="9">
        <v>0.5</v>
      </c>
      <c r="L401" s="9"/>
    </row>
    <row r="402" spans="1:12" x14ac:dyDescent="0.25">
      <c r="A402">
        <v>2655</v>
      </c>
      <c r="B402" s="7" t="e">
        <f t="array" ref="B402">MAX(IF( [1]!tabla1[ACT_ID] = A402, [1]!tabla1[max_carga]))</f>
        <v>#REF!</v>
      </c>
      <c r="C402" s="7" t="e">
        <f t="array" ref="C402">AVERAGE(IF( [1]!tabla1[ACT_ID] = A402, [1]!tabla1[NIVEL]))</f>
        <v>#REF!</v>
      </c>
      <c r="D402" s="7" t="e">
        <f t="array" ref="D402">MEDIAN(IF( [1]!tabla1[ACT_ID] = A402, [1]!tabla1[NIVEL]))</f>
        <v>#REF!</v>
      </c>
      <c r="E402" s="7" t="e">
        <f t="array" ref="E402">STDEV(IF( [1]!tabla1[ACT_ID] = A402, [1]!tabla1[NIVEL]))</f>
        <v>#REF!</v>
      </c>
      <c r="F402" s="8" t="e">
        <f t="array" ref="F402">AVERAGE(IF( [1]!tabla1[ACT_ID] = A402, [1]!tabla1[NO_UTILIZADO]))</f>
        <v>#REF!</v>
      </c>
      <c r="G402">
        <f t="array" ref="G402">COUNT(IF( [1]!tabla1[ACT_ID] = A402, [1]!tabla1[FECHA_DESPACHO]))</f>
        <v>0</v>
      </c>
      <c r="H402" s="2" t="e">
        <f t="shared" si="18"/>
        <v>#REF!</v>
      </c>
      <c r="I402" s="7" t="e">
        <f t="shared" si="19"/>
        <v>#REF!</v>
      </c>
      <c r="J402" s="7" t="e">
        <f t="shared" si="20"/>
        <v>#REF!</v>
      </c>
      <c r="K402" s="9">
        <v>0.5</v>
      </c>
      <c r="L402" s="9"/>
    </row>
    <row r="403" spans="1:12" x14ac:dyDescent="0.25">
      <c r="A403">
        <v>2656</v>
      </c>
      <c r="B403" s="7" t="e">
        <f t="array" ref="B403">MAX(IF( [1]!tabla1[ACT_ID] = A403, [1]!tabla1[max_carga]))</f>
        <v>#REF!</v>
      </c>
      <c r="C403" s="7" t="e">
        <f t="array" ref="C403">AVERAGE(IF( [1]!tabla1[ACT_ID] = A403, [1]!tabla1[NIVEL]))</f>
        <v>#REF!</v>
      </c>
      <c r="D403" s="7" t="e">
        <f t="array" ref="D403">MEDIAN(IF( [1]!tabla1[ACT_ID] = A403, [1]!tabla1[NIVEL]))</f>
        <v>#REF!</v>
      </c>
      <c r="E403" s="7" t="e">
        <f t="array" ref="E403">STDEV(IF( [1]!tabla1[ACT_ID] = A403, [1]!tabla1[NIVEL]))</f>
        <v>#REF!</v>
      </c>
      <c r="F403" s="8" t="e">
        <f t="array" ref="F403">AVERAGE(IF( [1]!tabla1[ACT_ID] = A403, [1]!tabla1[NO_UTILIZADO]))</f>
        <v>#REF!</v>
      </c>
      <c r="G403">
        <f t="array" ref="G403">COUNT(IF( [1]!tabla1[ACT_ID] = A403, [1]!tabla1[FECHA_DESPACHO]))</f>
        <v>0</v>
      </c>
      <c r="H403" s="2" t="e">
        <f t="shared" si="18"/>
        <v>#REF!</v>
      </c>
      <c r="I403" s="7" t="e">
        <f t="shared" si="19"/>
        <v>#REF!</v>
      </c>
      <c r="J403" s="7" t="e">
        <f t="shared" si="20"/>
        <v>#REF!</v>
      </c>
      <c r="K403" s="9">
        <v>0.5</v>
      </c>
      <c r="L403" s="9"/>
    </row>
    <row r="404" spans="1:12" x14ac:dyDescent="0.25">
      <c r="A404">
        <v>2657</v>
      </c>
      <c r="B404" s="7" t="e">
        <f t="array" ref="B404">MAX(IF( [1]!tabla1[ACT_ID] = A404, [1]!tabla1[max_carga]))</f>
        <v>#REF!</v>
      </c>
      <c r="C404" s="7" t="e">
        <f t="array" ref="C404">AVERAGE(IF( [1]!tabla1[ACT_ID] = A404, [1]!tabla1[NIVEL]))</f>
        <v>#REF!</v>
      </c>
      <c r="D404" s="7" t="e">
        <f t="array" ref="D404">MEDIAN(IF( [1]!tabla1[ACT_ID] = A404, [1]!tabla1[NIVEL]))</f>
        <v>#REF!</v>
      </c>
      <c r="E404" s="7" t="e">
        <f t="array" ref="E404">STDEV(IF( [1]!tabla1[ACT_ID] = A404, [1]!tabla1[NIVEL]))</f>
        <v>#REF!</v>
      </c>
      <c r="F404" s="8" t="e">
        <f t="array" ref="F404">AVERAGE(IF( [1]!tabla1[ACT_ID] = A404, [1]!tabla1[NO_UTILIZADO]))</f>
        <v>#REF!</v>
      </c>
      <c r="G404">
        <f t="array" ref="G404">COUNT(IF( [1]!tabla1[ACT_ID] = A404, [1]!tabla1[FECHA_DESPACHO]))</f>
        <v>0</v>
      </c>
      <c r="H404" s="2" t="e">
        <f t="shared" si="18"/>
        <v>#REF!</v>
      </c>
      <c r="I404" s="7" t="e">
        <f t="shared" si="19"/>
        <v>#REF!</v>
      </c>
      <c r="J404" s="7" t="e">
        <f t="shared" si="20"/>
        <v>#REF!</v>
      </c>
      <c r="K404" s="9">
        <v>0.5</v>
      </c>
      <c r="L404" s="9"/>
    </row>
    <row r="405" spans="1:12" x14ac:dyDescent="0.25">
      <c r="A405">
        <v>2658</v>
      </c>
      <c r="B405" s="7" t="e">
        <f t="array" ref="B405">MAX(IF( [1]!tabla1[ACT_ID] = A405, [1]!tabla1[max_carga]))</f>
        <v>#REF!</v>
      </c>
      <c r="C405" s="7" t="e">
        <f t="array" ref="C405">AVERAGE(IF( [1]!tabla1[ACT_ID] = A405, [1]!tabla1[NIVEL]))</f>
        <v>#REF!</v>
      </c>
      <c r="D405" s="7" t="e">
        <f t="array" ref="D405">MEDIAN(IF( [1]!tabla1[ACT_ID] = A405, [1]!tabla1[NIVEL]))</f>
        <v>#REF!</v>
      </c>
      <c r="E405" s="7" t="e">
        <f t="array" ref="E405">STDEV(IF( [1]!tabla1[ACT_ID] = A405, [1]!tabla1[NIVEL]))</f>
        <v>#REF!</v>
      </c>
      <c r="F405" s="8" t="e">
        <f t="array" ref="F405">AVERAGE(IF( [1]!tabla1[ACT_ID] = A405, [1]!tabla1[NO_UTILIZADO]))</f>
        <v>#REF!</v>
      </c>
      <c r="G405">
        <f t="array" ref="G405">COUNT(IF( [1]!tabla1[ACT_ID] = A405, [1]!tabla1[FECHA_DESPACHO]))</f>
        <v>0</v>
      </c>
      <c r="H405" s="2" t="e">
        <f t="shared" si="18"/>
        <v>#REF!</v>
      </c>
      <c r="I405" s="7" t="e">
        <f t="shared" si="19"/>
        <v>#REF!</v>
      </c>
      <c r="J405" s="7" t="e">
        <f t="shared" si="20"/>
        <v>#REF!</v>
      </c>
      <c r="K405" s="9">
        <v>0.5</v>
      </c>
      <c r="L405" s="9"/>
    </row>
    <row r="406" spans="1:12" x14ac:dyDescent="0.25">
      <c r="A406">
        <v>2661</v>
      </c>
      <c r="B406" s="7" t="e">
        <f t="array" ref="B406">MAX(IF( [1]!tabla1[ACT_ID] = A406, [1]!tabla1[max_carga]))</f>
        <v>#REF!</v>
      </c>
      <c r="C406" s="7" t="e">
        <f t="array" ref="C406">AVERAGE(IF( [1]!tabla1[ACT_ID] = A406, [1]!tabla1[NIVEL]))</f>
        <v>#REF!</v>
      </c>
      <c r="D406" s="7" t="e">
        <f t="array" ref="D406">MEDIAN(IF( [1]!tabla1[ACT_ID] = A406, [1]!tabla1[NIVEL]))</f>
        <v>#REF!</v>
      </c>
      <c r="E406" s="7" t="e">
        <f t="array" ref="E406">STDEV(IF( [1]!tabla1[ACT_ID] = A406, [1]!tabla1[NIVEL]))</f>
        <v>#REF!</v>
      </c>
      <c r="F406" s="8" t="e">
        <f t="array" ref="F406">AVERAGE(IF( [1]!tabla1[ACT_ID] = A406, [1]!tabla1[NO_UTILIZADO]))</f>
        <v>#REF!</v>
      </c>
      <c r="G406">
        <f t="array" ref="G406">COUNT(IF( [1]!tabla1[ACT_ID] = A406, [1]!tabla1[FECHA_DESPACHO]))</f>
        <v>0</v>
      </c>
      <c r="H406" s="2" t="e">
        <f t="shared" si="18"/>
        <v>#REF!</v>
      </c>
      <c r="I406" s="7" t="e">
        <f t="shared" si="19"/>
        <v>#REF!</v>
      </c>
      <c r="J406" s="7" t="e">
        <f t="shared" si="20"/>
        <v>#REF!</v>
      </c>
      <c r="K406" s="9">
        <v>0.5</v>
      </c>
      <c r="L406" s="9"/>
    </row>
    <row r="407" spans="1:12" x14ac:dyDescent="0.25">
      <c r="A407">
        <v>2662</v>
      </c>
      <c r="B407" s="7" t="e">
        <f t="array" ref="B407">MAX(IF( [1]!tabla1[ACT_ID] = A407, [1]!tabla1[max_carga]))</f>
        <v>#REF!</v>
      </c>
      <c r="C407" s="7" t="e">
        <f t="array" ref="C407">AVERAGE(IF( [1]!tabla1[ACT_ID] = A407, [1]!tabla1[NIVEL]))</f>
        <v>#REF!</v>
      </c>
      <c r="D407" s="7" t="e">
        <f t="array" ref="D407">MEDIAN(IF( [1]!tabla1[ACT_ID] = A407, [1]!tabla1[NIVEL]))</f>
        <v>#REF!</v>
      </c>
      <c r="E407" s="7" t="e">
        <f t="array" ref="E407">STDEV(IF( [1]!tabla1[ACT_ID] = A407, [1]!tabla1[NIVEL]))</f>
        <v>#REF!</v>
      </c>
      <c r="F407" s="8" t="e">
        <f t="array" ref="F407">AVERAGE(IF( [1]!tabla1[ACT_ID] = A407, [1]!tabla1[NO_UTILIZADO]))</f>
        <v>#REF!</v>
      </c>
      <c r="G407">
        <f t="array" ref="G407">COUNT(IF( [1]!tabla1[ACT_ID] = A407, [1]!tabla1[FECHA_DESPACHO]))</f>
        <v>0</v>
      </c>
      <c r="H407" s="2" t="e">
        <f t="shared" si="18"/>
        <v>#REF!</v>
      </c>
      <c r="I407" s="7" t="e">
        <f t="shared" si="19"/>
        <v>#REF!</v>
      </c>
      <c r="J407" s="7" t="e">
        <f t="shared" si="20"/>
        <v>#REF!</v>
      </c>
      <c r="K407" s="9">
        <v>0.5</v>
      </c>
      <c r="L407" s="9"/>
    </row>
    <row r="408" spans="1:12" x14ac:dyDescent="0.25">
      <c r="A408">
        <v>2663</v>
      </c>
      <c r="B408" s="7" t="e">
        <f t="array" ref="B408">MAX(IF( [1]!tabla1[ACT_ID] = A408, [1]!tabla1[max_carga]))</f>
        <v>#REF!</v>
      </c>
      <c r="C408" s="7" t="e">
        <f t="array" ref="C408">AVERAGE(IF( [1]!tabla1[ACT_ID] = A408, [1]!tabla1[NIVEL]))</f>
        <v>#REF!</v>
      </c>
      <c r="D408" s="7" t="e">
        <f t="array" ref="D408">MEDIAN(IF( [1]!tabla1[ACT_ID] = A408, [1]!tabla1[NIVEL]))</f>
        <v>#REF!</v>
      </c>
      <c r="E408" s="7" t="e">
        <f t="array" ref="E408">STDEV(IF( [1]!tabla1[ACT_ID] = A408, [1]!tabla1[NIVEL]))</f>
        <v>#REF!</v>
      </c>
      <c r="F408" s="8" t="e">
        <f t="array" ref="F408">AVERAGE(IF( [1]!tabla1[ACT_ID] = A408, [1]!tabla1[NO_UTILIZADO]))</f>
        <v>#REF!</v>
      </c>
      <c r="G408">
        <f t="array" ref="G408">COUNT(IF( [1]!tabla1[ACT_ID] = A408, [1]!tabla1[FECHA_DESPACHO]))</f>
        <v>0</v>
      </c>
      <c r="H408" s="2" t="e">
        <f t="shared" si="18"/>
        <v>#REF!</v>
      </c>
      <c r="I408" s="7" t="e">
        <f t="shared" si="19"/>
        <v>#REF!</v>
      </c>
      <c r="J408" s="7" t="e">
        <f t="shared" si="20"/>
        <v>#REF!</v>
      </c>
      <c r="K408" s="9">
        <v>0.5</v>
      </c>
      <c r="L408" s="9"/>
    </row>
    <row r="409" spans="1:12" x14ac:dyDescent="0.25">
      <c r="A409">
        <v>2664</v>
      </c>
      <c r="B409" s="7" t="e">
        <f t="array" ref="B409">MAX(IF( [1]!tabla1[ACT_ID] = A409, [1]!tabla1[max_carga]))</f>
        <v>#REF!</v>
      </c>
      <c r="C409" s="7" t="e">
        <f t="array" ref="C409">AVERAGE(IF( [1]!tabla1[ACT_ID] = A409, [1]!tabla1[NIVEL]))</f>
        <v>#REF!</v>
      </c>
      <c r="D409" s="7" t="e">
        <f t="array" ref="D409">MEDIAN(IF( [1]!tabla1[ACT_ID] = A409, [1]!tabla1[NIVEL]))</f>
        <v>#REF!</v>
      </c>
      <c r="E409" s="7" t="e">
        <f t="array" ref="E409">STDEV(IF( [1]!tabla1[ACT_ID] = A409, [1]!tabla1[NIVEL]))</f>
        <v>#REF!</v>
      </c>
      <c r="F409" s="8" t="e">
        <f t="array" ref="F409">AVERAGE(IF( [1]!tabla1[ACT_ID] = A409, [1]!tabla1[NO_UTILIZADO]))</f>
        <v>#REF!</v>
      </c>
      <c r="G409">
        <f t="array" ref="G409">COUNT(IF( [1]!tabla1[ACT_ID] = A409, [1]!tabla1[FECHA_DESPACHO]))</f>
        <v>0</v>
      </c>
      <c r="H409" s="2" t="e">
        <f t="shared" si="18"/>
        <v>#REF!</v>
      </c>
      <c r="I409" s="7" t="e">
        <f t="shared" si="19"/>
        <v>#REF!</v>
      </c>
      <c r="J409" s="7" t="e">
        <f t="shared" si="20"/>
        <v>#REF!</v>
      </c>
      <c r="K409" s="9">
        <v>0.5</v>
      </c>
      <c r="L409" s="9"/>
    </row>
    <row r="410" spans="1:12" x14ac:dyDescent="0.25">
      <c r="A410">
        <v>2665</v>
      </c>
      <c r="B410" s="7" t="e">
        <f t="array" ref="B410">MAX(IF( [1]!tabla1[ACT_ID] = A410, [1]!tabla1[max_carga]))</f>
        <v>#REF!</v>
      </c>
      <c r="C410" s="7" t="e">
        <f t="array" ref="C410">AVERAGE(IF( [1]!tabla1[ACT_ID] = A410, [1]!tabla1[NIVEL]))</f>
        <v>#REF!</v>
      </c>
      <c r="D410" s="7" t="e">
        <f t="array" ref="D410">MEDIAN(IF( [1]!tabla1[ACT_ID] = A410, [1]!tabla1[NIVEL]))</f>
        <v>#REF!</v>
      </c>
      <c r="E410" s="7" t="e">
        <f t="array" ref="E410">STDEV(IF( [1]!tabla1[ACT_ID] = A410, [1]!tabla1[NIVEL]))</f>
        <v>#REF!</v>
      </c>
      <c r="F410" s="8" t="e">
        <f t="array" ref="F410">AVERAGE(IF( [1]!tabla1[ACT_ID] = A410, [1]!tabla1[NO_UTILIZADO]))</f>
        <v>#REF!</v>
      </c>
      <c r="G410">
        <f t="array" ref="G410">COUNT(IF( [1]!tabla1[ACT_ID] = A410, [1]!tabla1[FECHA_DESPACHO]))</f>
        <v>0</v>
      </c>
      <c r="H410" s="2" t="e">
        <f t="shared" si="18"/>
        <v>#REF!</v>
      </c>
      <c r="I410" s="7" t="e">
        <f t="shared" si="19"/>
        <v>#REF!</v>
      </c>
      <c r="J410" s="7" t="e">
        <f t="shared" si="20"/>
        <v>#REF!</v>
      </c>
      <c r="K410" s="9">
        <v>0.5</v>
      </c>
      <c r="L410" s="9"/>
    </row>
    <row r="411" spans="1:12" x14ac:dyDescent="0.25">
      <c r="A411">
        <v>2669</v>
      </c>
      <c r="B411" s="7" t="e">
        <f t="array" ref="B411">MAX(IF( [1]!tabla1[ACT_ID] = A411, [1]!tabla1[max_carga]))</f>
        <v>#REF!</v>
      </c>
      <c r="C411" s="7" t="e">
        <f t="array" ref="C411">AVERAGE(IF( [1]!tabla1[ACT_ID] = A411, [1]!tabla1[NIVEL]))</f>
        <v>#REF!</v>
      </c>
      <c r="D411" s="7" t="e">
        <f t="array" ref="D411">MEDIAN(IF( [1]!tabla1[ACT_ID] = A411, [1]!tabla1[NIVEL]))</f>
        <v>#REF!</v>
      </c>
      <c r="E411" s="7" t="e">
        <f t="array" ref="E411">STDEV(IF( [1]!tabla1[ACT_ID] = A411, [1]!tabla1[NIVEL]))</f>
        <v>#REF!</v>
      </c>
      <c r="F411" s="8" t="e">
        <f t="array" ref="F411">AVERAGE(IF( [1]!tabla1[ACT_ID] = A411, [1]!tabla1[NO_UTILIZADO]))</f>
        <v>#REF!</v>
      </c>
      <c r="G411">
        <f t="array" ref="G411">COUNT(IF( [1]!tabla1[ACT_ID] = A411, [1]!tabla1[FECHA_DESPACHO]))</f>
        <v>0</v>
      </c>
      <c r="H411" s="2" t="e">
        <f t="shared" si="18"/>
        <v>#REF!</v>
      </c>
      <c r="I411" s="7" t="e">
        <f t="shared" si="19"/>
        <v>#REF!</v>
      </c>
      <c r="J411" s="7" t="e">
        <f t="shared" si="20"/>
        <v>#REF!</v>
      </c>
      <c r="K411" s="9">
        <v>0.5</v>
      </c>
      <c r="L411" s="9"/>
    </row>
    <row r="412" spans="1:12" x14ac:dyDescent="0.25">
      <c r="A412">
        <v>2671</v>
      </c>
      <c r="B412" s="7" t="e">
        <f t="array" ref="B412">MAX(IF( [1]!tabla1[ACT_ID] = A412, [1]!tabla1[max_carga]))</f>
        <v>#REF!</v>
      </c>
      <c r="C412" s="7" t="e">
        <f t="array" ref="C412">AVERAGE(IF( [1]!tabla1[ACT_ID] = A412, [1]!tabla1[NIVEL]))</f>
        <v>#REF!</v>
      </c>
      <c r="D412" s="7" t="e">
        <f t="array" ref="D412">MEDIAN(IF( [1]!tabla1[ACT_ID] = A412, [1]!tabla1[NIVEL]))</f>
        <v>#REF!</v>
      </c>
      <c r="E412" s="7" t="e">
        <f t="array" ref="E412">STDEV(IF( [1]!tabla1[ACT_ID] = A412, [1]!tabla1[NIVEL]))</f>
        <v>#REF!</v>
      </c>
      <c r="F412" s="8" t="e">
        <f t="array" ref="F412">AVERAGE(IF( [1]!tabla1[ACT_ID] = A412, [1]!tabla1[NO_UTILIZADO]))</f>
        <v>#REF!</v>
      </c>
      <c r="G412">
        <f t="array" ref="G412">COUNT(IF( [1]!tabla1[ACT_ID] = A412, [1]!tabla1[FECHA_DESPACHO]))</f>
        <v>0</v>
      </c>
      <c r="H412" s="2" t="e">
        <f t="shared" si="18"/>
        <v>#REF!</v>
      </c>
      <c r="I412" s="7" t="e">
        <f t="shared" si="19"/>
        <v>#REF!</v>
      </c>
      <c r="J412" s="7" t="e">
        <f t="shared" si="20"/>
        <v>#REF!</v>
      </c>
      <c r="K412" s="9">
        <v>0.5</v>
      </c>
      <c r="L412" s="9"/>
    </row>
    <row r="413" spans="1:12" x14ac:dyDescent="0.25">
      <c r="A413">
        <v>26710</v>
      </c>
      <c r="B413" s="7" t="e">
        <f t="array" ref="B413">MAX(IF( [1]!tabla1[ACT_ID] = A413, [1]!tabla1[max_carga]))</f>
        <v>#REF!</v>
      </c>
      <c r="C413" s="7" t="e">
        <f t="array" ref="C413">AVERAGE(IF( [1]!tabla1[ACT_ID] = A413, [1]!tabla1[NIVEL]))</f>
        <v>#REF!</v>
      </c>
      <c r="D413" s="7" t="e">
        <f t="array" ref="D413">MEDIAN(IF( [1]!tabla1[ACT_ID] = A413, [1]!tabla1[NIVEL]))</f>
        <v>#REF!</v>
      </c>
      <c r="E413" s="7" t="e">
        <f t="array" ref="E413">STDEV(IF( [1]!tabla1[ACT_ID] = A413, [1]!tabla1[NIVEL]))</f>
        <v>#REF!</v>
      </c>
      <c r="F413" s="8" t="e">
        <f t="array" ref="F413">AVERAGE(IF( [1]!tabla1[ACT_ID] = A413, [1]!tabla1[NO_UTILIZADO]))</f>
        <v>#REF!</v>
      </c>
      <c r="G413">
        <f t="array" ref="G413">COUNT(IF( [1]!tabla1[ACT_ID] = A413, [1]!tabla1[FECHA_DESPACHO]))</f>
        <v>0</v>
      </c>
      <c r="H413" s="2" t="e">
        <f t="shared" si="18"/>
        <v>#REF!</v>
      </c>
      <c r="I413" s="7" t="e">
        <f t="shared" si="19"/>
        <v>#REF!</v>
      </c>
      <c r="J413" s="7" t="e">
        <f t="shared" si="20"/>
        <v>#REF!</v>
      </c>
      <c r="K413" s="9">
        <v>0.5</v>
      </c>
      <c r="L413" s="9"/>
    </row>
    <row r="414" spans="1:12" x14ac:dyDescent="0.25">
      <c r="A414">
        <v>26711</v>
      </c>
      <c r="B414" s="7" t="e">
        <f t="array" ref="B414">MAX(IF( [1]!tabla1[ACT_ID] = A414, [1]!tabla1[max_carga]))</f>
        <v>#REF!</v>
      </c>
      <c r="C414" s="7" t="e">
        <f t="array" ref="C414">AVERAGE(IF( [1]!tabla1[ACT_ID] = A414, [1]!tabla1[NIVEL]))</f>
        <v>#REF!</v>
      </c>
      <c r="D414" s="7" t="e">
        <f t="array" ref="D414">MEDIAN(IF( [1]!tabla1[ACT_ID] = A414, [1]!tabla1[NIVEL]))</f>
        <v>#REF!</v>
      </c>
      <c r="E414" s="7" t="e">
        <f t="array" ref="E414">STDEV(IF( [1]!tabla1[ACT_ID] = A414, [1]!tabla1[NIVEL]))</f>
        <v>#REF!</v>
      </c>
      <c r="F414" s="8" t="e">
        <f t="array" ref="F414">AVERAGE(IF( [1]!tabla1[ACT_ID] = A414, [1]!tabla1[NO_UTILIZADO]))</f>
        <v>#REF!</v>
      </c>
      <c r="G414">
        <f t="array" ref="G414">COUNT(IF( [1]!tabla1[ACT_ID] = A414, [1]!tabla1[FECHA_DESPACHO]))</f>
        <v>0</v>
      </c>
      <c r="H414" s="2" t="e">
        <f t="shared" si="18"/>
        <v>#REF!</v>
      </c>
      <c r="I414" s="7" t="e">
        <f t="shared" si="19"/>
        <v>#REF!</v>
      </c>
      <c r="J414" s="7" t="e">
        <f t="shared" si="20"/>
        <v>#REF!</v>
      </c>
      <c r="K414" s="9">
        <v>0.5</v>
      </c>
      <c r="L414" s="9"/>
    </row>
    <row r="415" spans="1:12" x14ac:dyDescent="0.25">
      <c r="A415">
        <v>2672</v>
      </c>
      <c r="B415" s="7" t="e">
        <f t="array" ref="B415">MAX(IF( [1]!tabla1[ACT_ID] = A415, [1]!tabla1[max_carga]))</f>
        <v>#REF!</v>
      </c>
      <c r="C415" s="7" t="e">
        <f t="array" ref="C415">AVERAGE(IF( [1]!tabla1[ACT_ID] = A415, [1]!tabla1[NIVEL]))</f>
        <v>#REF!</v>
      </c>
      <c r="D415" s="7" t="e">
        <f t="array" ref="D415">MEDIAN(IF( [1]!tabla1[ACT_ID] = A415, [1]!tabla1[NIVEL]))</f>
        <v>#REF!</v>
      </c>
      <c r="E415" s="7" t="e">
        <f t="array" ref="E415">STDEV(IF( [1]!tabla1[ACT_ID] = A415, [1]!tabla1[NIVEL]))</f>
        <v>#REF!</v>
      </c>
      <c r="F415" s="8" t="e">
        <f t="array" ref="F415">AVERAGE(IF( [1]!tabla1[ACT_ID] = A415, [1]!tabla1[NO_UTILIZADO]))</f>
        <v>#REF!</v>
      </c>
      <c r="G415">
        <f t="array" ref="G415">COUNT(IF( [1]!tabla1[ACT_ID] = A415, [1]!tabla1[FECHA_DESPACHO]))</f>
        <v>0</v>
      </c>
      <c r="H415" s="2" t="e">
        <f t="shared" si="18"/>
        <v>#REF!</v>
      </c>
      <c r="I415" s="7" t="e">
        <f t="shared" si="19"/>
        <v>#REF!</v>
      </c>
      <c r="J415" s="7" t="e">
        <f t="shared" si="20"/>
        <v>#REF!</v>
      </c>
      <c r="K415" s="9">
        <v>0.5</v>
      </c>
      <c r="L415" s="9"/>
    </row>
    <row r="416" spans="1:12" x14ac:dyDescent="0.25">
      <c r="A416">
        <v>2673</v>
      </c>
      <c r="B416" s="7" t="e">
        <f t="array" ref="B416">MAX(IF( [1]!tabla1[ACT_ID] = A416, [1]!tabla1[max_carga]))</f>
        <v>#REF!</v>
      </c>
      <c r="C416" s="7" t="e">
        <f t="array" ref="C416">AVERAGE(IF( [1]!tabla1[ACT_ID] = A416, [1]!tabla1[NIVEL]))</f>
        <v>#REF!</v>
      </c>
      <c r="D416" s="7" t="e">
        <f t="array" ref="D416">MEDIAN(IF( [1]!tabla1[ACT_ID] = A416, [1]!tabla1[NIVEL]))</f>
        <v>#REF!</v>
      </c>
      <c r="E416" s="7" t="e">
        <f t="array" ref="E416">STDEV(IF( [1]!tabla1[ACT_ID] = A416, [1]!tabla1[NIVEL]))</f>
        <v>#REF!</v>
      </c>
      <c r="F416" s="8" t="e">
        <f t="array" ref="F416">AVERAGE(IF( [1]!tabla1[ACT_ID] = A416, [1]!tabla1[NO_UTILIZADO]))</f>
        <v>#REF!</v>
      </c>
      <c r="G416">
        <f t="array" ref="G416">COUNT(IF( [1]!tabla1[ACT_ID] = A416, [1]!tabla1[FECHA_DESPACHO]))</f>
        <v>0</v>
      </c>
      <c r="H416" s="2" t="e">
        <f t="shared" si="18"/>
        <v>#REF!</v>
      </c>
      <c r="I416" s="7" t="e">
        <f t="shared" si="19"/>
        <v>#REF!</v>
      </c>
      <c r="J416" s="7" t="e">
        <f t="shared" si="20"/>
        <v>#REF!</v>
      </c>
      <c r="K416" s="9">
        <v>0.5</v>
      </c>
      <c r="L416" s="9"/>
    </row>
    <row r="417" spans="1:12" x14ac:dyDescent="0.25">
      <c r="A417">
        <v>2674</v>
      </c>
      <c r="B417" s="7" t="e">
        <f t="array" ref="B417">MAX(IF( [1]!tabla1[ACT_ID] = A417, [1]!tabla1[max_carga]))</f>
        <v>#REF!</v>
      </c>
      <c r="C417" s="7" t="e">
        <f t="array" ref="C417">AVERAGE(IF( [1]!tabla1[ACT_ID] = A417, [1]!tabla1[NIVEL]))</f>
        <v>#REF!</v>
      </c>
      <c r="D417" s="7" t="e">
        <f t="array" ref="D417">MEDIAN(IF( [1]!tabla1[ACT_ID] = A417, [1]!tabla1[NIVEL]))</f>
        <v>#REF!</v>
      </c>
      <c r="E417" s="7" t="e">
        <f t="array" ref="E417">STDEV(IF( [1]!tabla1[ACT_ID] = A417, [1]!tabla1[NIVEL]))</f>
        <v>#REF!</v>
      </c>
      <c r="F417" s="8" t="e">
        <f t="array" ref="F417">AVERAGE(IF( [1]!tabla1[ACT_ID] = A417, [1]!tabla1[NO_UTILIZADO]))</f>
        <v>#REF!</v>
      </c>
      <c r="G417">
        <f t="array" ref="G417">COUNT(IF( [1]!tabla1[ACT_ID] = A417, [1]!tabla1[FECHA_DESPACHO]))</f>
        <v>0</v>
      </c>
      <c r="H417" s="2" t="e">
        <f t="shared" si="18"/>
        <v>#REF!</v>
      </c>
      <c r="I417" s="7" t="e">
        <f t="shared" si="19"/>
        <v>#REF!</v>
      </c>
      <c r="J417" s="7" t="e">
        <f t="shared" si="20"/>
        <v>#REF!</v>
      </c>
      <c r="K417" s="9">
        <v>0.5</v>
      </c>
      <c r="L417" s="9"/>
    </row>
    <row r="418" spans="1:12" x14ac:dyDescent="0.25">
      <c r="A418">
        <v>2677</v>
      </c>
      <c r="B418" s="7" t="e">
        <f t="array" ref="B418">MAX(IF( [1]!tabla1[ACT_ID] = A418, [1]!tabla1[max_carga]))</f>
        <v>#REF!</v>
      </c>
      <c r="C418" s="7" t="e">
        <f t="array" ref="C418">AVERAGE(IF( [1]!tabla1[ACT_ID] = A418, [1]!tabla1[NIVEL]))</f>
        <v>#REF!</v>
      </c>
      <c r="D418" s="7" t="e">
        <f t="array" ref="D418">MEDIAN(IF( [1]!tabla1[ACT_ID] = A418, [1]!tabla1[NIVEL]))</f>
        <v>#REF!</v>
      </c>
      <c r="E418" s="7" t="e">
        <f t="array" ref="E418">STDEV(IF( [1]!tabla1[ACT_ID] = A418, [1]!tabla1[NIVEL]))</f>
        <v>#REF!</v>
      </c>
      <c r="F418" s="8" t="e">
        <f t="array" ref="F418">AVERAGE(IF( [1]!tabla1[ACT_ID] = A418, [1]!tabla1[NO_UTILIZADO]))</f>
        <v>#REF!</v>
      </c>
      <c r="G418">
        <f t="array" ref="G418">COUNT(IF( [1]!tabla1[ACT_ID] = A418, [1]!tabla1[FECHA_DESPACHO]))</f>
        <v>0</v>
      </c>
      <c r="H418" s="2" t="e">
        <f t="shared" si="18"/>
        <v>#REF!</v>
      </c>
      <c r="I418" s="7" t="e">
        <f t="shared" si="19"/>
        <v>#REF!</v>
      </c>
      <c r="J418" s="7" t="e">
        <f t="shared" si="20"/>
        <v>#REF!</v>
      </c>
      <c r="K418" s="9">
        <v>0.5</v>
      </c>
      <c r="L418" s="9"/>
    </row>
    <row r="419" spans="1:12" x14ac:dyDescent="0.25">
      <c r="A419">
        <v>2678</v>
      </c>
      <c r="B419" s="7" t="e">
        <f t="array" ref="B419">MAX(IF( [1]!tabla1[ACT_ID] = A419, [1]!tabla1[max_carga]))</f>
        <v>#REF!</v>
      </c>
      <c r="C419" s="7" t="e">
        <f t="array" ref="C419">AVERAGE(IF( [1]!tabla1[ACT_ID] = A419, [1]!tabla1[NIVEL]))</f>
        <v>#REF!</v>
      </c>
      <c r="D419" s="7" t="e">
        <f t="array" ref="D419">MEDIAN(IF( [1]!tabla1[ACT_ID] = A419, [1]!tabla1[NIVEL]))</f>
        <v>#REF!</v>
      </c>
      <c r="E419" s="7" t="e">
        <f t="array" ref="E419">STDEV(IF( [1]!tabla1[ACT_ID] = A419, [1]!tabla1[NIVEL]))</f>
        <v>#REF!</v>
      </c>
      <c r="F419" s="8" t="e">
        <f t="array" ref="F419">AVERAGE(IF( [1]!tabla1[ACT_ID] = A419, [1]!tabla1[NO_UTILIZADO]))</f>
        <v>#REF!</v>
      </c>
      <c r="G419">
        <f t="array" ref="G419">COUNT(IF( [1]!tabla1[ACT_ID] = A419, [1]!tabla1[FECHA_DESPACHO]))</f>
        <v>0</v>
      </c>
      <c r="H419" s="2" t="e">
        <f t="shared" si="18"/>
        <v>#REF!</v>
      </c>
      <c r="I419" s="7" t="e">
        <f t="shared" si="19"/>
        <v>#REF!</v>
      </c>
      <c r="J419" s="7" t="e">
        <f t="shared" si="20"/>
        <v>#REF!</v>
      </c>
      <c r="K419" s="9">
        <v>0.5</v>
      </c>
      <c r="L419" s="9"/>
    </row>
    <row r="420" spans="1:12" x14ac:dyDescent="0.25">
      <c r="A420">
        <v>294109</v>
      </c>
      <c r="B420" s="7" t="e">
        <f t="array" ref="B420">MAX(IF( [1]!tabla1[ACT_ID] = A420, [1]!tabla1[max_carga]))</f>
        <v>#REF!</v>
      </c>
      <c r="C420" s="7" t="e">
        <f t="array" ref="C420">AVERAGE(IF( [1]!tabla1[ACT_ID] = A420, [1]!tabla1[NIVEL]))</f>
        <v>#REF!</v>
      </c>
      <c r="D420" s="7" t="e">
        <f t="array" ref="D420">MEDIAN(IF( [1]!tabla1[ACT_ID] = A420, [1]!tabla1[NIVEL]))</f>
        <v>#REF!</v>
      </c>
      <c r="E420" s="7" t="e">
        <f t="array" ref="E420">STDEV(IF( [1]!tabla1[ACT_ID] = A420, [1]!tabla1[NIVEL]))</f>
        <v>#REF!</v>
      </c>
      <c r="F420" s="8" t="e">
        <f t="array" ref="F420">AVERAGE(IF( [1]!tabla1[ACT_ID] = A420, [1]!tabla1[NO_UTILIZADO]))</f>
        <v>#REF!</v>
      </c>
      <c r="G420">
        <f t="array" ref="G420">COUNT(IF( [1]!tabla1[ACT_ID] = A420, [1]!tabla1[FECHA_DESPACHO]))</f>
        <v>0</v>
      </c>
      <c r="H420" s="2" t="e">
        <f t="shared" si="18"/>
        <v>#REF!</v>
      </c>
      <c r="I420" s="7" t="e">
        <f t="shared" si="19"/>
        <v>#REF!</v>
      </c>
      <c r="J420" s="7" t="e">
        <f t="shared" si="20"/>
        <v>#REF!</v>
      </c>
      <c r="K420" s="9">
        <v>0.5</v>
      </c>
      <c r="L420" s="9"/>
    </row>
    <row r="421" spans="1:12" x14ac:dyDescent="0.25">
      <c r="A421">
        <v>294118</v>
      </c>
      <c r="B421" s="7" t="e">
        <f t="array" ref="B421">MAX(IF( [1]!tabla1[ACT_ID] = A421, [1]!tabla1[max_carga]))</f>
        <v>#REF!</v>
      </c>
      <c r="C421" s="7" t="e">
        <f t="array" ref="C421">AVERAGE(IF( [1]!tabla1[ACT_ID] = A421, [1]!tabla1[NIVEL]))</f>
        <v>#REF!</v>
      </c>
      <c r="D421" s="7" t="e">
        <f t="array" ref="D421">MEDIAN(IF( [1]!tabla1[ACT_ID] = A421, [1]!tabla1[NIVEL]))</f>
        <v>#REF!</v>
      </c>
      <c r="E421" s="7" t="e">
        <f t="array" ref="E421">STDEV(IF( [1]!tabla1[ACT_ID] = A421, [1]!tabla1[NIVEL]))</f>
        <v>#REF!</v>
      </c>
      <c r="F421" s="8" t="e">
        <f t="array" ref="F421">AVERAGE(IF( [1]!tabla1[ACT_ID] = A421, [1]!tabla1[NO_UTILIZADO]))</f>
        <v>#REF!</v>
      </c>
      <c r="G421">
        <f t="array" ref="G421">COUNT(IF( [1]!tabla1[ACT_ID] = A421, [1]!tabla1[FECHA_DESPACHO]))</f>
        <v>0</v>
      </c>
      <c r="H421" s="2" t="e">
        <f t="shared" si="18"/>
        <v>#REF!</v>
      </c>
      <c r="I421" s="7" t="e">
        <f t="shared" si="19"/>
        <v>#REF!</v>
      </c>
      <c r="J421" s="7" t="e">
        <f t="shared" si="20"/>
        <v>#REF!</v>
      </c>
      <c r="K421" s="9">
        <v>0.5</v>
      </c>
      <c r="L421" s="9"/>
    </row>
    <row r="422" spans="1:12" x14ac:dyDescent="0.25">
      <c r="A422">
        <v>294119</v>
      </c>
      <c r="B422" s="7" t="e">
        <f t="array" ref="B422">MAX(IF( [1]!tabla1[ACT_ID] = A422, [1]!tabla1[max_carga]))</f>
        <v>#REF!</v>
      </c>
      <c r="C422" s="7" t="e">
        <f t="array" ref="C422">AVERAGE(IF( [1]!tabla1[ACT_ID] = A422, [1]!tabla1[NIVEL]))</f>
        <v>#REF!</v>
      </c>
      <c r="D422" s="7" t="e">
        <f t="array" ref="D422">MEDIAN(IF( [1]!tabla1[ACT_ID] = A422, [1]!tabla1[NIVEL]))</f>
        <v>#REF!</v>
      </c>
      <c r="E422" s="7" t="e">
        <f t="array" ref="E422">STDEV(IF( [1]!tabla1[ACT_ID] = A422, [1]!tabla1[NIVEL]))</f>
        <v>#REF!</v>
      </c>
      <c r="F422" s="8" t="e">
        <f t="array" ref="F422">AVERAGE(IF( [1]!tabla1[ACT_ID] = A422, [1]!tabla1[NO_UTILIZADO]))</f>
        <v>#REF!</v>
      </c>
      <c r="G422">
        <f t="array" ref="G422">COUNT(IF( [1]!tabla1[ACT_ID] = A422, [1]!tabla1[FECHA_DESPACHO]))</f>
        <v>0</v>
      </c>
      <c r="H422" s="2" t="e">
        <f t="shared" si="18"/>
        <v>#REF!</v>
      </c>
      <c r="I422" s="7" t="e">
        <f t="shared" si="19"/>
        <v>#REF!</v>
      </c>
      <c r="J422" s="7" t="e">
        <f t="shared" si="20"/>
        <v>#REF!</v>
      </c>
      <c r="K422" s="9">
        <v>0.5</v>
      </c>
      <c r="L422" s="9"/>
    </row>
    <row r="423" spans="1:12" x14ac:dyDescent="0.25">
      <c r="A423">
        <v>294120</v>
      </c>
      <c r="B423" s="7" t="e">
        <f t="array" ref="B423">MAX(IF( [1]!tabla1[ACT_ID] = A423, [1]!tabla1[max_carga]))</f>
        <v>#REF!</v>
      </c>
      <c r="C423" s="7" t="e">
        <f t="array" ref="C423">AVERAGE(IF( [1]!tabla1[ACT_ID] = A423, [1]!tabla1[NIVEL]))</f>
        <v>#REF!</v>
      </c>
      <c r="D423" s="7" t="e">
        <f t="array" ref="D423">MEDIAN(IF( [1]!tabla1[ACT_ID] = A423, [1]!tabla1[NIVEL]))</f>
        <v>#REF!</v>
      </c>
      <c r="E423" s="7" t="e">
        <f t="array" ref="E423">STDEV(IF( [1]!tabla1[ACT_ID] = A423, [1]!tabla1[NIVEL]))</f>
        <v>#REF!</v>
      </c>
      <c r="F423" s="8" t="e">
        <f t="array" ref="F423">AVERAGE(IF( [1]!tabla1[ACT_ID] = A423, [1]!tabla1[NO_UTILIZADO]))</f>
        <v>#REF!</v>
      </c>
      <c r="G423">
        <f t="array" ref="G423">COUNT(IF( [1]!tabla1[ACT_ID] = A423, [1]!tabla1[FECHA_DESPACHO]))</f>
        <v>0</v>
      </c>
      <c r="H423" s="2" t="e">
        <f t="shared" si="18"/>
        <v>#REF!</v>
      </c>
      <c r="I423" s="7" t="e">
        <f t="shared" si="19"/>
        <v>#REF!</v>
      </c>
      <c r="J423" s="7" t="e">
        <f t="shared" si="20"/>
        <v>#REF!</v>
      </c>
      <c r="K423" s="9">
        <v>0.5</v>
      </c>
      <c r="L423" s="9"/>
    </row>
    <row r="424" spans="1:12" x14ac:dyDescent="0.25">
      <c r="A424">
        <v>294121</v>
      </c>
      <c r="B424" s="7" t="e">
        <f t="array" ref="B424">MAX(IF( [1]!tabla1[ACT_ID] = A424, [1]!tabla1[max_carga]))</f>
        <v>#REF!</v>
      </c>
      <c r="C424" s="7" t="e">
        <f t="array" ref="C424">AVERAGE(IF( [1]!tabla1[ACT_ID] = A424, [1]!tabla1[NIVEL]))</f>
        <v>#REF!</v>
      </c>
      <c r="D424" s="7" t="e">
        <f t="array" ref="D424">MEDIAN(IF( [1]!tabla1[ACT_ID] = A424, [1]!tabla1[NIVEL]))</f>
        <v>#REF!</v>
      </c>
      <c r="E424" s="7" t="e">
        <f t="array" ref="E424">STDEV(IF( [1]!tabla1[ACT_ID] = A424, [1]!tabla1[NIVEL]))</f>
        <v>#REF!</v>
      </c>
      <c r="F424" s="8" t="e">
        <f t="array" ref="F424">AVERAGE(IF( [1]!tabla1[ACT_ID] = A424, [1]!tabla1[NO_UTILIZADO]))</f>
        <v>#REF!</v>
      </c>
      <c r="G424">
        <f t="array" ref="G424">COUNT(IF( [1]!tabla1[ACT_ID] = A424, [1]!tabla1[FECHA_DESPACHO]))</f>
        <v>0</v>
      </c>
      <c r="H424" s="2" t="e">
        <f t="shared" si="18"/>
        <v>#REF!</v>
      </c>
      <c r="I424" s="7" t="e">
        <f t="shared" si="19"/>
        <v>#REF!</v>
      </c>
      <c r="J424" s="7" t="e">
        <f t="shared" si="20"/>
        <v>#REF!</v>
      </c>
      <c r="K424" s="9">
        <v>0.5</v>
      </c>
      <c r="L424" s="9"/>
    </row>
    <row r="425" spans="1:12" x14ac:dyDescent="0.25">
      <c r="A425">
        <v>294122</v>
      </c>
      <c r="B425" s="7" t="e">
        <f t="array" ref="B425">MAX(IF( [1]!tabla1[ACT_ID] = A425, [1]!tabla1[max_carga]))</f>
        <v>#REF!</v>
      </c>
      <c r="C425" s="7" t="e">
        <f t="array" ref="C425">AVERAGE(IF( [1]!tabla1[ACT_ID] = A425, [1]!tabla1[NIVEL]))</f>
        <v>#REF!</v>
      </c>
      <c r="D425" s="7" t="e">
        <f t="array" ref="D425">MEDIAN(IF( [1]!tabla1[ACT_ID] = A425, [1]!tabla1[NIVEL]))</f>
        <v>#REF!</v>
      </c>
      <c r="E425" s="7" t="e">
        <f t="array" ref="E425">STDEV(IF( [1]!tabla1[ACT_ID] = A425, [1]!tabla1[NIVEL]))</f>
        <v>#REF!</v>
      </c>
      <c r="F425" s="8" t="e">
        <f t="array" ref="F425">AVERAGE(IF( [1]!tabla1[ACT_ID] = A425, [1]!tabla1[NO_UTILIZADO]))</f>
        <v>#REF!</v>
      </c>
      <c r="G425">
        <f t="array" ref="G425">COUNT(IF( [1]!tabla1[ACT_ID] = A425, [1]!tabla1[FECHA_DESPACHO]))</f>
        <v>0</v>
      </c>
      <c r="H425" s="2" t="e">
        <f t="shared" si="18"/>
        <v>#REF!</v>
      </c>
      <c r="I425" s="7" t="e">
        <f t="shared" si="19"/>
        <v>#REF!</v>
      </c>
      <c r="J425" s="7" t="e">
        <f t="shared" si="20"/>
        <v>#REF!</v>
      </c>
      <c r="K425" s="9">
        <v>0.5</v>
      </c>
      <c r="L425" s="9"/>
    </row>
    <row r="426" spans="1:12" x14ac:dyDescent="0.25">
      <c r="A426">
        <v>294123</v>
      </c>
      <c r="B426" s="7" t="e">
        <f t="array" ref="B426">MAX(IF( [1]!tabla1[ACT_ID] = A426, [1]!tabla1[max_carga]))</f>
        <v>#REF!</v>
      </c>
      <c r="C426" s="7" t="e">
        <f t="array" ref="C426">AVERAGE(IF( [1]!tabla1[ACT_ID] = A426, [1]!tabla1[NIVEL]))</f>
        <v>#REF!</v>
      </c>
      <c r="D426" s="7" t="e">
        <f t="array" ref="D426">MEDIAN(IF( [1]!tabla1[ACT_ID] = A426, [1]!tabla1[NIVEL]))</f>
        <v>#REF!</v>
      </c>
      <c r="E426" s="7" t="e">
        <f t="array" ref="E426">STDEV(IF( [1]!tabla1[ACT_ID] = A426, [1]!tabla1[NIVEL]))</f>
        <v>#REF!</v>
      </c>
      <c r="F426" s="8" t="e">
        <f t="array" ref="F426">AVERAGE(IF( [1]!tabla1[ACT_ID] = A426, [1]!tabla1[NO_UTILIZADO]))</f>
        <v>#REF!</v>
      </c>
      <c r="G426">
        <f t="array" ref="G426">COUNT(IF( [1]!tabla1[ACT_ID] = A426, [1]!tabla1[FECHA_DESPACHO]))</f>
        <v>0</v>
      </c>
      <c r="H426" s="2" t="e">
        <f t="shared" si="18"/>
        <v>#REF!</v>
      </c>
      <c r="I426" s="7" t="e">
        <f t="shared" si="19"/>
        <v>#REF!</v>
      </c>
      <c r="J426" s="7" t="e">
        <f t="shared" si="20"/>
        <v>#REF!</v>
      </c>
      <c r="K426" s="9">
        <v>0.5</v>
      </c>
      <c r="L426" s="9"/>
    </row>
    <row r="427" spans="1:12" x14ac:dyDescent="0.25">
      <c r="A427">
        <v>294124</v>
      </c>
      <c r="B427" s="7" t="e">
        <f t="array" ref="B427">MAX(IF( [1]!tabla1[ACT_ID] = A427, [1]!tabla1[max_carga]))</f>
        <v>#REF!</v>
      </c>
      <c r="C427" s="7" t="e">
        <f t="array" ref="C427">AVERAGE(IF( [1]!tabla1[ACT_ID] = A427, [1]!tabla1[NIVEL]))</f>
        <v>#REF!</v>
      </c>
      <c r="D427" s="7" t="e">
        <f t="array" ref="D427">MEDIAN(IF( [1]!tabla1[ACT_ID] = A427, [1]!tabla1[NIVEL]))</f>
        <v>#REF!</v>
      </c>
      <c r="E427" s="7" t="e">
        <f t="array" ref="E427">STDEV(IF( [1]!tabla1[ACT_ID] = A427, [1]!tabla1[NIVEL]))</f>
        <v>#REF!</v>
      </c>
      <c r="F427" s="8" t="e">
        <f t="array" ref="F427">AVERAGE(IF( [1]!tabla1[ACT_ID] = A427, [1]!tabla1[NO_UTILIZADO]))</f>
        <v>#REF!</v>
      </c>
      <c r="G427">
        <f t="array" ref="G427">COUNT(IF( [1]!tabla1[ACT_ID] = A427, [1]!tabla1[FECHA_DESPACHO]))</f>
        <v>0</v>
      </c>
      <c r="H427" s="2" t="e">
        <f t="shared" si="18"/>
        <v>#REF!</v>
      </c>
      <c r="I427" s="7" t="e">
        <f t="shared" si="19"/>
        <v>#REF!</v>
      </c>
      <c r="J427" s="7" t="e">
        <f t="shared" si="20"/>
        <v>#REF!</v>
      </c>
      <c r="K427" s="9">
        <v>0.5</v>
      </c>
      <c r="L427" s="9"/>
    </row>
    <row r="428" spans="1:12" x14ac:dyDescent="0.25">
      <c r="A428">
        <v>294125</v>
      </c>
      <c r="B428" s="7" t="e">
        <f t="array" ref="B428">MAX(IF( [1]!tabla1[ACT_ID] = A428, [1]!tabla1[max_carga]))</f>
        <v>#REF!</v>
      </c>
      <c r="C428" s="7" t="e">
        <f t="array" ref="C428">AVERAGE(IF( [1]!tabla1[ACT_ID] = A428, [1]!tabla1[NIVEL]))</f>
        <v>#REF!</v>
      </c>
      <c r="D428" s="7" t="e">
        <f t="array" ref="D428">MEDIAN(IF( [1]!tabla1[ACT_ID] = A428, [1]!tabla1[NIVEL]))</f>
        <v>#REF!</v>
      </c>
      <c r="E428" s="7" t="e">
        <f t="array" ref="E428">STDEV(IF( [1]!tabla1[ACT_ID] = A428, [1]!tabla1[NIVEL]))</f>
        <v>#REF!</v>
      </c>
      <c r="F428" s="8" t="e">
        <f t="array" ref="F428">AVERAGE(IF( [1]!tabla1[ACT_ID] = A428, [1]!tabla1[NO_UTILIZADO]))</f>
        <v>#REF!</v>
      </c>
      <c r="G428">
        <f t="array" ref="G428">COUNT(IF( [1]!tabla1[ACT_ID] = A428, [1]!tabla1[FECHA_DESPACHO]))</f>
        <v>0</v>
      </c>
      <c r="H428" s="2" t="e">
        <f t="shared" si="18"/>
        <v>#REF!</v>
      </c>
      <c r="I428" s="7" t="e">
        <f t="shared" si="19"/>
        <v>#REF!</v>
      </c>
      <c r="J428" s="7" t="e">
        <f t="shared" si="20"/>
        <v>#REF!</v>
      </c>
      <c r="K428" s="9">
        <v>0.5</v>
      </c>
      <c r="L428" s="9"/>
    </row>
    <row r="429" spans="1:12" x14ac:dyDescent="0.25">
      <c r="A429">
        <v>294126</v>
      </c>
      <c r="B429" s="7" t="e">
        <f t="array" ref="B429">MAX(IF( [1]!tabla1[ACT_ID] = A429, [1]!tabla1[max_carga]))</f>
        <v>#REF!</v>
      </c>
      <c r="C429" s="7" t="e">
        <f t="array" ref="C429">AVERAGE(IF( [1]!tabla1[ACT_ID] = A429, [1]!tabla1[NIVEL]))</f>
        <v>#REF!</v>
      </c>
      <c r="D429" s="7" t="e">
        <f t="array" ref="D429">MEDIAN(IF( [1]!tabla1[ACT_ID] = A429, [1]!tabla1[NIVEL]))</f>
        <v>#REF!</v>
      </c>
      <c r="E429" s="7" t="e">
        <f t="array" ref="E429">STDEV(IF( [1]!tabla1[ACT_ID] = A429, [1]!tabla1[NIVEL]))</f>
        <v>#REF!</v>
      </c>
      <c r="F429" s="8" t="e">
        <f t="array" ref="F429">AVERAGE(IF( [1]!tabla1[ACT_ID] = A429, [1]!tabla1[NO_UTILIZADO]))</f>
        <v>#REF!</v>
      </c>
      <c r="G429">
        <f t="array" ref="G429">COUNT(IF( [1]!tabla1[ACT_ID] = A429, [1]!tabla1[FECHA_DESPACHO]))</f>
        <v>0</v>
      </c>
      <c r="H429" s="2" t="e">
        <f t="shared" si="18"/>
        <v>#REF!</v>
      </c>
      <c r="I429" s="7" t="e">
        <f t="shared" si="19"/>
        <v>#REF!</v>
      </c>
      <c r="J429" s="7" t="e">
        <f t="shared" si="20"/>
        <v>#REF!</v>
      </c>
      <c r="K429" s="9">
        <v>0.5</v>
      </c>
      <c r="L429" s="9"/>
    </row>
    <row r="430" spans="1:12" x14ac:dyDescent="0.25">
      <c r="A430">
        <v>294127</v>
      </c>
      <c r="B430" s="7" t="e">
        <f t="array" ref="B430">MAX(IF( [1]!tabla1[ACT_ID] = A430, [1]!tabla1[max_carga]))</f>
        <v>#REF!</v>
      </c>
      <c r="C430" s="7" t="e">
        <f t="array" ref="C430">AVERAGE(IF( [1]!tabla1[ACT_ID] = A430, [1]!tabla1[NIVEL]))</f>
        <v>#REF!</v>
      </c>
      <c r="D430" s="7" t="e">
        <f t="array" ref="D430">MEDIAN(IF( [1]!tabla1[ACT_ID] = A430, [1]!tabla1[NIVEL]))</f>
        <v>#REF!</v>
      </c>
      <c r="E430" s="7" t="e">
        <f t="array" ref="E430">STDEV(IF( [1]!tabla1[ACT_ID] = A430, [1]!tabla1[NIVEL]))</f>
        <v>#REF!</v>
      </c>
      <c r="F430" s="8" t="e">
        <f t="array" ref="F430">AVERAGE(IF( [1]!tabla1[ACT_ID] = A430, [1]!tabla1[NO_UTILIZADO]))</f>
        <v>#REF!</v>
      </c>
      <c r="G430">
        <f t="array" ref="G430">COUNT(IF( [1]!tabla1[ACT_ID] = A430, [1]!tabla1[FECHA_DESPACHO]))</f>
        <v>0</v>
      </c>
      <c r="H430" s="2" t="e">
        <f t="shared" si="18"/>
        <v>#REF!</v>
      </c>
      <c r="I430" s="7" t="e">
        <f t="shared" si="19"/>
        <v>#REF!</v>
      </c>
      <c r="J430" s="7" t="e">
        <f t="shared" si="20"/>
        <v>#REF!</v>
      </c>
      <c r="K430" s="9">
        <v>0.5</v>
      </c>
      <c r="L430" s="9"/>
    </row>
    <row r="431" spans="1:12" x14ac:dyDescent="0.25">
      <c r="A431">
        <v>294128</v>
      </c>
      <c r="B431" s="7" t="e">
        <f t="array" ref="B431">MAX(IF( [1]!tabla1[ACT_ID] = A431, [1]!tabla1[max_carga]))</f>
        <v>#REF!</v>
      </c>
      <c r="C431" s="7" t="e">
        <f t="array" ref="C431">AVERAGE(IF( [1]!tabla1[ACT_ID] = A431, [1]!tabla1[NIVEL]))</f>
        <v>#REF!</v>
      </c>
      <c r="D431" s="7" t="e">
        <f t="array" ref="D431">MEDIAN(IF( [1]!tabla1[ACT_ID] = A431, [1]!tabla1[NIVEL]))</f>
        <v>#REF!</v>
      </c>
      <c r="E431" s="7" t="e">
        <f t="array" ref="E431">STDEV(IF( [1]!tabla1[ACT_ID] = A431, [1]!tabla1[NIVEL]))</f>
        <v>#REF!</v>
      </c>
      <c r="F431" s="8" t="e">
        <f t="array" ref="F431">AVERAGE(IF( [1]!tabla1[ACT_ID] = A431, [1]!tabla1[NO_UTILIZADO]))</f>
        <v>#REF!</v>
      </c>
      <c r="G431">
        <f t="array" ref="G431">COUNT(IF( [1]!tabla1[ACT_ID] = A431, [1]!tabla1[FECHA_DESPACHO]))</f>
        <v>0</v>
      </c>
      <c r="H431" s="2" t="e">
        <f t="shared" si="18"/>
        <v>#REF!</v>
      </c>
      <c r="I431" s="7" t="e">
        <f t="shared" si="19"/>
        <v>#REF!</v>
      </c>
      <c r="J431" s="7" t="e">
        <f t="shared" si="20"/>
        <v>#REF!</v>
      </c>
      <c r="K431" s="9">
        <v>0.5</v>
      </c>
      <c r="L431" s="9"/>
    </row>
    <row r="432" spans="1:12" x14ac:dyDescent="0.25">
      <c r="A432">
        <v>294129</v>
      </c>
      <c r="B432" s="7" t="e">
        <f t="array" ref="B432">MAX(IF( [1]!tabla1[ACT_ID] = A432, [1]!tabla1[max_carga]))</f>
        <v>#REF!</v>
      </c>
      <c r="C432" s="7" t="e">
        <f t="array" ref="C432">AVERAGE(IF( [1]!tabla1[ACT_ID] = A432, [1]!tabla1[NIVEL]))</f>
        <v>#REF!</v>
      </c>
      <c r="D432" s="7" t="e">
        <f t="array" ref="D432">MEDIAN(IF( [1]!tabla1[ACT_ID] = A432, [1]!tabla1[NIVEL]))</f>
        <v>#REF!</v>
      </c>
      <c r="E432" s="7" t="e">
        <f t="array" ref="E432">STDEV(IF( [1]!tabla1[ACT_ID] = A432, [1]!tabla1[NIVEL]))</f>
        <v>#REF!</v>
      </c>
      <c r="F432" s="8" t="e">
        <f t="array" ref="F432">AVERAGE(IF( [1]!tabla1[ACT_ID] = A432, [1]!tabla1[NO_UTILIZADO]))</f>
        <v>#REF!</v>
      </c>
      <c r="G432">
        <f t="array" ref="G432">COUNT(IF( [1]!tabla1[ACT_ID] = A432, [1]!tabla1[FECHA_DESPACHO]))</f>
        <v>0</v>
      </c>
      <c r="H432" s="2" t="e">
        <f t="shared" si="18"/>
        <v>#REF!</v>
      </c>
      <c r="I432" s="7" t="e">
        <f t="shared" si="19"/>
        <v>#REF!</v>
      </c>
      <c r="J432" s="7" t="e">
        <f t="shared" si="20"/>
        <v>#REF!</v>
      </c>
      <c r="K432" s="9">
        <v>0.5</v>
      </c>
      <c r="L432" s="9"/>
    </row>
    <row r="433" spans="1:12" x14ac:dyDescent="0.25">
      <c r="A433">
        <v>29413</v>
      </c>
      <c r="B433" s="7" t="e">
        <f t="array" ref="B433">MAX(IF( [1]!tabla1[ACT_ID] = A433, [1]!tabla1[max_carga]))</f>
        <v>#REF!</v>
      </c>
      <c r="C433" s="7" t="e">
        <f t="array" ref="C433">AVERAGE(IF( [1]!tabla1[ACT_ID] = A433, [1]!tabla1[NIVEL]))</f>
        <v>#REF!</v>
      </c>
      <c r="D433" s="7" t="e">
        <f t="array" ref="D433">MEDIAN(IF( [1]!tabla1[ACT_ID] = A433, [1]!tabla1[NIVEL]))</f>
        <v>#REF!</v>
      </c>
      <c r="E433" s="7" t="e">
        <f t="array" ref="E433">STDEV(IF( [1]!tabla1[ACT_ID] = A433, [1]!tabla1[NIVEL]))</f>
        <v>#REF!</v>
      </c>
      <c r="F433" s="8" t="e">
        <f t="array" ref="F433">AVERAGE(IF( [1]!tabla1[ACT_ID] = A433, [1]!tabla1[NO_UTILIZADO]))</f>
        <v>#REF!</v>
      </c>
      <c r="G433">
        <f t="array" ref="G433">COUNT(IF( [1]!tabla1[ACT_ID] = A433, [1]!tabla1[FECHA_DESPACHO]))</f>
        <v>0</v>
      </c>
      <c r="H433" s="2" t="e">
        <f t="shared" si="18"/>
        <v>#REF!</v>
      </c>
      <c r="I433" s="7" t="e">
        <f t="shared" si="19"/>
        <v>#REF!</v>
      </c>
      <c r="J433" s="7" t="e">
        <f t="shared" si="20"/>
        <v>#REF!</v>
      </c>
      <c r="K433" s="9">
        <v>0.5</v>
      </c>
      <c r="L433" s="9"/>
    </row>
    <row r="434" spans="1:12" x14ac:dyDescent="0.25">
      <c r="A434">
        <v>294130</v>
      </c>
      <c r="B434" s="7" t="e">
        <f t="array" ref="B434">MAX(IF( [1]!tabla1[ACT_ID] = A434, [1]!tabla1[max_carga]))</f>
        <v>#REF!</v>
      </c>
      <c r="C434" s="7" t="e">
        <f t="array" ref="C434">AVERAGE(IF( [1]!tabla1[ACT_ID] = A434, [1]!tabla1[NIVEL]))</f>
        <v>#REF!</v>
      </c>
      <c r="D434" s="7" t="e">
        <f t="array" ref="D434">MEDIAN(IF( [1]!tabla1[ACT_ID] = A434, [1]!tabla1[NIVEL]))</f>
        <v>#REF!</v>
      </c>
      <c r="E434" s="7" t="e">
        <f t="array" ref="E434">STDEV(IF( [1]!tabla1[ACT_ID] = A434, [1]!tabla1[NIVEL]))</f>
        <v>#REF!</v>
      </c>
      <c r="F434" s="8" t="e">
        <f t="array" ref="F434">AVERAGE(IF( [1]!tabla1[ACT_ID] = A434, [1]!tabla1[NO_UTILIZADO]))</f>
        <v>#REF!</v>
      </c>
      <c r="G434">
        <f t="array" ref="G434">COUNT(IF( [1]!tabla1[ACT_ID] = A434, [1]!tabla1[FECHA_DESPACHO]))</f>
        <v>0</v>
      </c>
      <c r="H434" s="2" t="e">
        <f t="shared" si="18"/>
        <v>#REF!</v>
      </c>
      <c r="I434" s="7" t="e">
        <f t="shared" si="19"/>
        <v>#REF!</v>
      </c>
      <c r="J434" s="7" t="e">
        <f t="shared" si="20"/>
        <v>#REF!</v>
      </c>
      <c r="K434" s="9">
        <v>0.5</v>
      </c>
      <c r="L434" s="9"/>
    </row>
    <row r="435" spans="1:12" x14ac:dyDescent="0.25">
      <c r="A435">
        <v>294131</v>
      </c>
      <c r="B435" s="7" t="e">
        <f t="array" ref="B435">MAX(IF( [1]!tabla1[ACT_ID] = A435, [1]!tabla1[max_carga]))</f>
        <v>#REF!</v>
      </c>
      <c r="C435" s="7" t="e">
        <f t="array" ref="C435">AVERAGE(IF( [1]!tabla1[ACT_ID] = A435, [1]!tabla1[NIVEL]))</f>
        <v>#REF!</v>
      </c>
      <c r="D435" s="7" t="e">
        <f t="array" ref="D435">MEDIAN(IF( [1]!tabla1[ACT_ID] = A435, [1]!tabla1[NIVEL]))</f>
        <v>#REF!</v>
      </c>
      <c r="E435" s="7" t="e">
        <f t="array" ref="E435">STDEV(IF( [1]!tabla1[ACT_ID] = A435, [1]!tabla1[NIVEL]))</f>
        <v>#REF!</v>
      </c>
      <c r="F435" s="8" t="e">
        <f t="array" ref="F435">AVERAGE(IF( [1]!tabla1[ACT_ID] = A435, [1]!tabla1[NO_UTILIZADO]))</f>
        <v>#REF!</v>
      </c>
      <c r="G435">
        <f t="array" ref="G435">COUNT(IF( [1]!tabla1[ACT_ID] = A435, [1]!tabla1[FECHA_DESPACHO]))</f>
        <v>0</v>
      </c>
      <c r="H435" s="2" t="e">
        <f t="shared" si="18"/>
        <v>#REF!</v>
      </c>
      <c r="I435" s="7" t="e">
        <f t="shared" si="19"/>
        <v>#REF!</v>
      </c>
      <c r="J435" s="7" t="e">
        <f t="shared" si="20"/>
        <v>#REF!</v>
      </c>
      <c r="K435" s="9">
        <v>0.5</v>
      </c>
      <c r="L435" s="9"/>
    </row>
    <row r="436" spans="1:12" x14ac:dyDescent="0.25">
      <c r="A436">
        <v>294132</v>
      </c>
      <c r="B436" s="7" t="e">
        <f t="array" ref="B436">MAX(IF( [1]!tabla1[ACT_ID] = A436, [1]!tabla1[max_carga]))</f>
        <v>#REF!</v>
      </c>
      <c r="C436" s="7" t="e">
        <f t="array" ref="C436">AVERAGE(IF( [1]!tabla1[ACT_ID] = A436, [1]!tabla1[NIVEL]))</f>
        <v>#REF!</v>
      </c>
      <c r="D436" s="7" t="e">
        <f t="array" ref="D436">MEDIAN(IF( [1]!tabla1[ACT_ID] = A436, [1]!tabla1[NIVEL]))</f>
        <v>#REF!</v>
      </c>
      <c r="E436" s="7" t="e">
        <f t="array" ref="E436">STDEV(IF( [1]!tabla1[ACT_ID] = A436, [1]!tabla1[NIVEL]))</f>
        <v>#REF!</v>
      </c>
      <c r="F436" s="8" t="e">
        <f t="array" ref="F436">AVERAGE(IF( [1]!tabla1[ACT_ID] = A436, [1]!tabla1[NO_UTILIZADO]))</f>
        <v>#REF!</v>
      </c>
      <c r="G436">
        <f t="array" ref="G436">COUNT(IF( [1]!tabla1[ACT_ID] = A436, [1]!tabla1[FECHA_DESPACHO]))</f>
        <v>0</v>
      </c>
      <c r="H436" s="2" t="e">
        <f t="shared" si="18"/>
        <v>#REF!</v>
      </c>
      <c r="I436" s="7" t="e">
        <f t="shared" si="19"/>
        <v>#REF!</v>
      </c>
      <c r="J436" s="7" t="e">
        <f t="shared" si="20"/>
        <v>#REF!</v>
      </c>
      <c r="K436" s="9">
        <v>0.5</v>
      </c>
      <c r="L436" s="9"/>
    </row>
    <row r="437" spans="1:12" x14ac:dyDescent="0.25">
      <c r="A437">
        <v>294133</v>
      </c>
      <c r="B437" s="7" t="e">
        <f t="array" ref="B437">MAX(IF( [1]!tabla1[ACT_ID] = A437, [1]!tabla1[max_carga]))</f>
        <v>#REF!</v>
      </c>
      <c r="C437" s="7" t="e">
        <f t="array" ref="C437">AVERAGE(IF( [1]!tabla1[ACT_ID] = A437, [1]!tabla1[NIVEL]))</f>
        <v>#REF!</v>
      </c>
      <c r="D437" s="7" t="e">
        <f t="array" ref="D437">MEDIAN(IF( [1]!tabla1[ACT_ID] = A437, [1]!tabla1[NIVEL]))</f>
        <v>#REF!</v>
      </c>
      <c r="E437" s="7" t="e">
        <f t="array" ref="E437">STDEV(IF( [1]!tabla1[ACT_ID] = A437, [1]!tabla1[NIVEL]))</f>
        <v>#REF!</v>
      </c>
      <c r="F437" s="8" t="e">
        <f t="array" ref="F437">AVERAGE(IF( [1]!tabla1[ACT_ID] = A437, [1]!tabla1[NO_UTILIZADO]))</f>
        <v>#REF!</v>
      </c>
      <c r="G437">
        <f t="array" ref="G437">COUNT(IF( [1]!tabla1[ACT_ID] = A437, [1]!tabla1[FECHA_DESPACHO]))</f>
        <v>0</v>
      </c>
      <c r="H437" s="2" t="e">
        <f t="shared" si="18"/>
        <v>#REF!</v>
      </c>
      <c r="I437" s="7" t="e">
        <f t="shared" si="19"/>
        <v>#REF!</v>
      </c>
      <c r="J437" s="7" t="e">
        <f t="shared" si="20"/>
        <v>#REF!</v>
      </c>
      <c r="K437" s="9">
        <v>0.5</v>
      </c>
      <c r="L437" s="9"/>
    </row>
    <row r="438" spans="1:12" x14ac:dyDescent="0.25">
      <c r="A438">
        <v>294135</v>
      </c>
      <c r="B438" s="7" t="e">
        <f t="array" ref="B438">MAX(IF( [1]!tabla1[ACT_ID] = A438, [1]!tabla1[max_carga]))</f>
        <v>#REF!</v>
      </c>
      <c r="C438" s="7" t="e">
        <f t="array" ref="C438">AVERAGE(IF( [1]!tabla1[ACT_ID] = A438, [1]!tabla1[NIVEL]))</f>
        <v>#REF!</v>
      </c>
      <c r="D438" s="7" t="e">
        <f t="array" ref="D438">MEDIAN(IF( [1]!tabla1[ACT_ID] = A438, [1]!tabla1[NIVEL]))</f>
        <v>#REF!</v>
      </c>
      <c r="E438" s="7" t="e">
        <f t="array" ref="E438">STDEV(IF( [1]!tabla1[ACT_ID] = A438, [1]!tabla1[NIVEL]))</f>
        <v>#REF!</v>
      </c>
      <c r="F438" s="8" t="e">
        <f t="array" ref="F438">AVERAGE(IF( [1]!tabla1[ACT_ID] = A438, [1]!tabla1[NO_UTILIZADO]))</f>
        <v>#REF!</v>
      </c>
      <c r="G438">
        <f t="array" ref="G438">COUNT(IF( [1]!tabla1[ACT_ID] = A438, [1]!tabla1[FECHA_DESPACHO]))</f>
        <v>0</v>
      </c>
      <c r="H438" s="2" t="e">
        <f t="shared" si="18"/>
        <v>#REF!</v>
      </c>
      <c r="I438" s="7" t="e">
        <f t="shared" si="19"/>
        <v>#REF!</v>
      </c>
      <c r="J438" s="7" t="e">
        <f t="shared" si="20"/>
        <v>#REF!</v>
      </c>
      <c r="K438" s="9">
        <v>0.5</v>
      </c>
      <c r="L438" s="9"/>
    </row>
    <row r="439" spans="1:12" x14ac:dyDescent="0.25">
      <c r="A439">
        <v>294136</v>
      </c>
      <c r="B439" s="7" t="e">
        <f t="array" ref="B439">MAX(IF( [1]!tabla1[ACT_ID] = A439, [1]!tabla1[max_carga]))</f>
        <v>#REF!</v>
      </c>
      <c r="C439" s="7" t="e">
        <f t="array" ref="C439">AVERAGE(IF( [1]!tabla1[ACT_ID] = A439, [1]!tabla1[NIVEL]))</f>
        <v>#REF!</v>
      </c>
      <c r="D439" s="7" t="e">
        <f t="array" ref="D439">MEDIAN(IF( [1]!tabla1[ACT_ID] = A439, [1]!tabla1[NIVEL]))</f>
        <v>#REF!</v>
      </c>
      <c r="E439" s="7" t="e">
        <f t="array" ref="E439">STDEV(IF( [1]!tabla1[ACT_ID] = A439, [1]!tabla1[NIVEL]))</f>
        <v>#REF!</v>
      </c>
      <c r="F439" s="8" t="e">
        <f t="array" ref="F439">AVERAGE(IF( [1]!tabla1[ACT_ID] = A439, [1]!tabla1[NO_UTILIZADO]))</f>
        <v>#REF!</v>
      </c>
      <c r="G439">
        <f t="array" ref="G439">COUNT(IF( [1]!tabla1[ACT_ID] = A439, [1]!tabla1[FECHA_DESPACHO]))</f>
        <v>0</v>
      </c>
      <c r="H439" s="2" t="e">
        <f t="shared" si="18"/>
        <v>#REF!</v>
      </c>
      <c r="I439" s="7" t="e">
        <f t="shared" si="19"/>
        <v>#REF!</v>
      </c>
      <c r="J439" s="7" t="e">
        <f t="shared" si="20"/>
        <v>#REF!</v>
      </c>
      <c r="K439" s="9">
        <v>0.5</v>
      </c>
      <c r="L439" s="9"/>
    </row>
    <row r="440" spans="1:12" x14ac:dyDescent="0.25">
      <c r="A440">
        <v>294137</v>
      </c>
      <c r="B440" s="7" t="e">
        <f t="array" ref="B440">MAX(IF( [1]!tabla1[ACT_ID] = A440, [1]!tabla1[max_carga]))</f>
        <v>#REF!</v>
      </c>
      <c r="C440" s="7" t="e">
        <f t="array" ref="C440">AVERAGE(IF( [1]!tabla1[ACT_ID] = A440, [1]!tabla1[NIVEL]))</f>
        <v>#REF!</v>
      </c>
      <c r="D440" s="7" t="e">
        <f t="array" ref="D440">MEDIAN(IF( [1]!tabla1[ACT_ID] = A440, [1]!tabla1[NIVEL]))</f>
        <v>#REF!</v>
      </c>
      <c r="E440" s="7" t="e">
        <f t="array" ref="E440">STDEV(IF( [1]!tabla1[ACT_ID] = A440, [1]!tabla1[NIVEL]))</f>
        <v>#REF!</v>
      </c>
      <c r="F440" s="8" t="e">
        <f t="array" ref="F440">AVERAGE(IF( [1]!tabla1[ACT_ID] = A440, [1]!tabla1[NO_UTILIZADO]))</f>
        <v>#REF!</v>
      </c>
      <c r="G440">
        <f t="array" ref="G440">COUNT(IF( [1]!tabla1[ACT_ID] = A440, [1]!tabla1[FECHA_DESPACHO]))</f>
        <v>0</v>
      </c>
      <c r="H440" s="2" t="e">
        <f t="shared" si="18"/>
        <v>#REF!</v>
      </c>
      <c r="I440" s="7" t="e">
        <f t="shared" si="19"/>
        <v>#REF!</v>
      </c>
      <c r="J440" s="7" t="e">
        <f t="shared" si="20"/>
        <v>#REF!</v>
      </c>
      <c r="K440" s="9">
        <v>0.5</v>
      </c>
      <c r="L440" s="9"/>
    </row>
    <row r="441" spans="1:12" x14ac:dyDescent="0.25">
      <c r="A441">
        <v>294138</v>
      </c>
      <c r="B441" s="7" t="e">
        <f t="array" ref="B441">MAX(IF( [1]!tabla1[ACT_ID] = A441, [1]!tabla1[max_carga]))</f>
        <v>#REF!</v>
      </c>
      <c r="C441" s="7" t="e">
        <f t="array" ref="C441">AVERAGE(IF( [1]!tabla1[ACT_ID] = A441, [1]!tabla1[NIVEL]))</f>
        <v>#REF!</v>
      </c>
      <c r="D441" s="7" t="e">
        <f t="array" ref="D441">MEDIAN(IF( [1]!tabla1[ACT_ID] = A441, [1]!tabla1[NIVEL]))</f>
        <v>#REF!</v>
      </c>
      <c r="E441" s="7" t="e">
        <f t="array" ref="E441">STDEV(IF( [1]!tabla1[ACT_ID] = A441, [1]!tabla1[NIVEL]))</f>
        <v>#REF!</v>
      </c>
      <c r="F441" s="8" t="e">
        <f t="array" ref="F441">AVERAGE(IF( [1]!tabla1[ACT_ID] = A441, [1]!tabla1[NO_UTILIZADO]))</f>
        <v>#REF!</v>
      </c>
      <c r="G441">
        <f t="array" ref="G441">COUNT(IF( [1]!tabla1[ACT_ID] = A441, [1]!tabla1[FECHA_DESPACHO]))</f>
        <v>0</v>
      </c>
      <c r="H441" s="2" t="e">
        <f t="shared" si="18"/>
        <v>#REF!</v>
      </c>
      <c r="I441" s="7" t="e">
        <f t="shared" si="19"/>
        <v>#REF!</v>
      </c>
      <c r="J441" s="7" t="e">
        <f t="shared" si="20"/>
        <v>#REF!</v>
      </c>
      <c r="K441" s="9">
        <v>0.5</v>
      </c>
      <c r="L441" s="9"/>
    </row>
    <row r="442" spans="1:12" x14ac:dyDescent="0.25">
      <c r="A442">
        <v>294139</v>
      </c>
      <c r="B442" s="7" t="e">
        <f t="array" ref="B442">MAX(IF( [1]!tabla1[ACT_ID] = A442, [1]!tabla1[max_carga]))</f>
        <v>#REF!</v>
      </c>
      <c r="C442" s="7" t="e">
        <f t="array" ref="C442">AVERAGE(IF( [1]!tabla1[ACT_ID] = A442, [1]!tabla1[NIVEL]))</f>
        <v>#REF!</v>
      </c>
      <c r="D442" s="7" t="e">
        <f t="array" ref="D442">MEDIAN(IF( [1]!tabla1[ACT_ID] = A442, [1]!tabla1[NIVEL]))</f>
        <v>#REF!</v>
      </c>
      <c r="E442" s="7" t="e">
        <f t="array" ref="E442">STDEV(IF( [1]!tabla1[ACT_ID] = A442, [1]!tabla1[NIVEL]))</f>
        <v>#REF!</v>
      </c>
      <c r="F442" s="8" t="e">
        <f t="array" ref="F442">AVERAGE(IF( [1]!tabla1[ACT_ID] = A442, [1]!tabla1[NO_UTILIZADO]))</f>
        <v>#REF!</v>
      </c>
      <c r="G442">
        <f t="array" ref="G442">COUNT(IF( [1]!tabla1[ACT_ID] = A442, [1]!tabla1[FECHA_DESPACHO]))</f>
        <v>0</v>
      </c>
      <c r="H442" s="2" t="e">
        <f t="shared" si="18"/>
        <v>#REF!</v>
      </c>
      <c r="I442" s="7" t="e">
        <f t="shared" si="19"/>
        <v>#REF!</v>
      </c>
      <c r="J442" s="7" t="e">
        <f t="shared" si="20"/>
        <v>#REF!</v>
      </c>
      <c r="K442" s="9">
        <v>0.5</v>
      </c>
      <c r="L442" s="9"/>
    </row>
    <row r="443" spans="1:12" x14ac:dyDescent="0.25">
      <c r="A443">
        <v>29414</v>
      </c>
      <c r="B443" s="7" t="e">
        <f t="array" ref="B443">MAX(IF( [1]!tabla1[ACT_ID] = A443, [1]!tabla1[max_carga]))</f>
        <v>#REF!</v>
      </c>
      <c r="C443" s="7" t="e">
        <f t="array" ref="C443">AVERAGE(IF( [1]!tabla1[ACT_ID] = A443, [1]!tabla1[NIVEL]))</f>
        <v>#REF!</v>
      </c>
      <c r="D443" s="7" t="e">
        <f t="array" ref="D443">MEDIAN(IF( [1]!tabla1[ACT_ID] = A443, [1]!tabla1[NIVEL]))</f>
        <v>#REF!</v>
      </c>
      <c r="E443" s="7" t="e">
        <f t="array" ref="E443">STDEV(IF( [1]!tabla1[ACT_ID] = A443, [1]!tabla1[NIVEL]))</f>
        <v>#REF!</v>
      </c>
      <c r="F443" s="8" t="e">
        <f t="array" ref="F443">AVERAGE(IF( [1]!tabla1[ACT_ID] = A443, [1]!tabla1[NO_UTILIZADO]))</f>
        <v>#REF!</v>
      </c>
      <c r="G443">
        <f t="array" ref="G443">COUNT(IF( [1]!tabla1[ACT_ID] = A443, [1]!tabla1[FECHA_DESPACHO]))</f>
        <v>0</v>
      </c>
      <c r="H443" s="2" t="e">
        <f t="shared" si="18"/>
        <v>#REF!</v>
      </c>
      <c r="I443" s="7" t="e">
        <f t="shared" si="19"/>
        <v>#REF!</v>
      </c>
      <c r="J443" s="7" t="e">
        <f t="shared" si="20"/>
        <v>#REF!</v>
      </c>
      <c r="K443" s="9">
        <v>0.5</v>
      </c>
      <c r="L443" s="9"/>
    </row>
    <row r="444" spans="1:12" x14ac:dyDescent="0.25">
      <c r="A444">
        <v>294140</v>
      </c>
      <c r="B444" s="7" t="e">
        <f t="array" ref="B444">MAX(IF( [1]!tabla1[ACT_ID] = A444, [1]!tabla1[max_carga]))</f>
        <v>#REF!</v>
      </c>
      <c r="C444" s="7" t="e">
        <f t="array" ref="C444">AVERAGE(IF( [1]!tabla1[ACT_ID] = A444, [1]!tabla1[NIVEL]))</f>
        <v>#REF!</v>
      </c>
      <c r="D444" s="7" t="e">
        <f t="array" ref="D444">MEDIAN(IF( [1]!tabla1[ACT_ID] = A444, [1]!tabla1[NIVEL]))</f>
        <v>#REF!</v>
      </c>
      <c r="E444" s="7" t="e">
        <f t="array" ref="E444">STDEV(IF( [1]!tabla1[ACT_ID] = A444, [1]!tabla1[NIVEL]))</f>
        <v>#REF!</v>
      </c>
      <c r="F444" s="8" t="e">
        <f t="array" ref="F444">AVERAGE(IF( [1]!tabla1[ACT_ID] = A444, [1]!tabla1[NO_UTILIZADO]))</f>
        <v>#REF!</v>
      </c>
      <c r="G444">
        <f t="array" ref="G444">COUNT(IF( [1]!tabla1[ACT_ID] = A444, [1]!tabla1[FECHA_DESPACHO]))</f>
        <v>0</v>
      </c>
      <c r="H444" s="2" t="e">
        <f t="shared" si="18"/>
        <v>#REF!</v>
      </c>
      <c r="I444" s="7" t="e">
        <f t="shared" si="19"/>
        <v>#REF!</v>
      </c>
      <c r="J444" s="7" t="e">
        <f t="shared" si="20"/>
        <v>#REF!</v>
      </c>
      <c r="K444" s="9">
        <v>0.5</v>
      </c>
      <c r="L444" s="9"/>
    </row>
    <row r="445" spans="1:12" x14ac:dyDescent="0.25">
      <c r="A445">
        <v>294141</v>
      </c>
      <c r="B445" s="7" t="e">
        <f t="array" ref="B445">MAX(IF( [1]!tabla1[ACT_ID] = A445, [1]!tabla1[max_carga]))</f>
        <v>#REF!</v>
      </c>
      <c r="C445" s="7" t="e">
        <f t="array" ref="C445">AVERAGE(IF( [1]!tabla1[ACT_ID] = A445, [1]!tabla1[NIVEL]))</f>
        <v>#REF!</v>
      </c>
      <c r="D445" s="7" t="e">
        <f t="array" ref="D445">MEDIAN(IF( [1]!tabla1[ACT_ID] = A445, [1]!tabla1[NIVEL]))</f>
        <v>#REF!</v>
      </c>
      <c r="E445" s="7" t="e">
        <f t="array" ref="E445">STDEV(IF( [1]!tabla1[ACT_ID] = A445, [1]!tabla1[NIVEL]))</f>
        <v>#REF!</v>
      </c>
      <c r="F445" s="8" t="e">
        <f t="array" ref="F445">AVERAGE(IF( [1]!tabla1[ACT_ID] = A445, [1]!tabla1[NO_UTILIZADO]))</f>
        <v>#REF!</v>
      </c>
      <c r="G445">
        <f t="array" ref="G445">COUNT(IF( [1]!tabla1[ACT_ID] = A445, [1]!tabla1[FECHA_DESPACHO]))</f>
        <v>0</v>
      </c>
      <c r="H445" s="2" t="e">
        <f t="shared" si="18"/>
        <v>#REF!</v>
      </c>
      <c r="I445" s="7" t="e">
        <f t="shared" si="19"/>
        <v>#REF!</v>
      </c>
      <c r="J445" s="7" t="e">
        <f t="shared" si="20"/>
        <v>#REF!</v>
      </c>
      <c r="K445" s="9">
        <v>0.5</v>
      </c>
      <c r="L445" s="9"/>
    </row>
    <row r="446" spans="1:12" x14ac:dyDescent="0.25">
      <c r="A446">
        <v>294142</v>
      </c>
      <c r="B446" s="7" t="e">
        <f t="array" ref="B446">MAX(IF( [1]!tabla1[ACT_ID] = A446, [1]!tabla1[max_carga]))</f>
        <v>#REF!</v>
      </c>
      <c r="C446" s="7" t="e">
        <f t="array" ref="C446">AVERAGE(IF( [1]!tabla1[ACT_ID] = A446, [1]!tabla1[NIVEL]))</f>
        <v>#REF!</v>
      </c>
      <c r="D446" s="7" t="e">
        <f t="array" ref="D446">MEDIAN(IF( [1]!tabla1[ACT_ID] = A446, [1]!tabla1[NIVEL]))</f>
        <v>#REF!</v>
      </c>
      <c r="E446" s="7" t="e">
        <f t="array" ref="E446">STDEV(IF( [1]!tabla1[ACT_ID] = A446, [1]!tabla1[NIVEL]))</f>
        <v>#REF!</v>
      </c>
      <c r="F446" s="8" t="e">
        <f t="array" ref="F446">AVERAGE(IF( [1]!tabla1[ACT_ID] = A446, [1]!tabla1[NO_UTILIZADO]))</f>
        <v>#REF!</v>
      </c>
      <c r="G446">
        <f t="array" ref="G446">COUNT(IF( [1]!tabla1[ACT_ID] = A446, [1]!tabla1[FECHA_DESPACHO]))</f>
        <v>0</v>
      </c>
      <c r="H446" s="2" t="e">
        <f t="shared" si="18"/>
        <v>#REF!</v>
      </c>
      <c r="I446" s="7" t="e">
        <f t="shared" si="19"/>
        <v>#REF!</v>
      </c>
      <c r="J446" s="7" t="e">
        <f t="shared" si="20"/>
        <v>#REF!</v>
      </c>
      <c r="K446" s="9">
        <v>0.5</v>
      </c>
      <c r="L446" s="9"/>
    </row>
    <row r="447" spans="1:12" x14ac:dyDescent="0.25">
      <c r="A447">
        <v>294143</v>
      </c>
      <c r="B447" s="7" t="e">
        <f t="array" ref="B447">MAX(IF( [1]!tabla1[ACT_ID] = A447, [1]!tabla1[max_carga]))</f>
        <v>#REF!</v>
      </c>
      <c r="C447" s="7" t="e">
        <f t="array" ref="C447">AVERAGE(IF( [1]!tabla1[ACT_ID] = A447, [1]!tabla1[NIVEL]))</f>
        <v>#REF!</v>
      </c>
      <c r="D447" s="7" t="e">
        <f t="array" ref="D447">MEDIAN(IF( [1]!tabla1[ACT_ID] = A447, [1]!tabla1[NIVEL]))</f>
        <v>#REF!</v>
      </c>
      <c r="E447" s="7" t="e">
        <f t="array" ref="E447">STDEV(IF( [1]!tabla1[ACT_ID] = A447, [1]!tabla1[NIVEL]))</f>
        <v>#REF!</v>
      </c>
      <c r="F447" s="8" t="e">
        <f t="array" ref="F447">AVERAGE(IF( [1]!tabla1[ACT_ID] = A447, [1]!tabla1[NO_UTILIZADO]))</f>
        <v>#REF!</v>
      </c>
      <c r="G447">
        <f t="array" ref="G447">COUNT(IF( [1]!tabla1[ACT_ID] = A447, [1]!tabla1[FECHA_DESPACHO]))</f>
        <v>0</v>
      </c>
      <c r="H447" s="2" t="e">
        <f t="shared" si="18"/>
        <v>#REF!</v>
      </c>
      <c r="I447" s="7" t="e">
        <f t="shared" si="19"/>
        <v>#REF!</v>
      </c>
      <c r="J447" s="7" t="e">
        <f t="shared" si="20"/>
        <v>#REF!</v>
      </c>
      <c r="K447" s="9">
        <v>0.5</v>
      </c>
      <c r="L447" s="9"/>
    </row>
    <row r="448" spans="1:12" x14ac:dyDescent="0.25">
      <c r="A448">
        <v>294144</v>
      </c>
      <c r="B448" s="7" t="e">
        <f t="array" ref="B448">MAX(IF( [1]!tabla1[ACT_ID] = A448, [1]!tabla1[max_carga]))</f>
        <v>#REF!</v>
      </c>
      <c r="C448" s="7" t="e">
        <f t="array" ref="C448">AVERAGE(IF( [1]!tabla1[ACT_ID] = A448, [1]!tabla1[NIVEL]))</f>
        <v>#REF!</v>
      </c>
      <c r="D448" s="7" t="e">
        <f t="array" ref="D448">MEDIAN(IF( [1]!tabla1[ACT_ID] = A448, [1]!tabla1[NIVEL]))</f>
        <v>#REF!</v>
      </c>
      <c r="E448" s="7" t="e">
        <f t="array" ref="E448">STDEV(IF( [1]!tabla1[ACT_ID] = A448, [1]!tabla1[NIVEL]))</f>
        <v>#REF!</v>
      </c>
      <c r="F448" s="8" t="e">
        <f t="array" ref="F448">AVERAGE(IF( [1]!tabla1[ACT_ID] = A448, [1]!tabla1[NO_UTILIZADO]))</f>
        <v>#REF!</v>
      </c>
      <c r="G448">
        <f t="array" ref="G448">COUNT(IF( [1]!tabla1[ACT_ID] = A448, [1]!tabla1[FECHA_DESPACHO]))</f>
        <v>0</v>
      </c>
      <c r="H448" s="2" t="e">
        <f t="shared" si="18"/>
        <v>#REF!</v>
      </c>
      <c r="I448" s="7" t="e">
        <f t="shared" si="19"/>
        <v>#REF!</v>
      </c>
      <c r="J448" s="7" t="e">
        <f t="shared" si="20"/>
        <v>#REF!</v>
      </c>
      <c r="K448" s="9">
        <v>0.5</v>
      </c>
      <c r="L448" s="9"/>
    </row>
    <row r="449" spans="1:12" x14ac:dyDescent="0.25">
      <c r="A449">
        <v>294145</v>
      </c>
      <c r="B449" s="7" t="e">
        <f t="array" ref="B449">MAX(IF( [1]!tabla1[ACT_ID] = A449, [1]!tabla1[max_carga]))</f>
        <v>#REF!</v>
      </c>
      <c r="C449" s="7" t="e">
        <f t="array" ref="C449">AVERAGE(IF( [1]!tabla1[ACT_ID] = A449, [1]!tabla1[NIVEL]))</f>
        <v>#REF!</v>
      </c>
      <c r="D449" s="7" t="e">
        <f t="array" ref="D449">MEDIAN(IF( [1]!tabla1[ACT_ID] = A449, [1]!tabla1[NIVEL]))</f>
        <v>#REF!</v>
      </c>
      <c r="E449" s="7" t="e">
        <f t="array" ref="E449">STDEV(IF( [1]!tabla1[ACT_ID] = A449, [1]!tabla1[NIVEL]))</f>
        <v>#REF!</v>
      </c>
      <c r="F449" s="8" t="e">
        <f t="array" ref="F449">AVERAGE(IF( [1]!tabla1[ACT_ID] = A449, [1]!tabla1[NO_UTILIZADO]))</f>
        <v>#REF!</v>
      </c>
      <c r="G449">
        <f t="array" ref="G449">COUNT(IF( [1]!tabla1[ACT_ID] = A449, [1]!tabla1[FECHA_DESPACHO]))</f>
        <v>0</v>
      </c>
      <c r="H449" s="2" t="e">
        <f t="shared" si="18"/>
        <v>#REF!</v>
      </c>
      <c r="I449" s="7" t="e">
        <f t="shared" si="19"/>
        <v>#REF!</v>
      </c>
      <c r="J449" s="7" t="e">
        <f t="shared" si="20"/>
        <v>#REF!</v>
      </c>
      <c r="K449" s="9">
        <v>0.5</v>
      </c>
      <c r="L449" s="9"/>
    </row>
    <row r="450" spans="1:12" x14ac:dyDescent="0.25">
      <c r="A450">
        <v>294146</v>
      </c>
      <c r="B450" s="7" t="e">
        <f t="array" ref="B450">MAX(IF( [1]!tabla1[ACT_ID] = A450, [1]!tabla1[max_carga]))</f>
        <v>#REF!</v>
      </c>
      <c r="C450" s="7" t="e">
        <f t="array" ref="C450">AVERAGE(IF( [1]!tabla1[ACT_ID] = A450, [1]!tabla1[NIVEL]))</f>
        <v>#REF!</v>
      </c>
      <c r="D450" s="7" t="e">
        <f t="array" ref="D450">MEDIAN(IF( [1]!tabla1[ACT_ID] = A450, [1]!tabla1[NIVEL]))</f>
        <v>#REF!</v>
      </c>
      <c r="E450" s="7" t="e">
        <f t="array" ref="E450">STDEV(IF( [1]!tabla1[ACT_ID] = A450, [1]!tabla1[NIVEL]))</f>
        <v>#REF!</v>
      </c>
      <c r="F450" s="8" t="e">
        <f t="array" ref="F450">AVERAGE(IF( [1]!tabla1[ACT_ID] = A450, [1]!tabla1[NO_UTILIZADO]))</f>
        <v>#REF!</v>
      </c>
      <c r="G450">
        <f t="array" ref="G450">COUNT(IF( [1]!tabla1[ACT_ID] = A450, [1]!tabla1[FECHA_DESPACHO]))</f>
        <v>0</v>
      </c>
      <c r="H450" s="2" t="e">
        <f t="shared" si="18"/>
        <v>#REF!</v>
      </c>
      <c r="I450" s="7" t="e">
        <f t="shared" si="19"/>
        <v>#REF!</v>
      </c>
      <c r="J450" s="7" t="e">
        <f t="shared" si="20"/>
        <v>#REF!</v>
      </c>
      <c r="K450" s="9">
        <v>0.5</v>
      </c>
      <c r="L450" s="9"/>
    </row>
    <row r="451" spans="1:12" x14ac:dyDescent="0.25">
      <c r="A451">
        <v>294147</v>
      </c>
      <c r="B451" s="7" t="e">
        <f t="array" ref="B451">MAX(IF( [1]!tabla1[ACT_ID] = A451, [1]!tabla1[max_carga]))</f>
        <v>#REF!</v>
      </c>
      <c r="C451" s="7" t="e">
        <f t="array" ref="C451">AVERAGE(IF( [1]!tabla1[ACT_ID] = A451, [1]!tabla1[NIVEL]))</f>
        <v>#REF!</v>
      </c>
      <c r="D451" s="7" t="e">
        <f t="array" ref="D451">MEDIAN(IF( [1]!tabla1[ACT_ID] = A451, [1]!tabla1[NIVEL]))</f>
        <v>#REF!</v>
      </c>
      <c r="E451" s="7" t="e">
        <f t="array" ref="E451">STDEV(IF( [1]!tabla1[ACT_ID] = A451, [1]!tabla1[NIVEL]))</f>
        <v>#REF!</v>
      </c>
      <c r="F451" s="8" t="e">
        <f t="array" ref="F451">AVERAGE(IF( [1]!tabla1[ACT_ID] = A451, [1]!tabla1[NO_UTILIZADO]))</f>
        <v>#REF!</v>
      </c>
      <c r="G451">
        <f t="array" ref="G451">COUNT(IF( [1]!tabla1[ACT_ID] = A451, [1]!tabla1[FECHA_DESPACHO]))</f>
        <v>0</v>
      </c>
      <c r="H451" s="2" t="e">
        <f t="shared" si="18"/>
        <v>#REF!</v>
      </c>
      <c r="I451" s="7" t="e">
        <f t="shared" si="19"/>
        <v>#REF!</v>
      </c>
      <c r="J451" s="7" t="e">
        <f t="shared" si="20"/>
        <v>#REF!</v>
      </c>
      <c r="K451" s="9">
        <v>0.5</v>
      </c>
      <c r="L451" s="9"/>
    </row>
    <row r="452" spans="1:12" x14ac:dyDescent="0.25">
      <c r="A452">
        <v>294148</v>
      </c>
      <c r="B452" s="7" t="e">
        <f t="array" ref="B452">MAX(IF( [1]!tabla1[ACT_ID] = A452, [1]!tabla1[max_carga]))</f>
        <v>#REF!</v>
      </c>
      <c r="C452" s="7" t="e">
        <f t="array" ref="C452">AVERAGE(IF( [1]!tabla1[ACT_ID] = A452, [1]!tabla1[NIVEL]))</f>
        <v>#REF!</v>
      </c>
      <c r="D452" s="7" t="e">
        <f t="array" ref="D452">MEDIAN(IF( [1]!tabla1[ACT_ID] = A452, [1]!tabla1[NIVEL]))</f>
        <v>#REF!</v>
      </c>
      <c r="E452" s="7" t="e">
        <f t="array" ref="E452">STDEV(IF( [1]!tabla1[ACT_ID] = A452, [1]!tabla1[NIVEL]))</f>
        <v>#REF!</v>
      </c>
      <c r="F452" s="8" t="e">
        <f t="array" ref="F452">AVERAGE(IF( [1]!tabla1[ACT_ID] = A452, [1]!tabla1[NO_UTILIZADO]))</f>
        <v>#REF!</v>
      </c>
      <c r="G452">
        <f t="array" ref="G452">COUNT(IF( [1]!tabla1[ACT_ID] = A452, [1]!tabla1[FECHA_DESPACHO]))</f>
        <v>0</v>
      </c>
      <c r="H452" s="2" t="e">
        <f t="shared" ref="H452:H515" si="21">C452/B452</f>
        <v>#REF!</v>
      </c>
      <c r="I452" s="7" t="e">
        <f t="shared" ref="I452:I515" si="22">G452*C452</f>
        <v>#REF!</v>
      </c>
      <c r="J452" s="7" t="e">
        <f t="shared" ref="J452:J515" si="23">G452*D452</f>
        <v>#REF!</v>
      </c>
      <c r="K452" s="9">
        <v>0.5</v>
      </c>
      <c r="L452" s="9"/>
    </row>
    <row r="453" spans="1:12" x14ac:dyDescent="0.25">
      <c r="A453">
        <v>294149</v>
      </c>
      <c r="B453" s="7" t="e">
        <f t="array" ref="B453">MAX(IF( [1]!tabla1[ACT_ID] = A453, [1]!tabla1[max_carga]))</f>
        <v>#REF!</v>
      </c>
      <c r="C453" s="7" t="e">
        <f t="array" ref="C453">AVERAGE(IF( [1]!tabla1[ACT_ID] = A453, [1]!tabla1[NIVEL]))</f>
        <v>#REF!</v>
      </c>
      <c r="D453" s="7" t="e">
        <f t="array" ref="D453">MEDIAN(IF( [1]!tabla1[ACT_ID] = A453, [1]!tabla1[NIVEL]))</f>
        <v>#REF!</v>
      </c>
      <c r="E453" s="7" t="e">
        <f t="array" ref="E453">STDEV(IF( [1]!tabla1[ACT_ID] = A453, [1]!tabla1[NIVEL]))</f>
        <v>#REF!</v>
      </c>
      <c r="F453" s="8" t="e">
        <f t="array" ref="F453">AVERAGE(IF( [1]!tabla1[ACT_ID] = A453, [1]!tabla1[NO_UTILIZADO]))</f>
        <v>#REF!</v>
      </c>
      <c r="G453">
        <f t="array" ref="G453">COUNT(IF( [1]!tabla1[ACT_ID] = A453, [1]!tabla1[FECHA_DESPACHO]))</f>
        <v>0</v>
      </c>
      <c r="H453" s="2" t="e">
        <f t="shared" si="21"/>
        <v>#REF!</v>
      </c>
      <c r="I453" s="7" t="e">
        <f t="shared" si="22"/>
        <v>#REF!</v>
      </c>
      <c r="J453" s="7" t="e">
        <f t="shared" si="23"/>
        <v>#REF!</v>
      </c>
      <c r="K453" s="9">
        <v>0.5</v>
      </c>
      <c r="L453" s="9"/>
    </row>
    <row r="454" spans="1:12" x14ac:dyDescent="0.25">
      <c r="A454">
        <v>294150</v>
      </c>
      <c r="B454" s="7" t="e">
        <f t="array" ref="B454">MAX(IF( [1]!tabla1[ACT_ID] = A454, [1]!tabla1[max_carga]))</f>
        <v>#REF!</v>
      </c>
      <c r="C454" s="7" t="e">
        <f t="array" ref="C454">AVERAGE(IF( [1]!tabla1[ACT_ID] = A454, [1]!tabla1[NIVEL]))</f>
        <v>#REF!</v>
      </c>
      <c r="D454" s="7" t="e">
        <f t="array" ref="D454">MEDIAN(IF( [1]!tabla1[ACT_ID] = A454, [1]!tabla1[NIVEL]))</f>
        <v>#REF!</v>
      </c>
      <c r="E454" s="7" t="e">
        <f t="array" ref="E454">STDEV(IF( [1]!tabla1[ACT_ID] = A454, [1]!tabla1[NIVEL]))</f>
        <v>#REF!</v>
      </c>
      <c r="F454" s="8" t="e">
        <f t="array" ref="F454">AVERAGE(IF( [1]!tabla1[ACT_ID] = A454, [1]!tabla1[NO_UTILIZADO]))</f>
        <v>#REF!</v>
      </c>
      <c r="G454">
        <f t="array" ref="G454">COUNT(IF( [1]!tabla1[ACT_ID] = A454, [1]!tabla1[FECHA_DESPACHO]))</f>
        <v>0</v>
      </c>
      <c r="H454" s="2" t="e">
        <f t="shared" si="21"/>
        <v>#REF!</v>
      </c>
      <c r="I454" s="7" t="e">
        <f t="shared" si="22"/>
        <v>#REF!</v>
      </c>
      <c r="J454" s="7" t="e">
        <f t="shared" si="23"/>
        <v>#REF!</v>
      </c>
      <c r="K454" s="9">
        <v>0.5</v>
      </c>
      <c r="L454" s="9"/>
    </row>
    <row r="455" spans="1:12" x14ac:dyDescent="0.25">
      <c r="A455">
        <v>294151</v>
      </c>
      <c r="B455" s="7" t="e">
        <f t="array" ref="B455">MAX(IF( [1]!tabla1[ACT_ID] = A455, [1]!tabla1[max_carga]))</f>
        <v>#REF!</v>
      </c>
      <c r="C455" s="7" t="e">
        <f t="array" ref="C455">AVERAGE(IF( [1]!tabla1[ACT_ID] = A455, [1]!tabla1[NIVEL]))</f>
        <v>#REF!</v>
      </c>
      <c r="D455" s="7" t="e">
        <f t="array" ref="D455">MEDIAN(IF( [1]!tabla1[ACT_ID] = A455, [1]!tabla1[NIVEL]))</f>
        <v>#REF!</v>
      </c>
      <c r="E455" s="7" t="e">
        <f t="array" ref="E455">STDEV(IF( [1]!tabla1[ACT_ID] = A455, [1]!tabla1[NIVEL]))</f>
        <v>#REF!</v>
      </c>
      <c r="F455" s="8" t="e">
        <f t="array" ref="F455">AVERAGE(IF( [1]!tabla1[ACT_ID] = A455, [1]!tabla1[NO_UTILIZADO]))</f>
        <v>#REF!</v>
      </c>
      <c r="G455">
        <f t="array" ref="G455">COUNT(IF( [1]!tabla1[ACT_ID] = A455, [1]!tabla1[FECHA_DESPACHO]))</f>
        <v>0</v>
      </c>
      <c r="H455" s="2" t="e">
        <f t="shared" si="21"/>
        <v>#REF!</v>
      </c>
      <c r="I455" s="7" t="e">
        <f t="shared" si="22"/>
        <v>#REF!</v>
      </c>
      <c r="J455" s="7" t="e">
        <f t="shared" si="23"/>
        <v>#REF!</v>
      </c>
      <c r="K455" s="9">
        <v>0.5</v>
      </c>
      <c r="L455" s="9"/>
    </row>
    <row r="456" spans="1:12" x14ac:dyDescent="0.25">
      <c r="A456">
        <v>294152</v>
      </c>
      <c r="B456" s="7" t="e">
        <f t="array" ref="B456">MAX(IF( [1]!tabla1[ACT_ID] = A456, [1]!tabla1[max_carga]))</f>
        <v>#REF!</v>
      </c>
      <c r="C456" s="7" t="e">
        <f t="array" ref="C456">AVERAGE(IF( [1]!tabla1[ACT_ID] = A456, [1]!tabla1[NIVEL]))</f>
        <v>#REF!</v>
      </c>
      <c r="D456" s="7" t="e">
        <f t="array" ref="D456">MEDIAN(IF( [1]!tabla1[ACT_ID] = A456, [1]!tabla1[NIVEL]))</f>
        <v>#REF!</v>
      </c>
      <c r="E456" s="7" t="e">
        <f t="array" ref="E456">STDEV(IF( [1]!tabla1[ACT_ID] = A456, [1]!tabla1[NIVEL]))</f>
        <v>#REF!</v>
      </c>
      <c r="F456" s="8" t="e">
        <f t="array" ref="F456">AVERAGE(IF( [1]!tabla1[ACT_ID] = A456, [1]!tabla1[NO_UTILIZADO]))</f>
        <v>#REF!</v>
      </c>
      <c r="G456">
        <f t="array" ref="G456">COUNT(IF( [1]!tabla1[ACT_ID] = A456, [1]!tabla1[FECHA_DESPACHO]))</f>
        <v>0</v>
      </c>
      <c r="H456" s="2" t="e">
        <f t="shared" si="21"/>
        <v>#REF!</v>
      </c>
      <c r="I456" s="7" t="e">
        <f t="shared" si="22"/>
        <v>#REF!</v>
      </c>
      <c r="J456" s="7" t="e">
        <f t="shared" si="23"/>
        <v>#REF!</v>
      </c>
      <c r="K456" s="9">
        <v>0.5</v>
      </c>
      <c r="L456" s="9"/>
    </row>
    <row r="457" spans="1:12" x14ac:dyDescent="0.25">
      <c r="A457">
        <v>294153</v>
      </c>
      <c r="B457" s="7" t="e">
        <f t="array" ref="B457">MAX(IF( [1]!tabla1[ACT_ID] = A457, [1]!tabla1[max_carga]))</f>
        <v>#REF!</v>
      </c>
      <c r="C457" s="7" t="e">
        <f t="array" ref="C457">AVERAGE(IF( [1]!tabla1[ACT_ID] = A457, [1]!tabla1[NIVEL]))</f>
        <v>#REF!</v>
      </c>
      <c r="D457" s="7" t="e">
        <f t="array" ref="D457">MEDIAN(IF( [1]!tabla1[ACT_ID] = A457, [1]!tabla1[NIVEL]))</f>
        <v>#REF!</v>
      </c>
      <c r="E457" s="7" t="e">
        <f t="array" ref="E457">STDEV(IF( [1]!tabla1[ACT_ID] = A457, [1]!tabla1[NIVEL]))</f>
        <v>#REF!</v>
      </c>
      <c r="F457" s="8" t="e">
        <f t="array" ref="F457">AVERAGE(IF( [1]!tabla1[ACT_ID] = A457, [1]!tabla1[NO_UTILIZADO]))</f>
        <v>#REF!</v>
      </c>
      <c r="G457">
        <f t="array" ref="G457">COUNT(IF( [1]!tabla1[ACT_ID] = A457, [1]!tabla1[FECHA_DESPACHO]))</f>
        <v>0</v>
      </c>
      <c r="H457" s="2" t="e">
        <f t="shared" si="21"/>
        <v>#REF!</v>
      </c>
      <c r="I457" s="7" t="e">
        <f t="shared" si="22"/>
        <v>#REF!</v>
      </c>
      <c r="J457" s="7" t="e">
        <f t="shared" si="23"/>
        <v>#REF!</v>
      </c>
      <c r="K457" s="9">
        <v>0.5</v>
      </c>
      <c r="L457" s="9"/>
    </row>
    <row r="458" spans="1:12" x14ac:dyDescent="0.25">
      <c r="A458">
        <v>294154</v>
      </c>
      <c r="B458" s="7" t="e">
        <f t="array" ref="B458">MAX(IF( [1]!tabla1[ACT_ID] = A458, [1]!tabla1[max_carga]))</f>
        <v>#REF!</v>
      </c>
      <c r="C458" s="7" t="e">
        <f t="array" ref="C458">AVERAGE(IF( [1]!tabla1[ACT_ID] = A458, [1]!tabla1[NIVEL]))</f>
        <v>#REF!</v>
      </c>
      <c r="D458" s="7" t="e">
        <f t="array" ref="D458">MEDIAN(IF( [1]!tabla1[ACT_ID] = A458, [1]!tabla1[NIVEL]))</f>
        <v>#REF!</v>
      </c>
      <c r="E458" s="7" t="e">
        <f t="array" ref="E458">STDEV(IF( [1]!tabla1[ACT_ID] = A458, [1]!tabla1[NIVEL]))</f>
        <v>#REF!</v>
      </c>
      <c r="F458" s="8" t="e">
        <f t="array" ref="F458">AVERAGE(IF( [1]!tabla1[ACT_ID] = A458, [1]!tabla1[NO_UTILIZADO]))</f>
        <v>#REF!</v>
      </c>
      <c r="G458">
        <f t="array" ref="G458">COUNT(IF( [1]!tabla1[ACT_ID] = A458, [1]!tabla1[FECHA_DESPACHO]))</f>
        <v>0</v>
      </c>
      <c r="H458" s="2" t="e">
        <f t="shared" si="21"/>
        <v>#REF!</v>
      </c>
      <c r="I458" s="7" t="e">
        <f t="shared" si="22"/>
        <v>#REF!</v>
      </c>
      <c r="J458" s="7" t="e">
        <f t="shared" si="23"/>
        <v>#REF!</v>
      </c>
      <c r="K458" s="9">
        <v>0.5</v>
      </c>
      <c r="L458" s="9"/>
    </row>
    <row r="459" spans="1:12" x14ac:dyDescent="0.25">
      <c r="A459">
        <v>294155</v>
      </c>
      <c r="B459" s="7" t="e">
        <f t="array" ref="B459">MAX(IF( [1]!tabla1[ACT_ID] = A459, [1]!tabla1[max_carga]))</f>
        <v>#REF!</v>
      </c>
      <c r="C459" s="7" t="e">
        <f t="array" ref="C459">AVERAGE(IF( [1]!tabla1[ACT_ID] = A459, [1]!tabla1[NIVEL]))</f>
        <v>#REF!</v>
      </c>
      <c r="D459" s="7" t="e">
        <f t="array" ref="D459">MEDIAN(IF( [1]!tabla1[ACT_ID] = A459, [1]!tabla1[NIVEL]))</f>
        <v>#REF!</v>
      </c>
      <c r="E459" s="7" t="e">
        <f t="array" ref="E459">STDEV(IF( [1]!tabla1[ACT_ID] = A459, [1]!tabla1[NIVEL]))</f>
        <v>#REF!</v>
      </c>
      <c r="F459" s="8" t="e">
        <f t="array" ref="F459">AVERAGE(IF( [1]!tabla1[ACT_ID] = A459, [1]!tabla1[NO_UTILIZADO]))</f>
        <v>#REF!</v>
      </c>
      <c r="G459">
        <f t="array" ref="G459">COUNT(IF( [1]!tabla1[ACT_ID] = A459, [1]!tabla1[FECHA_DESPACHO]))</f>
        <v>0</v>
      </c>
      <c r="H459" s="2" t="e">
        <f t="shared" si="21"/>
        <v>#REF!</v>
      </c>
      <c r="I459" s="7" t="e">
        <f t="shared" si="22"/>
        <v>#REF!</v>
      </c>
      <c r="J459" s="7" t="e">
        <f t="shared" si="23"/>
        <v>#REF!</v>
      </c>
      <c r="K459" s="9">
        <v>0.5</v>
      </c>
      <c r="L459" s="9"/>
    </row>
    <row r="460" spans="1:12" x14ac:dyDescent="0.25">
      <c r="A460">
        <v>294156</v>
      </c>
      <c r="B460" s="7" t="e">
        <f t="array" ref="B460">MAX(IF( [1]!tabla1[ACT_ID] = A460, [1]!tabla1[max_carga]))</f>
        <v>#REF!</v>
      </c>
      <c r="C460" s="7" t="e">
        <f t="array" ref="C460">AVERAGE(IF( [1]!tabla1[ACT_ID] = A460, [1]!tabla1[NIVEL]))</f>
        <v>#REF!</v>
      </c>
      <c r="D460" s="7" t="e">
        <f t="array" ref="D460">MEDIAN(IF( [1]!tabla1[ACT_ID] = A460, [1]!tabla1[NIVEL]))</f>
        <v>#REF!</v>
      </c>
      <c r="E460" s="7" t="e">
        <f t="array" ref="E460">STDEV(IF( [1]!tabla1[ACT_ID] = A460, [1]!tabla1[NIVEL]))</f>
        <v>#REF!</v>
      </c>
      <c r="F460" s="8" t="e">
        <f t="array" ref="F460">AVERAGE(IF( [1]!tabla1[ACT_ID] = A460, [1]!tabla1[NO_UTILIZADO]))</f>
        <v>#REF!</v>
      </c>
      <c r="G460">
        <f t="array" ref="G460">COUNT(IF( [1]!tabla1[ACT_ID] = A460, [1]!tabla1[FECHA_DESPACHO]))</f>
        <v>0</v>
      </c>
      <c r="H460" s="2" t="e">
        <f t="shared" si="21"/>
        <v>#REF!</v>
      </c>
      <c r="I460" s="7" t="e">
        <f t="shared" si="22"/>
        <v>#REF!</v>
      </c>
      <c r="J460" s="7" t="e">
        <f t="shared" si="23"/>
        <v>#REF!</v>
      </c>
      <c r="K460" s="9">
        <v>0.5</v>
      </c>
      <c r="L460" s="9"/>
    </row>
    <row r="461" spans="1:12" x14ac:dyDescent="0.25">
      <c r="A461">
        <v>294157</v>
      </c>
      <c r="B461" s="7" t="e">
        <f t="array" ref="B461">MAX(IF( [1]!tabla1[ACT_ID] = A461, [1]!tabla1[max_carga]))</f>
        <v>#REF!</v>
      </c>
      <c r="C461" s="7" t="e">
        <f t="array" ref="C461">AVERAGE(IF( [1]!tabla1[ACT_ID] = A461, [1]!tabla1[NIVEL]))</f>
        <v>#REF!</v>
      </c>
      <c r="D461" s="7" t="e">
        <f t="array" ref="D461">MEDIAN(IF( [1]!tabla1[ACT_ID] = A461, [1]!tabla1[NIVEL]))</f>
        <v>#REF!</v>
      </c>
      <c r="E461" s="7" t="e">
        <f t="array" ref="E461">STDEV(IF( [1]!tabla1[ACT_ID] = A461, [1]!tabla1[NIVEL]))</f>
        <v>#REF!</v>
      </c>
      <c r="F461" s="8" t="e">
        <f t="array" ref="F461">AVERAGE(IF( [1]!tabla1[ACT_ID] = A461, [1]!tabla1[NO_UTILIZADO]))</f>
        <v>#REF!</v>
      </c>
      <c r="G461">
        <f t="array" ref="G461">COUNT(IF( [1]!tabla1[ACT_ID] = A461, [1]!tabla1[FECHA_DESPACHO]))</f>
        <v>0</v>
      </c>
      <c r="H461" s="2" t="e">
        <f t="shared" si="21"/>
        <v>#REF!</v>
      </c>
      <c r="I461" s="7" t="e">
        <f t="shared" si="22"/>
        <v>#REF!</v>
      </c>
      <c r="J461" s="7" t="e">
        <f t="shared" si="23"/>
        <v>#REF!</v>
      </c>
      <c r="K461" s="9">
        <v>0.5</v>
      </c>
      <c r="L461" s="9"/>
    </row>
    <row r="462" spans="1:12" x14ac:dyDescent="0.25">
      <c r="A462">
        <v>294162</v>
      </c>
      <c r="B462" s="7" t="e">
        <f t="array" ref="B462">MAX(IF( [1]!tabla1[ACT_ID] = A462, [1]!tabla1[max_carga]))</f>
        <v>#REF!</v>
      </c>
      <c r="C462" s="7" t="e">
        <f t="array" ref="C462">AVERAGE(IF( [1]!tabla1[ACT_ID] = A462, [1]!tabla1[NIVEL]))</f>
        <v>#REF!</v>
      </c>
      <c r="D462" s="7" t="e">
        <f t="array" ref="D462">MEDIAN(IF( [1]!tabla1[ACT_ID] = A462, [1]!tabla1[NIVEL]))</f>
        <v>#REF!</v>
      </c>
      <c r="E462" s="7" t="e">
        <f t="array" ref="E462">STDEV(IF( [1]!tabla1[ACT_ID] = A462, [1]!tabla1[NIVEL]))</f>
        <v>#REF!</v>
      </c>
      <c r="F462" s="8" t="e">
        <f t="array" ref="F462">AVERAGE(IF( [1]!tabla1[ACT_ID] = A462, [1]!tabla1[NO_UTILIZADO]))</f>
        <v>#REF!</v>
      </c>
      <c r="G462">
        <f t="array" ref="G462">COUNT(IF( [1]!tabla1[ACT_ID] = A462, [1]!tabla1[FECHA_DESPACHO]))</f>
        <v>0</v>
      </c>
      <c r="H462" s="2" t="e">
        <f t="shared" si="21"/>
        <v>#REF!</v>
      </c>
      <c r="I462" s="7" t="e">
        <f t="shared" si="22"/>
        <v>#REF!</v>
      </c>
      <c r="J462" s="7" t="e">
        <f t="shared" si="23"/>
        <v>#REF!</v>
      </c>
      <c r="K462" s="9">
        <v>0.5</v>
      </c>
      <c r="L462" s="9"/>
    </row>
    <row r="463" spans="1:12" x14ac:dyDescent="0.25">
      <c r="A463">
        <v>294163</v>
      </c>
      <c r="B463" s="7" t="e">
        <f t="array" ref="B463">MAX(IF( [1]!tabla1[ACT_ID] = A463, [1]!tabla1[max_carga]))</f>
        <v>#REF!</v>
      </c>
      <c r="C463" s="7" t="e">
        <f t="array" ref="C463">AVERAGE(IF( [1]!tabla1[ACT_ID] = A463, [1]!tabla1[NIVEL]))</f>
        <v>#REF!</v>
      </c>
      <c r="D463" s="7" t="e">
        <f t="array" ref="D463">MEDIAN(IF( [1]!tabla1[ACT_ID] = A463, [1]!tabla1[NIVEL]))</f>
        <v>#REF!</v>
      </c>
      <c r="E463" s="7" t="e">
        <f t="array" ref="E463">STDEV(IF( [1]!tabla1[ACT_ID] = A463, [1]!tabla1[NIVEL]))</f>
        <v>#REF!</v>
      </c>
      <c r="F463" s="8" t="e">
        <f t="array" ref="F463">AVERAGE(IF( [1]!tabla1[ACT_ID] = A463, [1]!tabla1[NO_UTILIZADO]))</f>
        <v>#REF!</v>
      </c>
      <c r="G463">
        <f t="array" ref="G463">COUNT(IF( [1]!tabla1[ACT_ID] = A463, [1]!tabla1[FECHA_DESPACHO]))</f>
        <v>0</v>
      </c>
      <c r="H463" s="2" t="e">
        <f t="shared" si="21"/>
        <v>#REF!</v>
      </c>
      <c r="I463" s="7" t="e">
        <f t="shared" si="22"/>
        <v>#REF!</v>
      </c>
      <c r="J463" s="7" t="e">
        <f t="shared" si="23"/>
        <v>#REF!</v>
      </c>
      <c r="K463" s="9">
        <v>0.5</v>
      </c>
      <c r="L463" s="9"/>
    </row>
    <row r="464" spans="1:12" x14ac:dyDescent="0.25">
      <c r="A464">
        <v>294166</v>
      </c>
      <c r="B464" s="7" t="e">
        <f t="array" ref="B464">MAX(IF( [1]!tabla1[ACT_ID] = A464, [1]!tabla1[max_carga]))</f>
        <v>#REF!</v>
      </c>
      <c r="C464" s="7" t="e">
        <f t="array" ref="C464">AVERAGE(IF( [1]!tabla1[ACT_ID] = A464, [1]!tabla1[NIVEL]))</f>
        <v>#REF!</v>
      </c>
      <c r="D464" s="7" t="e">
        <f t="array" ref="D464">MEDIAN(IF( [1]!tabla1[ACT_ID] = A464, [1]!tabla1[NIVEL]))</f>
        <v>#REF!</v>
      </c>
      <c r="E464" s="7" t="e">
        <f t="array" ref="E464">STDEV(IF( [1]!tabla1[ACT_ID] = A464, [1]!tabla1[NIVEL]))</f>
        <v>#REF!</v>
      </c>
      <c r="F464" s="8" t="e">
        <f t="array" ref="F464">AVERAGE(IF( [1]!tabla1[ACT_ID] = A464, [1]!tabla1[NO_UTILIZADO]))</f>
        <v>#REF!</v>
      </c>
      <c r="G464">
        <f t="array" ref="G464">COUNT(IF( [1]!tabla1[ACT_ID] = A464, [1]!tabla1[FECHA_DESPACHO]))</f>
        <v>0</v>
      </c>
      <c r="H464" s="2" t="e">
        <f t="shared" si="21"/>
        <v>#REF!</v>
      </c>
      <c r="I464" s="7" t="e">
        <f t="shared" si="22"/>
        <v>#REF!</v>
      </c>
      <c r="J464" s="7" t="e">
        <f t="shared" si="23"/>
        <v>#REF!</v>
      </c>
      <c r="K464" s="9">
        <v>0.5</v>
      </c>
      <c r="L464" s="9"/>
    </row>
    <row r="465" spans="1:12" x14ac:dyDescent="0.25">
      <c r="A465">
        <v>294167</v>
      </c>
      <c r="B465" s="7" t="e">
        <f t="array" ref="B465">MAX(IF( [1]!tabla1[ACT_ID] = A465, [1]!tabla1[max_carga]))</f>
        <v>#REF!</v>
      </c>
      <c r="C465" s="7" t="e">
        <f t="array" ref="C465">AVERAGE(IF( [1]!tabla1[ACT_ID] = A465, [1]!tabla1[NIVEL]))</f>
        <v>#REF!</v>
      </c>
      <c r="D465" s="7" t="e">
        <f t="array" ref="D465">MEDIAN(IF( [1]!tabla1[ACT_ID] = A465, [1]!tabla1[NIVEL]))</f>
        <v>#REF!</v>
      </c>
      <c r="E465" s="7" t="e">
        <f t="array" ref="E465">STDEV(IF( [1]!tabla1[ACT_ID] = A465, [1]!tabla1[NIVEL]))</f>
        <v>#REF!</v>
      </c>
      <c r="F465" s="8" t="e">
        <f t="array" ref="F465">AVERAGE(IF( [1]!tabla1[ACT_ID] = A465, [1]!tabla1[NO_UTILIZADO]))</f>
        <v>#REF!</v>
      </c>
      <c r="G465">
        <f t="array" ref="G465">COUNT(IF( [1]!tabla1[ACT_ID] = A465, [1]!tabla1[FECHA_DESPACHO]))</f>
        <v>0</v>
      </c>
      <c r="H465" s="2" t="e">
        <f t="shared" si="21"/>
        <v>#REF!</v>
      </c>
      <c r="I465" s="7" t="e">
        <f t="shared" si="22"/>
        <v>#REF!</v>
      </c>
      <c r="J465" s="7" t="e">
        <f t="shared" si="23"/>
        <v>#REF!</v>
      </c>
      <c r="K465" s="9">
        <v>0.5</v>
      </c>
      <c r="L465" s="9"/>
    </row>
    <row r="466" spans="1:12" x14ac:dyDescent="0.25">
      <c r="A466">
        <v>294168</v>
      </c>
      <c r="B466" s="7" t="e">
        <f t="array" ref="B466">MAX(IF( [1]!tabla1[ACT_ID] = A466, [1]!tabla1[max_carga]))</f>
        <v>#REF!</v>
      </c>
      <c r="C466" s="7" t="e">
        <f t="array" ref="C466">AVERAGE(IF( [1]!tabla1[ACT_ID] = A466, [1]!tabla1[NIVEL]))</f>
        <v>#REF!</v>
      </c>
      <c r="D466" s="7" t="e">
        <f t="array" ref="D466">MEDIAN(IF( [1]!tabla1[ACT_ID] = A466, [1]!tabla1[NIVEL]))</f>
        <v>#REF!</v>
      </c>
      <c r="E466" s="7" t="e">
        <f t="array" ref="E466">STDEV(IF( [1]!tabla1[ACT_ID] = A466, [1]!tabla1[NIVEL]))</f>
        <v>#REF!</v>
      </c>
      <c r="F466" s="8" t="e">
        <f t="array" ref="F466">AVERAGE(IF( [1]!tabla1[ACT_ID] = A466, [1]!tabla1[NO_UTILIZADO]))</f>
        <v>#REF!</v>
      </c>
      <c r="G466">
        <f t="array" ref="G466">COUNT(IF( [1]!tabla1[ACT_ID] = A466, [1]!tabla1[FECHA_DESPACHO]))</f>
        <v>0</v>
      </c>
      <c r="H466" s="2" t="e">
        <f t="shared" si="21"/>
        <v>#REF!</v>
      </c>
      <c r="I466" s="7" t="e">
        <f t="shared" si="22"/>
        <v>#REF!</v>
      </c>
      <c r="J466" s="7" t="e">
        <f t="shared" si="23"/>
        <v>#REF!</v>
      </c>
      <c r="K466" s="9">
        <v>0.5</v>
      </c>
      <c r="L466" s="9"/>
    </row>
    <row r="467" spans="1:12" x14ac:dyDescent="0.25">
      <c r="A467">
        <v>294169</v>
      </c>
      <c r="B467" s="7" t="e">
        <f t="array" ref="B467">MAX(IF( [1]!tabla1[ACT_ID] = A467, [1]!tabla1[max_carga]))</f>
        <v>#REF!</v>
      </c>
      <c r="C467" s="7" t="e">
        <f t="array" ref="C467">AVERAGE(IF( [1]!tabla1[ACT_ID] = A467, [1]!tabla1[NIVEL]))</f>
        <v>#REF!</v>
      </c>
      <c r="D467" s="7" t="e">
        <f t="array" ref="D467">MEDIAN(IF( [1]!tabla1[ACT_ID] = A467, [1]!tabla1[NIVEL]))</f>
        <v>#REF!</v>
      </c>
      <c r="E467" s="7" t="e">
        <f t="array" ref="E467">STDEV(IF( [1]!tabla1[ACT_ID] = A467, [1]!tabla1[NIVEL]))</f>
        <v>#REF!</v>
      </c>
      <c r="F467" s="8" t="e">
        <f t="array" ref="F467">AVERAGE(IF( [1]!tabla1[ACT_ID] = A467, [1]!tabla1[NO_UTILIZADO]))</f>
        <v>#REF!</v>
      </c>
      <c r="G467">
        <f t="array" ref="G467">COUNT(IF( [1]!tabla1[ACT_ID] = A467, [1]!tabla1[FECHA_DESPACHO]))</f>
        <v>0</v>
      </c>
      <c r="H467" s="2" t="e">
        <f t="shared" si="21"/>
        <v>#REF!</v>
      </c>
      <c r="I467" s="7" t="e">
        <f t="shared" si="22"/>
        <v>#REF!</v>
      </c>
      <c r="J467" s="7" t="e">
        <f t="shared" si="23"/>
        <v>#REF!</v>
      </c>
      <c r="K467" s="9">
        <v>0.5</v>
      </c>
      <c r="L467" s="9"/>
    </row>
    <row r="468" spans="1:12" x14ac:dyDescent="0.25">
      <c r="A468">
        <v>294170</v>
      </c>
      <c r="B468" s="7" t="e">
        <f t="array" ref="B468">MAX(IF( [1]!tabla1[ACT_ID] = A468, [1]!tabla1[max_carga]))</f>
        <v>#REF!</v>
      </c>
      <c r="C468" s="7" t="e">
        <f t="array" ref="C468">AVERAGE(IF( [1]!tabla1[ACT_ID] = A468, [1]!tabla1[NIVEL]))</f>
        <v>#REF!</v>
      </c>
      <c r="D468" s="7" t="e">
        <f t="array" ref="D468">MEDIAN(IF( [1]!tabla1[ACT_ID] = A468, [1]!tabla1[NIVEL]))</f>
        <v>#REF!</v>
      </c>
      <c r="E468" s="7" t="e">
        <f t="array" ref="E468">STDEV(IF( [1]!tabla1[ACT_ID] = A468, [1]!tabla1[NIVEL]))</f>
        <v>#REF!</v>
      </c>
      <c r="F468" s="8" t="e">
        <f t="array" ref="F468">AVERAGE(IF( [1]!tabla1[ACT_ID] = A468, [1]!tabla1[NO_UTILIZADO]))</f>
        <v>#REF!</v>
      </c>
      <c r="G468">
        <f t="array" ref="G468">COUNT(IF( [1]!tabla1[ACT_ID] = A468, [1]!tabla1[FECHA_DESPACHO]))</f>
        <v>0</v>
      </c>
      <c r="H468" s="2" t="e">
        <f t="shared" si="21"/>
        <v>#REF!</v>
      </c>
      <c r="I468" s="7" t="e">
        <f t="shared" si="22"/>
        <v>#REF!</v>
      </c>
      <c r="J468" s="7" t="e">
        <f t="shared" si="23"/>
        <v>#REF!</v>
      </c>
      <c r="K468" s="9">
        <v>0.5</v>
      </c>
      <c r="L468" s="9"/>
    </row>
    <row r="469" spans="1:12" x14ac:dyDescent="0.25">
      <c r="A469">
        <v>294171</v>
      </c>
      <c r="B469" s="7" t="e">
        <f t="array" ref="B469">MAX(IF( [1]!tabla1[ACT_ID] = A469, [1]!tabla1[max_carga]))</f>
        <v>#REF!</v>
      </c>
      <c r="C469" s="7" t="e">
        <f t="array" ref="C469">AVERAGE(IF( [1]!tabla1[ACT_ID] = A469, [1]!tabla1[NIVEL]))</f>
        <v>#REF!</v>
      </c>
      <c r="D469" s="7" t="e">
        <f t="array" ref="D469">MEDIAN(IF( [1]!tabla1[ACT_ID] = A469, [1]!tabla1[NIVEL]))</f>
        <v>#REF!</v>
      </c>
      <c r="E469" s="7" t="e">
        <f t="array" ref="E469">STDEV(IF( [1]!tabla1[ACT_ID] = A469, [1]!tabla1[NIVEL]))</f>
        <v>#REF!</v>
      </c>
      <c r="F469" s="8" t="e">
        <f t="array" ref="F469">AVERAGE(IF( [1]!tabla1[ACT_ID] = A469, [1]!tabla1[NO_UTILIZADO]))</f>
        <v>#REF!</v>
      </c>
      <c r="G469">
        <f t="array" ref="G469">COUNT(IF( [1]!tabla1[ACT_ID] = A469, [1]!tabla1[FECHA_DESPACHO]))</f>
        <v>0</v>
      </c>
      <c r="H469" s="2" t="e">
        <f t="shared" si="21"/>
        <v>#REF!</v>
      </c>
      <c r="I469" s="7" t="e">
        <f t="shared" si="22"/>
        <v>#REF!</v>
      </c>
      <c r="J469" s="7" t="e">
        <f t="shared" si="23"/>
        <v>#REF!</v>
      </c>
      <c r="K469" s="9">
        <v>0.5</v>
      </c>
      <c r="L469" s="9"/>
    </row>
    <row r="470" spans="1:12" x14ac:dyDescent="0.25">
      <c r="A470">
        <v>294172</v>
      </c>
      <c r="B470" s="7" t="e">
        <f t="array" ref="B470">MAX(IF( [1]!tabla1[ACT_ID] = A470, [1]!tabla1[max_carga]))</f>
        <v>#REF!</v>
      </c>
      <c r="C470" s="7" t="e">
        <f t="array" ref="C470">AVERAGE(IF( [1]!tabla1[ACT_ID] = A470, [1]!tabla1[NIVEL]))</f>
        <v>#REF!</v>
      </c>
      <c r="D470" s="7" t="e">
        <f t="array" ref="D470">MEDIAN(IF( [1]!tabla1[ACT_ID] = A470, [1]!tabla1[NIVEL]))</f>
        <v>#REF!</v>
      </c>
      <c r="E470" s="7" t="e">
        <f t="array" ref="E470">STDEV(IF( [1]!tabla1[ACT_ID] = A470, [1]!tabla1[NIVEL]))</f>
        <v>#REF!</v>
      </c>
      <c r="F470" s="8" t="e">
        <f t="array" ref="F470">AVERAGE(IF( [1]!tabla1[ACT_ID] = A470, [1]!tabla1[NO_UTILIZADO]))</f>
        <v>#REF!</v>
      </c>
      <c r="G470">
        <f t="array" ref="G470">COUNT(IF( [1]!tabla1[ACT_ID] = A470, [1]!tabla1[FECHA_DESPACHO]))</f>
        <v>0</v>
      </c>
      <c r="H470" s="2" t="e">
        <f t="shared" si="21"/>
        <v>#REF!</v>
      </c>
      <c r="I470" s="7" t="e">
        <f t="shared" si="22"/>
        <v>#REF!</v>
      </c>
      <c r="J470" s="7" t="e">
        <f t="shared" si="23"/>
        <v>#REF!</v>
      </c>
      <c r="K470" s="9">
        <v>0.5</v>
      </c>
      <c r="L470" s="9"/>
    </row>
    <row r="471" spans="1:12" x14ac:dyDescent="0.25">
      <c r="A471">
        <v>294173</v>
      </c>
      <c r="B471" s="7" t="e">
        <f t="array" ref="B471">MAX(IF( [1]!tabla1[ACT_ID] = A471, [1]!tabla1[max_carga]))</f>
        <v>#REF!</v>
      </c>
      <c r="C471" s="7" t="e">
        <f t="array" ref="C471">AVERAGE(IF( [1]!tabla1[ACT_ID] = A471, [1]!tabla1[NIVEL]))</f>
        <v>#REF!</v>
      </c>
      <c r="D471" s="7" t="e">
        <f t="array" ref="D471">MEDIAN(IF( [1]!tabla1[ACT_ID] = A471, [1]!tabla1[NIVEL]))</f>
        <v>#REF!</v>
      </c>
      <c r="E471" s="7" t="e">
        <f t="array" ref="E471">STDEV(IF( [1]!tabla1[ACT_ID] = A471, [1]!tabla1[NIVEL]))</f>
        <v>#REF!</v>
      </c>
      <c r="F471" s="8" t="e">
        <f t="array" ref="F471">AVERAGE(IF( [1]!tabla1[ACT_ID] = A471, [1]!tabla1[NO_UTILIZADO]))</f>
        <v>#REF!</v>
      </c>
      <c r="G471">
        <f t="array" ref="G471">COUNT(IF( [1]!tabla1[ACT_ID] = A471, [1]!tabla1[FECHA_DESPACHO]))</f>
        <v>0</v>
      </c>
      <c r="H471" s="2" t="e">
        <f t="shared" si="21"/>
        <v>#REF!</v>
      </c>
      <c r="I471" s="7" t="e">
        <f t="shared" si="22"/>
        <v>#REF!</v>
      </c>
      <c r="J471" s="7" t="e">
        <f t="shared" si="23"/>
        <v>#REF!</v>
      </c>
      <c r="K471" s="9">
        <v>0.5</v>
      </c>
      <c r="L471" s="9"/>
    </row>
    <row r="472" spans="1:12" x14ac:dyDescent="0.25">
      <c r="A472">
        <v>294174</v>
      </c>
      <c r="B472" s="7" t="e">
        <f t="array" ref="B472">MAX(IF( [1]!tabla1[ACT_ID] = A472, [1]!tabla1[max_carga]))</f>
        <v>#REF!</v>
      </c>
      <c r="C472" s="7" t="e">
        <f t="array" ref="C472">AVERAGE(IF( [1]!tabla1[ACT_ID] = A472, [1]!tabla1[NIVEL]))</f>
        <v>#REF!</v>
      </c>
      <c r="D472" s="7" t="e">
        <f t="array" ref="D472">MEDIAN(IF( [1]!tabla1[ACT_ID] = A472, [1]!tabla1[NIVEL]))</f>
        <v>#REF!</v>
      </c>
      <c r="E472" s="7" t="e">
        <f t="array" ref="E472">STDEV(IF( [1]!tabla1[ACT_ID] = A472, [1]!tabla1[NIVEL]))</f>
        <v>#REF!</v>
      </c>
      <c r="F472" s="8" t="e">
        <f t="array" ref="F472">AVERAGE(IF( [1]!tabla1[ACT_ID] = A472, [1]!tabla1[NO_UTILIZADO]))</f>
        <v>#REF!</v>
      </c>
      <c r="G472">
        <f t="array" ref="G472">COUNT(IF( [1]!tabla1[ACT_ID] = A472, [1]!tabla1[FECHA_DESPACHO]))</f>
        <v>0</v>
      </c>
      <c r="H472" s="2" t="e">
        <f t="shared" si="21"/>
        <v>#REF!</v>
      </c>
      <c r="I472" s="7" t="e">
        <f t="shared" si="22"/>
        <v>#REF!</v>
      </c>
      <c r="J472" s="7" t="e">
        <f t="shared" si="23"/>
        <v>#REF!</v>
      </c>
      <c r="K472" s="9">
        <v>0.5</v>
      </c>
      <c r="L472" s="9"/>
    </row>
    <row r="473" spans="1:12" x14ac:dyDescent="0.25">
      <c r="A473">
        <v>294175</v>
      </c>
      <c r="B473" s="7" t="e">
        <f t="array" ref="B473">MAX(IF( [1]!tabla1[ACT_ID] = A473, [1]!tabla1[max_carga]))</f>
        <v>#REF!</v>
      </c>
      <c r="C473" s="7" t="e">
        <f t="array" ref="C473">AVERAGE(IF( [1]!tabla1[ACT_ID] = A473, [1]!tabla1[NIVEL]))</f>
        <v>#REF!</v>
      </c>
      <c r="D473" s="7" t="e">
        <f t="array" ref="D473">MEDIAN(IF( [1]!tabla1[ACT_ID] = A473, [1]!tabla1[NIVEL]))</f>
        <v>#REF!</v>
      </c>
      <c r="E473" s="7" t="e">
        <f t="array" ref="E473">STDEV(IF( [1]!tabla1[ACT_ID] = A473, [1]!tabla1[NIVEL]))</f>
        <v>#REF!</v>
      </c>
      <c r="F473" s="8" t="e">
        <f t="array" ref="F473">AVERAGE(IF( [1]!tabla1[ACT_ID] = A473, [1]!tabla1[NO_UTILIZADO]))</f>
        <v>#REF!</v>
      </c>
      <c r="G473">
        <f t="array" ref="G473">COUNT(IF( [1]!tabla1[ACT_ID] = A473, [1]!tabla1[FECHA_DESPACHO]))</f>
        <v>0</v>
      </c>
      <c r="H473" s="2" t="e">
        <f t="shared" si="21"/>
        <v>#REF!</v>
      </c>
      <c r="I473" s="7" t="e">
        <f t="shared" si="22"/>
        <v>#REF!</v>
      </c>
      <c r="J473" s="7" t="e">
        <f t="shared" si="23"/>
        <v>#REF!</v>
      </c>
      <c r="K473" s="9">
        <v>0.5</v>
      </c>
      <c r="L473" s="9"/>
    </row>
    <row r="474" spans="1:12" x14ac:dyDescent="0.25">
      <c r="A474">
        <v>294176</v>
      </c>
      <c r="B474" s="7" t="e">
        <f t="array" ref="B474">MAX(IF( [1]!tabla1[ACT_ID] = A474, [1]!tabla1[max_carga]))</f>
        <v>#REF!</v>
      </c>
      <c r="C474" s="7" t="e">
        <f t="array" ref="C474">AVERAGE(IF( [1]!tabla1[ACT_ID] = A474, [1]!tabla1[NIVEL]))</f>
        <v>#REF!</v>
      </c>
      <c r="D474" s="7" t="e">
        <f t="array" ref="D474">MEDIAN(IF( [1]!tabla1[ACT_ID] = A474, [1]!tabla1[NIVEL]))</f>
        <v>#REF!</v>
      </c>
      <c r="E474" s="7" t="e">
        <f t="array" ref="E474">STDEV(IF( [1]!tabla1[ACT_ID] = A474, [1]!tabla1[NIVEL]))</f>
        <v>#REF!</v>
      </c>
      <c r="F474" s="8" t="e">
        <f t="array" ref="F474">AVERAGE(IF( [1]!tabla1[ACT_ID] = A474, [1]!tabla1[NO_UTILIZADO]))</f>
        <v>#REF!</v>
      </c>
      <c r="G474">
        <f t="array" ref="G474">COUNT(IF( [1]!tabla1[ACT_ID] = A474, [1]!tabla1[FECHA_DESPACHO]))</f>
        <v>0</v>
      </c>
      <c r="H474" s="2" t="e">
        <f t="shared" si="21"/>
        <v>#REF!</v>
      </c>
      <c r="I474" s="7" t="e">
        <f t="shared" si="22"/>
        <v>#REF!</v>
      </c>
      <c r="J474" s="7" t="e">
        <f t="shared" si="23"/>
        <v>#REF!</v>
      </c>
      <c r="K474" s="9">
        <v>0.5</v>
      </c>
      <c r="L474" s="9"/>
    </row>
    <row r="475" spans="1:12" x14ac:dyDescent="0.25">
      <c r="A475">
        <v>294177</v>
      </c>
      <c r="B475" s="7" t="e">
        <f t="array" ref="B475">MAX(IF( [1]!tabla1[ACT_ID] = A475, [1]!tabla1[max_carga]))</f>
        <v>#REF!</v>
      </c>
      <c r="C475" s="7" t="e">
        <f t="array" ref="C475">AVERAGE(IF( [1]!tabla1[ACT_ID] = A475, [1]!tabla1[NIVEL]))</f>
        <v>#REF!</v>
      </c>
      <c r="D475" s="7" t="e">
        <f t="array" ref="D475">MEDIAN(IF( [1]!tabla1[ACT_ID] = A475, [1]!tabla1[NIVEL]))</f>
        <v>#REF!</v>
      </c>
      <c r="E475" s="7" t="e">
        <f t="array" ref="E475">STDEV(IF( [1]!tabla1[ACT_ID] = A475, [1]!tabla1[NIVEL]))</f>
        <v>#REF!</v>
      </c>
      <c r="F475" s="8" t="e">
        <f t="array" ref="F475">AVERAGE(IF( [1]!tabla1[ACT_ID] = A475, [1]!tabla1[NO_UTILIZADO]))</f>
        <v>#REF!</v>
      </c>
      <c r="G475">
        <f t="array" ref="G475">COUNT(IF( [1]!tabla1[ACT_ID] = A475, [1]!tabla1[FECHA_DESPACHO]))</f>
        <v>0</v>
      </c>
      <c r="H475" s="2" t="e">
        <f t="shared" si="21"/>
        <v>#REF!</v>
      </c>
      <c r="I475" s="7" t="e">
        <f t="shared" si="22"/>
        <v>#REF!</v>
      </c>
      <c r="J475" s="7" t="e">
        <f t="shared" si="23"/>
        <v>#REF!</v>
      </c>
      <c r="K475" s="9">
        <v>0.5</v>
      </c>
      <c r="L475" s="9"/>
    </row>
    <row r="476" spans="1:12" x14ac:dyDescent="0.25">
      <c r="A476">
        <v>294178</v>
      </c>
      <c r="B476" s="7" t="e">
        <f t="array" ref="B476">MAX(IF( [1]!tabla1[ACT_ID] = A476, [1]!tabla1[max_carga]))</f>
        <v>#REF!</v>
      </c>
      <c r="C476" s="7" t="e">
        <f t="array" ref="C476">AVERAGE(IF( [1]!tabla1[ACT_ID] = A476, [1]!tabla1[NIVEL]))</f>
        <v>#REF!</v>
      </c>
      <c r="D476" s="7" t="e">
        <f t="array" ref="D476">MEDIAN(IF( [1]!tabla1[ACT_ID] = A476, [1]!tabla1[NIVEL]))</f>
        <v>#REF!</v>
      </c>
      <c r="E476" s="7" t="e">
        <f t="array" ref="E476">STDEV(IF( [1]!tabla1[ACT_ID] = A476, [1]!tabla1[NIVEL]))</f>
        <v>#REF!</v>
      </c>
      <c r="F476" s="8" t="e">
        <f t="array" ref="F476">AVERAGE(IF( [1]!tabla1[ACT_ID] = A476, [1]!tabla1[NO_UTILIZADO]))</f>
        <v>#REF!</v>
      </c>
      <c r="G476">
        <f t="array" ref="G476">COUNT(IF( [1]!tabla1[ACT_ID] = A476, [1]!tabla1[FECHA_DESPACHO]))</f>
        <v>0</v>
      </c>
      <c r="H476" s="2" t="e">
        <f t="shared" si="21"/>
        <v>#REF!</v>
      </c>
      <c r="I476" s="7" t="e">
        <f t="shared" si="22"/>
        <v>#REF!</v>
      </c>
      <c r="J476" s="7" t="e">
        <f t="shared" si="23"/>
        <v>#REF!</v>
      </c>
      <c r="K476" s="9">
        <v>0.5</v>
      </c>
      <c r="L476" s="9"/>
    </row>
    <row r="477" spans="1:12" x14ac:dyDescent="0.25">
      <c r="A477">
        <v>294179</v>
      </c>
      <c r="B477" s="7" t="e">
        <f t="array" ref="B477">MAX(IF( [1]!tabla1[ACT_ID] = A477, [1]!tabla1[max_carga]))</f>
        <v>#REF!</v>
      </c>
      <c r="C477" s="7" t="e">
        <f t="array" ref="C477">AVERAGE(IF( [1]!tabla1[ACT_ID] = A477, [1]!tabla1[NIVEL]))</f>
        <v>#REF!</v>
      </c>
      <c r="D477" s="7" t="e">
        <f t="array" ref="D477">MEDIAN(IF( [1]!tabla1[ACT_ID] = A477, [1]!tabla1[NIVEL]))</f>
        <v>#REF!</v>
      </c>
      <c r="E477" s="7" t="e">
        <f t="array" ref="E477">STDEV(IF( [1]!tabla1[ACT_ID] = A477, [1]!tabla1[NIVEL]))</f>
        <v>#REF!</v>
      </c>
      <c r="F477" s="8" t="e">
        <f t="array" ref="F477">AVERAGE(IF( [1]!tabla1[ACT_ID] = A477, [1]!tabla1[NO_UTILIZADO]))</f>
        <v>#REF!</v>
      </c>
      <c r="G477">
        <f t="array" ref="G477">COUNT(IF( [1]!tabla1[ACT_ID] = A477, [1]!tabla1[FECHA_DESPACHO]))</f>
        <v>0</v>
      </c>
      <c r="H477" s="2" t="e">
        <f t="shared" si="21"/>
        <v>#REF!</v>
      </c>
      <c r="I477" s="7" t="e">
        <f t="shared" si="22"/>
        <v>#REF!</v>
      </c>
      <c r="J477" s="7" t="e">
        <f t="shared" si="23"/>
        <v>#REF!</v>
      </c>
      <c r="K477" s="9">
        <v>0.5</v>
      </c>
      <c r="L477" s="9"/>
    </row>
    <row r="478" spans="1:12" x14ac:dyDescent="0.25">
      <c r="A478">
        <v>294180</v>
      </c>
      <c r="B478" s="7" t="e">
        <f t="array" ref="B478">MAX(IF( [1]!tabla1[ACT_ID] = A478, [1]!tabla1[max_carga]))</f>
        <v>#REF!</v>
      </c>
      <c r="C478" s="7" t="e">
        <f t="array" ref="C478">AVERAGE(IF( [1]!tabla1[ACT_ID] = A478, [1]!tabla1[NIVEL]))</f>
        <v>#REF!</v>
      </c>
      <c r="D478" s="7" t="e">
        <f t="array" ref="D478">MEDIAN(IF( [1]!tabla1[ACT_ID] = A478, [1]!tabla1[NIVEL]))</f>
        <v>#REF!</v>
      </c>
      <c r="E478" s="7" t="e">
        <f t="array" ref="E478">STDEV(IF( [1]!tabla1[ACT_ID] = A478, [1]!tabla1[NIVEL]))</f>
        <v>#REF!</v>
      </c>
      <c r="F478" s="8" t="e">
        <f t="array" ref="F478">AVERAGE(IF( [1]!tabla1[ACT_ID] = A478, [1]!tabla1[NO_UTILIZADO]))</f>
        <v>#REF!</v>
      </c>
      <c r="G478">
        <f t="array" ref="G478">COUNT(IF( [1]!tabla1[ACT_ID] = A478, [1]!tabla1[FECHA_DESPACHO]))</f>
        <v>0</v>
      </c>
      <c r="H478" s="2" t="e">
        <f t="shared" si="21"/>
        <v>#REF!</v>
      </c>
      <c r="I478" s="7" t="e">
        <f t="shared" si="22"/>
        <v>#REF!</v>
      </c>
      <c r="J478" s="7" t="e">
        <f t="shared" si="23"/>
        <v>#REF!</v>
      </c>
      <c r="K478" s="9">
        <v>0.5</v>
      </c>
      <c r="L478" s="9"/>
    </row>
    <row r="479" spans="1:12" x14ac:dyDescent="0.25">
      <c r="A479">
        <v>294181</v>
      </c>
      <c r="B479" s="7" t="e">
        <f t="array" ref="B479">MAX(IF( [1]!tabla1[ACT_ID] = A479, [1]!tabla1[max_carga]))</f>
        <v>#REF!</v>
      </c>
      <c r="C479" s="7" t="e">
        <f t="array" ref="C479">AVERAGE(IF( [1]!tabla1[ACT_ID] = A479, [1]!tabla1[NIVEL]))</f>
        <v>#REF!</v>
      </c>
      <c r="D479" s="7" t="e">
        <f t="array" ref="D479">MEDIAN(IF( [1]!tabla1[ACT_ID] = A479, [1]!tabla1[NIVEL]))</f>
        <v>#REF!</v>
      </c>
      <c r="E479" s="7" t="e">
        <f t="array" ref="E479">STDEV(IF( [1]!tabla1[ACT_ID] = A479, [1]!tabla1[NIVEL]))</f>
        <v>#REF!</v>
      </c>
      <c r="F479" s="8" t="e">
        <f t="array" ref="F479">AVERAGE(IF( [1]!tabla1[ACT_ID] = A479, [1]!tabla1[NO_UTILIZADO]))</f>
        <v>#REF!</v>
      </c>
      <c r="G479">
        <f t="array" ref="G479">COUNT(IF( [1]!tabla1[ACT_ID] = A479, [1]!tabla1[FECHA_DESPACHO]))</f>
        <v>0</v>
      </c>
      <c r="H479" s="2" t="e">
        <f t="shared" si="21"/>
        <v>#REF!</v>
      </c>
      <c r="I479" s="7" t="e">
        <f t="shared" si="22"/>
        <v>#REF!</v>
      </c>
      <c r="J479" s="7" t="e">
        <f t="shared" si="23"/>
        <v>#REF!</v>
      </c>
      <c r="K479" s="9">
        <v>0.5</v>
      </c>
      <c r="L479" s="9"/>
    </row>
    <row r="480" spans="1:12" x14ac:dyDescent="0.25">
      <c r="A480">
        <v>294182</v>
      </c>
      <c r="B480" s="7" t="e">
        <f t="array" ref="B480">MAX(IF( [1]!tabla1[ACT_ID] = A480, [1]!tabla1[max_carga]))</f>
        <v>#REF!</v>
      </c>
      <c r="C480" s="7" t="e">
        <f t="array" ref="C480">AVERAGE(IF( [1]!tabla1[ACT_ID] = A480, [1]!tabla1[NIVEL]))</f>
        <v>#REF!</v>
      </c>
      <c r="D480" s="7" t="e">
        <f t="array" ref="D480">MEDIAN(IF( [1]!tabla1[ACT_ID] = A480, [1]!tabla1[NIVEL]))</f>
        <v>#REF!</v>
      </c>
      <c r="E480" s="7" t="e">
        <f t="array" ref="E480">STDEV(IF( [1]!tabla1[ACT_ID] = A480, [1]!tabla1[NIVEL]))</f>
        <v>#REF!</v>
      </c>
      <c r="F480" s="8" t="e">
        <f t="array" ref="F480">AVERAGE(IF( [1]!tabla1[ACT_ID] = A480, [1]!tabla1[NO_UTILIZADO]))</f>
        <v>#REF!</v>
      </c>
      <c r="G480">
        <f t="array" ref="G480">COUNT(IF( [1]!tabla1[ACT_ID] = A480, [1]!tabla1[FECHA_DESPACHO]))</f>
        <v>0</v>
      </c>
      <c r="H480" s="2" t="e">
        <f t="shared" si="21"/>
        <v>#REF!</v>
      </c>
      <c r="I480" s="7" t="e">
        <f t="shared" si="22"/>
        <v>#REF!</v>
      </c>
      <c r="J480" s="7" t="e">
        <f t="shared" si="23"/>
        <v>#REF!</v>
      </c>
      <c r="K480" s="9">
        <v>0.5</v>
      </c>
      <c r="L480" s="9"/>
    </row>
    <row r="481" spans="1:12" x14ac:dyDescent="0.25">
      <c r="A481">
        <v>294183</v>
      </c>
      <c r="B481" s="7" t="e">
        <f t="array" ref="B481">MAX(IF( [1]!tabla1[ACT_ID] = A481, [1]!tabla1[max_carga]))</f>
        <v>#REF!</v>
      </c>
      <c r="C481" s="7" t="e">
        <f t="array" ref="C481">AVERAGE(IF( [1]!tabla1[ACT_ID] = A481, [1]!tabla1[NIVEL]))</f>
        <v>#REF!</v>
      </c>
      <c r="D481" s="7" t="e">
        <f t="array" ref="D481">MEDIAN(IF( [1]!tabla1[ACT_ID] = A481, [1]!tabla1[NIVEL]))</f>
        <v>#REF!</v>
      </c>
      <c r="E481" s="7" t="e">
        <f t="array" ref="E481">STDEV(IF( [1]!tabla1[ACT_ID] = A481, [1]!tabla1[NIVEL]))</f>
        <v>#REF!</v>
      </c>
      <c r="F481" s="8" t="e">
        <f t="array" ref="F481">AVERAGE(IF( [1]!tabla1[ACT_ID] = A481, [1]!tabla1[NO_UTILIZADO]))</f>
        <v>#REF!</v>
      </c>
      <c r="G481">
        <f t="array" ref="G481">COUNT(IF( [1]!tabla1[ACT_ID] = A481, [1]!tabla1[FECHA_DESPACHO]))</f>
        <v>0</v>
      </c>
      <c r="H481" s="2" t="e">
        <f t="shared" si="21"/>
        <v>#REF!</v>
      </c>
      <c r="I481" s="7" t="e">
        <f t="shared" si="22"/>
        <v>#REF!</v>
      </c>
      <c r="J481" s="7" t="e">
        <f t="shared" si="23"/>
        <v>#REF!</v>
      </c>
      <c r="K481" s="9">
        <v>0.5</v>
      </c>
      <c r="L481" s="9"/>
    </row>
    <row r="482" spans="1:12" x14ac:dyDescent="0.25">
      <c r="A482">
        <v>294184</v>
      </c>
      <c r="B482" s="7" t="e">
        <f t="array" ref="B482">MAX(IF( [1]!tabla1[ACT_ID] = A482, [1]!tabla1[max_carga]))</f>
        <v>#REF!</v>
      </c>
      <c r="C482" s="7" t="e">
        <f t="array" ref="C482">AVERAGE(IF( [1]!tabla1[ACT_ID] = A482, [1]!tabla1[NIVEL]))</f>
        <v>#REF!</v>
      </c>
      <c r="D482" s="7" t="e">
        <f t="array" ref="D482">MEDIAN(IF( [1]!tabla1[ACT_ID] = A482, [1]!tabla1[NIVEL]))</f>
        <v>#REF!</v>
      </c>
      <c r="E482" s="7" t="e">
        <f t="array" ref="E482">STDEV(IF( [1]!tabla1[ACT_ID] = A482, [1]!tabla1[NIVEL]))</f>
        <v>#REF!</v>
      </c>
      <c r="F482" s="8" t="e">
        <f t="array" ref="F482">AVERAGE(IF( [1]!tabla1[ACT_ID] = A482, [1]!tabla1[NO_UTILIZADO]))</f>
        <v>#REF!</v>
      </c>
      <c r="G482">
        <f t="array" ref="G482">COUNT(IF( [1]!tabla1[ACT_ID] = A482, [1]!tabla1[FECHA_DESPACHO]))</f>
        <v>0</v>
      </c>
      <c r="H482" s="2" t="e">
        <f t="shared" si="21"/>
        <v>#REF!</v>
      </c>
      <c r="I482" s="7" t="e">
        <f t="shared" si="22"/>
        <v>#REF!</v>
      </c>
      <c r="J482" s="7" t="e">
        <f t="shared" si="23"/>
        <v>#REF!</v>
      </c>
      <c r="K482" s="9">
        <v>0.5</v>
      </c>
      <c r="L482" s="9"/>
    </row>
    <row r="483" spans="1:12" x14ac:dyDescent="0.25">
      <c r="A483">
        <v>294185</v>
      </c>
      <c r="B483" s="7" t="e">
        <f t="array" ref="B483">MAX(IF( [1]!tabla1[ACT_ID] = A483, [1]!tabla1[max_carga]))</f>
        <v>#REF!</v>
      </c>
      <c r="C483" s="7" t="e">
        <f t="array" ref="C483">AVERAGE(IF( [1]!tabla1[ACT_ID] = A483, [1]!tabla1[NIVEL]))</f>
        <v>#REF!</v>
      </c>
      <c r="D483" s="7" t="e">
        <f t="array" ref="D483">MEDIAN(IF( [1]!tabla1[ACT_ID] = A483, [1]!tabla1[NIVEL]))</f>
        <v>#REF!</v>
      </c>
      <c r="E483" s="7" t="e">
        <f t="array" ref="E483">STDEV(IF( [1]!tabla1[ACT_ID] = A483, [1]!tabla1[NIVEL]))</f>
        <v>#REF!</v>
      </c>
      <c r="F483" s="8" t="e">
        <f t="array" ref="F483">AVERAGE(IF( [1]!tabla1[ACT_ID] = A483, [1]!tabla1[NO_UTILIZADO]))</f>
        <v>#REF!</v>
      </c>
      <c r="G483">
        <f t="array" ref="G483">COUNT(IF( [1]!tabla1[ACT_ID] = A483, [1]!tabla1[FECHA_DESPACHO]))</f>
        <v>0</v>
      </c>
      <c r="H483" s="2" t="e">
        <f t="shared" si="21"/>
        <v>#REF!</v>
      </c>
      <c r="I483" s="7" t="e">
        <f t="shared" si="22"/>
        <v>#REF!</v>
      </c>
      <c r="J483" s="7" t="e">
        <f t="shared" si="23"/>
        <v>#REF!</v>
      </c>
      <c r="K483" s="9">
        <v>0.5</v>
      </c>
      <c r="L483" s="9"/>
    </row>
    <row r="484" spans="1:12" x14ac:dyDescent="0.25">
      <c r="A484">
        <v>294186</v>
      </c>
      <c r="B484" s="7" t="e">
        <f t="array" ref="B484">MAX(IF( [1]!tabla1[ACT_ID] = A484, [1]!tabla1[max_carga]))</f>
        <v>#REF!</v>
      </c>
      <c r="C484" s="7" t="e">
        <f t="array" ref="C484">AVERAGE(IF( [1]!tabla1[ACT_ID] = A484, [1]!tabla1[NIVEL]))</f>
        <v>#REF!</v>
      </c>
      <c r="D484" s="7" t="e">
        <f t="array" ref="D484">MEDIAN(IF( [1]!tabla1[ACT_ID] = A484, [1]!tabla1[NIVEL]))</f>
        <v>#REF!</v>
      </c>
      <c r="E484" s="7" t="e">
        <f t="array" ref="E484">STDEV(IF( [1]!tabla1[ACT_ID] = A484, [1]!tabla1[NIVEL]))</f>
        <v>#REF!</v>
      </c>
      <c r="F484" s="8" t="e">
        <f t="array" ref="F484">AVERAGE(IF( [1]!tabla1[ACT_ID] = A484, [1]!tabla1[NO_UTILIZADO]))</f>
        <v>#REF!</v>
      </c>
      <c r="G484">
        <f t="array" ref="G484">COUNT(IF( [1]!tabla1[ACT_ID] = A484, [1]!tabla1[FECHA_DESPACHO]))</f>
        <v>0</v>
      </c>
      <c r="H484" s="2" t="e">
        <f t="shared" si="21"/>
        <v>#REF!</v>
      </c>
      <c r="I484" s="7" t="e">
        <f t="shared" si="22"/>
        <v>#REF!</v>
      </c>
      <c r="J484" s="7" t="e">
        <f t="shared" si="23"/>
        <v>#REF!</v>
      </c>
      <c r="K484" s="9">
        <v>0.5</v>
      </c>
      <c r="L484" s="9"/>
    </row>
    <row r="485" spans="1:12" x14ac:dyDescent="0.25">
      <c r="A485">
        <v>294187</v>
      </c>
      <c r="B485" s="7" t="e">
        <f t="array" ref="B485">MAX(IF( [1]!tabla1[ACT_ID] = A485, [1]!tabla1[max_carga]))</f>
        <v>#REF!</v>
      </c>
      <c r="C485" s="7" t="e">
        <f t="array" ref="C485">AVERAGE(IF( [1]!tabla1[ACT_ID] = A485, [1]!tabla1[NIVEL]))</f>
        <v>#REF!</v>
      </c>
      <c r="D485" s="7" t="e">
        <f t="array" ref="D485">MEDIAN(IF( [1]!tabla1[ACT_ID] = A485, [1]!tabla1[NIVEL]))</f>
        <v>#REF!</v>
      </c>
      <c r="E485" s="7" t="e">
        <f t="array" ref="E485">STDEV(IF( [1]!tabla1[ACT_ID] = A485, [1]!tabla1[NIVEL]))</f>
        <v>#REF!</v>
      </c>
      <c r="F485" s="8" t="e">
        <f t="array" ref="F485">AVERAGE(IF( [1]!tabla1[ACT_ID] = A485, [1]!tabla1[NO_UTILIZADO]))</f>
        <v>#REF!</v>
      </c>
      <c r="G485">
        <f t="array" ref="G485">COUNT(IF( [1]!tabla1[ACT_ID] = A485, [1]!tabla1[FECHA_DESPACHO]))</f>
        <v>0</v>
      </c>
      <c r="H485" s="2" t="e">
        <f t="shared" si="21"/>
        <v>#REF!</v>
      </c>
      <c r="I485" s="7" t="e">
        <f t="shared" si="22"/>
        <v>#REF!</v>
      </c>
      <c r="J485" s="7" t="e">
        <f t="shared" si="23"/>
        <v>#REF!</v>
      </c>
      <c r="K485" s="9">
        <v>0.5</v>
      </c>
      <c r="L485" s="9"/>
    </row>
    <row r="486" spans="1:12" x14ac:dyDescent="0.25">
      <c r="A486">
        <v>294188</v>
      </c>
      <c r="B486" s="7" t="e">
        <f t="array" ref="B486">MAX(IF( [1]!tabla1[ACT_ID] = A486, [1]!tabla1[max_carga]))</f>
        <v>#REF!</v>
      </c>
      <c r="C486" s="7" t="e">
        <f t="array" ref="C486">AVERAGE(IF( [1]!tabla1[ACT_ID] = A486, [1]!tabla1[NIVEL]))</f>
        <v>#REF!</v>
      </c>
      <c r="D486" s="7" t="e">
        <f t="array" ref="D486">MEDIAN(IF( [1]!tabla1[ACT_ID] = A486, [1]!tabla1[NIVEL]))</f>
        <v>#REF!</v>
      </c>
      <c r="E486" s="7" t="e">
        <f t="array" ref="E486">STDEV(IF( [1]!tabla1[ACT_ID] = A486, [1]!tabla1[NIVEL]))</f>
        <v>#REF!</v>
      </c>
      <c r="F486" s="8" t="e">
        <f t="array" ref="F486">AVERAGE(IF( [1]!tabla1[ACT_ID] = A486, [1]!tabla1[NO_UTILIZADO]))</f>
        <v>#REF!</v>
      </c>
      <c r="G486">
        <f t="array" ref="G486">COUNT(IF( [1]!tabla1[ACT_ID] = A486, [1]!tabla1[FECHA_DESPACHO]))</f>
        <v>0</v>
      </c>
      <c r="H486" s="2" t="e">
        <f t="shared" si="21"/>
        <v>#REF!</v>
      </c>
      <c r="I486" s="7" t="e">
        <f t="shared" si="22"/>
        <v>#REF!</v>
      </c>
      <c r="J486" s="7" t="e">
        <f t="shared" si="23"/>
        <v>#REF!</v>
      </c>
      <c r="K486" s="9">
        <v>0.5</v>
      </c>
      <c r="L486" s="9"/>
    </row>
    <row r="487" spans="1:12" x14ac:dyDescent="0.25">
      <c r="A487">
        <v>294189</v>
      </c>
      <c r="B487" s="7" t="e">
        <f t="array" ref="B487">MAX(IF( [1]!tabla1[ACT_ID] = A487, [1]!tabla1[max_carga]))</f>
        <v>#REF!</v>
      </c>
      <c r="C487" s="7" t="e">
        <f t="array" ref="C487">AVERAGE(IF( [1]!tabla1[ACT_ID] = A487, [1]!tabla1[NIVEL]))</f>
        <v>#REF!</v>
      </c>
      <c r="D487" s="7" t="e">
        <f t="array" ref="D487">MEDIAN(IF( [1]!tabla1[ACT_ID] = A487, [1]!tabla1[NIVEL]))</f>
        <v>#REF!</v>
      </c>
      <c r="E487" s="7" t="e">
        <f t="array" ref="E487">STDEV(IF( [1]!tabla1[ACT_ID] = A487, [1]!tabla1[NIVEL]))</f>
        <v>#REF!</v>
      </c>
      <c r="F487" s="8" t="e">
        <f t="array" ref="F487">AVERAGE(IF( [1]!tabla1[ACT_ID] = A487, [1]!tabla1[NO_UTILIZADO]))</f>
        <v>#REF!</v>
      </c>
      <c r="G487">
        <f t="array" ref="G487">COUNT(IF( [1]!tabla1[ACT_ID] = A487, [1]!tabla1[FECHA_DESPACHO]))</f>
        <v>0</v>
      </c>
      <c r="H487" s="2" t="e">
        <f t="shared" si="21"/>
        <v>#REF!</v>
      </c>
      <c r="I487" s="7" t="e">
        <f t="shared" si="22"/>
        <v>#REF!</v>
      </c>
      <c r="J487" s="7" t="e">
        <f t="shared" si="23"/>
        <v>#REF!</v>
      </c>
      <c r="K487" s="9">
        <v>0.5</v>
      </c>
      <c r="L487" s="9"/>
    </row>
    <row r="488" spans="1:12" x14ac:dyDescent="0.25">
      <c r="A488">
        <v>294190</v>
      </c>
      <c r="B488" s="7" t="e">
        <f t="array" ref="B488">MAX(IF( [1]!tabla1[ACT_ID] = A488, [1]!tabla1[max_carga]))</f>
        <v>#REF!</v>
      </c>
      <c r="C488" s="7" t="e">
        <f t="array" ref="C488">AVERAGE(IF( [1]!tabla1[ACT_ID] = A488, [1]!tabla1[NIVEL]))</f>
        <v>#REF!</v>
      </c>
      <c r="D488" s="7" t="e">
        <f t="array" ref="D488">MEDIAN(IF( [1]!tabla1[ACT_ID] = A488, [1]!tabla1[NIVEL]))</f>
        <v>#REF!</v>
      </c>
      <c r="E488" s="7" t="e">
        <f t="array" ref="E488">STDEV(IF( [1]!tabla1[ACT_ID] = A488, [1]!tabla1[NIVEL]))</f>
        <v>#REF!</v>
      </c>
      <c r="F488" s="8" t="e">
        <f t="array" ref="F488">AVERAGE(IF( [1]!tabla1[ACT_ID] = A488, [1]!tabla1[NO_UTILIZADO]))</f>
        <v>#REF!</v>
      </c>
      <c r="G488">
        <f t="array" ref="G488">COUNT(IF( [1]!tabla1[ACT_ID] = A488, [1]!tabla1[FECHA_DESPACHO]))</f>
        <v>0</v>
      </c>
      <c r="H488" s="2" t="e">
        <f t="shared" si="21"/>
        <v>#REF!</v>
      </c>
      <c r="I488" s="7" t="e">
        <f t="shared" si="22"/>
        <v>#REF!</v>
      </c>
      <c r="J488" s="7" t="e">
        <f t="shared" si="23"/>
        <v>#REF!</v>
      </c>
      <c r="K488" s="9">
        <v>0.5</v>
      </c>
      <c r="L488" s="9"/>
    </row>
    <row r="489" spans="1:12" x14ac:dyDescent="0.25">
      <c r="A489">
        <v>294191</v>
      </c>
      <c r="B489" s="7" t="e">
        <f t="array" ref="B489">MAX(IF( [1]!tabla1[ACT_ID] = A489, [1]!tabla1[max_carga]))</f>
        <v>#REF!</v>
      </c>
      <c r="C489" s="7" t="e">
        <f t="array" ref="C489">AVERAGE(IF( [1]!tabla1[ACT_ID] = A489, [1]!tabla1[NIVEL]))</f>
        <v>#REF!</v>
      </c>
      <c r="D489" s="7" t="e">
        <f t="array" ref="D489">MEDIAN(IF( [1]!tabla1[ACT_ID] = A489, [1]!tabla1[NIVEL]))</f>
        <v>#REF!</v>
      </c>
      <c r="E489" s="7" t="e">
        <f t="array" ref="E489">STDEV(IF( [1]!tabla1[ACT_ID] = A489, [1]!tabla1[NIVEL]))</f>
        <v>#REF!</v>
      </c>
      <c r="F489" s="8" t="e">
        <f t="array" ref="F489">AVERAGE(IF( [1]!tabla1[ACT_ID] = A489, [1]!tabla1[NO_UTILIZADO]))</f>
        <v>#REF!</v>
      </c>
      <c r="G489">
        <f t="array" ref="G489">COUNT(IF( [1]!tabla1[ACT_ID] = A489, [1]!tabla1[FECHA_DESPACHO]))</f>
        <v>0</v>
      </c>
      <c r="H489" s="2" t="e">
        <f t="shared" si="21"/>
        <v>#REF!</v>
      </c>
      <c r="I489" s="7" t="e">
        <f t="shared" si="22"/>
        <v>#REF!</v>
      </c>
      <c r="J489" s="7" t="e">
        <f t="shared" si="23"/>
        <v>#REF!</v>
      </c>
      <c r="K489" s="9">
        <v>0.5</v>
      </c>
      <c r="L489" s="9"/>
    </row>
    <row r="490" spans="1:12" x14ac:dyDescent="0.25">
      <c r="A490">
        <v>294192</v>
      </c>
      <c r="B490" s="7" t="e">
        <f t="array" ref="B490">MAX(IF( [1]!tabla1[ACT_ID] = A490, [1]!tabla1[max_carga]))</f>
        <v>#REF!</v>
      </c>
      <c r="C490" s="7" t="e">
        <f t="array" ref="C490">AVERAGE(IF( [1]!tabla1[ACT_ID] = A490, [1]!tabla1[NIVEL]))</f>
        <v>#REF!</v>
      </c>
      <c r="D490" s="7" t="e">
        <f t="array" ref="D490">MEDIAN(IF( [1]!tabla1[ACT_ID] = A490, [1]!tabla1[NIVEL]))</f>
        <v>#REF!</v>
      </c>
      <c r="E490" s="7" t="e">
        <f t="array" ref="E490">STDEV(IF( [1]!tabla1[ACT_ID] = A490, [1]!tabla1[NIVEL]))</f>
        <v>#REF!</v>
      </c>
      <c r="F490" s="8" t="e">
        <f t="array" ref="F490">AVERAGE(IF( [1]!tabla1[ACT_ID] = A490, [1]!tabla1[NO_UTILIZADO]))</f>
        <v>#REF!</v>
      </c>
      <c r="G490">
        <f t="array" ref="G490">COUNT(IF( [1]!tabla1[ACT_ID] = A490, [1]!tabla1[FECHA_DESPACHO]))</f>
        <v>0</v>
      </c>
      <c r="H490" s="2" t="e">
        <f t="shared" si="21"/>
        <v>#REF!</v>
      </c>
      <c r="I490" s="7" t="e">
        <f t="shared" si="22"/>
        <v>#REF!</v>
      </c>
      <c r="J490" s="7" t="e">
        <f t="shared" si="23"/>
        <v>#REF!</v>
      </c>
      <c r="K490" s="9">
        <v>0.5</v>
      </c>
      <c r="L490" s="9"/>
    </row>
    <row r="491" spans="1:12" x14ac:dyDescent="0.25">
      <c r="A491">
        <v>294193</v>
      </c>
      <c r="B491" s="7" t="e">
        <f t="array" ref="B491">MAX(IF( [1]!tabla1[ACT_ID] = A491, [1]!tabla1[max_carga]))</f>
        <v>#REF!</v>
      </c>
      <c r="C491" s="7" t="e">
        <f t="array" ref="C491">AVERAGE(IF( [1]!tabla1[ACT_ID] = A491, [1]!tabla1[NIVEL]))</f>
        <v>#REF!</v>
      </c>
      <c r="D491" s="7" t="e">
        <f t="array" ref="D491">MEDIAN(IF( [1]!tabla1[ACT_ID] = A491, [1]!tabla1[NIVEL]))</f>
        <v>#REF!</v>
      </c>
      <c r="E491" s="7" t="e">
        <f t="array" ref="E491">STDEV(IF( [1]!tabla1[ACT_ID] = A491, [1]!tabla1[NIVEL]))</f>
        <v>#REF!</v>
      </c>
      <c r="F491" s="8" t="e">
        <f t="array" ref="F491">AVERAGE(IF( [1]!tabla1[ACT_ID] = A491, [1]!tabla1[NO_UTILIZADO]))</f>
        <v>#REF!</v>
      </c>
      <c r="G491">
        <f t="array" ref="G491">COUNT(IF( [1]!tabla1[ACT_ID] = A491, [1]!tabla1[FECHA_DESPACHO]))</f>
        <v>0</v>
      </c>
      <c r="H491" s="2" t="e">
        <f t="shared" si="21"/>
        <v>#REF!</v>
      </c>
      <c r="I491" s="7" t="e">
        <f t="shared" si="22"/>
        <v>#REF!</v>
      </c>
      <c r="J491" s="7" t="e">
        <f t="shared" si="23"/>
        <v>#REF!</v>
      </c>
      <c r="K491" s="9">
        <v>0.5</v>
      </c>
      <c r="L491" s="9"/>
    </row>
    <row r="492" spans="1:12" x14ac:dyDescent="0.25">
      <c r="A492">
        <v>294194</v>
      </c>
      <c r="B492" s="7" t="e">
        <f t="array" ref="B492">MAX(IF( [1]!tabla1[ACT_ID] = A492, [1]!tabla1[max_carga]))</f>
        <v>#REF!</v>
      </c>
      <c r="C492" s="7" t="e">
        <f t="array" ref="C492">AVERAGE(IF( [1]!tabla1[ACT_ID] = A492, [1]!tabla1[NIVEL]))</f>
        <v>#REF!</v>
      </c>
      <c r="D492" s="7" t="e">
        <f t="array" ref="D492">MEDIAN(IF( [1]!tabla1[ACT_ID] = A492, [1]!tabla1[NIVEL]))</f>
        <v>#REF!</v>
      </c>
      <c r="E492" s="7" t="e">
        <f t="array" ref="E492">STDEV(IF( [1]!tabla1[ACT_ID] = A492, [1]!tabla1[NIVEL]))</f>
        <v>#REF!</v>
      </c>
      <c r="F492" s="8" t="e">
        <f t="array" ref="F492">AVERAGE(IF( [1]!tabla1[ACT_ID] = A492, [1]!tabla1[NO_UTILIZADO]))</f>
        <v>#REF!</v>
      </c>
      <c r="G492">
        <f t="array" ref="G492">COUNT(IF( [1]!tabla1[ACT_ID] = A492, [1]!tabla1[FECHA_DESPACHO]))</f>
        <v>0</v>
      </c>
      <c r="H492" s="2" t="e">
        <f t="shared" si="21"/>
        <v>#REF!</v>
      </c>
      <c r="I492" s="7" t="e">
        <f t="shared" si="22"/>
        <v>#REF!</v>
      </c>
      <c r="J492" s="7" t="e">
        <f t="shared" si="23"/>
        <v>#REF!</v>
      </c>
      <c r="K492" s="9">
        <v>0.5</v>
      </c>
      <c r="L492" s="9"/>
    </row>
    <row r="493" spans="1:12" x14ac:dyDescent="0.25">
      <c r="A493">
        <v>294195</v>
      </c>
      <c r="B493" s="7" t="e">
        <f t="array" ref="B493">MAX(IF( [1]!tabla1[ACT_ID] = A493, [1]!tabla1[max_carga]))</f>
        <v>#REF!</v>
      </c>
      <c r="C493" s="7" t="e">
        <f t="array" ref="C493">AVERAGE(IF( [1]!tabla1[ACT_ID] = A493, [1]!tabla1[NIVEL]))</f>
        <v>#REF!</v>
      </c>
      <c r="D493" s="7" t="e">
        <f t="array" ref="D493">MEDIAN(IF( [1]!tabla1[ACT_ID] = A493, [1]!tabla1[NIVEL]))</f>
        <v>#REF!</v>
      </c>
      <c r="E493" s="7" t="e">
        <f t="array" ref="E493">STDEV(IF( [1]!tabla1[ACT_ID] = A493, [1]!tabla1[NIVEL]))</f>
        <v>#REF!</v>
      </c>
      <c r="F493" s="8" t="e">
        <f t="array" ref="F493">AVERAGE(IF( [1]!tabla1[ACT_ID] = A493, [1]!tabla1[NO_UTILIZADO]))</f>
        <v>#REF!</v>
      </c>
      <c r="G493">
        <f t="array" ref="G493">COUNT(IF( [1]!tabla1[ACT_ID] = A493, [1]!tabla1[FECHA_DESPACHO]))</f>
        <v>0</v>
      </c>
      <c r="H493" s="2" t="e">
        <f t="shared" si="21"/>
        <v>#REF!</v>
      </c>
      <c r="I493" s="7" t="e">
        <f t="shared" si="22"/>
        <v>#REF!</v>
      </c>
      <c r="J493" s="7" t="e">
        <f t="shared" si="23"/>
        <v>#REF!</v>
      </c>
      <c r="K493" s="9">
        <v>0.5</v>
      </c>
      <c r="L493" s="9"/>
    </row>
    <row r="494" spans="1:12" x14ac:dyDescent="0.25">
      <c r="A494">
        <v>294196</v>
      </c>
      <c r="B494" s="7" t="e">
        <f t="array" ref="B494">MAX(IF( [1]!tabla1[ACT_ID] = A494, [1]!tabla1[max_carga]))</f>
        <v>#REF!</v>
      </c>
      <c r="C494" s="7" t="e">
        <f t="array" ref="C494">AVERAGE(IF( [1]!tabla1[ACT_ID] = A494, [1]!tabla1[NIVEL]))</f>
        <v>#REF!</v>
      </c>
      <c r="D494" s="7" t="e">
        <f t="array" ref="D494">MEDIAN(IF( [1]!tabla1[ACT_ID] = A494, [1]!tabla1[NIVEL]))</f>
        <v>#REF!</v>
      </c>
      <c r="E494" s="7" t="e">
        <f t="array" ref="E494">STDEV(IF( [1]!tabla1[ACT_ID] = A494, [1]!tabla1[NIVEL]))</f>
        <v>#REF!</v>
      </c>
      <c r="F494" s="8" t="e">
        <f t="array" ref="F494">AVERAGE(IF( [1]!tabla1[ACT_ID] = A494, [1]!tabla1[NO_UTILIZADO]))</f>
        <v>#REF!</v>
      </c>
      <c r="G494">
        <f t="array" ref="G494">COUNT(IF( [1]!tabla1[ACT_ID] = A494, [1]!tabla1[FECHA_DESPACHO]))</f>
        <v>0</v>
      </c>
      <c r="H494" s="2" t="e">
        <f t="shared" si="21"/>
        <v>#REF!</v>
      </c>
      <c r="I494" s="7" t="e">
        <f t="shared" si="22"/>
        <v>#REF!</v>
      </c>
      <c r="J494" s="7" t="e">
        <f t="shared" si="23"/>
        <v>#REF!</v>
      </c>
      <c r="K494" s="9">
        <v>0.5</v>
      </c>
      <c r="L494" s="9"/>
    </row>
    <row r="495" spans="1:12" x14ac:dyDescent="0.25">
      <c r="A495">
        <v>294197</v>
      </c>
      <c r="B495" s="7" t="e">
        <f t="array" ref="B495">MAX(IF( [1]!tabla1[ACT_ID] = A495, [1]!tabla1[max_carga]))</f>
        <v>#REF!</v>
      </c>
      <c r="C495" s="7" t="e">
        <f t="array" ref="C495">AVERAGE(IF( [1]!tabla1[ACT_ID] = A495, [1]!tabla1[NIVEL]))</f>
        <v>#REF!</v>
      </c>
      <c r="D495" s="7" t="e">
        <f t="array" ref="D495">MEDIAN(IF( [1]!tabla1[ACT_ID] = A495, [1]!tabla1[NIVEL]))</f>
        <v>#REF!</v>
      </c>
      <c r="E495" s="7" t="e">
        <f t="array" ref="E495">STDEV(IF( [1]!tabla1[ACT_ID] = A495, [1]!tabla1[NIVEL]))</f>
        <v>#REF!</v>
      </c>
      <c r="F495" s="8" t="e">
        <f t="array" ref="F495">AVERAGE(IF( [1]!tabla1[ACT_ID] = A495, [1]!tabla1[NO_UTILIZADO]))</f>
        <v>#REF!</v>
      </c>
      <c r="G495">
        <f t="array" ref="G495">COUNT(IF( [1]!tabla1[ACT_ID] = A495, [1]!tabla1[FECHA_DESPACHO]))</f>
        <v>0</v>
      </c>
      <c r="H495" s="2" t="e">
        <f t="shared" si="21"/>
        <v>#REF!</v>
      </c>
      <c r="I495" s="7" t="e">
        <f t="shared" si="22"/>
        <v>#REF!</v>
      </c>
      <c r="J495" s="7" t="e">
        <f t="shared" si="23"/>
        <v>#REF!</v>
      </c>
      <c r="K495" s="9">
        <v>0.5</v>
      </c>
      <c r="L495" s="9"/>
    </row>
    <row r="496" spans="1:12" x14ac:dyDescent="0.25">
      <c r="A496">
        <v>294198</v>
      </c>
      <c r="B496" s="7" t="e">
        <f t="array" ref="B496">MAX(IF( [1]!tabla1[ACT_ID] = A496, [1]!tabla1[max_carga]))</f>
        <v>#REF!</v>
      </c>
      <c r="C496" s="7" t="e">
        <f t="array" ref="C496">AVERAGE(IF( [1]!tabla1[ACT_ID] = A496, [1]!tabla1[NIVEL]))</f>
        <v>#REF!</v>
      </c>
      <c r="D496" s="7" t="e">
        <f t="array" ref="D496">MEDIAN(IF( [1]!tabla1[ACT_ID] = A496, [1]!tabla1[NIVEL]))</f>
        <v>#REF!</v>
      </c>
      <c r="E496" s="7" t="e">
        <f t="array" ref="E496">STDEV(IF( [1]!tabla1[ACT_ID] = A496, [1]!tabla1[NIVEL]))</f>
        <v>#REF!</v>
      </c>
      <c r="F496" s="8" t="e">
        <f t="array" ref="F496">AVERAGE(IF( [1]!tabla1[ACT_ID] = A496, [1]!tabla1[NO_UTILIZADO]))</f>
        <v>#REF!</v>
      </c>
      <c r="G496">
        <f t="array" ref="G496">COUNT(IF( [1]!tabla1[ACT_ID] = A496, [1]!tabla1[FECHA_DESPACHO]))</f>
        <v>0</v>
      </c>
      <c r="H496" s="2" t="e">
        <f t="shared" si="21"/>
        <v>#REF!</v>
      </c>
      <c r="I496" s="7" t="e">
        <f t="shared" si="22"/>
        <v>#REF!</v>
      </c>
      <c r="J496" s="7" t="e">
        <f t="shared" si="23"/>
        <v>#REF!</v>
      </c>
      <c r="K496" s="9">
        <v>0.5</v>
      </c>
      <c r="L496" s="9"/>
    </row>
    <row r="497" spans="1:12" x14ac:dyDescent="0.25">
      <c r="A497">
        <v>294199</v>
      </c>
      <c r="B497" s="7" t="e">
        <f t="array" ref="B497">MAX(IF( [1]!tabla1[ACT_ID] = A497, [1]!tabla1[max_carga]))</f>
        <v>#REF!</v>
      </c>
      <c r="C497" s="7" t="e">
        <f t="array" ref="C497">AVERAGE(IF( [1]!tabla1[ACT_ID] = A497, [1]!tabla1[NIVEL]))</f>
        <v>#REF!</v>
      </c>
      <c r="D497" s="7" t="e">
        <f t="array" ref="D497">MEDIAN(IF( [1]!tabla1[ACT_ID] = A497, [1]!tabla1[NIVEL]))</f>
        <v>#REF!</v>
      </c>
      <c r="E497" s="7" t="e">
        <f t="array" ref="E497">STDEV(IF( [1]!tabla1[ACT_ID] = A497, [1]!tabla1[NIVEL]))</f>
        <v>#REF!</v>
      </c>
      <c r="F497" s="8" t="e">
        <f t="array" ref="F497">AVERAGE(IF( [1]!tabla1[ACT_ID] = A497, [1]!tabla1[NO_UTILIZADO]))</f>
        <v>#REF!</v>
      </c>
      <c r="G497">
        <f t="array" ref="G497">COUNT(IF( [1]!tabla1[ACT_ID] = A497, [1]!tabla1[FECHA_DESPACHO]))</f>
        <v>0</v>
      </c>
      <c r="H497" s="2" t="e">
        <f t="shared" si="21"/>
        <v>#REF!</v>
      </c>
      <c r="I497" s="7" t="e">
        <f t="shared" si="22"/>
        <v>#REF!</v>
      </c>
      <c r="J497" s="7" t="e">
        <f t="shared" si="23"/>
        <v>#REF!</v>
      </c>
      <c r="K497" s="9">
        <v>0.5</v>
      </c>
      <c r="L497" s="9"/>
    </row>
    <row r="498" spans="1:12" x14ac:dyDescent="0.25">
      <c r="A498">
        <v>2942</v>
      </c>
      <c r="B498" s="7" t="e">
        <f t="array" ref="B498">MAX(IF( [1]!tabla1[ACT_ID] = A498, [1]!tabla1[max_carga]))</f>
        <v>#REF!</v>
      </c>
      <c r="C498" s="7" t="e">
        <f t="array" ref="C498">AVERAGE(IF( [1]!tabla1[ACT_ID] = A498, [1]!tabla1[NIVEL]))</f>
        <v>#REF!</v>
      </c>
      <c r="D498" s="7" t="e">
        <f t="array" ref="D498">MEDIAN(IF( [1]!tabla1[ACT_ID] = A498, [1]!tabla1[NIVEL]))</f>
        <v>#REF!</v>
      </c>
      <c r="E498" s="7" t="e">
        <f t="array" ref="E498">STDEV(IF( [1]!tabla1[ACT_ID] = A498, [1]!tabla1[NIVEL]))</f>
        <v>#REF!</v>
      </c>
      <c r="F498" s="8" t="e">
        <f t="array" ref="F498">AVERAGE(IF( [1]!tabla1[ACT_ID] = A498, [1]!tabla1[NO_UTILIZADO]))</f>
        <v>#REF!</v>
      </c>
      <c r="G498">
        <f t="array" ref="G498">COUNT(IF( [1]!tabla1[ACT_ID] = A498, [1]!tabla1[FECHA_DESPACHO]))</f>
        <v>0</v>
      </c>
      <c r="H498" s="2" t="e">
        <f t="shared" si="21"/>
        <v>#REF!</v>
      </c>
      <c r="I498" s="7" t="e">
        <f t="shared" si="22"/>
        <v>#REF!</v>
      </c>
      <c r="J498" s="7" t="e">
        <f t="shared" si="23"/>
        <v>#REF!</v>
      </c>
      <c r="K498" s="9">
        <v>0.5</v>
      </c>
      <c r="L498" s="9"/>
    </row>
    <row r="499" spans="1:12" x14ac:dyDescent="0.25">
      <c r="A499">
        <v>294200</v>
      </c>
      <c r="B499" s="7" t="e">
        <f t="array" ref="B499">MAX(IF( [1]!tabla1[ACT_ID] = A499, [1]!tabla1[max_carga]))</f>
        <v>#REF!</v>
      </c>
      <c r="C499" s="7" t="e">
        <f t="array" ref="C499">AVERAGE(IF( [1]!tabla1[ACT_ID] = A499, [1]!tabla1[NIVEL]))</f>
        <v>#REF!</v>
      </c>
      <c r="D499" s="7" t="e">
        <f t="array" ref="D499">MEDIAN(IF( [1]!tabla1[ACT_ID] = A499, [1]!tabla1[NIVEL]))</f>
        <v>#REF!</v>
      </c>
      <c r="E499" s="7" t="e">
        <f t="array" ref="E499">STDEV(IF( [1]!tabla1[ACT_ID] = A499, [1]!tabla1[NIVEL]))</f>
        <v>#REF!</v>
      </c>
      <c r="F499" s="8" t="e">
        <f t="array" ref="F499">AVERAGE(IF( [1]!tabla1[ACT_ID] = A499, [1]!tabla1[NO_UTILIZADO]))</f>
        <v>#REF!</v>
      </c>
      <c r="G499">
        <f t="array" ref="G499">COUNT(IF( [1]!tabla1[ACT_ID] = A499, [1]!tabla1[FECHA_DESPACHO]))</f>
        <v>0</v>
      </c>
      <c r="H499" s="2" t="e">
        <f t="shared" si="21"/>
        <v>#REF!</v>
      </c>
      <c r="I499" s="7" t="e">
        <f t="shared" si="22"/>
        <v>#REF!</v>
      </c>
      <c r="J499" s="7" t="e">
        <f t="shared" si="23"/>
        <v>#REF!</v>
      </c>
      <c r="K499" s="9">
        <v>0.5</v>
      </c>
      <c r="L499" s="9"/>
    </row>
    <row r="500" spans="1:12" x14ac:dyDescent="0.25">
      <c r="A500">
        <v>294201</v>
      </c>
      <c r="B500" s="7" t="e">
        <f t="array" ref="B500">MAX(IF( [1]!tabla1[ACT_ID] = A500, [1]!tabla1[max_carga]))</f>
        <v>#REF!</v>
      </c>
      <c r="C500" s="7" t="e">
        <f t="array" ref="C500">AVERAGE(IF( [1]!tabla1[ACT_ID] = A500, [1]!tabla1[NIVEL]))</f>
        <v>#REF!</v>
      </c>
      <c r="D500" s="7" t="e">
        <f t="array" ref="D500">MEDIAN(IF( [1]!tabla1[ACT_ID] = A500, [1]!tabla1[NIVEL]))</f>
        <v>#REF!</v>
      </c>
      <c r="E500" s="7" t="e">
        <f t="array" ref="E500">STDEV(IF( [1]!tabla1[ACT_ID] = A500, [1]!tabla1[NIVEL]))</f>
        <v>#REF!</v>
      </c>
      <c r="F500" s="8" t="e">
        <f t="array" ref="F500">AVERAGE(IF( [1]!tabla1[ACT_ID] = A500, [1]!tabla1[NO_UTILIZADO]))</f>
        <v>#REF!</v>
      </c>
      <c r="G500">
        <f t="array" ref="G500">COUNT(IF( [1]!tabla1[ACT_ID] = A500, [1]!tabla1[FECHA_DESPACHO]))</f>
        <v>0</v>
      </c>
      <c r="H500" s="2" t="e">
        <f t="shared" si="21"/>
        <v>#REF!</v>
      </c>
      <c r="I500" s="7" t="e">
        <f t="shared" si="22"/>
        <v>#REF!</v>
      </c>
      <c r="J500" s="7" t="e">
        <f t="shared" si="23"/>
        <v>#REF!</v>
      </c>
      <c r="K500" s="9">
        <v>0.5</v>
      </c>
      <c r="L500" s="9"/>
    </row>
    <row r="501" spans="1:12" x14ac:dyDescent="0.25">
      <c r="A501">
        <v>294202</v>
      </c>
      <c r="B501" s="7" t="e">
        <f t="array" ref="B501">MAX(IF( [1]!tabla1[ACT_ID] = A501, [1]!tabla1[max_carga]))</f>
        <v>#REF!</v>
      </c>
      <c r="C501" s="7" t="e">
        <f t="array" ref="C501">AVERAGE(IF( [1]!tabla1[ACT_ID] = A501, [1]!tabla1[NIVEL]))</f>
        <v>#REF!</v>
      </c>
      <c r="D501" s="7" t="e">
        <f t="array" ref="D501">MEDIAN(IF( [1]!tabla1[ACT_ID] = A501, [1]!tabla1[NIVEL]))</f>
        <v>#REF!</v>
      </c>
      <c r="E501" s="7" t="e">
        <f t="array" ref="E501">STDEV(IF( [1]!tabla1[ACT_ID] = A501, [1]!tabla1[NIVEL]))</f>
        <v>#REF!</v>
      </c>
      <c r="F501" s="8" t="e">
        <f t="array" ref="F501">AVERAGE(IF( [1]!tabla1[ACT_ID] = A501, [1]!tabla1[NO_UTILIZADO]))</f>
        <v>#REF!</v>
      </c>
      <c r="G501">
        <f t="array" ref="G501">COUNT(IF( [1]!tabla1[ACT_ID] = A501, [1]!tabla1[FECHA_DESPACHO]))</f>
        <v>0</v>
      </c>
      <c r="H501" s="2" t="e">
        <f t="shared" si="21"/>
        <v>#REF!</v>
      </c>
      <c r="I501" s="7" t="e">
        <f t="shared" si="22"/>
        <v>#REF!</v>
      </c>
      <c r="J501" s="7" t="e">
        <f t="shared" si="23"/>
        <v>#REF!</v>
      </c>
      <c r="K501" s="9">
        <v>0.5</v>
      </c>
      <c r="L501" s="9"/>
    </row>
    <row r="502" spans="1:12" x14ac:dyDescent="0.25">
      <c r="A502">
        <v>294203</v>
      </c>
      <c r="B502" s="7" t="e">
        <f t="array" ref="B502">MAX(IF( [1]!tabla1[ACT_ID] = A502, [1]!tabla1[max_carga]))</f>
        <v>#REF!</v>
      </c>
      <c r="C502" s="7" t="e">
        <f t="array" ref="C502">AVERAGE(IF( [1]!tabla1[ACT_ID] = A502, [1]!tabla1[NIVEL]))</f>
        <v>#REF!</v>
      </c>
      <c r="D502" s="7" t="e">
        <f t="array" ref="D502">MEDIAN(IF( [1]!tabla1[ACT_ID] = A502, [1]!tabla1[NIVEL]))</f>
        <v>#REF!</v>
      </c>
      <c r="E502" s="7" t="e">
        <f t="array" ref="E502">STDEV(IF( [1]!tabla1[ACT_ID] = A502, [1]!tabla1[NIVEL]))</f>
        <v>#REF!</v>
      </c>
      <c r="F502" s="8" t="e">
        <f t="array" ref="F502">AVERAGE(IF( [1]!tabla1[ACT_ID] = A502, [1]!tabla1[NO_UTILIZADO]))</f>
        <v>#REF!</v>
      </c>
      <c r="G502">
        <f t="array" ref="G502">COUNT(IF( [1]!tabla1[ACT_ID] = A502, [1]!tabla1[FECHA_DESPACHO]))</f>
        <v>0</v>
      </c>
      <c r="H502" s="2" t="e">
        <f t="shared" si="21"/>
        <v>#REF!</v>
      </c>
      <c r="I502" s="7" t="e">
        <f t="shared" si="22"/>
        <v>#REF!</v>
      </c>
      <c r="J502" s="7" t="e">
        <f t="shared" si="23"/>
        <v>#REF!</v>
      </c>
      <c r="K502" s="9">
        <v>0.5</v>
      </c>
      <c r="L502" s="9"/>
    </row>
    <row r="503" spans="1:12" x14ac:dyDescent="0.25">
      <c r="A503">
        <v>294204</v>
      </c>
      <c r="B503" s="7" t="e">
        <f t="array" ref="B503">MAX(IF( [1]!tabla1[ACT_ID] = A503, [1]!tabla1[max_carga]))</f>
        <v>#REF!</v>
      </c>
      <c r="C503" s="7" t="e">
        <f t="array" ref="C503">AVERAGE(IF( [1]!tabla1[ACT_ID] = A503, [1]!tabla1[NIVEL]))</f>
        <v>#REF!</v>
      </c>
      <c r="D503" s="7" t="e">
        <f t="array" ref="D503">MEDIAN(IF( [1]!tabla1[ACT_ID] = A503, [1]!tabla1[NIVEL]))</f>
        <v>#REF!</v>
      </c>
      <c r="E503" s="7" t="e">
        <f t="array" ref="E503">STDEV(IF( [1]!tabla1[ACT_ID] = A503, [1]!tabla1[NIVEL]))</f>
        <v>#REF!</v>
      </c>
      <c r="F503" s="8" t="e">
        <f t="array" ref="F503">AVERAGE(IF( [1]!tabla1[ACT_ID] = A503, [1]!tabla1[NO_UTILIZADO]))</f>
        <v>#REF!</v>
      </c>
      <c r="G503">
        <f t="array" ref="G503">COUNT(IF( [1]!tabla1[ACT_ID] = A503, [1]!tabla1[FECHA_DESPACHO]))</f>
        <v>0</v>
      </c>
      <c r="H503" s="2" t="e">
        <f t="shared" si="21"/>
        <v>#REF!</v>
      </c>
      <c r="I503" s="7" t="e">
        <f t="shared" si="22"/>
        <v>#REF!</v>
      </c>
      <c r="J503" s="7" t="e">
        <f t="shared" si="23"/>
        <v>#REF!</v>
      </c>
      <c r="K503" s="9">
        <v>0.5</v>
      </c>
      <c r="L503" s="9"/>
    </row>
    <row r="504" spans="1:12" x14ac:dyDescent="0.25">
      <c r="A504">
        <v>294205</v>
      </c>
      <c r="B504" s="7" t="e">
        <f t="array" ref="B504">MAX(IF( [1]!tabla1[ACT_ID] = A504, [1]!tabla1[max_carga]))</f>
        <v>#REF!</v>
      </c>
      <c r="C504" s="7" t="e">
        <f t="array" ref="C504">AVERAGE(IF( [1]!tabla1[ACT_ID] = A504, [1]!tabla1[NIVEL]))</f>
        <v>#REF!</v>
      </c>
      <c r="D504" s="7" t="e">
        <f t="array" ref="D504">MEDIAN(IF( [1]!tabla1[ACT_ID] = A504, [1]!tabla1[NIVEL]))</f>
        <v>#REF!</v>
      </c>
      <c r="E504" s="7" t="e">
        <f t="array" ref="E504">STDEV(IF( [1]!tabla1[ACT_ID] = A504, [1]!tabla1[NIVEL]))</f>
        <v>#REF!</v>
      </c>
      <c r="F504" s="8" t="e">
        <f t="array" ref="F504">AVERAGE(IF( [1]!tabla1[ACT_ID] = A504, [1]!tabla1[NO_UTILIZADO]))</f>
        <v>#REF!</v>
      </c>
      <c r="G504">
        <f t="array" ref="G504">COUNT(IF( [1]!tabla1[ACT_ID] = A504, [1]!tabla1[FECHA_DESPACHO]))</f>
        <v>0</v>
      </c>
      <c r="H504" s="2" t="e">
        <f t="shared" si="21"/>
        <v>#REF!</v>
      </c>
      <c r="I504" s="7" t="e">
        <f t="shared" si="22"/>
        <v>#REF!</v>
      </c>
      <c r="J504" s="7" t="e">
        <f t="shared" si="23"/>
        <v>#REF!</v>
      </c>
      <c r="K504" s="9">
        <v>0.5</v>
      </c>
      <c r="L504" s="9"/>
    </row>
    <row r="505" spans="1:12" x14ac:dyDescent="0.25">
      <c r="A505">
        <v>294206</v>
      </c>
      <c r="B505" s="7" t="e">
        <f t="array" ref="B505">MAX(IF( [1]!tabla1[ACT_ID] = A505, [1]!tabla1[max_carga]))</f>
        <v>#REF!</v>
      </c>
      <c r="C505" s="7" t="e">
        <f t="array" ref="C505">AVERAGE(IF( [1]!tabla1[ACT_ID] = A505, [1]!tabla1[NIVEL]))</f>
        <v>#REF!</v>
      </c>
      <c r="D505" s="7" t="e">
        <f t="array" ref="D505">MEDIAN(IF( [1]!tabla1[ACT_ID] = A505, [1]!tabla1[NIVEL]))</f>
        <v>#REF!</v>
      </c>
      <c r="E505" s="7" t="e">
        <f t="array" ref="E505">STDEV(IF( [1]!tabla1[ACT_ID] = A505, [1]!tabla1[NIVEL]))</f>
        <v>#REF!</v>
      </c>
      <c r="F505" s="8" t="e">
        <f t="array" ref="F505">AVERAGE(IF( [1]!tabla1[ACT_ID] = A505, [1]!tabla1[NO_UTILIZADO]))</f>
        <v>#REF!</v>
      </c>
      <c r="G505">
        <f t="array" ref="G505">COUNT(IF( [1]!tabla1[ACT_ID] = A505, [1]!tabla1[FECHA_DESPACHO]))</f>
        <v>0</v>
      </c>
      <c r="H505" s="2" t="e">
        <f t="shared" si="21"/>
        <v>#REF!</v>
      </c>
      <c r="I505" s="7" t="e">
        <f t="shared" si="22"/>
        <v>#REF!</v>
      </c>
      <c r="J505" s="7" t="e">
        <f t="shared" si="23"/>
        <v>#REF!</v>
      </c>
      <c r="K505" s="9">
        <v>0.5</v>
      </c>
      <c r="L505" s="9"/>
    </row>
    <row r="506" spans="1:12" x14ac:dyDescent="0.25">
      <c r="A506">
        <v>294207</v>
      </c>
      <c r="B506" s="7" t="e">
        <f t="array" ref="B506">MAX(IF( [1]!tabla1[ACT_ID] = A506, [1]!tabla1[max_carga]))</f>
        <v>#REF!</v>
      </c>
      <c r="C506" s="7" t="e">
        <f t="array" ref="C506">AVERAGE(IF( [1]!tabla1[ACT_ID] = A506, [1]!tabla1[NIVEL]))</f>
        <v>#REF!</v>
      </c>
      <c r="D506" s="7" t="e">
        <f t="array" ref="D506">MEDIAN(IF( [1]!tabla1[ACT_ID] = A506, [1]!tabla1[NIVEL]))</f>
        <v>#REF!</v>
      </c>
      <c r="E506" s="7" t="e">
        <f t="array" ref="E506">STDEV(IF( [1]!tabla1[ACT_ID] = A506, [1]!tabla1[NIVEL]))</f>
        <v>#REF!</v>
      </c>
      <c r="F506" s="8" t="e">
        <f t="array" ref="F506">AVERAGE(IF( [1]!tabla1[ACT_ID] = A506, [1]!tabla1[NO_UTILIZADO]))</f>
        <v>#REF!</v>
      </c>
      <c r="G506">
        <f t="array" ref="G506">COUNT(IF( [1]!tabla1[ACT_ID] = A506, [1]!tabla1[FECHA_DESPACHO]))</f>
        <v>0</v>
      </c>
      <c r="H506" s="2" t="e">
        <f t="shared" si="21"/>
        <v>#REF!</v>
      </c>
      <c r="I506" s="7" t="e">
        <f t="shared" si="22"/>
        <v>#REF!</v>
      </c>
      <c r="J506" s="7" t="e">
        <f t="shared" si="23"/>
        <v>#REF!</v>
      </c>
      <c r="K506" s="9">
        <v>0.5</v>
      </c>
      <c r="L506" s="9"/>
    </row>
    <row r="507" spans="1:12" x14ac:dyDescent="0.25">
      <c r="A507">
        <v>294208</v>
      </c>
      <c r="B507" s="7" t="e">
        <f t="array" ref="B507">MAX(IF( [1]!tabla1[ACT_ID] = A507, [1]!tabla1[max_carga]))</f>
        <v>#REF!</v>
      </c>
      <c r="C507" s="7" t="e">
        <f t="array" ref="C507">AVERAGE(IF( [1]!tabla1[ACT_ID] = A507, [1]!tabla1[NIVEL]))</f>
        <v>#REF!</v>
      </c>
      <c r="D507" s="7" t="e">
        <f t="array" ref="D507">MEDIAN(IF( [1]!tabla1[ACT_ID] = A507, [1]!tabla1[NIVEL]))</f>
        <v>#REF!</v>
      </c>
      <c r="E507" s="7" t="e">
        <f t="array" ref="E507">STDEV(IF( [1]!tabla1[ACT_ID] = A507, [1]!tabla1[NIVEL]))</f>
        <v>#REF!</v>
      </c>
      <c r="F507" s="8" t="e">
        <f t="array" ref="F507">AVERAGE(IF( [1]!tabla1[ACT_ID] = A507, [1]!tabla1[NO_UTILIZADO]))</f>
        <v>#REF!</v>
      </c>
      <c r="G507">
        <f t="array" ref="G507">COUNT(IF( [1]!tabla1[ACT_ID] = A507, [1]!tabla1[FECHA_DESPACHO]))</f>
        <v>0</v>
      </c>
      <c r="H507" s="2" t="e">
        <f t="shared" si="21"/>
        <v>#REF!</v>
      </c>
      <c r="I507" s="7" t="e">
        <f t="shared" si="22"/>
        <v>#REF!</v>
      </c>
      <c r="J507" s="7" t="e">
        <f t="shared" si="23"/>
        <v>#REF!</v>
      </c>
      <c r="K507" s="9">
        <v>0.5</v>
      </c>
      <c r="L507" s="9"/>
    </row>
    <row r="508" spans="1:12" x14ac:dyDescent="0.25">
      <c r="A508">
        <v>294209</v>
      </c>
      <c r="B508" s="7" t="e">
        <f t="array" ref="B508">MAX(IF( [1]!tabla1[ACT_ID] = A508, [1]!tabla1[max_carga]))</f>
        <v>#REF!</v>
      </c>
      <c r="C508" s="7" t="e">
        <f t="array" ref="C508">AVERAGE(IF( [1]!tabla1[ACT_ID] = A508, [1]!tabla1[NIVEL]))</f>
        <v>#REF!</v>
      </c>
      <c r="D508" s="7" t="e">
        <f t="array" ref="D508">MEDIAN(IF( [1]!tabla1[ACT_ID] = A508, [1]!tabla1[NIVEL]))</f>
        <v>#REF!</v>
      </c>
      <c r="E508" s="7" t="e">
        <f t="array" ref="E508">STDEV(IF( [1]!tabla1[ACT_ID] = A508, [1]!tabla1[NIVEL]))</f>
        <v>#REF!</v>
      </c>
      <c r="F508" s="8" t="e">
        <f t="array" ref="F508">AVERAGE(IF( [1]!tabla1[ACT_ID] = A508, [1]!tabla1[NO_UTILIZADO]))</f>
        <v>#REF!</v>
      </c>
      <c r="G508">
        <f t="array" ref="G508">COUNT(IF( [1]!tabla1[ACT_ID] = A508, [1]!tabla1[FECHA_DESPACHO]))</f>
        <v>0</v>
      </c>
      <c r="H508" s="2" t="e">
        <f t="shared" si="21"/>
        <v>#REF!</v>
      </c>
      <c r="I508" s="7" t="e">
        <f t="shared" si="22"/>
        <v>#REF!</v>
      </c>
      <c r="J508" s="7" t="e">
        <f t="shared" si="23"/>
        <v>#REF!</v>
      </c>
      <c r="K508" s="9">
        <v>0.5</v>
      </c>
      <c r="L508" s="9"/>
    </row>
    <row r="509" spans="1:12" x14ac:dyDescent="0.25">
      <c r="A509">
        <v>294210</v>
      </c>
      <c r="B509" s="7" t="e">
        <f t="array" ref="B509">MAX(IF( [1]!tabla1[ACT_ID] = A509, [1]!tabla1[max_carga]))</f>
        <v>#REF!</v>
      </c>
      <c r="C509" s="7" t="e">
        <f t="array" ref="C509">AVERAGE(IF( [1]!tabla1[ACT_ID] = A509, [1]!tabla1[NIVEL]))</f>
        <v>#REF!</v>
      </c>
      <c r="D509" s="7" t="e">
        <f t="array" ref="D509">MEDIAN(IF( [1]!tabla1[ACT_ID] = A509, [1]!tabla1[NIVEL]))</f>
        <v>#REF!</v>
      </c>
      <c r="E509" s="7" t="e">
        <f t="array" ref="E509">STDEV(IF( [1]!tabla1[ACT_ID] = A509, [1]!tabla1[NIVEL]))</f>
        <v>#REF!</v>
      </c>
      <c r="F509" s="8" t="e">
        <f t="array" ref="F509">AVERAGE(IF( [1]!tabla1[ACT_ID] = A509, [1]!tabla1[NO_UTILIZADO]))</f>
        <v>#REF!</v>
      </c>
      <c r="G509">
        <f t="array" ref="G509">COUNT(IF( [1]!tabla1[ACT_ID] = A509, [1]!tabla1[FECHA_DESPACHO]))</f>
        <v>0</v>
      </c>
      <c r="H509" s="2" t="e">
        <f t="shared" si="21"/>
        <v>#REF!</v>
      </c>
      <c r="I509" s="7" t="e">
        <f t="shared" si="22"/>
        <v>#REF!</v>
      </c>
      <c r="J509" s="7" t="e">
        <f t="shared" si="23"/>
        <v>#REF!</v>
      </c>
      <c r="K509" s="9">
        <v>0.5</v>
      </c>
      <c r="L509" s="9"/>
    </row>
    <row r="510" spans="1:12" x14ac:dyDescent="0.25">
      <c r="A510">
        <v>29422</v>
      </c>
      <c r="B510" s="7" t="e">
        <f t="array" ref="B510">MAX(IF( [1]!tabla1[ACT_ID] = A510, [1]!tabla1[max_carga]))</f>
        <v>#REF!</v>
      </c>
      <c r="C510" s="7" t="e">
        <f t="array" ref="C510">AVERAGE(IF( [1]!tabla1[ACT_ID] = A510, [1]!tabla1[NIVEL]))</f>
        <v>#REF!</v>
      </c>
      <c r="D510" s="7" t="e">
        <f t="array" ref="D510">MEDIAN(IF( [1]!tabla1[ACT_ID] = A510, [1]!tabla1[NIVEL]))</f>
        <v>#REF!</v>
      </c>
      <c r="E510" s="7" t="e">
        <f t="array" ref="E510">STDEV(IF( [1]!tabla1[ACT_ID] = A510, [1]!tabla1[NIVEL]))</f>
        <v>#REF!</v>
      </c>
      <c r="F510" s="8" t="e">
        <f t="array" ref="F510">AVERAGE(IF( [1]!tabla1[ACT_ID] = A510, [1]!tabla1[NO_UTILIZADO]))</f>
        <v>#REF!</v>
      </c>
      <c r="G510">
        <f t="array" ref="G510">COUNT(IF( [1]!tabla1[ACT_ID] = A510, [1]!tabla1[FECHA_DESPACHO]))</f>
        <v>0</v>
      </c>
      <c r="H510" s="2" t="e">
        <f t="shared" si="21"/>
        <v>#REF!</v>
      </c>
      <c r="I510" s="7" t="e">
        <f t="shared" si="22"/>
        <v>#REF!</v>
      </c>
      <c r="J510" s="7" t="e">
        <f t="shared" si="23"/>
        <v>#REF!</v>
      </c>
      <c r="K510" s="9">
        <v>0.5</v>
      </c>
      <c r="L510" s="9"/>
    </row>
    <row r="511" spans="1:12" x14ac:dyDescent="0.25">
      <c r="A511">
        <v>29428</v>
      </c>
      <c r="B511" s="7" t="e">
        <f t="array" ref="B511">MAX(IF( [1]!tabla1[ACT_ID] = A511, [1]!tabla1[max_carga]))</f>
        <v>#REF!</v>
      </c>
      <c r="C511" s="7" t="e">
        <f t="array" ref="C511">AVERAGE(IF( [1]!tabla1[ACT_ID] = A511, [1]!tabla1[NIVEL]))</f>
        <v>#REF!</v>
      </c>
      <c r="D511" s="7" t="e">
        <f t="array" ref="D511">MEDIAN(IF( [1]!tabla1[ACT_ID] = A511, [1]!tabla1[NIVEL]))</f>
        <v>#REF!</v>
      </c>
      <c r="E511" s="7" t="e">
        <f t="array" ref="E511">STDEV(IF( [1]!tabla1[ACT_ID] = A511, [1]!tabla1[NIVEL]))</f>
        <v>#REF!</v>
      </c>
      <c r="F511" s="8" t="e">
        <f t="array" ref="F511">AVERAGE(IF( [1]!tabla1[ACT_ID] = A511, [1]!tabla1[NO_UTILIZADO]))</f>
        <v>#REF!</v>
      </c>
      <c r="G511">
        <f t="array" ref="G511">COUNT(IF( [1]!tabla1[ACT_ID] = A511, [1]!tabla1[FECHA_DESPACHO]))</f>
        <v>0</v>
      </c>
      <c r="H511" s="2" t="e">
        <f t="shared" si="21"/>
        <v>#REF!</v>
      </c>
      <c r="I511" s="7" t="e">
        <f t="shared" si="22"/>
        <v>#REF!</v>
      </c>
      <c r="J511" s="7" t="e">
        <f t="shared" si="23"/>
        <v>#REF!</v>
      </c>
      <c r="K511" s="9">
        <v>0.5</v>
      </c>
      <c r="L511" s="9"/>
    </row>
    <row r="512" spans="1:12" x14ac:dyDescent="0.25">
      <c r="A512">
        <v>29429</v>
      </c>
      <c r="B512" s="7" t="e">
        <f t="array" ref="B512">MAX(IF( [1]!tabla1[ACT_ID] = A512, [1]!tabla1[max_carga]))</f>
        <v>#REF!</v>
      </c>
      <c r="C512" s="7" t="e">
        <f t="array" ref="C512">AVERAGE(IF( [1]!tabla1[ACT_ID] = A512, [1]!tabla1[NIVEL]))</f>
        <v>#REF!</v>
      </c>
      <c r="D512" s="7" t="e">
        <f t="array" ref="D512">MEDIAN(IF( [1]!tabla1[ACT_ID] = A512, [1]!tabla1[NIVEL]))</f>
        <v>#REF!</v>
      </c>
      <c r="E512" s="7" t="e">
        <f t="array" ref="E512">STDEV(IF( [1]!tabla1[ACT_ID] = A512, [1]!tabla1[NIVEL]))</f>
        <v>#REF!</v>
      </c>
      <c r="F512" s="8" t="e">
        <f t="array" ref="F512">AVERAGE(IF( [1]!tabla1[ACT_ID] = A512, [1]!tabla1[NO_UTILIZADO]))</f>
        <v>#REF!</v>
      </c>
      <c r="G512">
        <f t="array" ref="G512">COUNT(IF( [1]!tabla1[ACT_ID] = A512, [1]!tabla1[FECHA_DESPACHO]))</f>
        <v>0</v>
      </c>
      <c r="H512" s="2" t="e">
        <f t="shared" si="21"/>
        <v>#REF!</v>
      </c>
      <c r="I512" s="7" t="e">
        <f t="shared" si="22"/>
        <v>#REF!</v>
      </c>
      <c r="J512" s="7" t="e">
        <f t="shared" si="23"/>
        <v>#REF!</v>
      </c>
      <c r="K512" s="9">
        <v>0.5</v>
      </c>
      <c r="L512" s="9"/>
    </row>
    <row r="513" spans="1:12" x14ac:dyDescent="0.25">
      <c r="A513">
        <v>29430</v>
      </c>
      <c r="B513" s="7" t="e">
        <f t="array" ref="B513">MAX(IF( [1]!tabla1[ACT_ID] = A513, [1]!tabla1[max_carga]))</f>
        <v>#REF!</v>
      </c>
      <c r="C513" s="7" t="e">
        <f t="array" ref="C513">AVERAGE(IF( [1]!tabla1[ACT_ID] = A513, [1]!tabla1[NIVEL]))</f>
        <v>#REF!</v>
      </c>
      <c r="D513" s="7" t="e">
        <f t="array" ref="D513">MEDIAN(IF( [1]!tabla1[ACT_ID] = A513, [1]!tabla1[NIVEL]))</f>
        <v>#REF!</v>
      </c>
      <c r="E513" s="7" t="e">
        <f t="array" ref="E513">STDEV(IF( [1]!tabla1[ACT_ID] = A513, [1]!tabla1[NIVEL]))</f>
        <v>#REF!</v>
      </c>
      <c r="F513" s="8" t="e">
        <f t="array" ref="F513">AVERAGE(IF( [1]!tabla1[ACT_ID] = A513, [1]!tabla1[NO_UTILIZADO]))</f>
        <v>#REF!</v>
      </c>
      <c r="G513">
        <f t="array" ref="G513">COUNT(IF( [1]!tabla1[ACT_ID] = A513, [1]!tabla1[FECHA_DESPACHO]))</f>
        <v>0</v>
      </c>
      <c r="H513" s="2" t="e">
        <f t="shared" si="21"/>
        <v>#REF!</v>
      </c>
      <c r="I513" s="7" t="e">
        <f t="shared" si="22"/>
        <v>#REF!</v>
      </c>
      <c r="J513" s="7" t="e">
        <f t="shared" si="23"/>
        <v>#REF!</v>
      </c>
      <c r="K513" s="9">
        <v>0.5</v>
      </c>
      <c r="L513" s="9"/>
    </row>
    <row r="514" spans="1:12" x14ac:dyDescent="0.25">
      <c r="A514">
        <v>29431</v>
      </c>
      <c r="B514" s="7" t="e">
        <f t="array" ref="B514">MAX(IF( [1]!tabla1[ACT_ID] = A514, [1]!tabla1[max_carga]))</f>
        <v>#REF!</v>
      </c>
      <c r="C514" s="7" t="e">
        <f t="array" ref="C514">AVERAGE(IF( [1]!tabla1[ACT_ID] = A514, [1]!tabla1[NIVEL]))</f>
        <v>#REF!</v>
      </c>
      <c r="D514" s="7" t="e">
        <f t="array" ref="D514">MEDIAN(IF( [1]!tabla1[ACT_ID] = A514, [1]!tabla1[NIVEL]))</f>
        <v>#REF!</v>
      </c>
      <c r="E514" s="7" t="e">
        <f t="array" ref="E514">STDEV(IF( [1]!tabla1[ACT_ID] = A514, [1]!tabla1[NIVEL]))</f>
        <v>#REF!</v>
      </c>
      <c r="F514" s="8" t="e">
        <f t="array" ref="F514">AVERAGE(IF( [1]!tabla1[ACT_ID] = A514, [1]!tabla1[NO_UTILIZADO]))</f>
        <v>#REF!</v>
      </c>
      <c r="G514">
        <f t="array" ref="G514">COUNT(IF( [1]!tabla1[ACT_ID] = A514, [1]!tabla1[FECHA_DESPACHO]))</f>
        <v>0</v>
      </c>
      <c r="H514" s="2" t="e">
        <f t="shared" si="21"/>
        <v>#REF!</v>
      </c>
      <c r="I514" s="7" t="e">
        <f t="shared" si="22"/>
        <v>#REF!</v>
      </c>
      <c r="J514" s="7" t="e">
        <f t="shared" si="23"/>
        <v>#REF!</v>
      </c>
      <c r="K514" s="9">
        <v>0.5</v>
      </c>
      <c r="L514" s="9"/>
    </row>
    <row r="515" spans="1:12" x14ac:dyDescent="0.25">
      <c r="A515">
        <v>29432</v>
      </c>
      <c r="B515" s="7" t="e">
        <f t="array" ref="B515">MAX(IF( [1]!tabla1[ACT_ID] = A515, [1]!tabla1[max_carga]))</f>
        <v>#REF!</v>
      </c>
      <c r="C515" s="7" t="e">
        <f t="array" ref="C515">AVERAGE(IF( [1]!tabla1[ACT_ID] = A515, [1]!tabla1[NIVEL]))</f>
        <v>#REF!</v>
      </c>
      <c r="D515" s="7" t="e">
        <f t="array" ref="D515">MEDIAN(IF( [1]!tabla1[ACT_ID] = A515, [1]!tabla1[NIVEL]))</f>
        <v>#REF!</v>
      </c>
      <c r="E515" s="7" t="e">
        <f t="array" ref="E515">STDEV(IF( [1]!tabla1[ACT_ID] = A515, [1]!tabla1[NIVEL]))</f>
        <v>#REF!</v>
      </c>
      <c r="F515" s="8" t="e">
        <f t="array" ref="F515">AVERAGE(IF( [1]!tabla1[ACT_ID] = A515, [1]!tabla1[NO_UTILIZADO]))</f>
        <v>#REF!</v>
      </c>
      <c r="G515">
        <f t="array" ref="G515">COUNT(IF( [1]!tabla1[ACT_ID] = A515, [1]!tabla1[FECHA_DESPACHO]))</f>
        <v>0</v>
      </c>
      <c r="H515" s="2" t="e">
        <f t="shared" si="21"/>
        <v>#REF!</v>
      </c>
      <c r="I515" s="7" t="e">
        <f t="shared" si="22"/>
        <v>#REF!</v>
      </c>
      <c r="J515" s="7" t="e">
        <f t="shared" si="23"/>
        <v>#REF!</v>
      </c>
      <c r="K515" s="9">
        <v>0.5</v>
      </c>
      <c r="L515" s="9"/>
    </row>
    <row r="516" spans="1:12" x14ac:dyDescent="0.25">
      <c r="A516">
        <v>29433</v>
      </c>
      <c r="B516" s="7" t="e">
        <f t="array" ref="B516">MAX(IF( [1]!tabla1[ACT_ID] = A516, [1]!tabla1[max_carga]))</f>
        <v>#REF!</v>
      </c>
      <c r="C516" s="7" t="e">
        <f t="array" ref="C516">AVERAGE(IF( [1]!tabla1[ACT_ID] = A516, [1]!tabla1[NIVEL]))</f>
        <v>#REF!</v>
      </c>
      <c r="D516" s="7" t="e">
        <f t="array" ref="D516">MEDIAN(IF( [1]!tabla1[ACT_ID] = A516, [1]!tabla1[NIVEL]))</f>
        <v>#REF!</v>
      </c>
      <c r="E516" s="7" t="e">
        <f t="array" ref="E516">STDEV(IF( [1]!tabla1[ACT_ID] = A516, [1]!tabla1[NIVEL]))</f>
        <v>#REF!</v>
      </c>
      <c r="F516" s="8" t="e">
        <f t="array" ref="F516">AVERAGE(IF( [1]!tabla1[ACT_ID] = A516, [1]!tabla1[NO_UTILIZADO]))</f>
        <v>#REF!</v>
      </c>
      <c r="G516">
        <f t="array" ref="G516">COUNT(IF( [1]!tabla1[ACT_ID] = A516, [1]!tabla1[FECHA_DESPACHO]))</f>
        <v>0</v>
      </c>
      <c r="H516" s="2" t="e">
        <f t="shared" ref="H516:H579" si="24">C516/B516</f>
        <v>#REF!</v>
      </c>
      <c r="I516" s="7" t="e">
        <f t="shared" ref="I516:I579" si="25">G516*C516</f>
        <v>#REF!</v>
      </c>
      <c r="J516" s="7" t="e">
        <f t="shared" ref="J516:J579" si="26">G516*D516</f>
        <v>#REF!</v>
      </c>
      <c r="K516" s="9">
        <v>0.5</v>
      </c>
      <c r="L516" s="9"/>
    </row>
    <row r="517" spans="1:12" x14ac:dyDescent="0.25">
      <c r="A517">
        <v>29435</v>
      </c>
      <c r="B517" s="7" t="e">
        <f t="array" ref="B517">MAX(IF( [1]!tabla1[ACT_ID] = A517, [1]!tabla1[max_carga]))</f>
        <v>#REF!</v>
      </c>
      <c r="C517" s="7" t="e">
        <f t="array" ref="C517">AVERAGE(IF( [1]!tabla1[ACT_ID] = A517, [1]!tabla1[NIVEL]))</f>
        <v>#REF!</v>
      </c>
      <c r="D517" s="7" t="e">
        <f t="array" ref="D517">MEDIAN(IF( [1]!tabla1[ACT_ID] = A517, [1]!tabla1[NIVEL]))</f>
        <v>#REF!</v>
      </c>
      <c r="E517" s="7" t="e">
        <f t="array" ref="E517">STDEV(IF( [1]!tabla1[ACT_ID] = A517, [1]!tabla1[NIVEL]))</f>
        <v>#REF!</v>
      </c>
      <c r="F517" s="8" t="e">
        <f t="array" ref="F517">AVERAGE(IF( [1]!tabla1[ACT_ID] = A517, [1]!tabla1[NO_UTILIZADO]))</f>
        <v>#REF!</v>
      </c>
      <c r="G517">
        <f t="array" ref="G517">COUNT(IF( [1]!tabla1[ACT_ID] = A517, [1]!tabla1[FECHA_DESPACHO]))</f>
        <v>0</v>
      </c>
      <c r="H517" s="2" t="e">
        <f t="shared" si="24"/>
        <v>#REF!</v>
      </c>
      <c r="I517" s="7" t="e">
        <f t="shared" si="25"/>
        <v>#REF!</v>
      </c>
      <c r="J517" s="7" t="e">
        <f t="shared" si="26"/>
        <v>#REF!</v>
      </c>
      <c r="K517" s="9">
        <v>0.5</v>
      </c>
      <c r="L517" s="9"/>
    </row>
    <row r="518" spans="1:12" x14ac:dyDescent="0.25">
      <c r="A518">
        <v>29436</v>
      </c>
      <c r="B518" s="7" t="e">
        <f t="array" ref="B518">MAX(IF( [1]!tabla1[ACT_ID] = A518, [1]!tabla1[max_carga]))</f>
        <v>#REF!</v>
      </c>
      <c r="C518" s="7" t="e">
        <f t="array" ref="C518">AVERAGE(IF( [1]!tabla1[ACT_ID] = A518, [1]!tabla1[NIVEL]))</f>
        <v>#REF!</v>
      </c>
      <c r="D518" s="7" t="e">
        <f t="array" ref="D518">MEDIAN(IF( [1]!tabla1[ACT_ID] = A518, [1]!tabla1[NIVEL]))</f>
        <v>#REF!</v>
      </c>
      <c r="E518" s="7" t="e">
        <f t="array" ref="E518">STDEV(IF( [1]!tabla1[ACT_ID] = A518, [1]!tabla1[NIVEL]))</f>
        <v>#REF!</v>
      </c>
      <c r="F518" s="8" t="e">
        <f t="array" ref="F518">AVERAGE(IF( [1]!tabla1[ACT_ID] = A518, [1]!tabla1[NO_UTILIZADO]))</f>
        <v>#REF!</v>
      </c>
      <c r="G518">
        <f t="array" ref="G518">COUNT(IF( [1]!tabla1[ACT_ID] = A518, [1]!tabla1[FECHA_DESPACHO]))</f>
        <v>0</v>
      </c>
      <c r="H518" s="2" t="e">
        <f t="shared" si="24"/>
        <v>#REF!</v>
      </c>
      <c r="I518" s="7" t="e">
        <f t="shared" si="25"/>
        <v>#REF!</v>
      </c>
      <c r="J518" s="7" t="e">
        <f t="shared" si="26"/>
        <v>#REF!</v>
      </c>
      <c r="K518" s="9">
        <v>0.5</v>
      </c>
      <c r="L518" s="9"/>
    </row>
    <row r="519" spans="1:12" x14ac:dyDescent="0.25">
      <c r="A519">
        <v>29437</v>
      </c>
      <c r="B519" s="7" t="e">
        <f t="array" ref="B519">MAX(IF( [1]!tabla1[ACT_ID] = A519, [1]!tabla1[max_carga]))</f>
        <v>#REF!</v>
      </c>
      <c r="C519" s="7" t="e">
        <f t="array" ref="C519">AVERAGE(IF( [1]!tabla1[ACT_ID] = A519, [1]!tabla1[NIVEL]))</f>
        <v>#REF!</v>
      </c>
      <c r="D519" s="7" t="e">
        <f t="array" ref="D519">MEDIAN(IF( [1]!tabla1[ACT_ID] = A519, [1]!tabla1[NIVEL]))</f>
        <v>#REF!</v>
      </c>
      <c r="E519" s="7" t="e">
        <f t="array" ref="E519">STDEV(IF( [1]!tabla1[ACT_ID] = A519, [1]!tabla1[NIVEL]))</f>
        <v>#REF!</v>
      </c>
      <c r="F519" s="8" t="e">
        <f t="array" ref="F519">AVERAGE(IF( [1]!tabla1[ACT_ID] = A519, [1]!tabla1[NO_UTILIZADO]))</f>
        <v>#REF!</v>
      </c>
      <c r="G519">
        <f t="array" ref="G519">COUNT(IF( [1]!tabla1[ACT_ID] = A519, [1]!tabla1[FECHA_DESPACHO]))</f>
        <v>0</v>
      </c>
      <c r="H519" s="2" t="e">
        <f t="shared" si="24"/>
        <v>#REF!</v>
      </c>
      <c r="I519" s="7" t="e">
        <f t="shared" si="25"/>
        <v>#REF!</v>
      </c>
      <c r="J519" s="7" t="e">
        <f t="shared" si="26"/>
        <v>#REF!</v>
      </c>
      <c r="K519" s="9">
        <v>0.5</v>
      </c>
      <c r="L519" s="9"/>
    </row>
    <row r="520" spans="1:12" x14ac:dyDescent="0.25">
      <c r="A520">
        <v>29438</v>
      </c>
      <c r="B520" s="7" t="e">
        <f t="array" ref="B520">MAX(IF( [1]!tabla1[ACT_ID] = A520, [1]!tabla1[max_carga]))</f>
        <v>#REF!</v>
      </c>
      <c r="C520" s="7" t="e">
        <f t="array" ref="C520">AVERAGE(IF( [1]!tabla1[ACT_ID] = A520, [1]!tabla1[NIVEL]))</f>
        <v>#REF!</v>
      </c>
      <c r="D520" s="7" t="e">
        <f t="array" ref="D520">MEDIAN(IF( [1]!tabla1[ACT_ID] = A520, [1]!tabla1[NIVEL]))</f>
        <v>#REF!</v>
      </c>
      <c r="E520" s="7" t="e">
        <f t="array" ref="E520">STDEV(IF( [1]!tabla1[ACT_ID] = A520, [1]!tabla1[NIVEL]))</f>
        <v>#REF!</v>
      </c>
      <c r="F520" s="8" t="e">
        <f t="array" ref="F520">AVERAGE(IF( [1]!tabla1[ACT_ID] = A520, [1]!tabla1[NO_UTILIZADO]))</f>
        <v>#REF!</v>
      </c>
      <c r="G520">
        <f t="array" ref="G520">COUNT(IF( [1]!tabla1[ACT_ID] = A520, [1]!tabla1[FECHA_DESPACHO]))</f>
        <v>0</v>
      </c>
      <c r="H520" s="2" t="e">
        <f t="shared" si="24"/>
        <v>#REF!</v>
      </c>
      <c r="I520" s="7" t="e">
        <f t="shared" si="25"/>
        <v>#REF!</v>
      </c>
      <c r="J520" s="7" t="e">
        <f t="shared" si="26"/>
        <v>#REF!</v>
      </c>
      <c r="K520" s="9">
        <v>0.5</v>
      </c>
      <c r="L520" s="9"/>
    </row>
    <row r="521" spans="1:12" x14ac:dyDescent="0.25">
      <c r="A521">
        <v>29439</v>
      </c>
      <c r="B521" s="7" t="e">
        <f t="array" ref="B521">MAX(IF( [1]!tabla1[ACT_ID] = A521, [1]!tabla1[max_carga]))</f>
        <v>#REF!</v>
      </c>
      <c r="C521" s="7" t="e">
        <f t="array" ref="C521">AVERAGE(IF( [1]!tabla1[ACT_ID] = A521, [1]!tabla1[NIVEL]))</f>
        <v>#REF!</v>
      </c>
      <c r="D521" s="7" t="e">
        <f t="array" ref="D521">MEDIAN(IF( [1]!tabla1[ACT_ID] = A521, [1]!tabla1[NIVEL]))</f>
        <v>#REF!</v>
      </c>
      <c r="E521" s="7" t="e">
        <f t="array" ref="E521">STDEV(IF( [1]!tabla1[ACT_ID] = A521, [1]!tabla1[NIVEL]))</f>
        <v>#REF!</v>
      </c>
      <c r="F521" s="8" t="e">
        <f t="array" ref="F521">AVERAGE(IF( [1]!tabla1[ACT_ID] = A521, [1]!tabla1[NO_UTILIZADO]))</f>
        <v>#REF!</v>
      </c>
      <c r="G521">
        <f t="array" ref="G521">COUNT(IF( [1]!tabla1[ACT_ID] = A521, [1]!tabla1[FECHA_DESPACHO]))</f>
        <v>0</v>
      </c>
      <c r="H521" s="2" t="e">
        <f t="shared" si="24"/>
        <v>#REF!</v>
      </c>
      <c r="I521" s="7" t="e">
        <f t="shared" si="25"/>
        <v>#REF!</v>
      </c>
      <c r="J521" s="7" t="e">
        <f t="shared" si="26"/>
        <v>#REF!</v>
      </c>
      <c r="K521" s="9">
        <v>0.5</v>
      </c>
      <c r="L521" s="9"/>
    </row>
    <row r="522" spans="1:12" x14ac:dyDescent="0.25">
      <c r="A522">
        <v>29442</v>
      </c>
      <c r="B522" s="7" t="e">
        <f t="array" ref="B522">MAX(IF( [1]!tabla1[ACT_ID] = A522, [1]!tabla1[max_carga]))</f>
        <v>#REF!</v>
      </c>
      <c r="C522" s="7" t="e">
        <f t="array" ref="C522">AVERAGE(IF( [1]!tabla1[ACT_ID] = A522, [1]!tabla1[NIVEL]))</f>
        <v>#REF!</v>
      </c>
      <c r="D522" s="7" t="e">
        <f t="array" ref="D522">MEDIAN(IF( [1]!tabla1[ACT_ID] = A522, [1]!tabla1[NIVEL]))</f>
        <v>#REF!</v>
      </c>
      <c r="E522" s="7" t="e">
        <f t="array" ref="E522">STDEV(IF( [1]!tabla1[ACT_ID] = A522, [1]!tabla1[NIVEL]))</f>
        <v>#REF!</v>
      </c>
      <c r="F522" s="8" t="e">
        <f t="array" ref="F522">AVERAGE(IF( [1]!tabla1[ACT_ID] = A522, [1]!tabla1[NO_UTILIZADO]))</f>
        <v>#REF!</v>
      </c>
      <c r="G522">
        <f t="array" ref="G522">COUNT(IF( [1]!tabla1[ACT_ID] = A522, [1]!tabla1[FECHA_DESPACHO]))</f>
        <v>0</v>
      </c>
      <c r="H522" s="2" t="e">
        <f t="shared" si="24"/>
        <v>#REF!</v>
      </c>
      <c r="I522" s="7" t="e">
        <f t="shared" si="25"/>
        <v>#REF!</v>
      </c>
      <c r="J522" s="7" t="e">
        <f t="shared" si="26"/>
        <v>#REF!</v>
      </c>
      <c r="K522" s="9">
        <v>0.5</v>
      </c>
      <c r="L522" s="9"/>
    </row>
    <row r="523" spans="1:12" x14ac:dyDescent="0.25">
      <c r="A523">
        <v>29443</v>
      </c>
      <c r="B523" s="7" t="e">
        <f t="array" ref="B523">MAX(IF( [1]!tabla1[ACT_ID] = A523, [1]!tabla1[max_carga]))</f>
        <v>#REF!</v>
      </c>
      <c r="C523" s="7" t="e">
        <f t="array" ref="C523">AVERAGE(IF( [1]!tabla1[ACT_ID] = A523, [1]!tabla1[NIVEL]))</f>
        <v>#REF!</v>
      </c>
      <c r="D523" s="7" t="e">
        <f t="array" ref="D523">MEDIAN(IF( [1]!tabla1[ACT_ID] = A523, [1]!tabla1[NIVEL]))</f>
        <v>#REF!</v>
      </c>
      <c r="E523" s="7" t="e">
        <f t="array" ref="E523">STDEV(IF( [1]!tabla1[ACT_ID] = A523, [1]!tabla1[NIVEL]))</f>
        <v>#REF!</v>
      </c>
      <c r="F523" s="8" t="e">
        <f t="array" ref="F523">AVERAGE(IF( [1]!tabla1[ACT_ID] = A523, [1]!tabla1[NO_UTILIZADO]))</f>
        <v>#REF!</v>
      </c>
      <c r="G523">
        <f t="array" ref="G523">COUNT(IF( [1]!tabla1[ACT_ID] = A523, [1]!tabla1[FECHA_DESPACHO]))</f>
        <v>0</v>
      </c>
      <c r="H523" s="2" t="e">
        <f t="shared" si="24"/>
        <v>#REF!</v>
      </c>
      <c r="I523" s="7" t="e">
        <f t="shared" si="25"/>
        <v>#REF!</v>
      </c>
      <c r="J523" s="7" t="e">
        <f t="shared" si="26"/>
        <v>#REF!</v>
      </c>
      <c r="K523" s="9">
        <v>0.5</v>
      </c>
      <c r="L523" s="9"/>
    </row>
    <row r="524" spans="1:12" x14ac:dyDescent="0.25">
      <c r="A524">
        <v>29444</v>
      </c>
      <c r="B524" s="7" t="e">
        <f t="array" ref="B524">MAX(IF( [1]!tabla1[ACT_ID] = A524, [1]!tabla1[max_carga]))</f>
        <v>#REF!</v>
      </c>
      <c r="C524" s="7" t="e">
        <f t="array" ref="C524">AVERAGE(IF( [1]!tabla1[ACT_ID] = A524, [1]!tabla1[NIVEL]))</f>
        <v>#REF!</v>
      </c>
      <c r="D524" s="7" t="e">
        <f t="array" ref="D524">MEDIAN(IF( [1]!tabla1[ACT_ID] = A524, [1]!tabla1[NIVEL]))</f>
        <v>#REF!</v>
      </c>
      <c r="E524" s="7" t="e">
        <f t="array" ref="E524">STDEV(IF( [1]!tabla1[ACT_ID] = A524, [1]!tabla1[NIVEL]))</f>
        <v>#REF!</v>
      </c>
      <c r="F524" s="8" t="e">
        <f t="array" ref="F524">AVERAGE(IF( [1]!tabla1[ACT_ID] = A524, [1]!tabla1[NO_UTILIZADO]))</f>
        <v>#REF!</v>
      </c>
      <c r="G524">
        <f t="array" ref="G524">COUNT(IF( [1]!tabla1[ACT_ID] = A524, [1]!tabla1[FECHA_DESPACHO]))</f>
        <v>0</v>
      </c>
      <c r="H524" s="2" t="e">
        <f t="shared" si="24"/>
        <v>#REF!</v>
      </c>
      <c r="I524" s="7" t="e">
        <f t="shared" si="25"/>
        <v>#REF!</v>
      </c>
      <c r="J524" s="7" t="e">
        <f t="shared" si="26"/>
        <v>#REF!</v>
      </c>
      <c r="K524" s="9">
        <v>0.5</v>
      </c>
      <c r="L524" s="9"/>
    </row>
    <row r="525" spans="1:12" x14ac:dyDescent="0.25">
      <c r="A525">
        <v>29448</v>
      </c>
      <c r="B525" s="7" t="e">
        <f t="array" ref="B525">MAX(IF( [1]!tabla1[ACT_ID] = A525, [1]!tabla1[max_carga]))</f>
        <v>#REF!</v>
      </c>
      <c r="C525" s="7" t="e">
        <f t="array" ref="C525">AVERAGE(IF( [1]!tabla1[ACT_ID] = A525, [1]!tabla1[NIVEL]))</f>
        <v>#REF!</v>
      </c>
      <c r="D525" s="7" t="e">
        <f t="array" ref="D525">MEDIAN(IF( [1]!tabla1[ACT_ID] = A525, [1]!tabla1[NIVEL]))</f>
        <v>#REF!</v>
      </c>
      <c r="E525" s="7" t="e">
        <f t="array" ref="E525">STDEV(IF( [1]!tabla1[ACT_ID] = A525, [1]!tabla1[NIVEL]))</f>
        <v>#REF!</v>
      </c>
      <c r="F525" s="8" t="e">
        <f t="array" ref="F525">AVERAGE(IF( [1]!tabla1[ACT_ID] = A525, [1]!tabla1[NO_UTILIZADO]))</f>
        <v>#REF!</v>
      </c>
      <c r="G525">
        <f t="array" ref="G525">COUNT(IF( [1]!tabla1[ACT_ID] = A525, [1]!tabla1[FECHA_DESPACHO]))</f>
        <v>0</v>
      </c>
      <c r="H525" s="2" t="e">
        <f t="shared" si="24"/>
        <v>#REF!</v>
      </c>
      <c r="I525" s="7" t="e">
        <f t="shared" si="25"/>
        <v>#REF!</v>
      </c>
      <c r="J525" s="7" t="e">
        <f t="shared" si="26"/>
        <v>#REF!</v>
      </c>
      <c r="K525" s="9">
        <v>0.5</v>
      </c>
      <c r="L525" s="9"/>
    </row>
    <row r="526" spans="1:12" x14ac:dyDescent="0.25">
      <c r="A526">
        <v>29449</v>
      </c>
      <c r="B526" s="7" t="e">
        <f t="array" ref="B526">MAX(IF( [1]!tabla1[ACT_ID] = A526, [1]!tabla1[max_carga]))</f>
        <v>#REF!</v>
      </c>
      <c r="C526" s="7" t="e">
        <f t="array" ref="C526">AVERAGE(IF( [1]!tabla1[ACT_ID] = A526, [1]!tabla1[NIVEL]))</f>
        <v>#REF!</v>
      </c>
      <c r="D526" s="7" t="e">
        <f t="array" ref="D526">MEDIAN(IF( [1]!tabla1[ACT_ID] = A526, [1]!tabla1[NIVEL]))</f>
        <v>#REF!</v>
      </c>
      <c r="E526" s="7" t="e">
        <f t="array" ref="E526">STDEV(IF( [1]!tabla1[ACT_ID] = A526, [1]!tabla1[NIVEL]))</f>
        <v>#REF!</v>
      </c>
      <c r="F526" s="8" t="e">
        <f t="array" ref="F526">AVERAGE(IF( [1]!tabla1[ACT_ID] = A526, [1]!tabla1[NO_UTILIZADO]))</f>
        <v>#REF!</v>
      </c>
      <c r="G526">
        <f t="array" ref="G526">COUNT(IF( [1]!tabla1[ACT_ID] = A526, [1]!tabla1[FECHA_DESPACHO]))</f>
        <v>0</v>
      </c>
      <c r="H526" s="2" t="e">
        <f t="shared" si="24"/>
        <v>#REF!</v>
      </c>
      <c r="I526" s="7" t="e">
        <f t="shared" si="25"/>
        <v>#REF!</v>
      </c>
      <c r="J526" s="7" t="e">
        <f t="shared" si="26"/>
        <v>#REF!</v>
      </c>
      <c r="K526" s="9">
        <v>0.5</v>
      </c>
      <c r="L526" s="9"/>
    </row>
    <row r="527" spans="1:12" x14ac:dyDescent="0.25">
      <c r="A527">
        <v>29450</v>
      </c>
      <c r="B527" s="7" t="e">
        <f t="array" ref="B527">MAX(IF( [1]!tabla1[ACT_ID] = A527, [1]!tabla1[max_carga]))</f>
        <v>#REF!</v>
      </c>
      <c r="C527" s="7" t="e">
        <f t="array" ref="C527">AVERAGE(IF( [1]!tabla1[ACT_ID] = A527, [1]!tabla1[NIVEL]))</f>
        <v>#REF!</v>
      </c>
      <c r="D527" s="7" t="e">
        <f t="array" ref="D527">MEDIAN(IF( [1]!tabla1[ACT_ID] = A527, [1]!tabla1[NIVEL]))</f>
        <v>#REF!</v>
      </c>
      <c r="E527" s="7" t="e">
        <f t="array" ref="E527">STDEV(IF( [1]!tabla1[ACT_ID] = A527, [1]!tabla1[NIVEL]))</f>
        <v>#REF!</v>
      </c>
      <c r="F527" s="8" t="e">
        <f t="array" ref="F527">AVERAGE(IF( [1]!tabla1[ACT_ID] = A527, [1]!tabla1[NO_UTILIZADO]))</f>
        <v>#REF!</v>
      </c>
      <c r="G527">
        <f t="array" ref="G527">COUNT(IF( [1]!tabla1[ACT_ID] = A527, [1]!tabla1[FECHA_DESPACHO]))</f>
        <v>0</v>
      </c>
      <c r="H527" s="2" t="e">
        <f t="shared" si="24"/>
        <v>#REF!</v>
      </c>
      <c r="I527" s="7" t="e">
        <f t="shared" si="25"/>
        <v>#REF!</v>
      </c>
      <c r="J527" s="7" t="e">
        <f t="shared" si="26"/>
        <v>#REF!</v>
      </c>
      <c r="K527" s="9">
        <v>0.5</v>
      </c>
      <c r="L527" s="9"/>
    </row>
    <row r="528" spans="1:12" x14ac:dyDescent="0.25">
      <c r="A528">
        <v>29451</v>
      </c>
      <c r="B528" s="7" t="e">
        <f t="array" ref="B528">MAX(IF( [1]!tabla1[ACT_ID] = A528, [1]!tabla1[max_carga]))</f>
        <v>#REF!</v>
      </c>
      <c r="C528" s="7" t="e">
        <f t="array" ref="C528">AVERAGE(IF( [1]!tabla1[ACT_ID] = A528, [1]!tabla1[NIVEL]))</f>
        <v>#REF!</v>
      </c>
      <c r="D528" s="7" t="e">
        <f t="array" ref="D528">MEDIAN(IF( [1]!tabla1[ACT_ID] = A528, [1]!tabla1[NIVEL]))</f>
        <v>#REF!</v>
      </c>
      <c r="E528" s="7" t="e">
        <f t="array" ref="E528">STDEV(IF( [1]!tabla1[ACT_ID] = A528, [1]!tabla1[NIVEL]))</f>
        <v>#REF!</v>
      </c>
      <c r="F528" s="8" t="e">
        <f t="array" ref="F528">AVERAGE(IF( [1]!tabla1[ACT_ID] = A528, [1]!tabla1[NO_UTILIZADO]))</f>
        <v>#REF!</v>
      </c>
      <c r="G528">
        <f t="array" ref="G528">COUNT(IF( [1]!tabla1[ACT_ID] = A528, [1]!tabla1[FECHA_DESPACHO]))</f>
        <v>0</v>
      </c>
      <c r="H528" s="2" t="e">
        <f t="shared" si="24"/>
        <v>#REF!</v>
      </c>
      <c r="I528" s="7" t="e">
        <f t="shared" si="25"/>
        <v>#REF!</v>
      </c>
      <c r="J528" s="7" t="e">
        <f t="shared" si="26"/>
        <v>#REF!</v>
      </c>
      <c r="K528" s="9">
        <v>0.5</v>
      </c>
      <c r="L528" s="9"/>
    </row>
    <row r="529" spans="1:12" x14ac:dyDescent="0.25">
      <c r="A529">
        <v>29452</v>
      </c>
      <c r="B529" s="7" t="e">
        <f t="array" ref="B529">MAX(IF( [1]!tabla1[ACT_ID] = A529, [1]!tabla1[max_carga]))</f>
        <v>#REF!</v>
      </c>
      <c r="C529" s="7" t="e">
        <f t="array" ref="C529">AVERAGE(IF( [1]!tabla1[ACT_ID] = A529, [1]!tabla1[NIVEL]))</f>
        <v>#REF!</v>
      </c>
      <c r="D529" s="7" t="e">
        <f t="array" ref="D529">MEDIAN(IF( [1]!tabla1[ACT_ID] = A529, [1]!tabla1[NIVEL]))</f>
        <v>#REF!</v>
      </c>
      <c r="E529" s="7" t="e">
        <f t="array" ref="E529">STDEV(IF( [1]!tabla1[ACT_ID] = A529, [1]!tabla1[NIVEL]))</f>
        <v>#REF!</v>
      </c>
      <c r="F529" s="8" t="e">
        <f t="array" ref="F529">AVERAGE(IF( [1]!tabla1[ACT_ID] = A529, [1]!tabla1[NO_UTILIZADO]))</f>
        <v>#REF!</v>
      </c>
      <c r="G529">
        <f t="array" ref="G529">COUNT(IF( [1]!tabla1[ACT_ID] = A529, [1]!tabla1[FECHA_DESPACHO]))</f>
        <v>0</v>
      </c>
      <c r="H529" s="2" t="e">
        <f t="shared" si="24"/>
        <v>#REF!</v>
      </c>
      <c r="I529" s="7" t="e">
        <f t="shared" si="25"/>
        <v>#REF!</v>
      </c>
      <c r="J529" s="7" t="e">
        <f t="shared" si="26"/>
        <v>#REF!</v>
      </c>
      <c r="K529" s="9">
        <v>0.5</v>
      </c>
      <c r="L529" s="9"/>
    </row>
    <row r="530" spans="1:12" x14ac:dyDescent="0.25">
      <c r="A530">
        <v>29453</v>
      </c>
      <c r="B530" s="7" t="e">
        <f t="array" ref="B530">MAX(IF( [1]!tabla1[ACT_ID] = A530, [1]!tabla1[max_carga]))</f>
        <v>#REF!</v>
      </c>
      <c r="C530" s="7" t="e">
        <f t="array" ref="C530">AVERAGE(IF( [1]!tabla1[ACT_ID] = A530, [1]!tabla1[NIVEL]))</f>
        <v>#REF!</v>
      </c>
      <c r="D530" s="7" t="e">
        <f t="array" ref="D530">MEDIAN(IF( [1]!tabla1[ACT_ID] = A530, [1]!tabla1[NIVEL]))</f>
        <v>#REF!</v>
      </c>
      <c r="E530" s="7" t="e">
        <f t="array" ref="E530">STDEV(IF( [1]!tabla1[ACT_ID] = A530, [1]!tabla1[NIVEL]))</f>
        <v>#REF!</v>
      </c>
      <c r="F530" s="8" t="e">
        <f t="array" ref="F530">AVERAGE(IF( [1]!tabla1[ACT_ID] = A530, [1]!tabla1[NO_UTILIZADO]))</f>
        <v>#REF!</v>
      </c>
      <c r="G530">
        <f t="array" ref="G530">COUNT(IF( [1]!tabla1[ACT_ID] = A530, [1]!tabla1[FECHA_DESPACHO]))</f>
        <v>0</v>
      </c>
      <c r="H530" s="2" t="e">
        <f t="shared" si="24"/>
        <v>#REF!</v>
      </c>
      <c r="I530" s="7" t="e">
        <f t="shared" si="25"/>
        <v>#REF!</v>
      </c>
      <c r="J530" s="7" t="e">
        <f t="shared" si="26"/>
        <v>#REF!</v>
      </c>
      <c r="K530" s="9">
        <v>0.5</v>
      </c>
      <c r="L530" s="9"/>
    </row>
    <row r="531" spans="1:12" x14ac:dyDescent="0.25">
      <c r="A531">
        <v>29454</v>
      </c>
      <c r="B531" s="7" t="e">
        <f t="array" ref="B531">MAX(IF( [1]!tabla1[ACT_ID] = A531, [1]!tabla1[max_carga]))</f>
        <v>#REF!</v>
      </c>
      <c r="C531" s="7" t="e">
        <f t="array" ref="C531">AVERAGE(IF( [1]!tabla1[ACT_ID] = A531, [1]!tabla1[NIVEL]))</f>
        <v>#REF!</v>
      </c>
      <c r="D531" s="7" t="e">
        <f t="array" ref="D531">MEDIAN(IF( [1]!tabla1[ACT_ID] = A531, [1]!tabla1[NIVEL]))</f>
        <v>#REF!</v>
      </c>
      <c r="E531" s="7" t="e">
        <f t="array" ref="E531">STDEV(IF( [1]!tabla1[ACT_ID] = A531, [1]!tabla1[NIVEL]))</f>
        <v>#REF!</v>
      </c>
      <c r="F531" s="8" t="e">
        <f t="array" ref="F531">AVERAGE(IF( [1]!tabla1[ACT_ID] = A531, [1]!tabla1[NO_UTILIZADO]))</f>
        <v>#REF!</v>
      </c>
      <c r="G531">
        <f t="array" ref="G531">COUNT(IF( [1]!tabla1[ACT_ID] = A531, [1]!tabla1[FECHA_DESPACHO]))</f>
        <v>0</v>
      </c>
      <c r="H531" s="2" t="e">
        <f t="shared" si="24"/>
        <v>#REF!</v>
      </c>
      <c r="I531" s="7" t="e">
        <f t="shared" si="25"/>
        <v>#REF!</v>
      </c>
      <c r="J531" s="7" t="e">
        <f t="shared" si="26"/>
        <v>#REF!</v>
      </c>
      <c r="K531" s="9">
        <v>0.5</v>
      </c>
      <c r="L531" s="9"/>
    </row>
    <row r="532" spans="1:12" x14ac:dyDescent="0.25">
      <c r="A532">
        <v>29455</v>
      </c>
      <c r="B532" s="7" t="e">
        <f t="array" ref="B532">MAX(IF( [1]!tabla1[ACT_ID] = A532, [1]!tabla1[max_carga]))</f>
        <v>#REF!</v>
      </c>
      <c r="C532" s="7" t="e">
        <f t="array" ref="C532">AVERAGE(IF( [1]!tabla1[ACT_ID] = A532, [1]!tabla1[NIVEL]))</f>
        <v>#REF!</v>
      </c>
      <c r="D532" s="7" t="e">
        <f t="array" ref="D532">MEDIAN(IF( [1]!tabla1[ACT_ID] = A532, [1]!tabla1[NIVEL]))</f>
        <v>#REF!</v>
      </c>
      <c r="E532" s="7" t="e">
        <f t="array" ref="E532">STDEV(IF( [1]!tabla1[ACT_ID] = A532, [1]!tabla1[NIVEL]))</f>
        <v>#REF!</v>
      </c>
      <c r="F532" s="8" t="e">
        <f t="array" ref="F532">AVERAGE(IF( [1]!tabla1[ACT_ID] = A532, [1]!tabla1[NO_UTILIZADO]))</f>
        <v>#REF!</v>
      </c>
      <c r="G532">
        <f t="array" ref="G532">COUNT(IF( [1]!tabla1[ACT_ID] = A532, [1]!tabla1[FECHA_DESPACHO]))</f>
        <v>0</v>
      </c>
      <c r="H532" s="2" t="e">
        <f t="shared" si="24"/>
        <v>#REF!</v>
      </c>
      <c r="I532" s="7" t="e">
        <f t="shared" si="25"/>
        <v>#REF!</v>
      </c>
      <c r="J532" s="7" t="e">
        <f t="shared" si="26"/>
        <v>#REF!</v>
      </c>
      <c r="K532" s="9">
        <v>0.5</v>
      </c>
      <c r="L532" s="9"/>
    </row>
    <row r="533" spans="1:12" x14ac:dyDescent="0.25">
      <c r="A533">
        <v>29457</v>
      </c>
      <c r="B533" s="7" t="e">
        <f t="array" ref="B533">MAX(IF( [1]!tabla1[ACT_ID] = A533, [1]!tabla1[max_carga]))</f>
        <v>#REF!</v>
      </c>
      <c r="C533" s="7" t="e">
        <f t="array" ref="C533">AVERAGE(IF( [1]!tabla1[ACT_ID] = A533, [1]!tabla1[NIVEL]))</f>
        <v>#REF!</v>
      </c>
      <c r="D533" s="7" t="e">
        <f t="array" ref="D533">MEDIAN(IF( [1]!tabla1[ACT_ID] = A533, [1]!tabla1[NIVEL]))</f>
        <v>#REF!</v>
      </c>
      <c r="E533" s="7" t="e">
        <f t="array" ref="E533">STDEV(IF( [1]!tabla1[ACT_ID] = A533, [1]!tabla1[NIVEL]))</f>
        <v>#REF!</v>
      </c>
      <c r="F533" s="8" t="e">
        <f t="array" ref="F533">AVERAGE(IF( [1]!tabla1[ACT_ID] = A533, [1]!tabla1[NO_UTILIZADO]))</f>
        <v>#REF!</v>
      </c>
      <c r="G533">
        <f t="array" ref="G533">COUNT(IF( [1]!tabla1[ACT_ID] = A533, [1]!tabla1[FECHA_DESPACHO]))</f>
        <v>0</v>
      </c>
      <c r="H533" s="2" t="e">
        <f t="shared" si="24"/>
        <v>#REF!</v>
      </c>
      <c r="I533" s="7" t="e">
        <f t="shared" si="25"/>
        <v>#REF!</v>
      </c>
      <c r="J533" s="7" t="e">
        <f t="shared" si="26"/>
        <v>#REF!</v>
      </c>
      <c r="K533" s="9">
        <v>0.5</v>
      </c>
      <c r="L533" s="9"/>
    </row>
    <row r="534" spans="1:12" x14ac:dyDescent="0.25">
      <c r="A534">
        <v>29458</v>
      </c>
      <c r="B534" s="7" t="e">
        <f t="array" ref="B534">MAX(IF( [1]!tabla1[ACT_ID] = A534, [1]!tabla1[max_carga]))</f>
        <v>#REF!</v>
      </c>
      <c r="C534" s="7" t="e">
        <f t="array" ref="C534">AVERAGE(IF( [1]!tabla1[ACT_ID] = A534, [1]!tabla1[NIVEL]))</f>
        <v>#REF!</v>
      </c>
      <c r="D534" s="7" t="e">
        <f t="array" ref="D534">MEDIAN(IF( [1]!tabla1[ACT_ID] = A534, [1]!tabla1[NIVEL]))</f>
        <v>#REF!</v>
      </c>
      <c r="E534" s="7" t="e">
        <f t="array" ref="E534">STDEV(IF( [1]!tabla1[ACT_ID] = A534, [1]!tabla1[NIVEL]))</f>
        <v>#REF!</v>
      </c>
      <c r="F534" s="8" t="e">
        <f t="array" ref="F534">AVERAGE(IF( [1]!tabla1[ACT_ID] = A534, [1]!tabla1[NO_UTILIZADO]))</f>
        <v>#REF!</v>
      </c>
      <c r="G534">
        <f t="array" ref="G534">COUNT(IF( [1]!tabla1[ACT_ID] = A534, [1]!tabla1[FECHA_DESPACHO]))</f>
        <v>0</v>
      </c>
      <c r="H534" s="2" t="e">
        <f t="shared" si="24"/>
        <v>#REF!</v>
      </c>
      <c r="I534" s="7" t="e">
        <f t="shared" si="25"/>
        <v>#REF!</v>
      </c>
      <c r="J534" s="7" t="e">
        <f t="shared" si="26"/>
        <v>#REF!</v>
      </c>
      <c r="K534" s="9">
        <v>0.5</v>
      </c>
      <c r="L534" s="9"/>
    </row>
    <row r="535" spans="1:12" x14ac:dyDescent="0.25">
      <c r="A535">
        <v>29459</v>
      </c>
      <c r="B535" s="7" t="e">
        <f t="array" ref="B535">MAX(IF( [1]!tabla1[ACT_ID] = A535, [1]!tabla1[max_carga]))</f>
        <v>#REF!</v>
      </c>
      <c r="C535" s="7" t="e">
        <f t="array" ref="C535">AVERAGE(IF( [1]!tabla1[ACT_ID] = A535, [1]!tabla1[NIVEL]))</f>
        <v>#REF!</v>
      </c>
      <c r="D535" s="7" t="e">
        <f t="array" ref="D535">MEDIAN(IF( [1]!tabla1[ACT_ID] = A535, [1]!tabla1[NIVEL]))</f>
        <v>#REF!</v>
      </c>
      <c r="E535" s="7" t="e">
        <f t="array" ref="E535">STDEV(IF( [1]!tabla1[ACT_ID] = A535, [1]!tabla1[NIVEL]))</f>
        <v>#REF!</v>
      </c>
      <c r="F535" s="8" t="e">
        <f t="array" ref="F535">AVERAGE(IF( [1]!tabla1[ACT_ID] = A535, [1]!tabla1[NO_UTILIZADO]))</f>
        <v>#REF!</v>
      </c>
      <c r="G535">
        <f t="array" ref="G535">COUNT(IF( [1]!tabla1[ACT_ID] = A535, [1]!tabla1[FECHA_DESPACHO]))</f>
        <v>0</v>
      </c>
      <c r="H535" s="2" t="e">
        <f t="shared" si="24"/>
        <v>#REF!</v>
      </c>
      <c r="I535" s="7" t="e">
        <f t="shared" si="25"/>
        <v>#REF!</v>
      </c>
      <c r="J535" s="7" t="e">
        <f t="shared" si="26"/>
        <v>#REF!</v>
      </c>
      <c r="K535" s="9">
        <v>0.5</v>
      </c>
      <c r="L535" s="9"/>
    </row>
    <row r="536" spans="1:12" x14ac:dyDescent="0.25">
      <c r="A536">
        <v>29460</v>
      </c>
      <c r="B536" s="7" t="e">
        <f t="array" ref="B536">MAX(IF( [1]!tabla1[ACT_ID] = A536, [1]!tabla1[max_carga]))</f>
        <v>#REF!</v>
      </c>
      <c r="C536" s="7" t="e">
        <f t="array" ref="C536">AVERAGE(IF( [1]!tabla1[ACT_ID] = A536, [1]!tabla1[NIVEL]))</f>
        <v>#REF!</v>
      </c>
      <c r="D536" s="7" t="e">
        <f t="array" ref="D536">MEDIAN(IF( [1]!tabla1[ACT_ID] = A536, [1]!tabla1[NIVEL]))</f>
        <v>#REF!</v>
      </c>
      <c r="E536" s="7" t="e">
        <f t="array" ref="E536">STDEV(IF( [1]!tabla1[ACT_ID] = A536, [1]!tabla1[NIVEL]))</f>
        <v>#REF!</v>
      </c>
      <c r="F536" s="8" t="e">
        <f t="array" ref="F536">AVERAGE(IF( [1]!tabla1[ACT_ID] = A536, [1]!tabla1[NO_UTILIZADO]))</f>
        <v>#REF!</v>
      </c>
      <c r="G536">
        <f t="array" ref="G536">COUNT(IF( [1]!tabla1[ACT_ID] = A536, [1]!tabla1[FECHA_DESPACHO]))</f>
        <v>0</v>
      </c>
      <c r="H536" s="2" t="e">
        <f t="shared" si="24"/>
        <v>#REF!</v>
      </c>
      <c r="I536" s="7" t="e">
        <f t="shared" si="25"/>
        <v>#REF!</v>
      </c>
      <c r="J536" s="7" t="e">
        <f t="shared" si="26"/>
        <v>#REF!</v>
      </c>
      <c r="K536" s="9">
        <v>0.5</v>
      </c>
      <c r="L536" s="9"/>
    </row>
    <row r="537" spans="1:12" x14ac:dyDescent="0.25">
      <c r="A537">
        <v>29461</v>
      </c>
      <c r="B537" s="7" t="e">
        <f t="array" ref="B537">MAX(IF( [1]!tabla1[ACT_ID] = A537, [1]!tabla1[max_carga]))</f>
        <v>#REF!</v>
      </c>
      <c r="C537" s="7" t="e">
        <f t="array" ref="C537">AVERAGE(IF( [1]!tabla1[ACT_ID] = A537, [1]!tabla1[NIVEL]))</f>
        <v>#REF!</v>
      </c>
      <c r="D537" s="7" t="e">
        <f t="array" ref="D537">MEDIAN(IF( [1]!tabla1[ACT_ID] = A537, [1]!tabla1[NIVEL]))</f>
        <v>#REF!</v>
      </c>
      <c r="E537" s="7" t="e">
        <f t="array" ref="E537">STDEV(IF( [1]!tabla1[ACT_ID] = A537, [1]!tabla1[NIVEL]))</f>
        <v>#REF!</v>
      </c>
      <c r="F537" s="8" t="e">
        <f t="array" ref="F537">AVERAGE(IF( [1]!tabla1[ACT_ID] = A537, [1]!tabla1[NO_UTILIZADO]))</f>
        <v>#REF!</v>
      </c>
      <c r="G537">
        <f t="array" ref="G537">COUNT(IF( [1]!tabla1[ACT_ID] = A537, [1]!tabla1[FECHA_DESPACHO]))</f>
        <v>0</v>
      </c>
      <c r="H537" s="2" t="e">
        <f t="shared" si="24"/>
        <v>#REF!</v>
      </c>
      <c r="I537" s="7" t="e">
        <f t="shared" si="25"/>
        <v>#REF!</v>
      </c>
      <c r="J537" s="7" t="e">
        <f t="shared" si="26"/>
        <v>#REF!</v>
      </c>
      <c r="K537" s="9">
        <v>0.5</v>
      </c>
      <c r="L537" s="9"/>
    </row>
    <row r="538" spans="1:12" x14ac:dyDescent="0.25">
      <c r="A538">
        <v>29462</v>
      </c>
      <c r="B538" s="7" t="e">
        <f t="array" ref="B538">MAX(IF( [1]!tabla1[ACT_ID] = A538, [1]!tabla1[max_carga]))</f>
        <v>#REF!</v>
      </c>
      <c r="C538" s="7" t="e">
        <f t="array" ref="C538">AVERAGE(IF( [1]!tabla1[ACT_ID] = A538, [1]!tabla1[NIVEL]))</f>
        <v>#REF!</v>
      </c>
      <c r="D538" s="7" t="e">
        <f t="array" ref="D538">MEDIAN(IF( [1]!tabla1[ACT_ID] = A538, [1]!tabla1[NIVEL]))</f>
        <v>#REF!</v>
      </c>
      <c r="E538" s="7" t="e">
        <f t="array" ref="E538">STDEV(IF( [1]!tabla1[ACT_ID] = A538, [1]!tabla1[NIVEL]))</f>
        <v>#REF!</v>
      </c>
      <c r="F538" s="8" t="e">
        <f t="array" ref="F538">AVERAGE(IF( [1]!tabla1[ACT_ID] = A538, [1]!tabla1[NO_UTILIZADO]))</f>
        <v>#REF!</v>
      </c>
      <c r="G538">
        <f t="array" ref="G538">COUNT(IF( [1]!tabla1[ACT_ID] = A538, [1]!tabla1[FECHA_DESPACHO]))</f>
        <v>0</v>
      </c>
      <c r="H538" s="2" t="e">
        <f t="shared" si="24"/>
        <v>#REF!</v>
      </c>
      <c r="I538" s="7" t="e">
        <f t="shared" si="25"/>
        <v>#REF!</v>
      </c>
      <c r="J538" s="7" t="e">
        <f t="shared" si="26"/>
        <v>#REF!</v>
      </c>
      <c r="K538" s="9">
        <v>0.5</v>
      </c>
      <c r="L538" s="9"/>
    </row>
    <row r="539" spans="1:12" x14ac:dyDescent="0.25">
      <c r="A539">
        <v>29463</v>
      </c>
      <c r="B539" s="7" t="e">
        <f t="array" ref="B539">MAX(IF( [1]!tabla1[ACT_ID] = A539, [1]!tabla1[max_carga]))</f>
        <v>#REF!</v>
      </c>
      <c r="C539" s="7" t="e">
        <f t="array" ref="C539">AVERAGE(IF( [1]!tabla1[ACT_ID] = A539, [1]!tabla1[NIVEL]))</f>
        <v>#REF!</v>
      </c>
      <c r="D539" s="7" t="e">
        <f t="array" ref="D539">MEDIAN(IF( [1]!tabla1[ACT_ID] = A539, [1]!tabla1[NIVEL]))</f>
        <v>#REF!</v>
      </c>
      <c r="E539" s="7" t="e">
        <f t="array" ref="E539">STDEV(IF( [1]!tabla1[ACT_ID] = A539, [1]!tabla1[NIVEL]))</f>
        <v>#REF!</v>
      </c>
      <c r="F539" s="8" t="e">
        <f t="array" ref="F539">AVERAGE(IF( [1]!tabla1[ACT_ID] = A539, [1]!tabla1[NO_UTILIZADO]))</f>
        <v>#REF!</v>
      </c>
      <c r="G539">
        <f t="array" ref="G539">COUNT(IF( [1]!tabla1[ACT_ID] = A539, [1]!tabla1[FECHA_DESPACHO]))</f>
        <v>0</v>
      </c>
      <c r="H539" s="2" t="e">
        <f t="shared" si="24"/>
        <v>#REF!</v>
      </c>
      <c r="I539" s="7" t="e">
        <f t="shared" si="25"/>
        <v>#REF!</v>
      </c>
      <c r="J539" s="7" t="e">
        <f t="shared" si="26"/>
        <v>#REF!</v>
      </c>
      <c r="K539" s="9">
        <v>0.5</v>
      </c>
      <c r="L539" s="9"/>
    </row>
    <row r="540" spans="1:12" x14ac:dyDescent="0.25">
      <c r="A540">
        <v>29464</v>
      </c>
      <c r="B540" s="7" t="e">
        <f t="array" ref="B540">MAX(IF( [1]!tabla1[ACT_ID] = A540, [1]!tabla1[max_carga]))</f>
        <v>#REF!</v>
      </c>
      <c r="C540" s="7" t="e">
        <f t="array" ref="C540">AVERAGE(IF( [1]!tabla1[ACT_ID] = A540, [1]!tabla1[NIVEL]))</f>
        <v>#REF!</v>
      </c>
      <c r="D540" s="7" t="e">
        <f t="array" ref="D540">MEDIAN(IF( [1]!tabla1[ACT_ID] = A540, [1]!tabla1[NIVEL]))</f>
        <v>#REF!</v>
      </c>
      <c r="E540" s="7" t="e">
        <f t="array" ref="E540">STDEV(IF( [1]!tabla1[ACT_ID] = A540, [1]!tabla1[NIVEL]))</f>
        <v>#REF!</v>
      </c>
      <c r="F540" s="8" t="e">
        <f t="array" ref="F540">AVERAGE(IF( [1]!tabla1[ACT_ID] = A540, [1]!tabla1[NO_UTILIZADO]))</f>
        <v>#REF!</v>
      </c>
      <c r="G540">
        <f t="array" ref="G540">COUNT(IF( [1]!tabla1[ACT_ID] = A540, [1]!tabla1[FECHA_DESPACHO]))</f>
        <v>0</v>
      </c>
      <c r="H540" s="2" t="e">
        <f t="shared" si="24"/>
        <v>#REF!</v>
      </c>
      <c r="I540" s="7" t="e">
        <f t="shared" si="25"/>
        <v>#REF!</v>
      </c>
      <c r="J540" s="7" t="e">
        <f t="shared" si="26"/>
        <v>#REF!</v>
      </c>
      <c r="K540" s="9">
        <v>0.5</v>
      </c>
      <c r="L540" s="9"/>
    </row>
    <row r="541" spans="1:12" x14ac:dyDescent="0.25">
      <c r="A541">
        <v>2947</v>
      </c>
      <c r="B541" s="7" t="e">
        <f t="array" ref="B541">MAX(IF( [1]!tabla1[ACT_ID] = A541, [1]!tabla1[max_carga]))</f>
        <v>#REF!</v>
      </c>
      <c r="C541" s="7" t="e">
        <f t="array" ref="C541">AVERAGE(IF( [1]!tabla1[ACT_ID] = A541, [1]!tabla1[NIVEL]))</f>
        <v>#REF!</v>
      </c>
      <c r="D541" s="7" t="e">
        <f t="array" ref="D541">MEDIAN(IF( [1]!tabla1[ACT_ID] = A541, [1]!tabla1[NIVEL]))</f>
        <v>#REF!</v>
      </c>
      <c r="E541" s="7" t="e">
        <f t="array" ref="E541">STDEV(IF( [1]!tabla1[ACT_ID] = A541, [1]!tabla1[NIVEL]))</f>
        <v>#REF!</v>
      </c>
      <c r="F541" s="8" t="e">
        <f t="array" ref="F541">AVERAGE(IF( [1]!tabla1[ACT_ID] = A541, [1]!tabla1[NO_UTILIZADO]))</f>
        <v>#REF!</v>
      </c>
      <c r="G541">
        <f t="array" ref="G541">COUNT(IF( [1]!tabla1[ACT_ID] = A541, [1]!tabla1[FECHA_DESPACHO]))</f>
        <v>0</v>
      </c>
      <c r="H541" s="2" t="e">
        <f t="shared" si="24"/>
        <v>#REF!</v>
      </c>
      <c r="I541" s="7" t="e">
        <f t="shared" si="25"/>
        <v>#REF!</v>
      </c>
      <c r="J541" s="7" t="e">
        <f t="shared" si="26"/>
        <v>#REF!</v>
      </c>
      <c r="K541" s="9">
        <v>0.5</v>
      </c>
      <c r="L541" s="9"/>
    </row>
    <row r="542" spans="1:12" x14ac:dyDescent="0.25">
      <c r="A542">
        <v>29476</v>
      </c>
      <c r="B542" s="7" t="e">
        <f t="array" ref="B542">MAX(IF( [1]!tabla1[ACT_ID] = A542, [1]!tabla1[max_carga]))</f>
        <v>#REF!</v>
      </c>
      <c r="C542" s="7" t="e">
        <f t="array" ref="C542">AVERAGE(IF( [1]!tabla1[ACT_ID] = A542, [1]!tabla1[NIVEL]))</f>
        <v>#REF!</v>
      </c>
      <c r="D542" s="7" t="e">
        <f t="array" ref="D542">MEDIAN(IF( [1]!tabla1[ACT_ID] = A542, [1]!tabla1[NIVEL]))</f>
        <v>#REF!</v>
      </c>
      <c r="E542" s="7" t="e">
        <f t="array" ref="E542">STDEV(IF( [1]!tabla1[ACT_ID] = A542, [1]!tabla1[NIVEL]))</f>
        <v>#REF!</v>
      </c>
      <c r="F542" s="8" t="e">
        <f t="array" ref="F542">AVERAGE(IF( [1]!tabla1[ACT_ID] = A542, [1]!tabla1[NO_UTILIZADO]))</f>
        <v>#REF!</v>
      </c>
      <c r="G542">
        <f t="array" ref="G542">COUNT(IF( [1]!tabla1[ACT_ID] = A542, [1]!tabla1[FECHA_DESPACHO]))</f>
        <v>0</v>
      </c>
      <c r="H542" s="2" t="e">
        <f t="shared" si="24"/>
        <v>#REF!</v>
      </c>
      <c r="I542" s="7" t="e">
        <f t="shared" si="25"/>
        <v>#REF!</v>
      </c>
      <c r="J542" s="7" t="e">
        <f t="shared" si="26"/>
        <v>#REF!</v>
      </c>
      <c r="K542" s="9">
        <v>0.5</v>
      </c>
      <c r="L542" s="9"/>
    </row>
    <row r="543" spans="1:12" x14ac:dyDescent="0.25">
      <c r="A543">
        <v>29478</v>
      </c>
      <c r="B543" s="7" t="e">
        <f t="array" ref="B543">MAX(IF( [1]!tabla1[ACT_ID] = A543, [1]!tabla1[max_carga]))</f>
        <v>#REF!</v>
      </c>
      <c r="C543" s="7" t="e">
        <f t="array" ref="C543">AVERAGE(IF( [1]!tabla1[ACT_ID] = A543, [1]!tabla1[NIVEL]))</f>
        <v>#REF!</v>
      </c>
      <c r="D543" s="7" t="e">
        <f t="array" ref="D543">MEDIAN(IF( [1]!tabla1[ACT_ID] = A543, [1]!tabla1[NIVEL]))</f>
        <v>#REF!</v>
      </c>
      <c r="E543" s="7" t="e">
        <f t="array" ref="E543">STDEV(IF( [1]!tabla1[ACT_ID] = A543, [1]!tabla1[NIVEL]))</f>
        <v>#REF!</v>
      </c>
      <c r="F543" s="8" t="e">
        <f t="array" ref="F543">AVERAGE(IF( [1]!tabla1[ACT_ID] = A543, [1]!tabla1[NO_UTILIZADO]))</f>
        <v>#REF!</v>
      </c>
      <c r="G543">
        <f t="array" ref="G543">COUNT(IF( [1]!tabla1[ACT_ID] = A543, [1]!tabla1[FECHA_DESPACHO]))</f>
        <v>0</v>
      </c>
      <c r="H543" s="2" t="e">
        <f t="shared" si="24"/>
        <v>#REF!</v>
      </c>
      <c r="I543" s="7" t="e">
        <f t="shared" si="25"/>
        <v>#REF!</v>
      </c>
      <c r="J543" s="7" t="e">
        <f t="shared" si="26"/>
        <v>#REF!</v>
      </c>
      <c r="K543" s="9">
        <v>0.5</v>
      </c>
      <c r="L543" s="9"/>
    </row>
    <row r="544" spans="1:12" x14ac:dyDescent="0.25">
      <c r="A544">
        <v>29490</v>
      </c>
      <c r="B544" s="7" t="e">
        <f t="array" ref="B544">MAX(IF( [1]!tabla1[ACT_ID] = A544, [1]!tabla1[max_carga]))</f>
        <v>#REF!</v>
      </c>
      <c r="C544" s="7" t="e">
        <f t="array" ref="C544">AVERAGE(IF( [1]!tabla1[ACT_ID] = A544, [1]!tabla1[NIVEL]))</f>
        <v>#REF!</v>
      </c>
      <c r="D544" s="7" t="e">
        <f t="array" ref="D544">MEDIAN(IF( [1]!tabla1[ACT_ID] = A544, [1]!tabla1[NIVEL]))</f>
        <v>#REF!</v>
      </c>
      <c r="E544" s="7" t="e">
        <f t="array" ref="E544">STDEV(IF( [1]!tabla1[ACT_ID] = A544, [1]!tabla1[NIVEL]))</f>
        <v>#REF!</v>
      </c>
      <c r="F544" s="8" t="e">
        <f t="array" ref="F544">AVERAGE(IF( [1]!tabla1[ACT_ID] = A544, [1]!tabla1[NO_UTILIZADO]))</f>
        <v>#REF!</v>
      </c>
      <c r="G544">
        <f t="array" ref="G544">COUNT(IF( [1]!tabla1[ACT_ID] = A544, [1]!tabla1[FECHA_DESPACHO]))</f>
        <v>0</v>
      </c>
      <c r="H544" s="2" t="e">
        <f t="shared" si="24"/>
        <v>#REF!</v>
      </c>
      <c r="I544" s="7" t="e">
        <f t="shared" si="25"/>
        <v>#REF!</v>
      </c>
      <c r="J544" s="7" t="e">
        <f t="shared" si="26"/>
        <v>#REF!</v>
      </c>
      <c r="K544" s="9">
        <v>0.5</v>
      </c>
      <c r="L544" s="9"/>
    </row>
    <row r="545" spans="1:12" x14ac:dyDescent="0.25">
      <c r="A545">
        <v>29491</v>
      </c>
      <c r="B545" s="7" t="e">
        <f t="array" ref="B545">MAX(IF( [1]!tabla1[ACT_ID] = A545, [1]!tabla1[max_carga]))</f>
        <v>#REF!</v>
      </c>
      <c r="C545" s="7" t="e">
        <f t="array" ref="C545">AVERAGE(IF( [1]!tabla1[ACT_ID] = A545, [1]!tabla1[NIVEL]))</f>
        <v>#REF!</v>
      </c>
      <c r="D545" s="7" t="e">
        <f t="array" ref="D545">MEDIAN(IF( [1]!tabla1[ACT_ID] = A545, [1]!tabla1[NIVEL]))</f>
        <v>#REF!</v>
      </c>
      <c r="E545" s="7" t="e">
        <f t="array" ref="E545">STDEV(IF( [1]!tabla1[ACT_ID] = A545, [1]!tabla1[NIVEL]))</f>
        <v>#REF!</v>
      </c>
      <c r="F545" s="8" t="e">
        <f t="array" ref="F545">AVERAGE(IF( [1]!tabla1[ACT_ID] = A545, [1]!tabla1[NO_UTILIZADO]))</f>
        <v>#REF!</v>
      </c>
      <c r="G545">
        <f t="array" ref="G545">COUNT(IF( [1]!tabla1[ACT_ID] = A545, [1]!tabla1[FECHA_DESPACHO]))</f>
        <v>0</v>
      </c>
      <c r="H545" s="2" t="e">
        <f t="shared" si="24"/>
        <v>#REF!</v>
      </c>
      <c r="I545" s="7" t="e">
        <f t="shared" si="25"/>
        <v>#REF!</v>
      </c>
      <c r="J545" s="7" t="e">
        <f t="shared" si="26"/>
        <v>#REF!</v>
      </c>
      <c r="K545" s="9">
        <v>0.5</v>
      </c>
      <c r="L545" s="9"/>
    </row>
    <row r="546" spans="1:12" x14ac:dyDescent="0.25">
      <c r="A546">
        <v>29492</v>
      </c>
      <c r="B546" s="7" t="e">
        <f t="array" ref="B546">MAX(IF( [1]!tabla1[ACT_ID] = A546, [1]!tabla1[max_carga]))</f>
        <v>#REF!</v>
      </c>
      <c r="C546" s="7" t="e">
        <f t="array" ref="C546">AVERAGE(IF( [1]!tabla1[ACT_ID] = A546, [1]!tabla1[NIVEL]))</f>
        <v>#REF!</v>
      </c>
      <c r="D546" s="7" t="e">
        <f t="array" ref="D546">MEDIAN(IF( [1]!tabla1[ACT_ID] = A546, [1]!tabla1[NIVEL]))</f>
        <v>#REF!</v>
      </c>
      <c r="E546" s="7" t="e">
        <f t="array" ref="E546">STDEV(IF( [1]!tabla1[ACT_ID] = A546, [1]!tabla1[NIVEL]))</f>
        <v>#REF!</v>
      </c>
      <c r="F546" s="8" t="e">
        <f t="array" ref="F546">AVERAGE(IF( [1]!tabla1[ACT_ID] = A546, [1]!tabla1[NO_UTILIZADO]))</f>
        <v>#REF!</v>
      </c>
      <c r="G546">
        <f t="array" ref="G546">COUNT(IF( [1]!tabla1[ACT_ID] = A546, [1]!tabla1[FECHA_DESPACHO]))</f>
        <v>0</v>
      </c>
      <c r="H546" s="2" t="e">
        <f t="shared" si="24"/>
        <v>#REF!</v>
      </c>
      <c r="I546" s="7" t="e">
        <f t="shared" si="25"/>
        <v>#REF!</v>
      </c>
      <c r="J546" s="7" t="e">
        <f t="shared" si="26"/>
        <v>#REF!</v>
      </c>
      <c r="K546" s="9">
        <v>0.5</v>
      </c>
      <c r="L546" s="9"/>
    </row>
    <row r="547" spans="1:12" x14ac:dyDescent="0.25">
      <c r="A547">
        <v>3061</v>
      </c>
      <c r="B547" s="7" t="e">
        <f t="array" ref="B547">MAX(IF( [1]!tabla1[ACT_ID] = A547, [1]!tabla1[max_carga]))</f>
        <v>#REF!</v>
      </c>
      <c r="C547" s="7" t="e">
        <f t="array" ref="C547">AVERAGE(IF( [1]!tabla1[ACT_ID] = A547, [1]!tabla1[NIVEL]))</f>
        <v>#REF!</v>
      </c>
      <c r="D547" s="7" t="e">
        <f t="array" ref="D547">MEDIAN(IF( [1]!tabla1[ACT_ID] = A547, [1]!tabla1[NIVEL]))</f>
        <v>#REF!</v>
      </c>
      <c r="E547" s="7" t="e">
        <f t="array" ref="E547">STDEV(IF( [1]!tabla1[ACT_ID] = A547, [1]!tabla1[NIVEL]))</f>
        <v>#REF!</v>
      </c>
      <c r="F547" s="8" t="e">
        <f t="array" ref="F547">AVERAGE(IF( [1]!tabla1[ACT_ID] = A547, [1]!tabla1[NO_UTILIZADO]))</f>
        <v>#REF!</v>
      </c>
      <c r="G547">
        <f t="array" ref="G547">COUNT(IF( [1]!tabla1[ACT_ID] = A547, [1]!tabla1[FECHA_DESPACHO]))</f>
        <v>0</v>
      </c>
      <c r="H547" s="2" t="e">
        <f t="shared" si="24"/>
        <v>#REF!</v>
      </c>
      <c r="I547" s="7" t="e">
        <f t="shared" si="25"/>
        <v>#REF!</v>
      </c>
      <c r="J547" s="7" t="e">
        <f t="shared" si="26"/>
        <v>#REF!</v>
      </c>
      <c r="K547" s="9">
        <v>0.5</v>
      </c>
      <c r="L547" s="9"/>
    </row>
    <row r="548" spans="1:12" x14ac:dyDescent="0.25">
      <c r="A548">
        <v>30618</v>
      </c>
      <c r="B548" s="7" t="e">
        <f t="array" ref="B548">MAX(IF( [1]!tabla1[ACT_ID] = A548, [1]!tabla1[max_carga]))</f>
        <v>#REF!</v>
      </c>
      <c r="C548" s="7" t="e">
        <f t="array" ref="C548">AVERAGE(IF( [1]!tabla1[ACT_ID] = A548, [1]!tabla1[NIVEL]))</f>
        <v>#REF!</v>
      </c>
      <c r="D548" s="7" t="e">
        <f t="array" ref="D548">MEDIAN(IF( [1]!tabla1[ACT_ID] = A548, [1]!tabla1[NIVEL]))</f>
        <v>#REF!</v>
      </c>
      <c r="E548" s="7" t="e">
        <f t="array" ref="E548">STDEV(IF( [1]!tabla1[ACT_ID] = A548, [1]!tabla1[NIVEL]))</f>
        <v>#REF!</v>
      </c>
      <c r="F548" s="8" t="e">
        <f t="array" ref="F548">AVERAGE(IF( [1]!tabla1[ACT_ID] = A548, [1]!tabla1[NO_UTILIZADO]))</f>
        <v>#REF!</v>
      </c>
      <c r="G548">
        <f t="array" ref="G548">COUNT(IF( [1]!tabla1[ACT_ID] = A548, [1]!tabla1[FECHA_DESPACHO]))</f>
        <v>0</v>
      </c>
      <c r="H548" s="2" t="e">
        <f t="shared" si="24"/>
        <v>#REF!</v>
      </c>
      <c r="I548" s="7" t="e">
        <f t="shared" si="25"/>
        <v>#REF!</v>
      </c>
      <c r="J548" s="7" t="e">
        <f t="shared" si="26"/>
        <v>#REF!</v>
      </c>
      <c r="K548" s="9">
        <v>0.5</v>
      </c>
      <c r="L548" s="9"/>
    </row>
    <row r="549" spans="1:12" x14ac:dyDescent="0.25">
      <c r="A549">
        <v>30619</v>
      </c>
      <c r="B549" s="7" t="e">
        <f t="array" ref="B549">MAX(IF( [1]!tabla1[ACT_ID] = A549, [1]!tabla1[max_carga]))</f>
        <v>#REF!</v>
      </c>
      <c r="C549" s="7" t="e">
        <f t="array" ref="C549">AVERAGE(IF( [1]!tabla1[ACT_ID] = A549, [1]!tabla1[NIVEL]))</f>
        <v>#REF!</v>
      </c>
      <c r="D549" s="7" t="e">
        <f t="array" ref="D549">MEDIAN(IF( [1]!tabla1[ACT_ID] = A549, [1]!tabla1[NIVEL]))</f>
        <v>#REF!</v>
      </c>
      <c r="E549" s="7" t="e">
        <f t="array" ref="E549">STDEV(IF( [1]!tabla1[ACT_ID] = A549, [1]!tabla1[NIVEL]))</f>
        <v>#REF!</v>
      </c>
      <c r="F549" s="8" t="e">
        <f t="array" ref="F549">AVERAGE(IF( [1]!tabla1[ACT_ID] = A549, [1]!tabla1[NO_UTILIZADO]))</f>
        <v>#REF!</v>
      </c>
      <c r="G549">
        <f t="array" ref="G549">COUNT(IF( [1]!tabla1[ACT_ID] = A549, [1]!tabla1[FECHA_DESPACHO]))</f>
        <v>0</v>
      </c>
      <c r="H549" s="2" t="e">
        <f t="shared" si="24"/>
        <v>#REF!</v>
      </c>
      <c r="I549" s="7" t="e">
        <f t="shared" si="25"/>
        <v>#REF!</v>
      </c>
      <c r="J549" s="7" t="e">
        <f t="shared" si="26"/>
        <v>#REF!</v>
      </c>
      <c r="K549" s="9">
        <v>0.5</v>
      </c>
      <c r="L549" s="9"/>
    </row>
    <row r="550" spans="1:12" x14ac:dyDescent="0.25">
      <c r="A550">
        <v>3062</v>
      </c>
      <c r="B550" s="7" t="e">
        <f t="array" ref="B550">MAX(IF( [1]!tabla1[ACT_ID] = A550, [1]!tabla1[max_carga]))</f>
        <v>#REF!</v>
      </c>
      <c r="C550" s="7" t="e">
        <f t="array" ref="C550">AVERAGE(IF( [1]!tabla1[ACT_ID] = A550, [1]!tabla1[NIVEL]))</f>
        <v>#REF!</v>
      </c>
      <c r="D550" s="7" t="e">
        <f t="array" ref="D550">MEDIAN(IF( [1]!tabla1[ACT_ID] = A550, [1]!tabla1[NIVEL]))</f>
        <v>#REF!</v>
      </c>
      <c r="E550" s="7" t="e">
        <f t="array" ref="E550">STDEV(IF( [1]!tabla1[ACT_ID] = A550, [1]!tabla1[NIVEL]))</f>
        <v>#REF!</v>
      </c>
      <c r="F550" s="8" t="e">
        <f t="array" ref="F550">AVERAGE(IF( [1]!tabla1[ACT_ID] = A550, [1]!tabla1[NO_UTILIZADO]))</f>
        <v>#REF!</v>
      </c>
      <c r="G550">
        <f t="array" ref="G550">COUNT(IF( [1]!tabla1[ACT_ID] = A550, [1]!tabla1[FECHA_DESPACHO]))</f>
        <v>0</v>
      </c>
      <c r="H550" s="2" t="e">
        <f t="shared" si="24"/>
        <v>#REF!</v>
      </c>
      <c r="I550" s="7" t="e">
        <f t="shared" si="25"/>
        <v>#REF!</v>
      </c>
      <c r="J550" s="7" t="e">
        <f t="shared" si="26"/>
        <v>#REF!</v>
      </c>
      <c r="K550" s="9">
        <v>0.5</v>
      </c>
      <c r="L550" s="9"/>
    </row>
    <row r="551" spans="1:12" x14ac:dyDescent="0.25">
      <c r="A551">
        <v>30620</v>
      </c>
      <c r="B551" s="7" t="e">
        <f t="array" ref="B551">MAX(IF( [1]!tabla1[ACT_ID] = A551, [1]!tabla1[max_carga]))</f>
        <v>#REF!</v>
      </c>
      <c r="C551" s="7" t="e">
        <f t="array" ref="C551">AVERAGE(IF( [1]!tabla1[ACT_ID] = A551, [1]!tabla1[NIVEL]))</f>
        <v>#REF!</v>
      </c>
      <c r="D551" s="7" t="e">
        <f t="array" ref="D551">MEDIAN(IF( [1]!tabla1[ACT_ID] = A551, [1]!tabla1[NIVEL]))</f>
        <v>#REF!</v>
      </c>
      <c r="E551" s="7" t="e">
        <f t="array" ref="E551">STDEV(IF( [1]!tabla1[ACT_ID] = A551, [1]!tabla1[NIVEL]))</f>
        <v>#REF!</v>
      </c>
      <c r="F551" s="8" t="e">
        <f t="array" ref="F551">AVERAGE(IF( [1]!tabla1[ACT_ID] = A551, [1]!tabla1[NO_UTILIZADO]))</f>
        <v>#REF!</v>
      </c>
      <c r="G551">
        <f t="array" ref="G551">COUNT(IF( [1]!tabla1[ACT_ID] = A551, [1]!tabla1[FECHA_DESPACHO]))</f>
        <v>0</v>
      </c>
      <c r="H551" s="2" t="e">
        <f t="shared" si="24"/>
        <v>#REF!</v>
      </c>
      <c r="I551" s="7" t="e">
        <f t="shared" si="25"/>
        <v>#REF!</v>
      </c>
      <c r="J551" s="7" t="e">
        <f t="shared" si="26"/>
        <v>#REF!</v>
      </c>
      <c r="K551" s="9">
        <v>0.5</v>
      </c>
      <c r="L551" s="9"/>
    </row>
    <row r="552" spans="1:12" x14ac:dyDescent="0.25">
      <c r="A552">
        <v>3071</v>
      </c>
      <c r="B552" s="7" t="e">
        <f t="array" ref="B552">MAX(IF( [1]!tabla1[ACT_ID] = A552, [1]!tabla1[max_carga]))</f>
        <v>#REF!</v>
      </c>
      <c r="C552" s="7" t="e">
        <f t="array" ref="C552">AVERAGE(IF( [1]!tabla1[ACT_ID] = A552, [1]!tabla1[NIVEL]))</f>
        <v>#REF!</v>
      </c>
      <c r="D552" s="7" t="e">
        <f t="array" ref="D552">MEDIAN(IF( [1]!tabla1[ACT_ID] = A552, [1]!tabla1[NIVEL]))</f>
        <v>#REF!</v>
      </c>
      <c r="E552" s="7" t="e">
        <f t="array" ref="E552">STDEV(IF( [1]!tabla1[ACT_ID] = A552, [1]!tabla1[NIVEL]))</f>
        <v>#REF!</v>
      </c>
      <c r="F552" s="8" t="e">
        <f t="array" ref="F552">AVERAGE(IF( [1]!tabla1[ACT_ID] = A552, [1]!tabla1[NO_UTILIZADO]))</f>
        <v>#REF!</v>
      </c>
      <c r="G552">
        <f t="array" ref="G552">COUNT(IF( [1]!tabla1[ACT_ID] = A552, [1]!tabla1[FECHA_DESPACHO]))</f>
        <v>0</v>
      </c>
      <c r="H552" s="2" t="e">
        <f t="shared" si="24"/>
        <v>#REF!</v>
      </c>
      <c r="I552" s="7" t="e">
        <f t="shared" si="25"/>
        <v>#REF!</v>
      </c>
      <c r="J552" s="7" t="e">
        <f t="shared" si="26"/>
        <v>#REF!</v>
      </c>
      <c r="K552" s="9">
        <v>0.5</v>
      </c>
      <c r="L552" s="9"/>
    </row>
    <row r="553" spans="1:12" x14ac:dyDescent="0.25">
      <c r="A553">
        <v>30714</v>
      </c>
      <c r="B553" s="7" t="e">
        <f t="array" ref="B553">MAX(IF( [1]!tabla1[ACT_ID] = A553, [1]!tabla1[max_carga]))</f>
        <v>#REF!</v>
      </c>
      <c r="C553" s="7" t="e">
        <f t="array" ref="C553">AVERAGE(IF( [1]!tabla1[ACT_ID] = A553, [1]!tabla1[NIVEL]))</f>
        <v>#REF!</v>
      </c>
      <c r="D553" s="7" t="e">
        <f t="array" ref="D553">MEDIAN(IF( [1]!tabla1[ACT_ID] = A553, [1]!tabla1[NIVEL]))</f>
        <v>#REF!</v>
      </c>
      <c r="E553" s="7" t="e">
        <f t="array" ref="E553">STDEV(IF( [1]!tabla1[ACT_ID] = A553, [1]!tabla1[NIVEL]))</f>
        <v>#REF!</v>
      </c>
      <c r="F553" s="8" t="e">
        <f t="array" ref="F553">AVERAGE(IF( [1]!tabla1[ACT_ID] = A553, [1]!tabla1[NO_UTILIZADO]))</f>
        <v>#REF!</v>
      </c>
      <c r="G553">
        <f t="array" ref="G553">COUNT(IF( [1]!tabla1[ACT_ID] = A553, [1]!tabla1[FECHA_DESPACHO]))</f>
        <v>0</v>
      </c>
      <c r="H553" s="2" t="e">
        <f t="shared" si="24"/>
        <v>#REF!</v>
      </c>
      <c r="I553" s="7" t="e">
        <f t="shared" si="25"/>
        <v>#REF!</v>
      </c>
      <c r="J553" s="7" t="e">
        <f t="shared" si="26"/>
        <v>#REF!</v>
      </c>
      <c r="K553" s="9">
        <v>0.5</v>
      </c>
      <c r="L553" s="9"/>
    </row>
    <row r="554" spans="1:12" x14ac:dyDescent="0.25">
      <c r="A554">
        <v>30715</v>
      </c>
      <c r="B554" s="7" t="e">
        <f t="array" ref="B554">MAX(IF( [1]!tabla1[ACT_ID] = A554, [1]!tabla1[max_carga]))</f>
        <v>#REF!</v>
      </c>
      <c r="C554" s="7" t="e">
        <f t="array" ref="C554">AVERAGE(IF( [1]!tabla1[ACT_ID] = A554, [1]!tabla1[NIVEL]))</f>
        <v>#REF!</v>
      </c>
      <c r="D554" s="7" t="e">
        <f t="array" ref="D554">MEDIAN(IF( [1]!tabla1[ACT_ID] = A554, [1]!tabla1[NIVEL]))</f>
        <v>#REF!</v>
      </c>
      <c r="E554" s="7" t="e">
        <f t="array" ref="E554">STDEV(IF( [1]!tabla1[ACT_ID] = A554, [1]!tabla1[NIVEL]))</f>
        <v>#REF!</v>
      </c>
      <c r="F554" s="8" t="e">
        <f t="array" ref="F554">AVERAGE(IF( [1]!tabla1[ACT_ID] = A554, [1]!tabla1[NO_UTILIZADO]))</f>
        <v>#REF!</v>
      </c>
      <c r="G554">
        <f t="array" ref="G554">COUNT(IF( [1]!tabla1[ACT_ID] = A554, [1]!tabla1[FECHA_DESPACHO]))</f>
        <v>0</v>
      </c>
      <c r="H554" s="2" t="e">
        <f t="shared" si="24"/>
        <v>#REF!</v>
      </c>
      <c r="I554" s="7" t="e">
        <f t="shared" si="25"/>
        <v>#REF!</v>
      </c>
      <c r="J554" s="7" t="e">
        <f t="shared" si="26"/>
        <v>#REF!</v>
      </c>
      <c r="K554" s="9">
        <v>0.5</v>
      </c>
      <c r="L554" s="9"/>
    </row>
    <row r="555" spans="1:12" x14ac:dyDescent="0.25">
      <c r="A555">
        <v>30716</v>
      </c>
      <c r="B555" s="7" t="e">
        <f t="array" ref="B555">MAX(IF( [1]!tabla1[ACT_ID] = A555, [1]!tabla1[max_carga]))</f>
        <v>#REF!</v>
      </c>
      <c r="C555" s="7" t="e">
        <f t="array" ref="C555">AVERAGE(IF( [1]!tabla1[ACT_ID] = A555, [1]!tabla1[NIVEL]))</f>
        <v>#REF!</v>
      </c>
      <c r="D555" s="7" t="e">
        <f t="array" ref="D555">MEDIAN(IF( [1]!tabla1[ACT_ID] = A555, [1]!tabla1[NIVEL]))</f>
        <v>#REF!</v>
      </c>
      <c r="E555" s="7" t="e">
        <f t="array" ref="E555">STDEV(IF( [1]!tabla1[ACT_ID] = A555, [1]!tabla1[NIVEL]))</f>
        <v>#REF!</v>
      </c>
      <c r="F555" s="8" t="e">
        <f t="array" ref="F555">AVERAGE(IF( [1]!tabla1[ACT_ID] = A555, [1]!tabla1[NO_UTILIZADO]))</f>
        <v>#REF!</v>
      </c>
      <c r="G555">
        <f t="array" ref="G555">COUNT(IF( [1]!tabla1[ACT_ID] = A555, [1]!tabla1[FECHA_DESPACHO]))</f>
        <v>0</v>
      </c>
      <c r="H555" s="2" t="e">
        <f t="shared" si="24"/>
        <v>#REF!</v>
      </c>
      <c r="I555" s="7" t="e">
        <f t="shared" si="25"/>
        <v>#REF!</v>
      </c>
      <c r="J555" s="7" t="e">
        <f t="shared" si="26"/>
        <v>#REF!</v>
      </c>
      <c r="K555" s="9">
        <v>0.5</v>
      </c>
      <c r="L555" s="9"/>
    </row>
    <row r="556" spans="1:12" x14ac:dyDescent="0.25">
      <c r="A556">
        <v>30717</v>
      </c>
      <c r="B556" s="7" t="e">
        <f t="array" ref="B556">MAX(IF( [1]!tabla1[ACT_ID] = A556, [1]!tabla1[max_carga]))</f>
        <v>#REF!</v>
      </c>
      <c r="C556" s="7" t="e">
        <f t="array" ref="C556">AVERAGE(IF( [1]!tabla1[ACT_ID] = A556, [1]!tabla1[NIVEL]))</f>
        <v>#REF!</v>
      </c>
      <c r="D556" s="7" t="e">
        <f t="array" ref="D556">MEDIAN(IF( [1]!tabla1[ACT_ID] = A556, [1]!tabla1[NIVEL]))</f>
        <v>#REF!</v>
      </c>
      <c r="E556" s="7" t="e">
        <f t="array" ref="E556">STDEV(IF( [1]!tabla1[ACT_ID] = A556, [1]!tabla1[NIVEL]))</f>
        <v>#REF!</v>
      </c>
      <c r="F556" s="8" t="e">
        <f t="array" ref="F556">AVERAGE(IF( [1]!tabla1[ACT_ID] = A556, [1]!tabla1[NO_UTILIZADO]))</f>
        <v>#REF!</v>
      </c>
      <c r="G556">
        <f t="array" ref="G556">COUNT(IF( [1]!tabla1[ACT_ID] = A556, [1]!tabla1[FECHA_DESPACHO]))</f>
        <v>0</v>
      </c>
      <c r="H556" s="2" t="e">
        <f t="shared" si="24"/>
        <v>#REF!</v>
      </c>
      <c r="I556" s="7" t="e">
        <f t="shared" si="25"/>
        <v>#REF!</v>
      </c>
      <c r="J556" s="7" t="e">
        <f t="shared" si="26"/>
        <v>#REF!</v>
      </c>
      <c r="K556" s="9">
        <v>0.5</v>
      </c>
      <c r="L556" s="9"/>
    </row>
    <row r="557" spans="1:12" x14ac:dyDescent="0.25">
      <c r="A557">
        <v>3072</v>
      </c>
      <c r="B557" s="7" t="e">
        <f t="array" ref="B557">MAX(IF( [1]!tabla1[ACT_ID] = A557, [1]!tabla1[max_carga]))</f>
        <v>#REF!</v>
      </c>
      <c r="C557" s="7" t="e">
        <f t="array" ref="C557">AVERAGE(IF( [1]!tabla1[ACT_ID] = A557, [1]!tabla1[NIVEL]))</f>
        <v>#REF!</v>
      </c>
      <c r="D557" s="7" t="e">
        <f t="array" ref="D557">MEDIAN(IF( [1]!tabla1[ACT_ID] = A557, [1]!tabla1[NIVEL]))</f>
        <v>#REF!</v>
      </c>
      <c r="E557" s="7" t="e">
        <f t="array" ref="E557">STDEV(IF( [1]!tabla1[ACT_ID] = A557, [1]!tabla1[NIVEL]))</f>
        <v>#REF!</v>
      </c>
      <c r="F557" s="8" t="e">
        <f t="array" ref="F557">AVERAGE(IF( [1]!tabla1[ACT_ID] = A557, [1]!tabla1[NO_UTILIZADO]))</f>
        <v>#REF!</v>
      </c>
      <c r="G557">
        <f t="array" ref="G557">COUNT(IF( [1]!tabla1[ACT_ID] = A557, [1]!tabla1[FECHA_DESPACHO]))</f>
        <v>0</v>
      </c>
      <c r="H557" s="2" t="e">
        <f t="shared" si="24"/>
        <v>#REF!</v>
      </c>
      <c r="I557" s="7" t="e">
        <f t="shared" si="25"/>
        <v>#REF!</v>
      </c>
      <c r="J557" s="7" t="e">
        <f t="shared" si="26"/>
        <v>#REF!</v>
      </c>
      <c r="K557" s="9">
        <v>0.5</v>
      </c>
      <c r="L557" s="9"/>
    </row>
    <row r="558" spans="1:12" x14ac:dyDescent="0.25">
      <c r="A558">
        <v>30720</v>
      </c>
      <c r="B558" s="7" t="e">
        <f t="array" ref="B558">MAX(IF( [1]!tabla1[ACT_ID] = A558, [1]!tabla1[max_carga]))</f>
        <v>#REF!</v>
      </c>
      <c r="C558" s="7" t="e">
        <f t="array" ref="C558">AVERAGE(IF( [1]!tabla1[ACT_ID] = A558, [1]!tabla1[NIVEL]))</f>
        <v>#REF!</v>
      </c>
      <c r="D558" s="7" t="e">
        <f t="array" ref="D558">MEDIAN(IF( [1]!tabla1[ACT_ID] = A558, [1]!tabla1[NIVEL]))</f>
        <v>#REF!</v>
      </c>
      <c r="E558" s="7" t="e">
        <f t="array" ref="E558">STDEV(IF( [1]!tabla1[ACT_ID] = A558, [1]!tabla1[NIVEL]))</f>
        <v>#REF!</v>
      </c>
      <c r="F558" s="8" t="e">
        <f t="array" ref="F558">AVERAGE(IF( [1]!tabla1[ACT_ID] = A558, [1]!tabla1[NO_UTILIZADO]))</f>
        <v>#REF!</v>
      </c>
      <c r="G558">
        <f t="array" ref="G558">COUNT(IF( [1]!tabla1[ACT_ID] = A558, [1]!tabla1[FECHA_DESPACHO]))</f>
        <v>0</v>
      </c>
      <c r="H558" s="2" t="e">
        <f t="shared" si="24"/>
        <v>#REF!</v>
      </c>
      <c r="I558" s="7" t="e">
        <f t="shared" si="25"/>
        <v>#REF!</v>
      </c>
      <c r="J558" s="7" t="e">
        <f t="shared" si="26"/>
        <v>#REF!</v>
      </c>
      <c r="K558" s="9">
        <v>0.5</v>
      </c>
      <c r="L558" s="9"/>
    </row>
    <row r="559" spans="1:12" x14ac:dyDescent="0.25">
      <c r="A559">
        <v>30721</v>
      </c>
      <c r="B559" s="7" t="e">
        <f t="array" ref="B559">MAX(IF( [1]!tabla1[ACT_ID] = A559, [1]!tabla1[max_carga]))</f>
        <v>#REF!</v>
      </c>
      <c r="C559" s="7" t="e">
        <f t="array" ref="C559">AVERAGE(IF( [1]!tabla1[ACT_ID] = A559, [1]!tabla1[NIVEL]))</f>
        <v>#REF!</v>
      </c>
      <c r="D559" s="7" t="e">
        <f t="array" ref="D559">MEDIAN(IF( [1]!tabla1[ACT_ID] = A559, [1]!tabla1[NIVEL]))</f>
        <v>#REF!</v>
      </c>
      <c r="E559" s="7" t="e">
        <f t="array" ref="E559">STDEV(IF( [1]!tabla1[ACT_ID] = A559, [1]!tabla1[NIVEL]))</f>
        <v>#REF!</v>
      </c>
      <c r="F559" s="8" t="e">
        <f t="array" ref="F559">AVERAGE(IF( [1]!tabla1[ACT_ID] = A559, [1]!tabla1[NO_UTILIZADO]))</f>
        <v>#REF!</v>
      </c>
      <c r="G559">
        <f t="array" ref="G559">COUNT(IF( [1]!tabla1[ACT_ID] = A559, [1]!tabla1[FECHA_DESPACHO]))</f>
        <v>0</v>
      </c>
      <c r="H559" s="2" t="e">
        <f t="shared" si="24"/>
        <v>#REF!</v>
      </c>
      <c r="I559" s="7" t="e">
        <f t="shared" si="25"/>
        <v>#REF!</v>
      </c>
      <c r="J559" s="7" t="e">
        <f t="shared" si="26"/>
        <v>#REF!</v>
      </c>
      <c r="K559" s="9">
        <v>0.5</v>
      </c>
      <c r="L559" s="9"/>
    </row>
    <row r="560" spans="1:12" x14ac:dyDescent="0.25">
      <c r="A560">
        <v>30722</v>
      </c>
      <c r="B560" s="7" t="e">
        <f t="array" ref="B560">MAX(IF( [1]!tabla1[ACT_ID] = A560, [1]!tabla1[max_carga]))</f>
        <v>#REF!</v>
      </c>
      <c r="C560" s="7" t="e">
        <f t="array" ref="C560">AVERAGE(IF( [1]!tabla1[ACT_ID] = A560, [1]!tabla1[NIVEL]))</f>
        <v>#REF!</v>
      </c>
      <c r="D560" s="7" t="e">
        <f t="array" ref="D560">MEDIAN(IF( [1]!tabla1[ACT_ID] = A560, [1]!tabla1[NIVEL]))</f>
        <v>#REF!</v>
      </c>
      <c r="E560" s="7" t="e">
        <f t="array" ref="E560">STDEV(IF( [1]!tabla1[ACT_ID] = A560, [1]!tabla1[NIVEL]))</f>
        <v>#REF!</v>
      </c>
      <c r="F560" s="8" t="e">
        <f t="array" ref="F560">AVERAGE(IF( [1]!tabla1[ACT_ID] = A560, [1]!tabla1[NO_UTILIZADO]))</f>
        <v>#REF!</v>
      </c>
      <c r="G560">
        <f t="array" ref="G560">COUNT(IF( [1]!tabla1[ACT_ID] = A560, [1]!tabla1[FECHA_DESPACHO]))</f>
        <v>0</v>
      </c>
      <c r="H560" s="2" t="e">
        <f t="shared" si="24"/>
        <v>#REF!</v>
      </c>
      <c r="I560" s="7" t="e">
        <f t="shared" si="25"/>
        <v>#REF!</v>
      </c>
      <c r="J560" s="7" t="e">
        <f t="shared" si="26"/>
        <v>#REF!</v>
      </c>
      <c r="K560" s="9">
        <v>0.5</v>
      </c>
      <c r="L560" s="9"/>
    </row>
    <row r="561" spans="1:12" x14ac:dyDescent="0.25">
      <c r="A561">
        <v>30723</v>
      </c>
      <c r="B561" s="7" t="e">
        <f t="array" ref="B561">MAX(IF( [1]!tabla1[ACT_ID] = A561, [1]!tabla1[max_carga]))</f>
        <v>#REF!</v>
      </c>
      <c r="C561" s="7" t="e">
        <f t="array" ref="C561">AVERAGE(IF( [1]!tabla1[ACT_ID] = A561, [1]!tabla1[NIVEL]))</f>
        <v>#REF!</v>
      </c>
      <c r="D561" s="7" t="e">
        <f t="array" ref="D561">MEDIAN(IF( [1]!tabla1[ACT_ID] = A561, [1]!tabla1[NIVEL]))</f>
        <v>#REF!</v>
      </c>
      <c r="E561" s="7" t="e">
        <f t="array" ref="E561">STDEV(IF( [1]!tabla1[ACT_ID] = A561, [1]!tabla1[NIVEL]))</f>
        <v>#REF!</v>
      </c>
      <c r="F561" s="8" t="e">
        <f t="array" ref="F561">AVERAGE(IF( [1]!tabla1[ACT_ID] = A561, [1]!tabla1[NO_UTILIZADO]))</f>
        <v>#REF!</v>
      </c>
      <c r="G561">
        <f t="array" ref="G561">COUNT(IF( [1]!tabla1[ACT_ID] = A561, [1]!tabla1[FECHA_DESPACHO]))</f>
        <v>0</v>
      </c>
      <c r="H561" s="2" t="e">
        <f t="shared" si="24"/>
        <v>#REF!</v>
      </c>
      <c r="I561" s="7" t="e">
        <f t="shared" si="25"/>
        <v>#REF!</v>
      </c>
      <c r="J561" s="7" t="e">
        <f t="shared" si="26"/>
        <v>#REF!</v>
      </c>
      <c r="K561" s="9">
        <v>0.5</v>
      </c>
      <c r="L561" s="9"/>
    </row>
    <row r="562" spans="1:12" x14ac:dyDescent="0.25">
      <c r="A562">
        <v>30724</v>
      </c>
      <c r="B562" s="7" t="e">
        <f t="array" ref="B562">MAX(IF( [1]!tabla1[ACT_ID] = A562, [1]!tabla1[max_carga]))</f>
        <v>#REF!</v>
      </c>
      <c r="C562" s="7" t="e">
        <f t="array" ref="C562">AVERAGE(IF( [1]!tabla1[ACT_ID] = A562, [1]!tabla1[NIVEL]))</f>
        <v>#REF!</v>
      </c>
      <c r="D562" s="7" t="e">
        <f t="array" ref="D562">MEDIAN(IF( [1]!tabla1[ACT_ID] = A562, [1]!tabla1[NIVEL]))</f>
        <v>#REF!</v>
      </c>
      <c r="E562" s="7" t="e">
        <f t="array" ref="E562">STDEV(IF( [1]!tabla1[ACT_ID] = A562, [1]!tabla1[NIVEL]))</f>
        <v>#REF!</v>
      </c>
      <c r="F562" s="8" t="e">
        <f t="array" ref="F562">AVERAGE(IF( [1]!tabla1[ACT_ID] = A562, [1]!tabla1[NO_UTILIZADO]))</f>
        <v>#REF!</v>
      </c>
      <c r="G562">
        <f t="array" ref="G562">COUNT(IF( [1]!tabla1[ACT_ID] = A562, [1]!tabla1[FECHA_DESPACHO]))</f>
        <v>0</v>
      </c>
      <c r="H562" s="2" t="e">
        <f t="shared" si="24"/>
        <v>#REF!</v>
      </c>
      <c r="I562" s="7" t="e">
        <f t="shared" si="25"/>
        <v>#REF!</v>
      </c>
      <c r="J562" s="7" t="e">
        <f t="shared" si="26"/>
        <v>#REF!</v>
      </c>
      <c r="K562" s="9">
        <v>0.5</v>
      </c>
      <c r="L562" s="9"/>
    </row>
    <row r="563" spans="1:12" x14ac:dyDescent="0.25">
      <c r="A563">
        <v>30725</v>
      </c>
      <c r="B563" s="7" t="e">
        <f t="array" ref="B563">MAX(IF( [1]!tabla1[ACT_ID] = A563, [1]!tabla1[max_carga]))</f>
        <v>#REF!</v>
      </c>
      <c r="C563" s="7" t="e">
        <f t="array" ref="C563">AVERAGE(IF( [1]!tabla1[ACT_ID] = A563, [1]!tabla1[NIVEL]))</f>
        <v>#REF!</v>
      </c>
      <c r="D563" s="7" t="e">
        <f t="array" ref="D563">MEDIAN(IF( [1]!tabla1[ACT_ID] = A563, [1]!tabla1[NIVEL]))</f>
        <v>#REF!</v>
      </c>
      <c r="E563" s="7" t="e">
        <f t="array" ref="E563">STDEV(IF( [1]!tabla1[ACT_ID] = A563, [1]!tabla1[NIVEL]))</f>
        <v>#REF!</v>
      </c>
      <c r="F563" s="8" t="e">
        <f t="array" ref="F563">AVERAGE(IF( [1]!tabla1[ACT_ID] = A563, [1]!tabla1[NO_UTILIZADO]))</f>
        <v>#REF!</v>
      </c>
      <c r="G563">
        <f t="array" ref="G563">COUNT(IF( [1]!tabla1[ACT_ID] = A563, [1]!tabla1[FECHA_DESPACHO]))</f>
        <v>0</v>
      </c>
      <c r="H563" s="2" t="e">
        <f t="shared" si="24"/>
        <v>#REF!</v>
      </c>
      <c r="I563" s="7" t="e">
        <f t="shared" si="25"/>
        <v>#REF!</v>
      </c>
      <c r="J563" s="7" t="e">
        <f t="shared" si="26"/>
        <v>#REF!</v>
      </c>
      <c r="K563" s="9">
        <v>0.5</v>
      </c>
      <c r="L563" s="9"/>
    </row>
    <row r="564" spans="1:12" x14ac:dyDescent="0.25">
      <c r="A564">
        <v>3073</v>
      </c>
      <c r="B564" s="7" t="e">
        <f t="array" ref="B564">MAX(IF( [1]!tabla1[ACT_ID] = A564, [1]!tabla1[max_carga]))</f>
        <v>#REF!</v>
      </c>
      <c r="C564" s="7" t="e">
        <f t="array" ref="C564">AVERAGE(IF( [1]!tabla1[ACT_ID] = A564, [1]!tabla1[NIVEL]))</f>
        <v>#REF!</v>
      </c>
      <c r="D564" s="7" t="e">
        <f t="array" ref="D564">MEDIAN(IF( [1]!tabla1[ACT_ID] = A564, [1]!tabla1[NIVEL]))</f>
        <v>#REF!</v>
      </c>
      <c r="E564" s="7" t="e">
        <f t="array" ref="E564">STDEV(IF( [1]!tabla1[ACT_ID] = A564, [1]!tabla1[NIVEL]))</f>
        <v>#REF!</v>
      </c>
      <c r="F564" s="8" t="e">
        <f t="array" ref="F564">AVERAGE(IF( [1]!tabla1[ACT_ID] = A564, [1]!tabla1[NO_UTILIZADO]))</f>
        <v>#REF!</v>
      </c>
      <c r="G564">
        <f t="array" ref="G564">COUNT(IF( [1]!tabla1[ACT_ID] = A564, [1]!tabla1[FECHA_DESPACHO]))</f>
        <v>0</v>
      </c>
      <c r="H564" s="2" t="e">
        <f t="shared" si="24"/>
        <v>#REF!</v>
      </c>
      <c r="I564" s="7" t="e">
        <f t="shared" si="25"/>
        <v>#REF!</v>
      </c>
      <c r="J564" s="7" t="e">
        <f t="shared" si="26"/>
        <v>#REF!</v>
      </c>
      <c r="K564" s="9">
        <v>0.5</v>
      </c>
      <c r="L564" s="9"/>
    </row>
    <row r="565" spans="1:12" x14ac:dyDescent="0.25">
      <c r="A565">
        <v>3075</v>
      </c>
      <c r="B565" s="7" t="e">
        <f t="array" ref="B565">MAX(IF( [1]!tabla1[ACT_ID] = A565, [1]!tabla1[max_carga]))</f>
        <v>#REF!</v>
      </c>
      <c r="C565" s="7" t="e">
        <f t="array" ref="C565">AVERAGE(IF( [1]!tabla1[ACT_ID] = A565, [1]!tabla1[NIVEL]))</f>
        <v>#REF!</v>
      </c>
      <c r="D565" s="7" t="e">
        <f t="array" ref="D565">MEDIAN(IF( [1]!tabla1[ACT_ID] = A565, [1]!tabla1[NIVEL]))</f>
        <v>#REF!</v>
      </c>
      <c r="E565" s="7" t="e">
        <f t="array" ref="E565">STDEV(IF( [1]!tabla1[ACT_ID] = A565, [1]!tabla1[NIVEL]))</f>
        <v>#REF!</v>
      </c>
      <c r="F565" s="8" t="e">
        <f t="array" ref="F565">AVERAGE(IF( [1]!tabla1[ACT_ID] = A565, [1]!tabla1[NO_UTILIZADO]))</f>
        <v>#REF!</v>
      </c>
      <c r="G565">
        <f t="array" ref="G565">COUNT(IF( [1]!tabla1[ACT_ID] = A565, [1]!tabla1[FECHA_DESPACHO]))</f>
        <v>0</v>
      </c>
      <c r="H565" s="2" t="e">
        <f t="shared" si="24"/>
        <v>#REF!</v>
      </c>
      <c r="I565" s="7" t="e">
        <f t="shared" si="25"/>
        <v>#REF!</v>
      </c>
      <c r="J565" s="7" t="e">
        <f t="shared" si="26"/>
        <v>#REF!</v>
      </c>
      <c r="K565" s="9">
        <v>0.5</v>
      </c>
      <c r="L565" s="9"/>
    </row>
    <row r="566" spans="1:12" x14ac:dyDescent="0.25">
      <c r="A566">
        <v>3076</v>
      </c>
      <c r="B566" s="7" t="e">
        <f t="array" ref="B566">MAX(IF( [1]!tabla1[ACT_ID] = A566, [1]!tabla1[max_carga]))</f>
        <v>#REF!</v>
      </c>
      <c r="C566" s="7" t="e">
        <f t="array" ref="C566">AVERAGE(IF( [1]!tabla1[ACT_ID] = A566, [1]!tabla1[NIVEL]))</f>
        <v>#REF!</v>
      </c>
      <c r="D566" s="7" t="e">
        <f t="array" ref="D566">MEDIAN(IF( [1]!tabla1[ACT_ID] = A566, [1]!tabla1[NIVEL]))</f>
        <v>#REF!</v>
      </c>
      <c r="E566" s="7" t="e">
        <f t="array" ref="E566">STDEV(IF( [1]!tabla1[ACT_ID] = A566, [1]!tabla1[NIVEL]))</f>
        <v>#REF!</v>
      </c>
      <c r="F566" s="8" t="e">
        <f t="array" ref="F566">AVERAGE(IF( [1]!tabla1[ACT_ID] = A566, [1]!tabla1[NO_UTILIZADO]))</f>
        <v>#REF!</v>
      </c>
      <c r="G566">
        <f t="array" ref="G566">COUNT(IF( [1]!tabla1[ACT_ID] = A566, [1]!tabla1[FECHA_DESPACHO]))</f>
        <v>0</v>
      </c>
      <c r="H566" s="2" t="e">
        <f t="shared" si="24"/>
        <v>#REF!</v>
      </c>
      <c r="I566" s="7" t="e">
        <f t="shared" si="25"/>
        <v>#REF!</v>
      </c>
      <c r="J566" s="7" t="e">
        <f t="shared" si="26"/>
        <v>#REF!</v>
      </c>
      <c r="K566" s="9">
        <v>0.5</v>
      </c>
      <c r="L566" s="9"/>
    </row>
    <row r="567" spans="1:12" x14ac:dyDescent="0.25">
      <c r="A567">
        <v>3079</v>
      </c>
      <c r="B567" s="7" t="e">
        <f t="array" ref="B567">MAX(IF( [1]!tabla1[ACT_ID] = A567, [1]!tabla1[max_carga]))</f>
        <v>#REF!</v>
      </c>
      <c r="C567" s="7" t="e">
        <f t="array" ref="C567">AVERAGE(IF( [1]!tabla1[ACT_ID] = A567, [1]!tabla1[NIVEL]))</f>
        <v>#REF!</v>
      </c>
      <c r="D567" s="7" t="e">
        <f t="array" ref="D567">MEDIAN(IF( [1]!tabla1[ACT_ID] = A567, [1]!tabla1[NIVEL]))</f>
        <v>#REF!</v>
      </c>
      <c r="E567" s="7" t="e">
        <f t="array" ref="E567">STDEV(IF( [1]!tabla1[ACT_ID] = A567, [1]!tabla1[NIVEL]))</f>
        <v>#REF!</v>
      </c>
      <c r="F567" s="8" t="e">
        <f t="array" ref="F567">AVERAGE(IF( [1]!tabla1[ACT_ID] = A567, [1]!tabla1[NO_UTILIZADO]))</f>
        <v>#REF!</v>
      </c>
      <c r="G567">
        <f t="array" ref="G567">COUNT(IF( [1]!tabla1[ACT_ID] = A567, [1]!tabla1[FECHA_DESPACHO]))</f>
        <v>0</v>
      </c>
      <c r="H567" s="2" t="e">
        <f t="shared" si="24"/>
        <v>#REF!</v>
      </c>
      <c r="I567" s="7" t="e">
        <f t="shared" si="25"/>
        <v>#REF!</v>
      </c>
      <c r="J567" s="7" t="e">
        <f t="shared" si="26"/>
        <v>#REF!</v>
      </c>
      <c r="K567" s="9">
        <v>0.5</v>
      </c>
      <c r="L567" s="9"/>
    </row>
    <row r="568" spans="1:12" x14ac:dyDescent="0.25">
      <c r="A568">
        <v>31112</v>
      </c>
      <c r="B568" s="7" t="e">
        <f t="array" ref="B568">MAX(IF( [1]!tabla1[ACT_ID] = A568, [1]!tabla1[max_carga]))</f>
        <v>#REF!</v>
      </c>
      <c r="C568" s="7" t="e">
        <f t="array" ref="C568">AVERAGE(IF( [1]!tabla1[ACT_ID] = A568, [1]!tabla1[NIVEL]))</f>
        <v>#REF!</v>
      </c>
      <c r="D568" s="7" t="e">
        <f t="array" ref="D568">MEDIAN(IF( [1]!tabla1[ACT_ID] = A568, [1]!tabla1[NIVEL]))</f>
        <v>#REF!</v>
      </c>
      <c r="E568" s="7" t="e">
        <f t="array" ref="E568">STDEV(IF( [1]!tabla1[ACT_ID] = A568, [1]!tabla1[NIVEL]))</f>
        <v>#REF!</v>
      </c>
      <c r="F568" s="8" t="e">
        <f t="array" ref="F568">AVERAGE(IF( [1]!tabla1[ACT_ID] = A568, [1]!tabla1[NO_UTILIZADO]))</f>
        <v>#REF!</v>
      </c>
      <c r="G568">
        <f t="array" ref="G568">COUNT(IF( [1]!tabla1[ACT_ID] = A568, [1]!tabla1[FECHA_DESPACHO]))</f>
        <v>0</v>
      </c>
      <c r="H568" s="2" t="e">
        <f t="shared" si="24"/>
        <v>#REF!</v>
      </c>
      <c r="I568" s="7" t="e">
        <f t="shared" si="25"/>
        <v>#REF!</v>
      </c>
      <c r="J568" s="7" t="e">
        <f t="shared" si="26"/>
        <v>#REF!</v>
      </c>
      <c r="K568" s="9">
        <v>0.5</v>
      </c>
      <c r="L568" s="9"/>
    </row>
    <row r="569" spans="1:12" x14ac:dyDescent="0.25">
      <c r="A569">
        <v>31113</v>
      </c>
      <c r="B569" s="7" t="e">
        <f t="array" ref="B569">MAX(IF( [1]!tabla1[ACT_ID] = A569, [1]!tabla1[max_carga]))</f>
        <v>#REF!</v>
      </c>
      <c r="C569" s="7" t="e">
        <f t="array" ref="C569">AVERAGE(IF( [1]!tabla1[ACT_ID] = A569, [1]!tabla1[NIVEL]))</f>
        <v>#REF!</v>
      </c>
      <c r="D569" s="7" t="e">
        <f t="array" ref="D569">MEDIAN(IF( [1]!tabla1[ACT_ID] = A569, [1]!tabla1[NIVEL]))</f>
        <v>#REF!</v>
      </c>
      <c r="E569" s="7" t="e">
        <f t="array" ref="E569">STDEV(IF( [1]!tabla1[ACT_ID] = A569, [1]!tabla1[NIVEL]))</f>
        <v>#REF!</v>
      </c>
      <c r="F569" s="8" t="e">
        <f t="array" ref="F569">AVERAGE(IF( [1]!tabla1[ACT_ID] = A569, [1]!tabla1[NO_UTILIZADO]))</f>
        <v>#REF!</v>
      </c>
      <c r="G569">
        <f t="array" ref="G569">COUNT(IF( [1]!tabla1[ACT_ID] = A569, [1]!tabla1[FECHA_DESPACHO]))</f>
        <v>0</v>
      </c>
      <c r="H569" s="2" t="e">
        <f t="shared" si="24"/>
        <v>#REF!</v>
      </c>
      <c r="I569" s="7" t="e">
        <f t="shared" si="25"/>
        <v>#REF!</v>
      </c>
      <c r="J569" s="7" t="e">
        <f t="shared" si="26"/>
        <v>#REF!</v>
      </c>
      <c r="K569" s="9">
        <v>0.5</v>
      </c>
      <c r="L569" s="9"/>
    </row>
    <row r="570" spans="1:12" x14ac:dyDescent="0.25">
      <c r="A570">
        <v>31114</v>
      </c>
      <c r="B570" s="7" t="e">
        <f t="array" ref="B570">MAX(IF( [1]!tabla1[ACT_ID] = A570, [1]!tabla1[max_carga]))</f>
        <v>#REF!</v>
      </c>
      <c r="C570" s="7" t="e">
        <f t="array" ref="C570">AVERAGE(IF( [1]!tabla1[ACT_ID] = A570, [1]!tabla1[NIVEL]))</f>
        <v>#REF!</v>
      </c>
      <c r="D570" s="7" t="e">
        <f t="array" ref="D570">MEDIAN(IF( [1]!tabla1[ACT_ID] = A570, [1]!tabla1[NIVEL]))</f>
        <v>#REF!</v>
      </c>
      <c r="E570" s="7" t="e">
        <f t="array" ref="E570">STDEV(IF( [1]!tabla1[ACT_ID] = A570, [1]!tabla1[NIVEL]))</f>
        <v>#REF!</v>
      </c>
      <c r="F570" s="8" t="e">
        <f t="array" ref="F570">AVERAGE(IF( [1]!tabla1[ACT_ID] = A570, [1]!tabla1[NO_UTILIZADO]))</f>
        <v>#REF!</v>
      </c>
      <c r="G570">
        <f t="array" ref="G570">COUNT(IF( [1]!tabla1[ACT_ID] = A570, [1]!tabla1[FECHA_DESPACHO]))</f>
        <v>0</v>
      </c>
      <c r="H570" s="2" t="e">
        <f t="shared" si="24"/>
        <v>#REF!</v>
      </c>
      <c r="I570" s="7" t="e">
        <f t="shared" si="25"/>
        <v>#REF!</v>
      </c>
      <c r="J570" s="7" t="e">
        <f t="shared" si="26"/>
        <v>#REF!</v>
      </c>
      <c r="K570" s="9">
        <v>0.5</v>
      </c>
      <c r="L570" s="9"/>
    </row>
    <row r="571" spans="1:12" x14ac:dyDescent="0.25">
      <c r="A571">
        <v>3118</v>
      </c>
      <c r="B571" s="7" t="e">
        <f t="array" ref="B571">MAX(IF( [1]!tabla1[ACT_ID] = A571, [1]!tabla1[max_carga]))</f>
        <v>#REF!</v>
      </c>
      <c r="C571" s="7" t="e">
        <f t="array" ref="C571">AVERAGE(IF( [1]!tabla1[ACT_ID] = A571, [1]!tabla1[NIVEL]))</f>
        <v>#REF!</v>
      </c>
      <c r="D571" s="7" t="e">
        <f t="array" ref="D571">MEDIAN(IF( [1]!tabla1[ACT_ID] = A571, [1]!tabla1[NIVEL]))</f>
        <v>#REF!</v>
      </c>
      <c r="E571" s="7" t="e">
        <f t="array" ref="E571">STDEV(IF( [1]!tabla1[ACT_ID] = A571, [1]!tabla1[NIVEL]))</f>
        <v>#REF!</v>
      </c>
      <c r="F571" s="8" t="e">
        <f t="array" ref="F571">AVERAGE(IF( [1]!tabla1[ACT_ID] = A571, [1]!tabla1[NO_UTILIZADO]))</f>
        <v>#REF!</v>
      </c>
      <c r="G571">
        <f t="array" ref="G571">COUNT(IF( [1]!tabla1[ACT_ID] = A571, [1]!tabla1[FECHA_DESPACHO]))</f>
        <v>0</v>
      </c>
      <c r="H571" s="2" t="e">
        <f t="shared" si="24"/>
        <v>#REF!</v>
      </c>
      <c r="I571" s="7" t="e">
        <f t="shared" si="25"/>
        <v>#REF!</v>
      </c>
      <c r="J571" s="7" t="e">
        <f t="shared" si="26"/>
        <v>#REF!</v>
      </c>
      <c r="K571" s="9">
        <v>0.5</v>
      </c>
      <c r="L571" s="9"/>
    </row>
    <row r="572" spans="1:12" x14ac:dyDescent="0.25">
      <c r="A572">
        <v>3119</v>
      </c>
      <c r="B572" s="7" t="e">
        <f t="array" ref="B572">MAX(IF( [1]!tabla1[ACT_ID] = A572, [1]!tabla1[max_carga]))</f>
        <v>#REF!</v>
      </c>
      <c r="C572" s="7" t="e">
        <f t="array" ref="C572">AVERAGE(IF( [1]!tabla1[ACT_ID] = A572, [1]!tabla1[NIVEL]))</f>
        <v>#REF!</v>
      </c>
      <c r="D572" s="7" t="e">
        <f t="array" ref="D572">MEDIAN(IF( [1]!tabla1[ACT_ID] = A572, [1]!tabla1[NIVEL]))</f>
        <v>#REF!</v>
      </c>
      <c r="E572" s="7" t="e">
        <f t="array" ref="E572">STDEV(IF( [1]!tabla1[ACT_ID] = A572, [1]!tabla1[NIVEL]))</f>
        <v>#REF!</v>
      </c>
      <c r="F572" s="8" t="e">
        <f t="array" ref="F572">AVERAGE(IF( [1]!tabla1[ACT_ID] = A572, [1]!tabla1[NO_UTILIZADO]))</f>
        <v>#REF!</v>
      </c>
      <c r="G572">
        <f t="array" ref="G572">COUNT(IF( [1]!tabla1[ACT_ID] = A572, [1]!tabla1[FECHA_DESPACHO]))</f>
        <v>0</v>
      </c>
      <c r="H572" s="2" t="e">
        <f t="shared" si="24"/>
        <v>#REF!</v>
      </c>
      <c r="I572" s="7" t="e">
        <f t="shared" si="25"/>
        <v>#REF!</v>
      </c>
      <c r="J572" s="7" t="e">
        <f t="shared" si="26"/>
        <v>#REF!</v>
      </c>
      <c r="K572" s="9">
        <v>0.5</v>
      </c>
      <c r="L572" s="9"/>
    </row>
    <row r="573" spans="1:12" x14ac:dyDescent="0.25">
      <c r="A573">
        <v>3120494</v>
      </c>
      <c r="B573" s="7" t="e">
        <f t="array" ref="B573">MAX(IF( [1]!tabla1[ACT_ID] = A573, [1]!tabla1[max_carga]))</f>
        <v>#REF!</v>
      </c>
      <c r="C573" s="7" t="e">
        <f t="array" ref="C573">AVERAGE(IF( [1]!tabla1[ACT_ID] = A573, [1]!tabla1[NIVEL]))</f>
        <v>#REF!</v>
      </c>
      <c r="D573" s="7" t="e">
        <f t="array" ref="D573">MEDIAN(IF( [1]!tabla1[ACT_ID] = A573, [1]!tabla1[NIVEL]))</f>
        <v>#REF!</v>
      </c>
      <c r="E573" s="7" t="e">
        <f t="array" ref="E573">STDEV(IF( [1]!tabla1[ACT_ID] = A573, [1]!tabla1[NIVEL]))</f>
        <v>#REF!</v>
      </c>
      <c r="F573" s="8" t="e">
        <f t="array" ref="F573">AVERAGE(IF( [1]!tabla1[ACT_ID] = A573, [1]!tabla1[NO_UTILIZADO]))</f>
        <v>#REF!</v>
      </c>
      <c r="G573">
        <f t="array" ref="G573">COUNT(IF( [1]!tabla1[ACT_ID] = A573, [1]!tabla1[FECHA_DESPACHO]))</f>
        <v>0</v>
      </c>
      <c r="H573" s="2" t="e">
        <f t="shared" si="24"/>
        <v>#REF!</v>
      </c>
      <c r="I573" s="7" t="e">
        <f t="shared" si="25"/>
        <v>#REF!</v>
      </c>
      <c r="J573" s="7" t="e">
        <f t="shared" si="26"/>
        <v>#REF!</v>
      </c>
      <c r="K573" s="9">
        <v>0.5</v>
      </c>
      <c r="L573" s="9"/>
    </row>
    <row r="574" spans="1:12" x14ac:dyDescent="0.25">
      <c r="A574">
        <v>3120496</v>
      </c>
      <c r="B574" s="7" t="e">
        <f t="array" ref="B574">MAX(IF( [1]!tabla1[ACT_ID] = A574, [1]!tabla1[max_carga]))</f>
        <v>#REF!</v>
      </c>
      <c r="C574" s="7" t="e">
        <f t="array" ref="C574">AVERAGE(IF( [1]!tabla1[ACT_ID] = A574, [1]!tabla1[NIVEL]))</f>
        <v>#REF!</v>
      </c>
      <c r="D574" s="7" t="e">
        <f t="array" ref="D574">MEDIAN(IF( [1]!tabla1[ACT_ID] = A574, [1]!tabla1[NIVEL]))</f>
        <v>#REF!</v>
      </c>
      <c r="E574" s="7" t="e">
        <f t="array" ref="E574">STDEV(IF( [1]!tabla1[ACT_ID] = A574, [1]!tabla1[NIVEL]))</f>
        <v>#REF!</v>
      </c>
      <c r="F574" s="8" t="e">
        <f t="array" ref="F574">AVERAGE(IF( [1]!tabla1[ACT_ID] = A574, [1]!tabla1[NO_UTILIZADO]))</f>
        <v>#REF!</v>
      </c>
      <c r="G574">
        <f t="array" ref="G574">COUNT(IF( [1]!tabla1[ACT_ID] = A574, [1]!tabla1[FECHA_DESPACHO]))</f>
        <v>0</v>
      </c>
      <c r="H574" s="2" t="e">
        <f t="shared" si="24"/>
        <v>#REF!</v>
      </c>
      <c r="I574" s="7" t="e">
        <f t="shared" si="25"/>
        <v>#REF!</v>
      </c>
      <c r="J574" s="7" t="e">
        <f t="shared" si="26"/>
        <v>#REF!</v>
      </c>
      <c r="K574" s="9">
        <v>0.5</v>
      </c>
      <c r="L574" s="9"/>
    </row>
    <row r="575" spans="1:12" x14ac:dyDescent="0.25">
      <c r="A575">
        <v>31210</v>
      </c>
      <c r="B575" s="7" t="e">
        <f t="array" ref="B575">MAX(IF( [1]!tabla1[ACT_ID] = A575, [1]!tabla1[max_carga]))</f>
        <v>#REF!</v>
      </c>
      <c r="C575" s="7" t="e">
        <f t="array" ref="C575">AVERAGE(IF( [1]!tabla1[ACT_ID] = A575, [1]!tabla1[NIVEL]))</f>
        <v>#REF!</v>
      </c>
      <c r="D575" s="7" t="e">
        <f t="array" ref="D575">MEDIAN(IF( [1]!tabla1[ACT_ID] = A575, [1]!tabla1[NIVEL]))</f>
        <v>#REF!</v>
      </c>
      <c r="E575" s="7" t="e">
        <f t="array" ref="E575">STDEV(IF( [1]!tabla1[ACT_ID] = A575, [1]!tabla1[NIVEL]))</f>
        <v>#REF!</v>
      </c>
      <c r="F575" s="8" t="e">
        <f t="array" ref="F575">AVERAGE(IF( [1]!tabla1[ACT_ID] = A575, [1]!tabla1[NO_UTILIZADO]))</f>
        <v>#REF!</v>
      </c>
      <c r="G575">
        <f t="array" ref="G575">COUNT(IF( [1]!tabla1[ACT_ID] = A575, [1]!tabla1[FECHA_DESPACHO]))</f>
        <v>0</v>
      </c>
      <c r="H575" s="2" t="e">
        <f t="shared" si="24"/>
        <v>#REF!</v>
      </c>
      <c r="I575" s="7" t="e">
        <f t="shared" si="25"/>
        <v>#REF!</v>
      </c>
      <c r="J575" s="7" t="e">
        <f t="shared" si="26"/>
        <v>#REF!</v>
      </c>
      <c r="K575" s="9">
        <v>0.5</v>
      </c>
      <c r="L575" s="9"/>
    </row>
    <row r="576" spans="1:12" x14ac:dyDescent="0.25">
      <c r="A576">
        <v>31211</v>
      </c>
      <c r="B576" s="7" t="e">
        <f t="array" ref="B576">MAX(IF( [1]!tabla1[ACT_ID] = A576, [1]!tabla1[max_carga]))</f>
        <v>#REF!</v>
      </c>
      <c r="C576" s="7" t="e">
        <f t="array" ref="C576">AVERAGE(IF( [1]!tabla1[ACT_ID] = A576, [1]!tabla1[NIVEL]))</f>
        <v>#REF!</v>
      </c>
      <c r="D576" s="7" t="e">
        <f t="array" ref="D576">MEDIAN(IF( [1]!tabla1[ACT_ID] = A576, [1]!tabla1[NIVEL]))</f>
        <v>#REF!</v>
      </c>
      <c r="E576" s="7" t="e">
        <f t="array" ref="E576">STDEV(IF( [1]!tabla1[ACT_ID] = A576, [1]!tabla1[NIVEL]))</f>
        <v>#REF!</v>
      </c>
      <c r="F576" s="8" t="e">
        <f t="array" ref="F576">AVERAGE(IF( [1]!tabla1[ACT_ID] = A576, [1]!tabla1[NO_UTILIZADO]))</f>
        <v>#REF!</v>
      </c>
      <c r="G576">
        <f t="array" ref="G576">COUNT(IF( [1]!tabla1[ACT_ID] = A576, [1]!tabla1[FECHA_DESPACHO]))</f>
        <v>0</v>
      </c>
      <c r="H576" s="2" t="e">
        <f t="shared" si="24"/>
        <v>#REF!</v>
      </c>
      <c r="I576" s="7" t="e">
        <f t="shared" si="25"/>
        <v>#REF!</v>
      </c>
      <c r="J576" s="7" t="e">
        <f t="shared" si="26"/>
        <v>#REF!</v>
      </c>
      <c r="K576" s="9">
        <v>0.5</v>
      </c>
      <c r="L576" s="9"/>
    </row>
    <row r="577" spans="1:12" x14ac:dyDescent="0.25">
      <c r="A577">
        <v>31212</v>
      </c>
      <c r="B577" s="7" t="e">
        <f t="array" ref="B577">MAX(IF( [1]!tabla1[ACT_ID] = A577, [1]!tabla1[max_carga]))</f>
        <v>#REF!</v>
      </c>
      <c r="C577" s="7" t="e">
        <f t="array" ref="C577">AVERAGE(IF( [1]!tabla1[ACT_ID] = A577, [1]!tabla1[NIVEL]))</f>
        <v>#REF!</v>
      </c>
      <c r="D577" s="7" t="e">
        <f t="array" ref="D577">MEDIAN(IF( [1]!tabla1[ACT_ID] = A577, [1]!tabla1[NIVEL]))</f>
        <v>#REF!</v>
      </c>
      <c r="E577" s="7" t="e">
        <f t="array" ref="E577">STDEV(IF( [1]!tabla1[ACT_ID] = A577, [1]!tabla1[NIVEL]))</f>
        <v>#REF!</v>
      </c>
      <c r="F577" s="8" t="e">
        <f t="array" ref="F577">AVERAGE(IF( [1]!tabla1[ACT_ID] = A577, [1]!tabla1[NO_UTILIZADO]))</f>
        <v>#REF!</v>
      </c>
      <c r="G577">
        <f t="array" ref="G577">COUNT(IF( [1]!tabla1[ACT_ID] = A577, [1]!tabla1[FECHA_DESPACHO]))</f>
        <v>0</v>
      </c>
      <c r="H577" s="2" t="e">
        <f t="shared" si="24"/>
        <v>#REF!</v>
      </c>
      <c r="I577" s="7" t="e">
        <f t="shared" si="25"/>
        <v>#REF!</v>
      </c>
      <c r="J577" s="7" t="e">
        <f t="shared" si="26"/>
        <v>#REF!</v>
      </c>
      <c r="K577" s="9">
        <v>0.5</v>
      </c>
      <c r="L577" s="9"/>
    </row>
    <row r="578" spans="1:12" x14ac:dyDescent="0.25">
      <c r="A578">
        <v>31213</v>
      </c>
      <c r="B578" s="7" t="e">
        <f t="array" ref="B578">MAX(IF( [1]!tabla1[ACT_ID] = A578, [1]!tabla1[max_carga]))</f>
        <v>#REF!</v>
      </c>
      <c r="C578" s="7" t="e">
        <f t="array" ref="C578">AVERAGE(IF( [1]!tabla1[ACT_ID] = A578, [1]!tabla1[NIVEL]))</f>
        <v>#REF!</v>
      </c>
      <c r="D578" s="7" t="e">
        <f t="array" ref="D578">MEDIAN(IF( [1]!tabla1[ACT_ID] = A578, [1]!tabla1[NIVEL]))</f>
        <v>#REF!</v>
      </c>
      <c r="E578" s="7" t="e">
        <f t="array" ref="E578">STDEV(IF( [1]!tabla1[ACT_ID] = A578, [1]!tabla1[NIVEL]))</f>
        <v>#REF!</v>
      </c>
      <c r="F578" s="8" t="e">
        <f t="array" ref="F578">AVERAGE(IF( [1]!tabla1[ACT_ID] = A578, [1]!tabla1[NO_UTILIZADO]))</f>
        <v>#REF!</v>
      </c>
      <c r="G578">
        <f t="array" ref="G578">COUNT(IF( [1]!tabla1[ACT_ID] = A578, [1]!tabla1[FECHA_DESPACHO]))</f>
        <v>0</v>
      </c>
      <c r="H578" s="2" t="e">
        <f t="shared" si="24"/>
        <v>#REF!</v>
      </c>
      <c r="I578" s="7" t="e">
        <f t="shared" si="25"/>
        <v>#REF!</v>
      </c>
      <c r="J578" s="7" t="e">
        <f t="shared" si="26"/>
        <v>#REF!</v>
      </c>
      <c r="K578" s="9">
        <v>0.5</v>
      </c>
      <c r="L578" s="9"/>
    </row>
    <row r="579" spans="1:12" x14ac:dyDescent="0.25">
      <c r="A579">
        <v>31214</v>
      </c>
      <c r="B579" s="7" t="e">
        <f t="array" ref="B579">MAX(IF( [1]!tabla1[ACT_ID] = A579, [1]!tabla1[max_carga]))</f>
        <v>#REF!</v>
      </c>
      <c r="C579" s="7" t="e">
        <f t="array" ref="C579">AVERAGE(IF( [1]!tabla1[ACT_ID] = A579, [1]!tabla1[NIVEL]))</f>
        <v>#REF!</v>
      </c>
      <c r="D579" s="7" t="e">
        <f t="array" ref="D579">MEDIAN(IF( [1]!tabla1[ACT_ID] = A579, [1]!tabla1[NIVEL]))</f>
        <v>#REF!</v>
      </c>
      <c r="E579" s="7" t="e">
        <f t="array" ref="E579">STDEV(IF( [1]!tabla1[ACT_ID] = A579, [1]!tabla1[NIVEL]))</f>
        <v>#REF!</v>
      </c>
      <c r="F579" s="8" t="e">
        <f t="array" ref="F579">AVERAGE(IF( [1]!tabla1[ACT_ID] = A579, [1]!tabla1[NO_UTILIZADO]))</f>
        <v>#REF!</v>
      </c>
      <c r="G579">
        <f t="array" ref="G579">COUNT(IF( [1]!tabla1[ACT_ID] = A579, [1]!tabla1[FECHA_DESPACHO]))</f>
        <v>0</v>
      </c>
      <c r="H579" s="2" t="e">
        <f t="shared" si="24"/>
        <v>#REF!</v>
      </c>
      <c r="I579" s="7" t="e">
        <f t="shared" si="25"/>
        <v>#REF!</v>
      </c>
      <c r="J579" s="7" t="e">
        <f t="shared" si="26"/>
        <v>#REF!</v>
      </c>
      <c r="K579" s="9">
        <v>0.5</v>
      </c>
      <c r="L579" s="9"/>
    </row>
    <row r="580" spans="1:12" x14ac:dyDescent="0.25">
      <c r="A580">
        <v>3124</v>
      </c>
      <c r="B580" s="7" t="e">
        <f t="array" ref="B580">MAX(IF( [1]!tabla1[ACT_ID] = A580, [1]!tabla1[max_carga]))</f>
        <v>#REF!</v>
      </c>
      <c r="C580" s="7" t="e">
        <f t="array" ref="C580">AVERAGE(IF( [1]!tabla1[ACT_ID] = A580, [1]!tabla1[NIVEL]))</f>
        <v>#REF!</v>
      </c>
      <c r="D580" s="7" t="e">
        <f t="array" ref="D580">MEDIAN(IF( [1]!tabla1[ACT_ID] = A580, [1]!tabla1[NIVEL]))</f>
        <v>#REF!</v>
      </c>
      <c r="E580" s="7" t="e">
        <f t="array" ref="E580">STDEV(IF( [1]!tabla1[ACT_ID] = A580, [1]!tabla1[NIVEL]))</f>
        <v>#REF!</v>
      </c>
      <c r="F580" s="8" t="e">
        <f t="array" ref="F580">AVERAGE(IF( [1]!tabla1[ACT_ID] = A580, [1]!tabla1[NO_UTILIZADO]))</f>
        <v>#REF!</v>
      </c>
      <c r="G580">
        <f t="array" ref="G580">COUNT(IF( [1]!tabla1[ACT_ID] = A580, [1]!tabla1[FECHA_DESPACHO]))</f>
        <v>0</v>
      </c>
      <c r="H580" s="2" t="e">
        <f t="shared" ref="H580:H643" si="27">C580/B580</f>
        <v>#REF!</v>
      </c>
      <c r="I580" s="7" t="e">
        <f t="shared" ref="I580:I643" si="28">G580*C580</f>
        <v>#REF!</v>
      </c>
      <c r="J580" s="7" t="e">
        <f t="shared" ref="J580:J643" si="29">G580*D580</f>
        <v>#REF!</v>
      </c>
      <c r="K580" s="9">
        <v>0.5</v>
      </c>
      <c r="L580" s="9"/>
    </row>
    <row r="581" spans="1:12" x14ac:dyDescent="0.25">
      <c r="A581">
        <v>3125</v>
      </c>
      <c r="B581" s="7" t="e">
        <f t="array" ref="B581">MAX(IF( [1]!tabla1[ACT_ID] = A581, [1]!tabla1[max_carga]))</f>
        <v>#REF!</v>
      </c>
      <c r="C581" s="7" t="e">
        <f t="array" ref="C581">AVERAGE(IF( [1]!tabla1[ACT_ID] = A581, [1]!tabla1[NIVEL]))</f>
        <v>#REF!</v>
      </c>
      <c r="D581" s="7" t="e">
        <f t="array" ref="D581">MEDIAN(IF( [1]!tabla1[ACT_ID] = A581, [1]!tabla1[NIVEL]))</f>
        <v>#REF!</v>
      </c>
      <c r="E581" s="7" t="e">
        <f t="array" ref="E581">STDEV(IF( [1]!tabla1[ACT_ID] = A581, [1]!tabla1[NIVEL]))</f>
        <v>#REF!</v>
      </c>
      <c r="F581" s="8" t="e">
        <f t="array" ref="F581">AVERAGE(IF( [1]!tabla1[ACT_ID] = A581, [1]!tabla1[NO_UTILIZADO]))</f>
        <v>#REF!</v>
      </c>
      <c r="G581">
        <f t="array" ref="G581">COUNT(IF( [1]!tabla1[ACT_ID] = A581, [1]!tabla1[FECHA_DESPACHO]))</f>
        <v>0</v>
      </c>
      <c r="H581" s="2" t="e">
        <f t="shared" si="27"/>
        <v>#REF!</v>
      </c>
      <c r="I581" s="7" t="e">
        <f t="shared" si="28"/>
        <v>#REF!</v>
      </c>
      <c r="J581" s="7" t="e">
        <f t="shared" si="29"/>
        <v>#REF!</v>
      </c>
      <c r="K581" s="9">
        <v>0.5</v>
      </c>
      <c r="L581" s="9"/>
    </row>
    <row r="582" spans="1:12" x14ac:dyDescent="0.25">
      <c r="A582">
        <v>3126</v>
      </c>
      <c r="B582" s="7" t="e">
        <f t="array" ref="B582">MAX(IF( [1]!tabla1[ACT_ID] = A582, [1]!tabla1[max_carga]))</f>
        <v>#REF!</v>
      </c>
      <c r="C582" s="7" t="e">
        <f t="array" ref="C582">AVERAGE(IF( [1]!tabla1[ACT_ID] = A582, [1]!tabla1[NIVEL]))</f>
        <v>#REF!</v>
      </c>
      <c r="D582" s="7" t="e">
        <f t="array" ref="D582">MEDIAN(IF( [1]!tabla1[ACT_ID] = A582, [1]!tabla1[NIVEL]))</f>
        <v>#REF!</v>
      </c>
      <c r="E582" s="7" t="e">
        <f t="array" ref="E582">STDEV(IF( [1]!tabla1[ACT_ID] = A582, [1]!tabla1[NIVEL]))</f>
        <v>#REF!</v>
      </c>
      <c r="F582" s="8" t="e">
        <f t="array" ref="F582">AVERAGE(IF( [1]!tabla1[ACT_ID] = A582, [1]!tabla1[NO_UTILIZADO]))</f>
        <v>#REF!</v>
      </c>
      <c r="G582">
        <f t="array" ref="G582">COUNT(IF( [1]!tabla1[ACT_ID] = A582, [1]!tabla1[FECHA_DESPACHO]))</f>
        <v>0</v>
      </c>
      <c r="H582" s="2" t="e">
        <f t="shared" si="27"/>
        <v>#REF!</v>
      </c>
      <c r="I582" s="7" t="e">
        <f t="shared" si="28"/>
        <v>#REF!</v>
      </c>
      <c r="J582" s="7" t="e">
        <f t="shared" si="29"/>
        <v>#REF!</v>
      </c>
      <c r="K582" s="9">
        <v>0.5</v>
      </c>
      <c r="L582" s="9"/>
    </row>
    <row r="583" spans="1:12" x14ac:dyDescent="0.25">
      <c r="A583">
        <v>3127</v>
      </c>
      <c r="B583" s="7" t="e">
        <f t="array" ref="B583">MAX(IF( [1]!tabla1[ACT_ID] = A583, [1]!tabla1[max_carga]))</f>
        <v>#REF!</v>
      </c>
      <c r="C583" s="7" t="e">
        <f t="array" ref="C583">AVERAGE(IF( [1]!tabla1[ACT_ID] = A583, [1]!tabla1[NIVEL]))</f>
        <v>#REF!</v>
      </c>
      <c r="D583" s="7" t="e">
        <f t="array" ref="D583">MEDIAN(IF( [1]!tabla1[ACT_ID] = A583, [1]!tabla1[NIVEL]))</f>
        <v>#REF!</v>
      </c>
      <c r="E583" s="7" t="e">
        <f t="array" ref="E583">STDEV(IF( [1]!tabla1[ACT_ID] = A583, [1]!tabla1[NIVEL]))</f>
        <v>#REF!</v>
      </c>
      <c r="F583" s="8" t="e">
        <f t="array" ref="F583">AVERAGE(IF( [1]!tabla1[ACT_ID] = A583, [1]!tabla1[NO_UTILIZADO]))</f>
        <v>#REF!</v>
      </c>
      <c r="G583">
        <f t="array" ref="G583">COUNT(IF( [1]!tabla1[ACT_ID] = A583, [1]!tabla1[FECHA_DESPACHO]))</f>
        <v>0</v>
      </c>
      <c r="H583" s="2" t="e">
        <f t="shared" si="27"/>
        <v>#REF!</v>
      </c>
      <c r="I583" s="7" t="e">
        <f t="shared" si="28"/>
        <v>#REF!</v>
      </c>
      <c r="J583" s="7" t="e">
        <f t="shared" si="29"/>
        <v>#REF!</v>
      </c>
      <c r="K583" s="9">
        <v>0.5</v>
      </c>
      <c r="L583" s="9"/>
    </row>
    <row r="584" spans="1:12" x14ac:dyDescent="0.25">
      <c r="A584">
        <v>3128</v>
      </c>
      <c r="B584" s="7" t="e">
        <f t="array" ref="B584">MAX(IF( [1]!tabla1[ACT_ID] = A584, [1]!tabla1[max_carga]))</f>
        <v>#REF!</v>
      </c>
      <c r="C584" s="7" t="e">
        <f t="array" ref="C584">AVERAGE(IF( [1]!tabla1[ACT_ID] = A584, [1]!tabla1[NIVEL]))</f>
        <v>#REF!</v>
      </c>
      <c r="D584" s="7" t="e">
        <f t="array" ref="D584">MEDIAN(IF( [1]!tabla1[ACT_ID] = A584, [1]!tabla1[NIVEL]))</f>
        <v>#REF!</v>
      </c>
      <c r="E584" s="7" t="e">
        <f t="array" ref="E584">STDEV(IF( [1]!tabla1[ACT_ID] = A584, [1]!tabla1[NIVEL]))</f>
        <v>#REF!</v>
      </c>
      <c r="F584" s="8" t="e">
        <f t="array" ref="F584">AVERAGE(IF( [1]!tabla1[ACT_ID] = A584, [1]!tabla1[NO_UTILIZADO]))</f>
        <v>#REF!</v>
      </c>
      <c r="G584">
        <f t="array" ref="G584">COUNT(IF( [1]!tabla1[ACT_ID] = A584, [1]!tabla1[FECHA_DESPACHO]))</f>
        <v>0</v>
      </c>
      <c r="H584" s="2" t="e">
        <f t="shared" si="27"/>
        <v>#REF!</v>
      </c>
      <c r="I584" s="7" t="e">
        <f t="shared" si="28"/>
        <v>#REF!</v>
      </c>
      <c r="J584" s="7" t="e">
        <f t="shared" si="29"/>
        <v>#REF!</v>
      </c>
      <c r="K584" s="9">
        <v>0.5</v>
      </c>
      <c r="L584" s="9"/>
    </row>
    <row r="585" spans="1:12" x14ac:dyDescent="0.25">
      <c r="A585">
        <v>3129</v>
      </c>
      <c r="B585" s="7" t="e">
        <f t="array" ref="B585">MAX(IF( [1]!tabla1[ACT_ID] = A585, [1]!tabla1[max_carga]))</f>
        <v>#REF!</v>
      </c>
      <c r="C585" s="7" t="e">
        <f t="array" ref="C585">AVERAGE(IF( [1]!tabla1[ACT_ID] = A585, [1]!tabla1[NIVEL]))</f>
        <v>#REF!</v>
      </c>
      <c r="D585" s="7" t="e">
        <f t="array" ref="D585">MEDIAN(IF( [1]!tabla1[ACT_ID] = A585, [1]!tabla1[NIVEL]))</f>
        <v>#REF!</v>
      </c>
      <c r="E585" s="7" t="e">
        <f t="array" ref="E585">STDEV(IF( [1]!tabla1[ACT_ID] = A585, [1]!tabla1[NIVEL]))</f>
        <v>#REF!</v>
      </c>
      <c r="F585" s="8" t="e">
        <f t="array" ref="F585">AVERAGE(IF( [1]!tabla1[ACT_ID] = A585, [1]!tabla1[NO_UTILIZADO]))</f>
        <v>#REF!</v>
      </c>
      <c r="G585">
        <f t="array" ref="G585">COUNT(IF( [1]!tabla1[ACT_ID] = A585, [1]!tabla1[FECHA_DESPACHO]))</f>
        <v>0</v>
      </c>
      <c r="H585" s="2" t="e">
        <f t="shared" si="27"/>
        <v>#REF!</v>
      </c>
      <c r="I585" s="7" t="e">
        <f t="shared" si="28"/>
        <v>#REF!</v>
      </c>
      <c r="J585" s="7" t="e">
        <f t="shared" si="29"/>
        <v>#REF!</v>
      </c>
      <c r="K585" s="9">
        <v>0.5</v>
      </c>
      <c r="L585" s="9"/>
    </row>
    <row r="586" spans="1:12" x14ac:dyDescent="0.25">
      <c r="A586">
        <v>3130243</v>
      </c>
      <c r="B586" s="7" t="e">
        <f t="array" ref="B586">MAX(IF( [1]!tabla1[ACT_ID] = A586, [1]!tabla1[max_carga]))</f>
        <v>#REF!</v>
      </c>
      <c r="C586" s="7" t="e">
        <f t="array" ref="C586">AVERAGE(IF( [1]!tabla1[ACT_ID] = A586, [1]!tabla1[NIVEL]))</f>
        <v>#REF!</v>
      </c>
      <c r="D586" s="7" t="e">
        <f t="array" ref="D586">MEDIAN(IF( [1]!tabla1[ACT_ID] = A586, [1]!tabla1[NIVEL]))</f>
        <v>#REF!</v>
      </c>
      <c r="E586" s="7" t="e">
        <f t="array" ref="E586">STDEV(IF( [1]!tabla1[ACT_ID] = A586, [1]!tabla1[NIVEL]))</f>
        <v>#REF!</v>
      </c>
      <c r="F586" s="8" t="e">
        <f t="array" ref="F586">AVERAGE(IF( [1]!tabla1[ACT_ID] = A586, [1]!tabla1[NO_UTILIZADO]))</f>
        <v>#REF!</v>
      </c>
      <c r="G586">
        <f t="array" ref="G586">COUNT(IF( [1]!tabla1[ACT_ID] = A586, [1]!tabla1[FECHA_DESPACHO]))</f>
        <v>0</v>
      </c>
      <c r="H586" s="2" t="e">
        <f t="shared" si="27"/>
        <v>#REF!</v>
      </c>
      <c r="I586" s="7" t="e">
        <f t="shared" si="28"/>
        <v>#REF!</v>
      </c>
      <c r="J586" s="7" t="e">
        <f t="shared" si="29"/>
        <v>#REF!</v>
      </c>
      <c r="K586" s="9">
        <v>0.5</v>
      </c>
      <c r="L586" s="9"/>
    </row>
    <row r="587" spans="1:12" x14ac:dyDescent="0.25">
      <c r="A587">
        <v>3131</v>
      </c>
      <c r="B587" s="7" t="e">
        <f t="array" ref="B587">MAX(IF( [1]!tabla1[ACT_ID] = A587, [1]!tabla1[max_carga]))</f>
        <v>#REF!</v>
      </c>
      <c r="C587" s="7" t="e">
        <f t="array" ref="C587">AVERAGE(IF( [1]!tabla1[ACT_ID] = A587, [1]!tabla1[NIVEL]))</f>
        <v>#REF!</v>
      </c>
      <c r="D587" s="7" t="e">
        <f t="array" ref="D587">MEDIAN(IF( [1]!tabla1[ACT_ID] = A587, [1]!tabla1[NIVEL]))</f>
        <v>#REF!</v>
      </c>
      <c r="E587" s="7" t="e">
        <f t="array" ref="E587">STDEV(IF( [1]!tabla1[ACT_ID] = A587, [1]!tabla1[NIVEL]))</f>
        <v>#REF!</v>
      </c>
      <c r="F587" s="8" t="e">
        <f t="array" ref="F587">AVERAGE(IF( [1]!tabla1[ACT_ID] = A587, [1]!tabla1[NO_UTILIZADO]))</f>
        <v>#REF!</v>
      </c>
      <c r="G587">
        <f t="array" ref="G587">COUNT(IF( [1]!tabla1[ACT_ID] = A587, [1]!tabla1[FECHA_DESPACHO]))</f>
        <v>0</v>
      </c>
      <c r="H587" s="2" t="e">
        <f t="shared" si="27"/>
        <v>#REF!</v>
      </c>
      <c r="I587" s="7" t="e">
        <f t="shared" si="28"/>
        <v>#REF!</v>
      </c>
      <c r="J587" s="7" t="e">
        <f t="shared" si="29"/>
        <v>#REF!</v>
      </c>
      <c r="K587" s="9">
        <v>0.5</v>
      </c>
      <c r="L587" s="9"/>
    </row>
    <row r="588" spans="1:12" x14ac:dyDescent="0.25">
      <c r="A588">
        <v>3132</v>
      </c>
      <c r="B588" s="7" t="e">
        <f t="array" ref="B588">MAX(IF( [1]!tabla1[ACT_ID] = A588, [1]!tabla1[max_carga]))</f>
        <v>#REF!</v>
      </c>
      <c r="C588" s="7" t="e">
        <f t="array" ref="C588">AVERAGE(IF( [1]!tabla1[ACT_ID] = A588, [1]!tabla1[NIVEL]))</f>
        <v>#REF!</v>
      </c>
      <c r="D588" s="7" t="e">
        <f t="array" ref="D588">MEDIAN(IF( [1]!tabla1[ACT_ID] = A588, [1]!tabla1[NIVEL]))</f>
        <v>#REF!</v>
      </c>
      <c r="E588" s="7" t="e">
        <f t="array" ref="E588">STDEV(IF( [1]!tabla1[ACT_ID] = A588, [1]!tabla1[NIVEL]))</f>
        <v>#REF!</v>
      </c>
      <c r="F588" s="8" t="e">
        <f t="array" ref="F588">AVERAGE(IF( [1]!tabla1[ACT_ID] = A588, [1]!tabla1[NO_UTILIZADO]))</f>
        <v>#REF!</v>
      </c>
      <c r="G588">
        <f t="array" ref="G588">COUNT(IF( [1]!tabla1[ACT_ID] = A588, [1]!tabla1[FECHA_DESPACHO]))</f>
        <v>0</v>
      </c>
      <c r="H588" s="2" t="e">
        <f t="shared" si="27"/>
        <v>#REF!</v>
      </c>
      <c r="I588" s="7" t="e">
        <f t="shared" si="28"/>
        <v>#REF!</v>
      </c>
      <c r="J588" s="7" t="e">
        <f t="shared" si="29"/>
        <v>#REF!</v>
      </c>
      <c r="K588" s="9">
        <v>0.5</v>
      </c>
      <c r="L588" s="9"/>
    </row>
    <row r="589" spans="1:12" x14ac:dyDescent="0.25">
      <c r="A589">
        <v>3134</v>
      </c>
      <c r="B589" s="7" t="e">
        <f t="array" ref="B589">MAX(IF( [1]!tabla1[ACT_ID] = A589, [1]!tabla1[max_carga]))</f>
        <v>#REF!</v>
      </c>
      <c r="C589" s="7" t="e">
        <f t="array" ref="C589">AVERAGE(IF( [1]!tabla1[ACT_ID] = A589, [1]!tabla1[NIVEL]))</f>
        <v>#REF!</v>
      </c>
      <c r="D589" s="7" t="e">
        <f t="array" ref="D589">MEDIAN(IF( [1]!tabla1[ACT_ID] = A589, [1]!tabla1[NIVEL]))</f>
        <v>#REF!</v>
      </c>
      <c r="E589" s="7" t="e">
        <f t="array" ref="E589">STDEV(IF( [1]!tabla1[ACT_ID] = A589, [1]!tabla1[NIVEL]))</f>
        <v>#REF!</v>
      </c>
      <c r="F589" s="8" t="e">
        <f t="array" ref="F589">AVERAGE(IF( [1]!tabla1[ACT_ID] = A589, [1]!tabla1[NO_UTILIZADO]))</f>
        <v>#REF!</v>
      </c>
      <c r="G589">
        <f t="array" ref="G589">COUNT(IF( [1]!tabla1[ACT_ID] = A589, [1]!tabla1[FECHA_DESPACHO]))</f>
        <v>0</v>
      </c>
      <c r="H589" s="2" t="e">
        <f t="shared" si="27"/>
        <v>#REF!</v>
      </c>
      <c r="I589" s="7" t="e">
        <f t="shared" si="28"/>
        <v>#REF!</v>
      </c>
      <c r="J589" s="7" t="e">
        <f t="shared" si="29"/>
        <v>#REF!</v>
      </c>
      <c r="K589" s="9">
        <v>0.5</v>
      </c>
      <c r="L589" s="9"/>
    </row>
    <row r="590" spans="1:12" x14ac:dyDescent="0.25">
      <c r="A590">
        <v>3135</v>
      </c>
      <c r="B590" s="7" t="e">
        <f t="array" ref="B590">MAX(IF( [1]!tabla1[ACT_ID] = A590, [1]!tabla1[max_carga]))</f>
        <v>#REF!</v>
      </c>
      <c r="C590" s="7" t="e">
        <f t="array" ref="C590">AVERAGE(IF( [1]!tabla1[ACT_ID] = A590, [1]!tabla1[NIVEL]))</f>
        <v>#REF!</v>
      </c>
      <c r="D590" s="7" t="e">
        <f t="array" ref="D590">MEDIAN(IF( [1]!tabla1[ACT_ID] = A590, [1]!tabla1[NIVEL]))</f>
        <v>#REF!</v>
      </c>
      <c r="E590" s="7" t="e">
        <f t="array" ref="E590">STDEV(IF( [1]!tabla1[ACT_ID] = A590, [1]!tabla1[NIVEL]))</f>
        <v>#REF!</v>
      </c>
      <c r="F590" s="8" t="e">
        <f t="array" ref="F590">AVERAGE(IF( [1]!tabla1[ACT_ID] = A590, [1]!tabla1[NO_UTILIZADO]))</f>
        <v>#REF!</v>
      </c>
      <c r="G590">
        <f t="array" ref="G590">COUNT(IF( [1]!tabla1[ACT_ID] = A590, [1]!tabla1[FECHA_DESPACHO]))</f>
        <v>0</v>
      </c>
      <c r="H590" s="2" t="e">
        <f t="shared" si="27"/>
        <v>#REF!</v>
      </c>
      <c r="I590" s="7" t="e">
        <f t="shared" si="28"/>
        <v>#REF!</v>
      </c>
      <c r="J590" s="7" t="e">
        <f t="shared" si="29"/>
        <v>#REF!</v>
      </c>
      <c r="K590" s="9">
        <v>0.5</v>
      </c>
      <c r="L590" s="9"/>
    </row>
    <row r="591" spans="1:12" x14ac:dyDescent="0.25">
      <c r="A591">
        <v>3136</v>
      </c>
      <c r="B591" s="7" t="e">
        <f t="array" ref="B591">MAX(IF( [1]!tabla1[ACT_ID] = A591, [1]!tabla1[max_carga]))</f>
        <v>#REF!</v>
      </c>
      <c r="C591" s="7" t="e">
        <f t="array" ref="C591">AVERAGE(IF( [1]!tabla1[ACT_ID] = A591, [1]!tabla1[NIVEL]))</f>
        <v>#REF!</v>
      </c>
      <c r="D591" s="7" t="e">
        <f t="array" ref="D591">MEDIAN(IF( [1]!tabla1[ACT_ID] = A591, [1]!tabla1[NIVEL]))</f>
        <v>#REF!</v>
      </c>
      <c r="E591" s="7" t="e">
        <f t="array" ref="E591">STDEV(IF( [1]!tabla1[ACT_ID] = A591, [1]!tabla1[NIVEL]))</f>
        <v>#REF!</v>
      </c>
      <c r="F591" s="8" t="e">
        <f t="array" ref="F591">AVERAGE(IF( [1]!tabla1[ACT_ID] = A591, [1]!tabla1[NO_UTILIZADO]))</f>
        <v>#REF!</v>
      </c>
      <c r="G591">
        <f t="array" ref="G591">COUNT(IF( [1]!tabla1[ACT_ID] = A591, [1]!tabla1[FECHA_DESPACHO]))</f>
        <v>0</v>
      </c>
      <c r="H591" s="2" t="e">
        <f t="shared" si="27"/>
        <v>#REF!</v>
      </c>
      <c r="I591" s="7" t="e">
        <f t="shared" si="28"/>
        <v>#REF!</v>
      </c>
      <c r="J591" s="7" t="e">
        <f t="shared" si="29"/>
        <v>#REF!</v>
      </c>
      <c r="K591" s="9">
        <v>0.5</v>
      </c>
      <c r="L591" s="9"/>
    </row>
    <row r="592" spans="1:12" x14ac:dyDescent="0.25">
      <c r="A592">
        <v>3141</v>
      </c>
      <c r="B592" s="7" t="e">
        <f t="array" ref="B592">MAX(IF( [1]!tabla1[ACT_ID] = A592, [1]!tabla1[max_carga]))</f>
        <v>#REF!</v>
      </c>
      <c r="C592" s="7" t="e">
        <f t="array" ref="C592">AVERAGE(IF( [1]!tabla1[ACT_ID] = A592, [1]!tabla1[NIVEL]))</f>
        <v>#REF!</v>
      </c>
      <c r="D592" s="7" t="e">
        <f t="array" ref="D592">MEDIAN(IF( [1]!tabla1[ACT_ID] = A592, [1]!tabla1[NIVEL]))</f>
        <v>#REF!</v>
      </c>
      <c r="E592" s="7" t="e">
        <f t="array" ref="E592">STDEV(IF( [1]!tabla1[ACT_ID] = A592, [1]!tabla1[NIVEL]))</f>
        <v>#REF!</v>
      </c>
      <c r="F592" s="8" t="e">
        <f t="array" ref="F592">AVERAGE(IF( [1]!tabla1[ACT_ID] = A592, [1]!tabla1[NO_UTILIZADO]))</f>
        <v>#REF!</v>
      </c>
      <c r="G592">
        <f t="array" ref="G592">COUNT(IF( [1]!tabla1[ACT_ID] = A592, [1]!tabla1[FECHA_DESPACHO]))</f>
        <v>0</v>
      </c>
      <c r="H592" s="2" t="e">
        <f t="shared" si="27"/>
        <v>#REF!</v>
      </c>
      <c r="I592" s="7" t="e">
        <f t="shared" si="28"/>
        <v>#REF!</v>
      </c>
      <c r="J592" s="7" t="e">
        <f t="shared" si="29"/>
        <v>#REF!</v>
      </c>
      <c r="K592" s="9">
        <v>0.5</v>
      </c>
      <c r="L592" s="9"/>
    </row>
    <row r="593" spans="1:12" x14ac:dyDescent="0.25">
      <c r="A593">
        <v>31967</v>
      </c>
      <c r="B593" s="7" t="e">
        <f t="array" ref="B593">MAX(IF( [1]!tabla1[ACT_ID] = A593, [1]!tabla1[max_carga]))</f>
        <v>#REF!</v>
      </c>
      <c r="C593" s="7" t="e">
        <f t="array" ref="C593">AVERAGE(IF( [1]!tabla1[ACT_ID] = A593, [1]!tabla1[NIVEL]))</f>
        <v>#REF!</v>
      </c>
      <c r="D593" s="7" t="e">
        <f t="array" ref="D593">MEDIAN(IF( [1]!tabla1[ACT_ID] = A593, [1]!tabla1[NIVEL]))</f>
        <v>#REF!</v>
      </c>
      <c r="E593" s="7" t="e">
        <f t="array" ref="E593">STDEV(IF( [1]!tabla1[ACT_ID] = A593, [1]!tabla1[NIVEL]))</f>
        <v>#REF!</v>
      </c>
      <c r="F593" s="8" t="e">
        <f t="array" ref="F593">AVERAGE(IF( [1]!tabla1[ACT_ID] = A593, [1]!tabla1[NO_UTILIZADO]))</f>
        <v>#REF!</v>
      </c>
      <c r="G593">
        <f t="array" ref="G593">COUNT(IF( [1]!tabla1[ACT_ID] = A593, [1]!tabla1[FECHA_DESPACHO]))</f>
        <v>0</v>
      </c>
      <c r="H593" s="2" t="e">
        <f t="shared" si="27"/>
        <v>#REF!</v>
      </c>
      <c r="I593" s="7" t="e">
        <f t="shared" si="28"/>
        <v>#REF!</v>
      </c>
      <c r="J593" s="7" t="e">
        <f t="shared" si="29"/>
        <v>#REF!</v>
      </c>
      <c r="K593" s="9">
        <v>0.5</v>
      </c>
      <c r="L593" s="9"/>
    </row>
    <row r="594" spans="1:12" x14ac:dyDescent="0.25">
      <c r="A594">
        <v>3224</v>
      </c>
      <c r="B594" s="7" t="e">
        <f t="array" ref="B594">MAX(IF( [1]!tabla1[ACT_ID] = A594, [1]!tabla1[max_carga]))</f>
        <v>#REF!</v>
      </c>
      <c r="C594" s="7" t="e">
        <f t="array" ref="C594">AVERAGE(IF( [1]!tabla1[ACT_ID] = A594, [1]!tabla1[NIVEL]))</f>
        <v>#REF!</v>
      </c>
      <c r="D594" s="7" t="e">
        <f t="array" ref="D594">MEDIAN(IF( [1]!tabla1[ACT_ID] = A594, [1]!tabla1[NIVEL]))</f>
        <v>#REF!</v>
      </c>
      <c r="E594" s="7" t="e">
        <f t="array" ref="E594">STDEV(IF( [1]!tabla1[ACT_ID] = A594, [1]!tabla1[NIVEL]))</f>
        <v>#REF!</v>
      </c>
      <c r="F594" s="8" t="e">
        <f t="array" ref="F594">AVERAGE(IF( [1]!tabla1[ACT_ID] = A594, [1]!tabla1[NO_UTILIZADO]))</f>
        <v>#REF!</v>
      </c>
      <c r="G594">
        <f t="array" ref="G594">COUNT(IF( [1]!tabla1[ACT_ID] = A594, [1]!tabla1[FECHA_DESPACHO]))</f>
        <v>0</v>
      </c>
      <c r="H594" s="2" t="e">
        <f t="shared" si="27"/>
        <v>#REF!</v>
      </c>
      <c r="I594" s="7" t="e">
        <f t="shared" si="28"/>
        <v>#REF!</v>
      </c>
      <c r="J594" s="7" t="e">
        <f t="shared" si="29"/>
        <v>#REF!</v>
      </c>
      <c r="K594" s="9">
        <v>0.5</v>
      </c>
      <c r="L594" s="9"/>
    </row>
    <row r="595" spans="1:12" x14ac:dyDescent="0.25">
      <c r="A595">
        <v>3225</v>
      </c>
      <c r="B595" s="7" t="e">
        <f t="array" ref="B595">MAX(IF( [1]!tabla1[ACT_ID] = A595, [1]!tabla1[max_carga]))</f>
        <v>#REF!</v>
      </c>
      <c r="C595" s="7" t="e">
        <f t="array" ref="C595">AVERAGE(IF( [1]!tabla1[ACT_ID] = A595, [1]!tabla1[NIVEL]))</f>
        <v>#REF!</v>
      </c>
      <c r="D595" s="7" t="e">
        <f t="array" ref="D595">MEDIAN(IF( [1]!tabla1[ACT_ID] = A595, [1]!tabla1[NIVEL]))</f>
        <v>#REF!</v>
      </c>
      <c r="E595" s="7" t="e">
        <f t="array" ref="E595">STDEV(IF( [1]!tabla1[ACT_ID] = A595, [1]!tabla1[NIVEL]))</f>
        <v>#REF!</v>
      </c>
      <c r="F595" s="8" t="e">
        <f t="array" ref="F595">AVERAGE(IF( [1]!tabla1[ACT_ID] = A595, [1]!tabla1[NO_UTILIZADO]))</f>
        <v>#REF!</v>
      </c>
      <c r="G595">
        <f t="array" ref="G595">COUNT(IF( [1]!tabla1[ACT_ID] = A595, [1]!tabla1[FECHA_DESPACHO]))</f>
        <v>0</v>
      </c>
      <c r="H595" s="2" t="e">
        <f t="shared" si="27"/>
        <v>#REF!</v>
      </c>
      <c r="I595" s="7" t="e">
        <f t="shared" si="28"/>
        <v>#REF!</v>
      </c>
      <c r="J595" s="7" t="e">
        <f t="shared" si="29"/>
        <v>#REF!</v>
      </c>
      <c r="K595" s="9">
        <v>0.5</v>
      </c>
      <c r="L595" s="9"/>
    </row>
    <row r="596" spans="1:12" x14ac:dyDescent="0.25">
      <c r="A596">
        <v>3226</v>
      </c>
      <c r="B596" s="7" t="e">
        <f t="array" ref="B596">MAX(IF( [1]!tabla1[ACT_ID] = A596, [1]!tabla1[max_carga]))</f>
        <v>#REF!</v>
      </c>
      <c r="C596" s="7" t="e">
        <f t="array" ref="C596">AVERAGE(IF( [1]!tabla1[ACT_ID] = A596, [1]!tabla1[NIVEL]))</f>
        <v>#REF!</v>
      </c>
      <c r="D596" s="7" t="e">
        <f t="array" ref="D596">MEDIAN(IF( [1]!tabla1[ACT_ID] = A596, [1]!tabla1[NIVEL]))</f>
        <v>#REF!</v>
      </c>
      <c r="E596" s="7" t="e">
        <f t="array" ref="E596">STDEV(IF( [1]!tabla1[ACT_ID] = A596, [1]!tabla1[NIVEL]))</f>
        <v>#REF!</v>
      </c>
      <c r="F596" s="8" t="e">
        <f t="array" ref="F596">AVERAGE(IF( [1]!tabla1[ACT_ID] = A596, [1]!tabla1[NO_UTILIZADO]))</f>
        <v>#REF!</v>
      </c>
      <c r="G596">
        <f t="array" ref="G596">COUNT(IF( [1]!tabla1[ACT_ID] = A596, [1]!tabla1[FECHA_DESPACHO]))</f>
        <v>0</v>
      </c>
      <c r="H596" s="2" t="e">
        <f t="shared" si="27"/>
        <v>#REF!</v>
      </c>
      <c r="I596" s="7" t="e">
        <f t="shared" si="28"/>
        <v>#REF!</v>
      </c>
      <c r="J596" s="7" t="e">
        <f t="shared" si="29"/>
        <v>#REF!</v>
      </c>
      <c r="K596" s="9">
        <v>0.5</v>
      </c>
      <c r="L596" s="9"/>
    </row>
    <row r="597" spans="1:12" x14ac:dyDescent="0.25">
      <c r="A597">
        <v>323068</v>
      </c>
      <c r="B597" s="7" t="e">
        <f t="array" ref="B597">MAX(IF( [1]!tabla1[ACT_ID] = A597, [1]!tabla1[max_carga]))</f>
        <v>#REF!</v>
      </c>
      <c r="C597" s="7" t="e">
        <f t="array" ref="C597">AVERAGE(IF( [1]!tabla1[ACT_ID] = A597, [1]!tabla1[NIVEL]))</f>
        <v>#REF!</v>
      </c>
      <c r="D597" s="7" t="e">
        <f t="array" ref="D597">MEDIAN(IF( [1]!tabla1[ACT_ID] = A597, [1]!tabla1[NIVEL]))</f>
        <v>#REF!</v>
      </c>
      <c r="E597" s="7" t="e">
        <f t="array" ref="E597">STDEV(IF( [1]!tabla1[ACT_ID] = A597, [1]!tabla1[NIVEL]))</f>
        <v>#REF!</v>
      </c>
      <c r="F597" s="8" t="e">
        <f t="array" ref="F597">AVERAGE(IF( [1]!tabla1[ACT_ID] = A597, [1]!tabla1[NO_UTILIZADO]))</f>
        <v>#REF!</v>
      </c>
      <c r="G597">
        <f t="array" ref="G597">COUNT(IF( [1]!tabla1[ACT_ID] = A597, [1]!tabla1[FECHA_DESPACHO]))</f>
        <v>0</v>
      </c>
      <c r="H597" s="2" t="e">
        <f t="shared" si="27"/>
        <v>#REF!</v>
      </c>
      <c r="I597" s="7" t="e">
        <f t="shared" si="28"/>
        <v>#REF!</v>
      </c>
      <c r="J597" s="7" t="e">
        <f t="shared" si="29"/>
        <v>#REF!</v>
      </c>
      <c r="K597" s="9">
        <v>0.5</v>
      </c>
      <c r="L597" s="9"/>
    </row>
    <row r="598" spans="1:12" x14ac:dyDescent="0.25">
      <c r="A598">
        <v>323069</v>
      </c>
      <c r="B598" s="7" t="e">
        <f t="array" ref="B598">MAX(IF( [1]!tabla1[ACT_ID] = A598, [1]!tabla1[max_carga]))</f>
        <v>#REF!</v>
      </c>
      <c r="C598" s="7" t="e">
        <f t="array" ref="C598">AVERAGE(IF( [1]!tabla1[ACT_ID] = A598, [1]!tabla1[NIVEL]))</f>
        <v>#REF!</v>
      </c>
      <c r="D598" s="7" t="e">
        <f t="array" ref="D598">MEDIAN(IF( [1]!tabla1[ACT_ID] = A598, [1]!tabla1[NIVEL]))</f>
        <v>#REF!</v>
      </c>
      <c r="E598" s="7" t="e">
        <f t="array" ref="E598">STDEV(IF( [1]!tabla1[ACT_ID] = A598, [1]!tabla1[NIVEL]))</f>
        <v>#REF!</v>
      </c>
      <c r="F598" s="8" t="e">
        <f t="array" ref="F598">AVERAGE(IF( [1]!tabla1[ACT_ID] = A598, [1]!tabla1[NO_UTILIZADO]))</f>
        <v>#REF!</v>
      </c>
      <c r="G598">
        <f t="array" ref="G598">COUNT(IF( [1]!tabla1[ACT_ID] = A598, [1]!tabla1[FECHA_DESPACHO]))</f>
        <v>0</v>
      </c>
      <c r="H598" s="2" t="e">
        <f t="shared" si="27"/>
        <v>#REF!</v>
      </c>
      <c r="I598" s="7" t="e">
        <f t="shared" si="28"/>
        <v>#REF!</v>
      </c>
      <c r="J598" s="7" t="e">
        <f t="shared" si="29"/>
        <v>#REF!</v>
      </c>
      <c r="K598" s="9">
        <v>0.5</v>
      </c>
      <c r="L598" s="9"/>
    </row>
    <row r="599" spans="1:12" x14ac:dyDescent="0.25">
      <c r="A599">
        <v>323070</v>
      </c>
      <c r="B599" s="7" t="e">
        <f t="array" ref="B599">MAX(IF( [1]!tabla1[ACT_ID] = A599, [1]!tabla1[max_carga]))</f>
        <v>#REF!</v>
      </c>
      <c r="C599" s="7" t="e">
        <f t="array" ref="C599">AVERAGE(IF( [1]!tabla1[ACT_ID] = A599, [1]!tabla1[NIVEL]))</f>
        <v>#REF!</v>
      </c>
      <c r="D599" s="7" t="e">
        <f t="array" ref="D599">MEDIAN(IF( [1]!tabla1[ACT_ID] = A599, [1]!tabla1[NIVEL]))</f>
        <v>#REF!</v>
      </c>
      <c r="E599" s="7" t="e">
        <f t="array" ref="E599">STDEV(IF( [1]!tabla1[ACT_ID] = A599, [1]!tabla1[NIVEL]))</f>
        <v>#REF!</v>
      </c>
      <c r="F599" s="8" t="e">
        <f t="array" ref="F599">AVERAGE(IF( [1]!tabla1[ACT_ID] = A599, [1]!tabla1[NO_UTILIZADO]))</f>
        <v>#REF!</v>
      </c>
      <c r="G599">
        <f t="array" ref="G599">COUNT(IF( [1]!tabla1[ACT_ID] = A599, [1]!tabla1[FECHA_DESPACHO]))</f>
        <v>0</v>
      </c>
      <c r="H599" s="2" t="e">
        <f t="shared" si="27"/>
        <v>#REF!</v>
      </c>
      <c r="I599" s="7" t="e">
        <f t="shared" si="28"/>
        <v>#REF!</v>
      </c>
      <c r="J599" s="7" t="e">
        <f t="shared" si="29"/>
        <v>#REF!</v>
      </c>
      <c r="K599" s="9">
        <v>0.5</v>
      </c>
      <c r="L599" s="9"/>
    </row>
    <row r="600" spans="1:12" x14ac:dyDescent="0.25">
      <c r="A600">
        <v>323071</v>
      </c>
      <c r="B600" s="7" t="e">
        <f t="array" ref="B600">MAX(IF( [1]!tabla1[ACT_ID] = A600, [1]!tabla1[max_carga]))</f>
        <v>#REF!</v>
      </c>
      <c r="C600" s="7" t="e">
        <f t="array" ref="C600">AVERAGE(IF( [1]!tabla1[ACT_ID] = A600, [1]!tabla1[NIVEL]))</f>
        <v>#REF!</v>
      </c>
      <c r="D600" s="7" t="e">
        <f t="array" ref="D600">MEDIAN(IF( [1]!tabla1[ACT_ID] = A600, [1]!tabla1[NIVEL]))</f>
        <v>#REF!</v>
      </c>
      <c r="E600" s="7" t="e">
        <f t="array" ref="E600">STDEV(IF( [1]!tabla1[ACT_ID] = A600, [1]!tabla1[NIVEL]))</f>
        <v>#REF!</v>
      </c>
      <c r="F600" s="8" t="e">
        <f t="array" ref="F600">AVERAGE(IF( [1]!tabla1[ACT_ID] = A600, [1]!tabla1[NO_UTILIZADO]))</f>
        <v>#REF!</v>
      </c>
      <c r="G600">
        <f t="array" ref="G600">COUNT(IF( [1]!tabla1[ACT_ID] = A600, [1]!tabla1[FECHA_DESPACHO]))</f>
        <v>0</v>
      </c>
      <c r="H600" s="2" t="e">
        <f t="shared" si="27"/>
        <v>#REF!</v>
      </c>
      <c r="I600" s="7" t="e">
        <f t="shared" si="28"/>
        <v>#REF!</v>
      </c>
      <c r="J600" s="7" t="e">
        <f t="shared" si="29"/>
        <v>#REF!</v>
      </c>
      <c r="K600" s="9">
        <v>0.5</v>
      </c>
      <c r="L600" s="9"/>
    </row>
    <row r="601" spans="1:12" x14ac:dyDescent="0.25">
      <c r="A601">
        <v>3251130</v>
      </c>
      <c r="B601" s="7" t="e">
        <f t="array" ref="B601">MAX(IF( [1]!tabla1[ACT_ID] = A601, [1]!tabla1[max_carga]))</f>
        <v>#REF!</v>
      </c>
      <c r="C601" s="7" t="e">
        <f t="array" ref="C601">AVERAGE(IF( [1]!tabla1[ACT_ID] = A601, [1]!tabla1[NIVEL]))</f>
        <v>#REF!</v>
      </c>
      <c r="D601" s="7" t="e">
        <f t="array" ref="D601">MEDIAN(IF( [1]!tabla1[ACT_ID] = A601, [1]!tabla1[NIVEL]))</f>
        <v>#REF!</v>
      </c>
      <c r="E601" s="7" t="e">
        <f t="array" ref="E601">STDEV(IF( [1]!tabla1[ACT_ID] = A601, [1]!tabla1[NIVEL]))</f>
        <v>#REF!</v>
      </c>
      <c r="F601" s="8" t="e">
        <f t="array" ref="F601">AVERAGE(IF( [1]!tabla1[ACT_ID] = A601, [1]!tabla1[NO_UTILIZADO]))</f>
        <v>#REF!</v>
      </c>
      <c r="G601">
        <f t="array" ref="G601">COUNT(IF( [1]!tabla1[ACT_ID] = A601, [1]!tabla1[FECHA_DESPACHO]))</f>
        <v>0</v>
      </c>
      <c r="H601" s="2" t="e">
        <f t="shared" si="27"/>
        <v>#REF!</v>
      </c>
      <c r="I601" s="7" t="e">
        <f t="shared" si="28"/>
        <v>#REF!</v>
      </c>
      <c r="J601" s="7" t="e">
        <f t="shared" si="29"/>
        <v>#REF!</v>
      </c>
      <c r="K601" s="9">
        <v>0.5</v>
      </c>
      <c r="L601" s="9"/>
    </row>
    <row r="602" spans="1:12" x14ac:dyDescent="0.25">
      <c r="A602">
        <v>3251131</v>
      </c>
      <c r="B602" s="7" t="e">
        <f t="array" ref="B602">MAX(IF( [1]!tabla1[ACT_ID] = A602, [1]!tabla1[max_carga]))</f>
        <v>#REF!</v>
      </c>
      <c r="C602" s="7" t="e">
        <f t="array" ref="C602">AVERAGE(IF( [1]!tabla1[ACT_ID] = A602, [1]!tabla1[NIVEL]))</f>
        <v>#REF!</v>
      </c>
      <c r="D602" s="7" t="e">
        <f t="array" ref="D602">MEDIAN(IF( [1]!tabla1[ACT_ID] = A602, [1]!tabla1[NIVEL]))</f>
        <v>#REF!</v>
      </c>
      <c r="E602" s="7" t="e">
        <f t="array" ref="E602">STDEV(IF( [1]!tabla1[ACT_ID] = A602, [1]!tabla1[NIVEL]))</f>
        <v>#REF!</v>
      </c>
      <c r="F602" s="8" t="e">
        <f t="array" ref="F602">AVERAGE(IF( [1]!tabla1[ACT_ID] = A602, [1]!tabla1[NO_UTILIZADO]))</f>
        <v>#REF!</v>
      </c>
      <c r="G602">
        <f t="array" ref="G602">COUNT(IF( [1]!tabla1[ACT_ID] = A602, [1]!tabla1[FECHA_DESPACHO]))</f>
        <v>0</v>
      </c>
      <c r="H602" s="2" t="e">
        <f t="shared" si="27"/>
        <v>#REF!</v>
      </c>
      <c r="I602" s="7" t="e">
        <f t="shared" si="28"/>
        <v>#REF!</v>
      </c>
      <c r="J602" s="7" t="e">
        <f t="shared" si="29"/>
        <v>#REF!</v>
      </c>
      <c r="K602" s="9">
        <v>0.5</v>
      </c>
      <c r="L602" s="9"/>
    </row>
    <row r="603" spans="1:12" x14ac:dyDescent="0.25">
      <c r="A603">
        <v>3251132</v>
      </c>
      <c r="B603" s="7" t="e">
        <f t="array" ref="B603">MAX(IF( [1]!tabla1[ACT_ID] = A603, [1]!tabla1[max_carga]))</f>
        <v>#REF!</v>
      </c>
      <c r="C603" s="7" t="e">
        <f t="array" ref="C603">AVERAGE(IF( [1]!tabla1[ACT_ID] = A603, [1]!tabla1[NIVEL]))</f>
        <v>#REF!</v>
      </c>
      <c r="D603" s="7" t="e">
        <f t="array" ref="D603">MEDIAN(IF( [1]!tabla1[ACT_ID] = A603, [1]!tabla1[NIVEL]))</f>
        <v>#REF!</v>
      </c>
      <c r="E603" s="7" t="e">
        <f t="array" ref="E603">STDEV(IF( [1]!tabla1[ACT_ID] = A603, [1]!tabla1[NIVEL]))</f>
        <v>#REF!</v>
      </c>
      <c r="F603" s="8" t="e">
        <f t="array" ref="F603">AVERAGE(IF( [1]!tabla1[ACT_ID] = A603, [1]!tabla1[NO_UTILIZADO]))</f>
        <v>#REF!</v>
      </c>
      <c r="G603">
        <f t="array" ref="G603">COUNT(IF( [1]!tabla1[ACT_ID] = A603, [1]!tabla1[FECHA_DESPACHO]))</f>
        <v>0</v>
      </c>
      <c r="H603" s="2" t="e">
        <f t="shared" si="27"/>
        <v>#REF!</v>
      </c>
      <c r="I603" s="7" t="e">
        <f t="shared" si="28"/>
        <v>#REF!</v>
      </c>
      <c r="J603" s="7" t="e">
        <f t="shared" si="29"/>
        <v>#REF!</v>
      </c>
      <c r="K603" s="9">
        <v>0.5</v>
      </c>
      <c r="L603" s="9"/>
    </row>
    <row r="604" spans="1:12" x14ac:dyDescent="0.25">
      <c r="A604">
        <v>3324</v>
      </c>
      <c r="B604" s="7" t="e">
        <f t="array" ref="B604">MAX(IF( [1]!tabla1[ACT_ID] = A604, [1]!tabla1[max_carga]))</f>
        <v>#REF!</v>
      </c>
      <c r="C604" s="7" t="e">
        <f t="array" ref="C604">AVERAGE(IF( [1]!tabla1[ACT_ID] = A604, [1]!tabla1[NIVEL]))</f>
        <v>#REF!</v>
      </c>
      <c r="D604" s="7" t="e">
        <f t="array" ref="D604">MEDIAN(IF( [1]!tabla1[ACT_ID] = A604, [1]!tabla1[NIVEL]))</f>
        <v>#REF!</v>
      </c>
      <c r="E604" s="7" t="e">
        <f t="array" ref="E604">STDEV(IF( [1]!tabla1[ACT_ID] = A604, [1]!tabla1[NIVEL]))</f>
        <v>#REF!</v>
      </c>
      <c r="F604" s="8" t="e">
        <f t="array" ref="F604">AVERAGE(IF( [1]!tabla1[ACT_ID] = A604, [1]!tabla1[NO_UTILIZADO]))</f>
        <v>#REF!</v>
      </c>
      <c r="G604">
        <f t="array" ref="G604">COUNT(IF( [1]!tabla1[ACT_ID] = A604, [1]!tabla1[FECHA_DESPACHO]))</f>
        <v>0</v>
      </c>
      <c r="H604" s="2" t="e">
        <f t="shared" si="27"/>
        <v>#REF!</v>
      </c>
      <c r="I604" s="7" t="e">
        <f t="shared" si="28"/>
        <v>#REF!</v>
      </c>
      <c r="J604" s="7" t="e">
        <f t="shared" si="29"/>
        <v>#REF!</v>
      </c>
      <c r="K604" s="9">
        <v>0.5</v>
      </c>
      <c r="L604" s="9"/>
    </row>
    <row r="605" spans="1:12" x14ac:dyDescent="0.25">
      <c r="A605">
        <v>3326</v>
      </c>
      <c r="B605" s="7" t="e">
        <f t="array" ref="B605">MAX(IF( [1]!tabla1[ACT_ID] = A605, [1]!tabla1[max_carga]))</f>
        <v>#REF!</v>
      </c>
      <c r="C605" s="7" t="e">
        <f t="array" ref="C605">AVERAGE(IF( [1]!tabla1[ACT_ID] = A605, [1]!tabla1[NIVEL]))</f>
        <v>#REF!</v>
      </c>
      <c r="D605" s="7" t="e">
        <f t="array" ref="D605">MEDIAN(IF( [1]!tabla1[ACT_ID] = A605, [1]!tabla1[NIVEL]))</f>
        <v>#REF!</v>
      </c>
      <c r="E605" s="7" t="e">
        <f t="array" ref="E605">STDEV(IF( [1]!tabla1[ACT_ID] = A605, [1]!tabla1[NIVEL]))</f>
        <v>#REF!</v>
      </c>
      <c r="F605" s="8" t="e">
        <f t="array" ref="F605">AVERAGE(IF( [1]!tabla1[ACT_ID] = A605, [1]!tabla1[NO_UTILIZADO]))</f>
        <v>#REF!</v>
      </c>
      <c r="G605">
        <f t="array" ref="G605">COUNT(IF( [1]!tabla1[ACT_ID] = A605, [1]!tabla1[FECHA_DESPACHO]))</f>
        <v>0</v>
      </c>
      <c r="H605" s="2" t="e">
        <f t="shared" si="27"/>
        <v>#REF!</v>
      </c>
      <c r="I605" s="7" t="e">
        <f t="shared" si="28"/>
        <v>#REF!</v>
      </c>
      <c r="J605" s="7" t="e">
        <f t="shared" si="29"/>
        <v>#REF!</v>
      </c>
      <c r="K605" s="9">
        <v>0.5</v>
      </c>
      <c r="L605" s="9"/>
    </row>
    <row r="606" spans="1:12" x14ac:dyDescent="0.25">
      <c r="A606">
        <v>3331</v>
      </c>
      <c r="B606" s="7" t="e">
        <f t="array" ref="B606">MAX(IF( [1]!tabla1[ACT_ID] = A606, [1]!tabla1[max_carga]))</f>
        <v>#REF!</v>
      </c>
      <c r="C606" s="7" t="e">
        <f t="array" ref="C606">AVERAGE(IF( [1]!tabla1[ACT_ID] = A606, [1]!tabla1[NIVEL]))</f>
        <v>#REF!</v>
      </c>
      <c r="D606" s="7" t="e">
        <f t="array" ref="D606">MEDIAN(IF( [1]!tabla1[ACT_ID] = A606, [1]!tabla1[NIVEL]))</f>
        <v>#REF!</v>
      </c>
      <c r="E606" s="7" t="e">
        <f t="array" ref="E606">STDEV(IF( [1]!tabla1[ACT_ID] = A606, [1]!tabla1[NIVEL]))</f>
        <v>#REF!</v>
      </c>
      <c r="F606" s="8" t="e">
        <f t="array" ref="F606">AVERAGE(IF( [1]!tabla1[ACT_ID] = A606, [1]!tabla1[NO_UTILIZADO]))</f>
        <v>#REF!</v>
      </c>
      <c r="G606">
        <f t="array" ref="G606">COUNT(IF( [1]!tabla1[ACT_ID] = A606, [1]!tabla1[FECHA_DESPACHO]))</f>
        <v>0</v>
      </c>
      <c r="H606" s="2" t="e">
        <f t="shared" si="27"/>
        <v>#REF!</v>
      </c>
      <c r="I606" s="7" t="e">
        <f t="shared" si="28"/>
        <v>#REF!</v>
      </c>
      <c r="J606" s="7" t="e">
        <f t="shared" si="29"/>
        <v>#REF!</v>
      </c>
      <c r="K606" s="9">
        <v>0.5</v>
      </c>
      <c r="L606" s="9"/>
    </row>
    <row r="607" spans="1:12" x14ac:dyDescent="0.25">
      <c r="A607">
        <v>3332</v>
      </c>
      <c r="B607" s="7" t="e">
        <f t="array" ref="B607">MAX(IF( [1]!tabla1[ACT_ID] = A607, [1]!tabla1[max_carga]))</f>
        <v>#REF!</v>
      </c>
      <c r="C607" s="7" t="e">
        <f t="array" ref="C607">AVERAGE(IF( [1]!tabla1[ACT_ID] = A607, [1]!tabla1[NIVEL]))</f>
        <v>#REF!</v>
      </c>
      <c r="D607" s="7" t="e">
        <f t="array" ref="D607">MEDIAN(IF( [1]!tabla1[ACT_ID] = A607, [1]!tabla1[NIVEL]))</f>
        <v>#REF!</v>
      </c>
      <c r="E607" s="7" t="e">
        <f t="array" ref="E607">STDEV(IF( [1]!tabla1[ACT_ID] = A607, [1]!tabla1[NIVEL]))</f>
        <v>#REF!</v>
      </c>
      <c r="F607" s="8" t="e">
        <f t="array" ref="F607">AVERAGE(IF( [1]!tabla1[ACT_ID] = A607, [1]!tabla1[NO_UTILIZADO]))</f>
        <v>#REF!</v>
      </c>
      <c r="G607">
        <f t="array" ref="G607">COUNT(IF( [1]!tabla1[ACT_ID] = A607, [1]!tabla1[FECHA_DESPACHO]))</f>
        <v>0</v>
      </c>
      <c r="H607" s="2" t="e">
        <f t="shared" si="27"/>
        <v>#REF!</v>
      </c>
      <c r="I607" s="7" t="e">
        <f t="shared" si="28"/>
        <v>#REF!</v>
      </c>
      <c r="J607" s="7" t="e">
        <f t="shared" si="29"/>
        <v>#REF!</v>
      </c>
      <c r="K607" s="9">
        <v>0.5</v>
      </c>
      <c r="L607" s="9"/>
    </row>
    <row r="608" spans="1:12" x14ac:dyDescent="0.25">
      <c r="A608">
        <v>3333</v>
      </c>
      <c r="B608" s="7" t="e">
        <f t="array" ref="B608">MAX(IF( [1]!tabla1[ACT_ID] = A608, [1]!tabla1[max_carga]))</f>
        <v>#REF!</v>
      </c>
      <c r="C608" s="7" t="e">
        <f t="array" ref="C608">AVERAGE(IF( [1]!tabla1[ACT_ID] = A608, [1]!tabla1[NIVEL]))</f>
        <v>#REF!</v>
      </c>
      <c r="D608" s="7" t="e">
        <f t="array" ref="D608">MEDIAN(IF( [1]!tabla1[ACT_ID] = A608, [1]!tabla1[NIVEL]))</f>
        <v>#REF!</v>
      </c>
      <c r="E608" s="7" t="e">
        <f t="array" ref="E608">STDEV(IF( [1]!tabla1[ACT_ID] = A608, [1]!tabla1[NIVEL]))</f>
        <v>#REF!</v>
      </c>
      <c r="F608" s="8" t="e">
        <f t="array" ref="F608">AVERAGE(IF( [1]!tabla1[ACT_ID] = A608, [1]!tabla1[NO_UTILIZADO]))</f>
        <v>#REF!</v>
      </c>
      <c r="G608">
        <f t="array" ref="G608">COUNT(IF( [1]!tabla1[ACT_ID] = A608, [1]!tabla1[FECHA_DESPACHO]))</f>
        <v>0</v>
      </c>
      <c r="H608" s="2" t="e">
        <f t="shared" si="27"/>
        <v>#REF!</v>
      </c>
      <c r="I608" s="7" t="e">
        <f t="shared" si="28"/>
        <v>#REF!</v>
      </c>
      <c r="J608" s="7" t="e">
        <f t="shared" si="29"/>
        <v>#REF!</v>
      </c>
      <c r="K608" s="9">
        <v>0.5</v>
      </c>
      <c r="L608" s="9"/>
    </row>
    <row r="609" spans="1:12" x14ac:dyDescent="0.25">
      <c r="A609">
        <v>33401</v>
      </c>
      <c r="B609" s="7" t="e">
        <f t="array" ref="B609">MAX(IF( [1]!tabla1[ACT_ID] = A609, [1]!tabla1[max_carga]))</f>
        <v>#REF!</v>
      </c>
      <c r="C609" s="7" t="e">
        <f t="array" ref="C609">AVERAGE(IF( [1]!tabla1[ACT_ID] = A609, [1]!tabla1[NIVEL]))</f>
        <v>#REF!</v>
      </c>
      <c r="D609" s="7" t="e">
        <f t="array" ref="D609">MEDIAN(IF( [1]!tabla1[ACT_ID] = A609, [1]!tabla1[NIVEL]))</f>
        <v>#REF!</v>
      </c>
      <c r="E609" s="7" t="e">
        <f t="array" ref="E609">STDEV(IF( [1]!tabla1[ACT_ID] = A609, [1]!tabla1[NIVEL]))</f>
        <v>#REF!</v>
      </c>
      <c r="F609" s="8" t="e">
        <f t="array" ref="F609">AVERAGE(IF( [1]!tabla1[ACT_ID] = A609, [1]!tabla1[NO_UTILIZADO]))</f>
        <v>#REF!</v>
      </c>
      <c r="G609">
        <f t="array" ref="G609">COUNT(IF( [1]!tabla1[ACT_ID] = A609, [1]!tabla1[FECHA_DESPACHO]))</f>
        <v>0</v>
      </c>
      <c r="H609" s="2" t="e">
        <f t="shared" si="27"/>
        <v>#REF!</v>
      </c>
      <c r="I609" s="7" t="e">
        <f t="shared" si="28"/>
        <v>#REF!</v>
      </c>
      <c r="J609" s="7" t="e">
        <f t="shared" si="29"/>
        <v>#REF!</v>
      </c>
      <c r="K609" s="9">
        <v>0.5</v>
      </c>
      <c r="L609" s="9"/>
    </row>
    <row r="610" spans="1:12" x14ac:dyDescent="0.25">
      <c r="A610">
        <v>33404</v>
      </c>
      <c r="B610" s="7" t="e">
        <f t="array" ref="B610">MAX(IF( [1]!tabla1[ACT_ID] = A610, [1]!tabla1[max_carga]))</f>
        <v>#REF!</v>
      </c>
      <c r="C610" s="7" t="e">
        <f t="array" ref="C610">AVERAGE(IF( [1]!tabla1[ACT_ID] = A610, [1]!tabla1[NIVEL]))</f>
        <v>#REF!</v>
      </c>
      <c r="D610" s="7" t="e">
        <f t="array" ref="D610">MEDIAN(IF( [1]!tabla1[ACT_ID] = A610, [1]!tabla1[NIVEL]))</f>
        <v>#REF!</v>
      </c>
      <c r="E610" s="7" t="e">
        <f t="array" ref="E610">STDEV(IF( [1]!tabla1[ACT_ID] = A610, [1]!tabla1[NIVEL]))</f>
        <v>#REF!</v>
      </c>
      <c r="F610" s="8" t="e">
        <f t="array" ref="F610">AVERAGE(IF( [1]!tabla1[ACT_ID] = A610, [1]!tabla1[NO_UTILIZADO]))</f>
        <v>#REF!</v>
      </c>
      <c r="G610">
        <f t="array" ref="G610">COUNT(IF( [1]!tabla1[ACT_ID] = A610, [1]!tabla1[FECHA_DESPACHO]))</f>
        <v>0</v>
      </c>
      <c r="H610" s="2" t="e">
        <f t="shared" si="27"/>
        <v>#REF!</v>
      </c>
      <c r="I610" s="7" t="e">
        <f t="shared" si="28"/>
        <v>#REF!</v>
      </c>
      <c r="J610" s="7" t="e">
        <f t="shared" si="29"/>
        <v>#REF!</v>
      </c>
      <c r="K610" s="9">
        <v>0.5</v>
      </c>
      <c r="L610" s="9"/>
    </row>
    <row r="611" spans="1:12" x14ac:dyDescent="0.25">
      <c r="A611">
        <v>33410</v>
      </c>
      <c r="B611" s="7" t="e">
        <f t="array" ref="B611">MAX(IF( [1]!tabla1[ACT_ID] = A611, [1]!tabla1[max_carga]))</f>
        <v>#REF!</v>
      </c>
      <c r="C611" s="7" t="e">
        <f t="array" ref="C611">AVERAGE(IF( [1]!tabla1[ACT_ID] = A611, [1]!tabla1[NIVEL]))</f>
        <v>#REF!</v>
      </c>
      <c r="D611" s="7" t="e">
        <f t="array" ref="D611">MEDIAN(IF( [1]!tabla1[ACT_ID] = A611, [1]!tabla1[NIVEL]))</f>
        <v>#REF!</v>
      </c>
      <c r="E611" s="7" t="e">
        <f t="array" ref="E611">STDEV(IF( [1]!tabla1[ACT_ID] = A611, [1]!tabla1[NIVEL]))</f>
        <v>#REF!</v>
      </c>
      <c r="F611" s="8" t="e">
        <f t="array" ref="F611">AVERAGE(IF( [1]!tabla1[ACT_ID] = A611, [1]!tabla1[NO_UTILIZADO]))</f>
        <v>#REF!</v>
      </c>
      <c r="G611">
        <f t="array" ref="G611">COUNT(IF( [1]!tabla1[ACT_ID] = A611, [1]!tabla1[FECHA_DESPACHO]))</f>
        <v>0</v>
      </c>
      <c r="H611" s="2" t="e">
        <f t="shared" si="27"/>
        <v>#REF!</v>
      </c>
      <c r="I611" s="7" t="e">
        <f t="shared" si="28"/>
        <v>#REF!</v>
      </c>
      <c r="J611" s="7" t="e">
        <f t="shared" si="29"/>
        <v>#REF!</v>
      </c>
      <c r="K611" s="9">
        <v>0.5</v>
      </c>
      <c r="L611" s="9"/>
    </row>
    <row r="612" spans="1:12" x14ac:dyDescent="0.25">
      <c r="A612">
        <v>33411</v>
      </c>
      <c r="B612" s="7" t="e">
        <f t="array" ref="B612">MAX(IF( [1]!tabla1[ACT_ID] = A612, [1]!tabla1[max_carga]))</f>
        <v>#REF!</v>
      </c>
      <c r="C612" s="7" t="e">
        <f t="array" ref="C612">AVERAGE(IF( [1]!tabla1[ACT_ID] = A612, [1]!tabla1[NIVEL]))</f>
        <v>#REF!</v>
      </c>
      <c r="D612" s="7" t="e">
        <f t="array" ref="D612">MEDIAN(IF( [1]!tabla1[ACT_ID] = A612, [1]!tabla1[NIVEL]))</f>
        <v>#REF!</v>
      </c>
      <c r="E612" s="7" t="e">
        <f t="array" ref="E612">STDEV(IF( [1]!tabla1[ACT_ID] = A612, [1]!tabla1[NIVEL]))</f>
        <v>#REF!</v>
      </c>
      <c r="F612" s="8" t="e">
        <f t="array" ref="F612">AVERAGE(IF( [1]!tabla1[ACT_ID] = A612, [1]!tabla1[NO_UTILIZADO]))</f>
        <v>#REF!</v>
      </c>
      <c r="G612">
        <f t="array" ref="G612">COUNT(IF( [1]!tabla1[ACT_ID] = A612, [1]!tabla1[FECHA_DESPACHO]))</f>
        <v>0</v>
      </c>
      <c r="H612" s="2" t="e">
        <f t="shared" si="27"/>
        <v>#REF!</v>
      </c>
      <c r="I612" s="7" t="e">
        <f t="shared" si="28"/>
        <v>#REF!</v>
      </c>
      <c r="J612" s="7" t="e">
        <f t="shared" si="29"/>
        <v>#REF!</v>
      </c>
      <c r="K612" s="9">
        <v>0.5</v>
      </c>
      <c r="L612" s="9"/>
    </row>
    <row r="613" spans="1:12" x14ac:dyDescent="0.25">
      <c r="A613">
        <v>33412</v>
      </c>
      <c r="B613" s="7" t="e">
        <f t="array" ref="B613">MAX(IF( [1]!tabla1[ACT_ID] = A613, [1]!tabla1[max_carga]))</f>
        <v>#REF!</v>
      </c>
      <c r="C613" s="7" t="e">
        <f t="array" ref="C613">AVERAGE(IF( [1]!tabla1[ACT_ID] = A613, [1]!tabla1[NIVEL]))</f>
        <v>#REF!</v>
      </c>
      <c r="D613" s="7" t="e">
        <f t="array" ref="D613">MEDIAN(IF( [1]!tabla1[ACT_ID] = A613, [1]!tabla1[NIVEL]))</f>
        <v>#REF!</v>
      </c>
      <c r="E613" s="7" t="e">
        <f t="array" ref="E613">STDEV(IF( [1]!tabla1[ACT_ID] = A613, [1]!tabla1[NIVEL]))</f>
        <v>#REF!</v>
      </c>
      <c r="F613" s="8" t="e">
        <f t="array" ref="F613">AVERAGE(IF( [1]!tabla1[ACT_ID] = A613, [1]!tabla1[NO_UTILIZADO]))</f>
        <v>#REF!</v>
      </c>
      <c r="G613">
        <f t="array" ref="G613">COUNT(IF( [1]!tabla1[ACT_ID] = A613, [1]!tabla1[FECHA_DESPACHO]))</f>
        <v>0</v>
      </c>
      <c r="H613" s="2" t="e">
        <f t="shared" si="27"/>
        <v>#REF!</v>
      </c>
      <c r="I613" s="7" t="e">
        <f t="shared" si="28"/>
        <v>#REF!</v>
      </c>
      <c r="J613" s="7" t="e">
        <f t="shared" si="29"/>
        <v>#REF!</v>
      </c>
      <c r="K613" s="9">
        <v>0.5</v>
      </c>
      <c r="L613" s="9"/>
    </row>
    <row r="614" spans="1:12" x14ac:dyDescent="0.25">
      <c r="A614">
        <v>33413</v>
      </c>
      <c r="B614" s="7" t="e">
        <f t="array" ref="B614">MAX(IF( [1]!tabla1[ACT_ID] = A614, [1]!tabla1[max_carga]))</f>
        <v>#REF!</v>
      </c>
      <c r="C614" s="7" t="e">
        <f t="array" ref="C614">AVERAGE(IF( [1]!tabla1[ACT_ID] = A614, [1]!tabla1[NIVEL]))</f>
        <v>#REF!</v>
      </c>
      <c r="D614" s="7" t="e">
        <f t="array" ref="D614">MEDIAN(IF( [1]!tabla1[ACT_ID] = A614, [1]!tabla1[NIVEL]))</f>
        <v>#REF!</v>
      </c>
      <c r="E614" s="7" t="e">
        <f t="array" ref="E614">STDEV(IF( [1]!tabla1[ACT_ID] = A614, [1]!tabla1[NIVEL]))</f>
        <v>#REF!</v>
      </c>
      <c r="F614" s="8" t="e">
        <f t="array" ref="F614">AVERAGE(IF( [1]!tabla1[ACT_ID] = A614, [1]!tabla1[NO_UTILIZADO]))</f>
        <v>#REF!</v>
      </c>
      <c r="G614">
        <f t="array" ref="G614">COUNT(IF( [1]!tabla1[ACT_ID] = A614, [1]!tabla1[FECHA_DESPACHO]))</f>
        <v>0</v>
      </c>
      <c r="H614" s="2" t="e">
        <f t="shared" si="27"/>
        <v>#REF!</v>
      </c>
      <c r="I614" s="7" t="e">
        <f t="shared" si="28"/>
        <v>#REF!</v>
      </c>
      <c r="J614" s="7" t="e">
        <f t="shared" si="29"/>
        <v>#REF!</v>
      </c>
      <c r="K614" s="9">
        <v>0.5</v>
      </c>
      <c r="L614" s="9"/>
    </row>
    <row r="615" spans="1:12" x14ac:dyDescent="0.25">
      <c r="A615">
        <v>33414</v>
      </c>
      <c r="B615" s="7" t="e">
        <f t="array" ref="B615">MAX(IF( [1]!tabla1[ACT_ID] = A615, [1]!tabla1[max_carga]))</f>
        <v>#REF!</v>
      </c>
      <c r="C615" s="7" t="e">
        <f t="array" ref="C615">AVERAGE(IF( [1]!tabla1[ACT_ID] = A615, [1]!tabla1[NIVEL]))</f>
        <v>#REF!</v>
      </c>
      <c r="D615" s="7" t="e">
        <f t="array" ref="D615">MEDIAN(IF( [1]!tabla1[ACT_ID] = A615, [1]!tabla1[NIVEL]))</f>
        <v>#REF!</v>
      </c>
      <c r="E615" s="7" t="e">
        <f t="array" ref="E615">STDEV(IF( [1]!tabla1[ACT_ID] = A615, [1]!tabla1[NIVEL]))</f>
        <v>#REF!</v>
      </c>
      <c r="F615" s="8" t="e">
        <f t="array" ref="F615">AVERAGE(IF( [1]!tabla1[ACT_ID] = A615, [1]!tabla1[NO_UTILIZADO]))</f>
        <v>#REF!</v>
      </c>
      <c r="G615">
        <f t="array" ref="G615">COUNT(IF( [1]!tabla1[ACT_ID] = A615, [1]!tabla1[FECHA_DESPACHO]))</f>
        <v>0</v>
      </c>
      <c r="H615" s="2" t="e">
        <f t="shared" si="27"/>
        <v>#REF!</v>
      </c>
      <c r="I615" s="7" t="e">
        <f t="shared" si="28"/>
        <v>#REF!</v>
      </c>
      <c r="J615" s="7" t="e">
        <f t="shared" si="29"/>
        <v>#REF!</v>
      </c>
      <c r="K615" s="9">
        <v>0.5</v>
      </c>
      <c r="L615" s="9"/>
    </row>
    <row r="616" spans="1:12" x14ac:dyDescent="0.25">
      <c r="A616">
        <v>334218</v>
      </c>
      <c r="B616" s="7" t="e">
        <f t="array" ref="B616">MAX(IF( [1]!tabla1[ACT_ID] = A616, [1]!tabla1[max_carga]))</f>
        <v>#REF!</v>
      </c>
      <c r="C616" s="7" t="e">
        <f t="array" ref="C616">AVERAGE(IF( [1]!tabla1[ACT_ID] = A616, [1]!tabla1[NIVEL]))</f>
        <v>#REF!</v>
      </c>
      <c r="D616" s="7" t="e">
        <f t="array" ref="D616">MEDIAN(IF( [1]!tabla1[ACT_ID] = A616, [1]!tabla1[NIVEL]))</f>
        <v>#REF!</v>
      </c>
      <c r="E616" s="7" t="e">
        <f t="array" ref="E616">STDEV(IF( [1]!tabla1[ACT_ID] = A616, [1]!tabla1[NIVEL]))</f>
        <v>#REF!</v>
      </c>
      <c r="F616" s="8" t="e">
        <f t="array" ref="F616">AVERAGE(IF( [1]!tabla1[ACT_ID] = A616, [1]!tabla1[NO_UTILIZADO]))</f>
        <v>#REF!</v>
      </c>
      <c r="G616">
        <f t="array" ref="G616">COUNT(IF( [1]!tabla1[ACT_ID] = A616, [1]!tabla1[FECHA_DESPACHO]))</f>
        <v>0</v>
      </c>
      <c r="H616" s="2" t="e">
        <f t="shared" si="27"/>
        <v>#REF!</v>
      </c>
      <c r="I616" s="7" t="e">
        <f t="shared" si="28"/>
        <v>#REF!</v>
      </c>
      <c r="J616" s="7" t="e">
        <f t="shared" si="29"/>
        <v>#REF!</v>
      </c>
      <c r="K616" s="9">
        <v>0.5</v>
      </c>
      <c r="L616" s="9"/>
    </row>
    <row r="617" spans="1:12" x14ac:dyDescent="0.25">
      <c r="A617">
        <v>334242</v>
      </c>
      <c r="B617" s="7" t="e">
        <f t="array" ref="B617">MAX(IF( [1]!tabla1[ACT_ID] = A617, [1]!tabla1[max_carga]))</f>
        <v>#REF!</v>
      </c>
      <c r="C617" s="7" t="e">
        <f t="array" ref="C617">AVERAGE(IF( [1]!tabla1[ACT_ID] = A617, [1]!tabla1[NIVEL]))</f>
        <v>#REF!</v>
      </c>
      <c r="D617" s="7" t="e">
        <f t="array" ref="D617">MEDIAN(IF( [1]!tabla1[ACT_ID] = A617, [1]!tabla1[NIVEL]))</f>
        <v>#REF!</v>
      </c>
      <c r="E617" s="7" t="e">
        <f t="array" ref="E617">STDEV(IF( [1]!tabla1[ACT_ID] = A617, [1]!tabla1[NIVEL]))</f>
        <v>#REF!</v>
      </c>
      <c r="F617" s="8" t="e">
        <f t="array" ref="F617">AVERAGE(IF( [1]!tabla1[ACT_ID] = A617, [1]!tabla1[NO_UTILIZADO]))</f>
        <v>#REF!</v>
      </c>
      <c r="G617">
        <f t="array" ref="G617">COUNT(IF( [1]!tabla1[ACT_ID] = A617, [1]!tabla1[FECHA_DESPACHO]))</f>
        <v>0</v>
      </c>
      <c r="H617" s="2" t="e">
        <f t="shared" si="27"/>
        <v>#REF!</v>
      </c>
      <c r="I617" s="7" t="e">
        <f t="shared" si="28"/>
        <v>#REF!</v>
      </c>
      <c r="J617" s="7" t="e">
        <f t="shared" si="29"/>
        <v>#REF!</v>
      </c>
      <c r="K617" s="9">
        <v>0.5</v>
      </c>
      <c r="L617" s="9"/>
    </row>
    <row r="618" spans="1:12" x14ac:dyDescent="0.25">
      <c r="A618">
        <v>334244</v>
      </c>
      <c r="B618" s="7" t="e">
        <f t="array" ref="B618">MAX(IF( [1]!tabla1[ACT_ID] = A618, [1]!tabla1[max_carga]))</f>
        <v>#REF!</v>
      </c>
      <c r="C618" s="7" t="e">
        <f t="array" ref="C618">AVERAGE(IF( [1]!tabla1[ACT_ID] = A618, [1]!tabla1[NIVEL]))</f>
        <v>#REF!</v>
      </c>
      <c r="D618" s="7" t="e">
        <f t="array" ref="D618">MEDIAN(IF( [1]!tabla1[ACT_ID] = A618, [1]!tabla1[NIVEL]))</f>
        <v>#REF!</v>
      </c>
      <c r="E618" s="7" t="e">
        <f t="array" ref="E618">STDEV(IF( [1]!tabla1[ACT_ID] = A618, [1]!tabla1[NIVEL]))</f>
        <v>#REF!</v>
      </c>
      <c r="F618" s="8" t="e">
        <f t="array" ref="F618">AVERAGE(IF( [1]!tabla1[ACT_ID] = A618, [1]!tabla1[NO_UTILIZADO]))</f>
        <v>#REF!</v>
      </c>
      <c r="G618">
        <f t="array" ref="G618">COUNT(IF( [1]!tabla1[ACT_ID] = A618, [1]!tabla1[FECHA_DESPACHO]))</f>
        <v>0</v>
      </c>
      <c r="H618" s="2" t="e">
        <f t="shared" si="27"/>
        <v>#REF!</v>
      </c>
      <c r="I618" s="7" t="e">
        <f t="shared" si="28"/>
        <v>#REF!</v>
      </c>
      <c r="J618" s="7" t="e">
        <f t="shared" si="29"/>
        <v>#REF!</v>
      </c>
      <c r="K618" s="9">
        <v>0.5</v>
      </c>
      <c r="L618" s="9"/>
    </row>
    <row r="619" spans="1:12" x14ac:dyDescent="0.25">
      <c r="A619">
        <v>334245</v>
      </c>
      <c r="B619" s="7" t="e">
        <f t="array" ref="B619">MAX(IF( [1]!tabla1[ACT_ID] = A619, [1]!tabla1[max_carga]))</f>
        <v>#REF!</v>
      </c>
      <c r="C619" s="7" t="e">
        <f t="array" ref="C619">AVERAGE(IF( [1]!tabla1[ACT_ID] = A619, [1]!tabla1[NIVEL]))</f>
        <v>#REF!</v>
      </c>
      <c r="D619" s="7" t="e">
        <f t="array" ref="D619">MEDIAN(IF( [1]!tabla1[ACT_ID] = A619, [1]!tabla1[NIVEL]))</f>
        <v>#REF!</v>
      </c>
      <c r="E619" s="7" t="e">
        <f t="array" ref="E619">STDEV(IF( [1]!tabla1[ACT_ID] = A619, [1]!tabla1[NIVEL]))</f>
        <v>#REF!</v>
      </c>
      <c r="F619" s="8" t="e">
        <f t="array" ref="F619">AVERAGE(IF( [1]!tabla1[ACT_ID] = A619, [1]!tabla1[NO_UTILIZADO]))</f>
        <v>#REF!</v>
      </c>
      <c r="G619">
        <f t="array" ref="G619">COUNT(IF( [1]!tabla1[ACT_ID] = A619, [1]!tabla1[FECHA_DESPACHO]))</f>
        <v>0</v>
      </c>
      <c r="H619" s="2" t="e">
        <f t="shared" si="27"/>
        <v>#REF!</v>
      </c>
      <c r="I619" s="7" t="e">
        <f t="shared" si="28"/>
        <v>#REF!</v>
      </c>
      <c r="J619" s="7" t="e">
        <f t="shared" si="29"/>
        <v>#REF!</v>
      </c>
      <c r="K619" s="9">
        <v>0.5</v>
      </c>
      <c r="L619" s="9"/>
    </row>
    <row r="620" spans="1:12" x14ac:dyDescent="0.25">
      <c r="A620">
        <v>334247</v>
      </c>
      <c r="B620" s="7" t="e">
        <f t="array" ref="B620">MAX(IF( [1]!tabla1[ACT_ID] = A620, [1]!tabla1[max_carga]))</f>
        <v>#REF!</v>
      </c>
      <c r="C620" s="7" t="e">
        <f t="array" ref="C620">AVERAGE(IF( [1]!tabla1[ACT_ID] = A620, [1]!tabla1[NIVEL]))</f>
        <v>#REF!</v>
      </c>
      <c r="D620" s="7" t="e">
        <f t="array" ref="D620">MEDIAN(IF( [1]!tabla1[ACT_ID] = A620, [1]!tabla1[NIVEL]))</f>
        <v>#REF!</v>
      </c>
      <c r="E620" s="7" t="e">
        <f t="array" ref="E620">STDEV(IF( [1]!tabla1[ACT_ID] = A620, [1]!tabla1[NIVEL]))</f>
        <v>#REF!</v>
      </c>
      <c r="F620" s="8" t="e">
        <f t="array" ref="F620">AVERAGE(IF( [1]!tabla1[ACT_ID] = A620, [1]!tabla1[NO_UTILIZADO]))</f>
        <v>#REF!</v>
      </c>
      <c r="G620">
        <f t="array" ref="G620">COUNT(IF( [1]!tabla1[ACT_ID] = A620, [1]!tabla1[FECHA_DESPACHO]))</f>
        <v>0</v>
      </c>
      <c r="H620" s="2" t="e">
        <f t="shared" si="27"/>
        <v>#REF!</v>
      </c>
      <c r="I620" s="7" t="e">
        <f t="shared" si="28"/>
        <v>#REF!</v>
      </c>
      <c r="J620" s="7" t="e">
        <f t="shared" si="29"/>
        <v>#REF!</v>
      </c>
      <c r="K620" s="9">
        <v>0.5</v>
      </c>
      <c r="L620" s="9"/>
    </row>
    <row r="621" spans="1:12" x14ac:dyDescent="0.25">
      <c r="A621">
        <v>334248</v>
      </c>
      <c r="B621" s="7" t="e">
        <f t="array" ref="B621">MAX(IF( [1]!tabla1[ACT_ID] = A621, [1]!tabla1[max_carga]))</f>
        <v>#REF!</v>
      </c>
      <c r="C621" s="7" t="e">
        <f t="array" ref="C621">AVERAGE(IF( [1]!tabla1[ACT_ID] = A621, [1]!tabla1[NIVEL]))</f>
        <v>#REF!</v>
      </c>
      <c r="D621" s="7" t="e">
        <f t="array" ref="D621">MEDIAN(IF( [1]!tabla1[ACT_ID] = A621, [1]!tabla1[NIVEL]))</f>
        <v>#REF!</v>
      </c>
      <c r="E621" s="7" t="e">
        <f t="array" ref="E621">STDEV(IF( [1]!tabla1[ACT_ID] = A621, [1]!tabla1[NIVEL]))</f>
        <v>#REF!</v>
      </c>
      <c r="F621" s="8" t="e">
        <f t="array" ref="F621">AVERAGE(IF( [1]!tabla1[ACT_ID] = A621, [1]!tabla1[NO_UTILIZADO]))</f>
        <v>#REF!</v>
      </c>
      <c r="G621">
        <f t="array" ref="G621">COUNT(IF( [1]!tabla1[ACT_ID] = A621, [1]!tabla1[FECHA_DESPACHO]))</f>
        <v>0</v>
      </c>
      <c r="H621" s="2" t="e">
        <f t="shared" si="27"/>
        <v>#REF!</v>
      </c>
      <c r="I621" s="7" t="e">
        <f t="shared" si="28"/>
        <v>#REF!</v>
      </c>
      <c r="J621" s="7" t="e">
        <f t="shared" si="29"/>
        <v>#REF!</v>
      </c>
      <c r="K621" s="9">
        <v>0.5</v>
      </c>
      <c r="L621" s="9"/>
    </row>
    <row r="622" spans="1:12" x14ac:dyDescent="0.25">
      <c r="A622">
        <v>334249</v>
      </c>
      <c r="B622" s="7" t="e">
        <f t="array" ref="B622">MAX(IF( [1]!tabla1[ACT_ID] = A622, [1]!tabla1[max_carga]))</f>
        <v>#REF!</v>
      </c>
      <c r="C622" s="7" t="e">
        <f t="array" ref="C622">AVERAGE(IF( [1]!tabla1[ACT_ID] = A622, [1]!tabla1[NIVEL]))</f>
        <v>#REF!</v>
      </c>
      <c r="D622" s="7" t="e">
        <f t="array" ref="D622">MEDIAN(IF( [1]!tabla1[ACT_ID] = A622, [1]!tabla1[NIVEL]))</f>
        <v>#REF!</v>
      </c>
      <c r="E622" s="7" t="e">
        <f t="array" ref="E622">STDEV(IF( [1]!tabla1[ACT_ID] = A622, [1]!tabla1[NIVEL]))</f>
        <v>#REF!</v>
      </c>
      <c r="F622" s="8" t="e">
        <f t="array" ref="F622">AVERAGE(IF( [1]!tabla1[ACT_ID] = A622, [1]!tabla1[NO_UTILIZADO]))</f>
        <v>#REF!</v>
      </c>
      <c r="G622">
        <f t="array" ref="G622">COUNT(IF( [1]!tabla1[ACT_ID] = A622, [1]!tabla1[FECHA_DESPACHO]))</f>
        <v>0</v>
      </c>
      <c r="H622" s="2" t="e">
        <f t="shared" si="27"/>
        <v>#REF!</v>
      </c>
      <c r="I622" s="7" t="e">
        <f t="shared" si="28"/>
        <v>#REF!</v>
      </c>
      <c r="J622" s="7" t="e">
        <f t="shared" si="29"/>
        <v>#REF!</v>
      </c>
      <c r="K622" s="9">
        <v>0.5</v>
      </c>
      <c r="L622" s="9"/>
    </row>
    <row r="623" spans="1:12" x14ac:dyDescent="0.25">
      <c r="A623">
        <v>334250</v>
      </c>
      <c r="B623" s="7" t="e">
        <f t="array" ref="B623">MAX(IF( [1]!tabla1[ACT_ID] = A623, [1]!tabla1[max_carga]))</f>
        <v>#REF!</v>
      </c>
      <c r="C623" s="7" t="e">
        <f t="array" ref="C623">AVERAGE(IF( [1]!tabla1[ACT_ID] = A623, [1]!tabla1[NIVEL]))</f>
        <v>#REF!</v>
      </c>
      <c r="D623" s="7" t="e">
        <f t="array" ref="D623">MEDIAN(IF( [1]!tabla1[ACT_ID] = A623, [1]!tabla1[NIVEL]))</f>
        <v>#REF!</v>
      </c>
      <c r="E623" s="7" t="e">
        <f t="array" ref="E623">STDEV(IF( [1]!tabla1[ACT_ID] = A623, [1]!tabla1[NIVEL]))</f>
        <v>#REF!</v>
      </c>
      <c r="F623" s="8" t="e">
        <f t="array" ref="F623">AVERAGE(IF( [1]!tabla1[ACT_ID] = A623, [1]!tabla1[NO_UTILIZADO]))</f>
        <v>#REF!</v>
      </c>
      <c r="G623">
        <f t="array" ref="G623">COUNT(IF( [1]!tabla1[ACT_ID] = A623, [1]!tabla1[FECHA_DESPACHO]))</f>
        <v>0</v>
      </c>
      <c r="H623" s="2" t="e">
        <f t="shared" si="27"/>
        <v>#REF!</v>
      </c>
      <c r="I623" s="7" t="e">
        <f t="shared" si="28"/>
        <v>#REF!</v>
      </c>
      <c r="J623" s="7" t="e">
        <f t="shared" si="29"/>
        <v>#REF!</v>
      </c>
      <c r="K623" s="9">
        <v>0.5</v>
      </c>
      <c r="L623" s="9"/>
    </row>
    <row r="624" spans="1:12" x14ac:dyDescent="0.25">
      <c r="A624">
        <v>334251</v>
      </c>
      <c r="B624" s="7" t="e">
        <f t="array" ref="B624">MAX(IF( [1]!tabla1[ACT_ID] = A624, [1]!tabla1[max_carga]))</f>
        <v>#REF!</v>
      </c>
      <c r="C624" s="7" t="e">
        <f t="array" ref="C624">AVERAGE(IF( [1]!tabla1[ACT_ID] = A624, [1]!tabla1[NIVEL]))</f>
        <v>#REF!</v>
      </c>
      <c r="D624" s="7" t="e">
        <f t="array" ref="D624">MEDIAN(IF( [1]!tabla1[ACT_ID] = A624, [1]!tabla1[NIVEL]))</f>
        <v>#REF!</v>
      </c>
      <c r="E624" s="7" t="e">
        <f t="array" ref="E624">STDEV(IF( [1]!tabla1[ACT_ID] = A624, [1]!tabla1[NIVEL]))</f>
        <v>#REF!</v>
      </c>
      <c r="F624" s="8" t="e">
        <f t="array" ref="F624">AVERAGE(IF( [1]!tabla1[ACT_ID] = A624, [1]!tabla1[NO_UTILIZADO]))</f>
        <v>#REF!</v>
      </c>
      <c r="G624">
        <f t="array" ref="G624">COUNT(IF( [1]!tabla1[ACT_ID] = A624, [1]!tabla1[FECHA_DESPACHO]))</f>
        <v>0</v>
      </c>
      <c r="H624" s="2" t="e">
        <f t="shared" si="27"/>
        <v>#REF!</v>
      </c>
      <c r="I624" s="7" t="e">
        <f t="shared" si="28"/>
        <v>#REF!</v>
      </c>
      <c r="J624" s="7" t="e">
        <f t="shared" si="29"/>
        <v>#REF!</v>
      </c>
      <c r="K624" s="9">
        <v>0.5</v>
      </c>
      <c r="L624" s="9"/>
    </row>
    <row r="625" spans="1:12" x14ac:dyDescent="0.25">
      <c r="A625">
        <v>334252</v>
      </c>
      <c r="B625" s="7" t="e">
        <f t="array" ref="B625">MAX(IF( [1]!tabla1[ACT_ID] = A625, [1]!tabla1[max_carga]))</f>
        <v>#REF!</v>
      </c>
      <c r="C625" s="7" t="e">
        <f t="array" ref="C625">AVERAGE(IF( [1]!tabla1[ACT_ID] = A625, [1]!tabla1[NIVEL]))</f>
        <v>#REF!</v>
      </c>
      <c r="D625" s="7" t="e">
        <f t="array" ref="D625">MEDIAN(IF( [1]!tabla1[ACT_ID] = A625, [1]!tabla1[NIVEL]))</f>
        <v>#REF!</v>
      </c>
      <c r="E625" s="7" t="e">
        <f t="array" ref="E625">STDEV(IF( [1]!tabla1[ACT_ID] = A625, [1]!tabla1[NIVEL]))</f>
        <v>#REF!</v>
      </c>
      <c r="F625" s="8" t="e">
        <f t="array" ref="F625">AVERAGE(IF( [1]!tabla1[ACT_ID] = A625, [1]!tabla1[NO_UTILIZADO]))</f>
        <v>#REF!</v>
      </c>
      <c r="G625">
        <f t="array" ref="G625">COUNT(IF( [1]!tabla1[ACT_ID] = A625, [1]!tabla1[FECHA_DESPACHO]))</f>
        <v>0</v>
      </c>
      <c r="H625" s="2" t="e">
        <f t="shared" si="27"/>
        <v>#REF!</v>
      </c>
      <c r="I625" s="7" t="e">
        <f t="shared" si="28"/>
        <v>#REF!</v>
      </c>
      <c r="J625" s="7" t="e">
        <f t="shared" si="29"/>
        <v>#REF!</v>
      </c>
      <c r="K625" s="9">
        <v>0.5</v>
      </c>
      <c r="L625" s="9"/>
    </row>
    <row r="626" spans="1:12" x14ac:dyDescent="0.25">
      <c r="A626">
        <v>3343</v>
      </c>
      <c r="B626" s="7" t="e">
        <f t="array" ref="B626">MAX(IF( [1]!tabla1[ACT_ID] = A626, [1]!tabla1[max_carga]))</f>
        <v>#REF!</v>
      </c>
      <c r="C626" s="7" t="e">
        <f t="array" ref="C626">AVERAGE(IF( [1]!tabla1[ACT_ID] = A626, [1]!tabla1[NIVEL]))</f>
        <v>#REF!</v>
      </c>
      <c r="D626" s="7" t="e">
        <f t="array" ref="D626">MEDIAN(IF( [1]!tabla1[ACT_ID] = A626, [1]!tabla1[NIVEL]))</f>
        <v>#REF!</v>
      </c>
      <c r="E626" s="7" t="e">
        <f t="array" ref="E626">STDEV(IF( [1]!tabla1[ACT_ID] = A626, [1]!tabla1[NIVEL]))</f>
        <v>#REF!</v>
      </c>
      <c r="F626" s="8" t="e">
        <f t="array" ref="F626">AVERAGE(IF( [1]!tabla1[ACT_ID] = A626, [1]!tabla1[NO_UTILIZADO]))</f>
        <v>#REF!</v>
      </c>
      <c r="G626">
        <f t="array" ref="G626">COUNT(IF( [1]!tabla1[ACT_ID] = A626, [1]!tabla1[FECHA_DESPACHO]))</f>
        <v>0</v>
      </c>
      <c r="H626" s="2" t="e">
        <f t="shared" si="27"/>
        <v>#REF!</v>
      </c>
      <c r="I626" s="7" t="e">
        <f t="shared" si="28"/>
        <v>#REF!</v>
      </c>
      <c r="J626" s="7" t="e">
        <f t="shared" si="29"/>
        <v>#REF!</v>
      </c>
      <c r="K626" s="9">
        <v>0.5</v>
      </c>
      <c r="L626" s="9"/>
    </row>
    <row r="627" spans="1:12" x14ac:dyDescent="0.25">
      <c r="A627">
        <v>3343116</v>
      </c>
      <c r="B627" s="7" t="e">
        <f t="array" ref="B627">MAX(IF( [1]!tabla1[ACT_ID] = A627, [1]!tabla1[max_carga]))</f>
        <v>#REF!</v>
      </c>
      <c r="C627" s="7" t="e">
        <f t="array" ref="C627">AVERAGE(IF( [1]!tabla1[ACT_ID] = A627, [1]!tabla1[NIVEL]))</f>
        <v>#REF!</v>
      </c>
      <c r="D627" s="7" t="e">
        <f t="array" ref="D627">MEDIAN(IF( [1]!tabla1[ACT_ID] = A627, [1]!tabla1[NIVEL]))</f>
        <v>#REF!</v>
      </c>
      <c r="E627" s="7" t="e">
        <f t="array" ref="E627">STDEV(IF( [1]!tabla1[ACT_ID] = A627, [1]!tabla1[NIVEL]))</f>
        <v>#REF!</v>
      </c>
      <c r="F627" s="8" t="e">
        <f t="array" ref="F627">AVERAGE(IF( [1]!tabla1[ACT_ID] = A627, [1]!tabla1[NO_UTILIZADO]))</f>
        <v>#REF!</v>
      </c>
      <c r="G627">
        <f t="array" ref="G627">COUNT(IF( [1]!tabla1[ACT_ID] = A627, [1]!tabla1[FECHA_DESPACHO]))</f>
        <v>0</v>
      </c>
      <c r="H627" s="2" t="e">
        <f t="shared" si="27"/>
        <v>#REF!</v>
      </c>
      <c r="I627" s="7" t="e">
        <f t="shared" si="28"/>
        <v>#REF!</v>
      </c>
      <c r="J627" s="7" t="e">
        <f t="shared" si="29"/>
        <v>#REF!</v>
      </c>
      <c r="K627" s="9">
        <v>0.5</v>
      </c>
      <c r="L627" s="9"/>
    </row>
    <row r="628" spans="1:12" x14ac:dyDescent="0.25">
      <c r="A628">
        <v>3343117</v>
      </c>
      <c r="B628" s="7" t="e">
        <f t="array" ref="B628">MAX(IF( [1]!tabla1[ACT_ID] = A628, [1]!tabla1[max_carga]))</f>
        <v>#REF!</v>
      </c>
      <c r="C628" s="7" t="e">
        <f t="array" ref="C628">AVERAGE(IF( [1]!tabla1[ACT_ID] = A628, [1]!tabla1[NIVEL]))</f>
        <v>#REF!</v>
      </c>
      <c r="D628" s="7" t="e">
        <f t="array" ref="D628">MEDIAN(IF( [1]!tabla1[ACT_ID] = A628, [1]!tabla1[NIVEL]))</f>
        <v>#REF!</v>
      </c>
      <c r="E628" s="7" t="e">
        <f t="array" ref="E628">STDEV(IF( [1]!tabla1[ACT_ID] = A628, [1]!tabla1[NIVEL]))</f>
        <v>#REF!</v>
      </c>
      <c r="F628" s="8" t="e">
        <f t="array" ref="F628">AVERAGE(IF( [1]!tabla1[ACT_ID] = A628, [1]!tabla1[NO_UTILIZADO]))</f>
        <v>#REF!</v>
      </c>
      <c r="G628">
        <f t="array" ref="G628">COUNT(IF( [1]!tabla1[ACT_ID] = A628, [1]!tabla1[FECHA_DESPACHO]))</f>
        <v>0</v>
      </c>
      <c r="H628" s="2" t="e">
        <f t="shared" si="27"/>
        <v>#REF!</v>
      </c>
      <c r="I628" s="7" t="e">
        <f t="shared" si="28"/>
        <v>#REF!</v>
      </c>
      <c r="J628" s="7" t="e">
        <f t="shared" si="29"/>
        <v>#REF!</v>
      </c>
      <c r="K628" s="9">
        <v>0.5</v>
      </c>
      <c r="L628" s="9"/>
    </row>
    <row r="629" spans="1:12" x14ac:dyDescent="0.25">
      <c r="A629">
        <v>3343171</v>
      </c>
      <c r="B629" s="7" t="e">
        <f t="array" ref="B629">MAX(IF( [1]!tabla1[ACT_ID] = A629, [1]!tabla1[max_carga]))</f>
        <v>#REF!</v>
      </c>
      <c r="C629" s="7" t="e">
        <f t="array" ref="C629">AVERAGE(IF( [1]!tabla1[ACT_ID] = A629, [1]!tabla1[NIVEL]))</f>
        <v>#REF!</v>
      </c>
      <c r="D629" s="7" t="e">
        <f t="array" ref="D629">MEDIAN(IF( [1]!tabla1[ACT_ID] = A629, [1]!tabla1[NIVEL]))</f>
        <v>#REF!</v>
      </c>
      <c r="E629" s="7" t="e">
        <f t="array" ref="E629">STDEV(IF( [1]!tabla1[ACT_ID] = A629, [1]!tabla1[NIVEL]))</f>
        <v>#REF!</v>
      </c>
      <c r="F629" s="8" t="e">
        <f t="array" ref="F629">AVERAGE(IF( [1]!tabla1[ACT_ID] = A629, [1]!tabla1[NO_UTILIZADO]))</f>
        <v>#REF!</v>
      </c>
      <c r="G629">
        <f t="array" ref="G629">COUNT(IF( [1]!tabla1[ACT_ID] = A629, [1]!tabla1[FECHA_DESPACHO]))</f>
        <v>0</v>
      </c>
      <c r="H629" s="2" t="e">
        <f t="shared" si="27"/>
        <v>#REF!</v>
      </c>
      <c r="I629" s="7" t="e">
        <f t="shared" si="28"/>
        <v>#REF!</v>
      </c>
      <c r="J629" s="7" t="e">
        <f t="shared" si="29"/>
        <v>#REF!</v>
      </c>
      <c r="K629" s="9">
        <v>0.5</v>
      </c>
      <c r="L629" s="9"/>
    </row>
    <row r="630" spans="1:12" x14ac:dyDescent="0.25">
      <c r="A630">
        <v>3343172</v>
      </c>
      <c r="B630" s="7" t="e">
        <f t="array" ref="B630">MAX(IF( [1]!tabla1[ACT_ID] = A630, [1]!tabla1[max_carga]))</f>
        <v>#REF!</v>
      </c>
      <c r="C630" s="7" t="e">
        <f t="array" ref="C630">AVERAGE(IF( [1]!tabla1[ACT_ID] = A630, [1]!tabla1[NIVEL]))</f>
        <v>#REF!</v>
      </c>
      <c r="D630" s="7" t="e">
        <f t="array" ref="D630">MEDIAN(IF( [1]!tabla1[ACT_ID] = A630, [1]!tabla1[NIVEL]))</f>
        <v>#REF!</v>
      </c>
      <c r="E630" s="7" t="e">
        <f t="array" ref="E630">STDEV(IF( [1]!tabla1[ACT_ID] = A630, [1]!tabla1[NIVEL]))</f>
        <v>#REF!</v>
      </c>
      <c r="F630" s="8" t="e">
        <f t="array" ref="F630">AVERAGE(IF( [1]!tabla1[ACT_ID] = A630, [1]!tabla1[NO_UTILIZADO]))</f>
        <v>#REF!</v>
      </c>
      <c r="G630">
        <f t="array" ref="G630">COUNT(IF( [1]!tabla1[ACT_ID] = A630, [1]!tabla1[FECHA_DESPACHO]))</f>
        <v>0</v>
      </c>
      <c r="H630" s="2" t="e">
        <f t="shared" si="27"/>
        <v>#REF!</v>
      </c>
      <c r="I630" s="7" t="e">
        <f t="shared" si="28"/>
        <v>#REF!</v>
      </c>
      <c r="J630" s="7" t="e">
        <f t="shared" si="29"/>
        <v>#REF!</v>
      </c>
      <c r="K630" s="9">
        <v>0.5</v>
      </c>
      <c r="L630" s="9"/>
    </row>
    <row r="631" spans="1:12" x14ac:dyDescent="0.25">
      <c r="A631">
        <v>3343173</v>
      </c>
      <c r="B631" s="7" t="e">
        <f t="array" ref="B631">MAX(IF( [1]!tabla1[ACT_ID] = A631, [1]!tabla1[max_carga]))</f>
        <v>#REF!</v>
      </c>
      <c r="C631" s="7" t="e">
        <f t="array" ref="C631">AVERAGE(IF( [1]!tabla1[ACT_ID] = A631, [1]!tabla1[NIVEL]))</f>
        <v>#REF!</v>
      </c>
      <c r="D631" s="7" t="e">
        <f t="array" ref="D631">MEDIAN(IF( [1]!tabla1[ACT_ID] = A631, [1]!tabla1[NIVEL]))</f>
        <v>#REF!</v>
      </c>
      <c r="E631" s="7" t="e">
        <f t="array" ref="E631">STDEV(IF( [1]!tabla1[ACT_ID] = A631, [1]!tabla1[NIVEL]))</f>
        <v>#REF!</v>
      </c>
      <c r="F631" s="8" t="e">
        <f t="array" ref="F631">AVERAGE(IF( [1]!tabla1[ACT_ID] = A631, [1]!tabla1[NO_UTILIZADO]))</f>
        <v>#REF!</v>
      </c>
      <c r="G631">
        <f t="array" ref="G631">COUNT(IF( [1]!tabla1[ACT_ID] = A631, [1]!tabla1[FECHA_DESPACHO]))</f>
        <v>0</v>
      </c>
      <c r="H631" s="2" t="e">
        <f t="shared" si="27"/>
        <v>#REF!</v>
      </c>
      <c r="I631" s="7" t="e">
        <f t="shared" si="28"/>
        <v>#REF!</v>
      </c>
      <c r="J631" s="7" t="e">
        <f t="shared" si="29"/>
        <v>#REF!</v>
      </c>
      <c r="K631" s="9">
        <v>0.5</v>
      </c>
      <c r="L631" s="9"/>
    </row>
    <row r="632" spans="1:12" x14ac:dyDescent="0.25">
      <c r="A632">
        <v>3343175</v>
      </c>
      <c r="B632" s="7" t="e">
        <f t="array" ref="B632">MAX(IF( [1]!tabla1[ACT_ID] = A632, [1]!tabla1[max_carga]))</f>
        <v>#REF!</v>
      </c>
      <c r="C632" s="7" t="e">
        <f t="array" ref="C632">AVERAGE(IF( [1]!tabla1[ACT_ID] = A632, [1]!tabla1[NIVEL]))</f>
        <v>#REF!</v>
      </c>
      <c r="D632" s="7" t="e">
        <f t="array" ref="D632">MEDIAN(IF( [1]!tabla1[ACT_ID] = A632, [1]!tabla1[NIVEL]))</f>
        <v>#REF!</v>
      </c>
      <c r="E632" s="7" t="e">
        <f t="array" ref="E632">STDEV(IF( [1]!tabla1[ACT_ID] = A632, [1]!tabla1[NIVEL]))</f>
        <v>#REF!</v>
      </c>
      <c r="F632" s="8" t="e">
        <f t="array" ref="F632">AVERAGE(IF( [1]!tabla1[ACT_ID] = A632, [1]!tabla1[NO_UTILIZADO]))</f>
        <v>#REF!</v>
      </c>
      <c r="G632">
        <f t="array" ref="G632">COUNT(IF( [1]!tabla1[ACT_ID] = A632, [1]!tabla1[FECHA_DESPACHO]))</f>
        <v>0</v>
      </c>
      <c r="H632" s="2" t="e">
        <f t="shared" si="27"/>
        <v>#REF!</v>
      </c>
      <c r="I632" s="7" t="e">
        <f t="shared" si="28"/>
        <v>#REF!</v>
      </c>
      <c r="J632" s="7" t="e">
        <f t="shared" si="29"/>
        <v>#REF!</v>
      </c>
      <c r="K632" s="9">
        <v>0.5</v>
      </c>
      <c r="L632" s="9"/>
    </row>
    <row r="633" spans="1:12" x14ac:dyDescent="0.25">
      <c r="A633">
        <v>3343176</v>
      </c>
      <c r="B633" s="7" t="e">
        <f t="array" ref="B633">MAX(IF( [1]!tabla1[ACT_ID] = A633, [1]!tabla1[max_carga]))</f>
        <v>#REF!</v>
      </c>
      <c r="C633" s="7" t="e">
        <f t="array" ref="C633">AVERAGE(IF( [1]!tabla1[ACT_ID] = A633, [1]!tabla1[NIVEL]))</f>
        <v>#REF!</v>
      </c>
      <c r="D633" s="7" t="e">
        <f t="array" ref="D633">MEDIAN(IF( [1]!tabla1[ACT_ID] = A633, [1]!tabla1[NIVEL]))</f>
        <v>#REF!</v>
      </c>
      <c r="E633" s="7" t="e">
        <f t="array" ref="E633">STDEV(IF( [1]!tabla1[ACT_ID] = A633, [1]!tabla1[NIVEL]))</f>
        <v>#REF!</v>
      </c>
      <c r="F633" s="8" t="e">
        <f t="array" ref="F633">AVERAGE(IF( [1]!tabla1[ACT_ID] = A633, [1]!tabla1[NO_UTILIZADO]))</f>
        <v>#REF!</v>
      </c>
      <c r="G633">
        <f t="array" ref="G633">COUNT(IF( [1]!tabla1[ACT_ID] = A633, [1]!tabla1[FECHA_DESPACHO]))</f>
        <v>0</v>
      </c>
      <c r="H633" s="2" t="e">
        <f t="shared" si="27"/>
        <v>#REF!</v>
      </c>
      <c r="I633" s="7" t="e">
        <f t="shared" si="28"/>
        <v>#REF!</v>
      </c>
      <c r="J633" s="7" t="e">
        <f t="shared" si="29"/>
        <v>#REF!</v>
      </c>
      <c r="K633" s="9">
        <v>0.5</v>
      </c>
      <c r="L633" s="9"/>
    </row>
    <row r="634" spans="1:12" x14ac:dyDescent="0.25">
      <c r="A634">
        <v>3343177</v>
      </c>
      <c r="B634" s="7" t="e">
        <f t="array" ref="B634">MAX(IF( [1]!tabla1[ACT_ID] = A634, [1]!tabla1[max_carga]))</f>
        <v>#REF!</v>
      </c>
      <c r="C634" s="7" t="e">
        <f t="array" ref="C634">AVERAGE(IF( [1]!tabla1[ACT_ID] = A634, [1]!tabla1[NIVEL]))</f>
        <v>#REF!</v>
      </c>
      <c r="D634" s="7" t="e">
        <f t="array" ref="D634">MEDIAN(IF( [1]!tabla1[ACT_ID] = A634, [1]!tabla1[NIVEL]))</f>
        <v>#REF!</v>
      </c>
      <c r="E634" s="7" t="e">
        <f t="array" ref="E634">STDEV(IF( [1]!tabla1[ACT_ID] = A634, [1]!tabla1[NIVEL]))</f>
        <v>#REF!</v>
      </c>
      <c r="F634" s="8" t="e">
        <f t="array" ref="F634">AVERAGE(IF( [1]!tabla1[ACT_ID] = A634, [1]!tabla1[NO_UTILIZADO]))</f>
        <v>#REF!</v>
      </c>
      <c r="G634">
        <f t="array" ref="G634">COUNT(IF( [1]!tabla1[ACT_ID] = A634, [1]!tabla1[FECHA_DESPACHO]))</f>
        <v>0</v>
      </c>
      <c r="H634" s="2" t="e">
        <f t="shared" si="27"/>
        <v>#REF!</v>
      </c>
      <c r="I634" s="7" t="e">
        <f t="shared" si="28"/>
        <v>#REF!</v>
      </c>
      <c r="J634" s="7" t="e">
        <f t="shared" si="29"/>
        <v>#REF!</v>
      </c>
      <c r="K634" s="9">
        <v>0.5</v>
      </c>
      <c r="L634" s="9"/>
    </row>
    <row r="635" spans="1:12" x14ac:dyDescent="0.25">
      <c r="A635">
        <v>3343178</v>
      </c>
      <c r="B635" s="7" t="e">
        <f t="array" ref="B635">MAX(IF( [1]!tabla1[ACT_ID] = A635, [1]!tabla1[max_carga]))</f>
        <v>#REF!</v>
      </c>
      <c r="C635" s="7" t="e">
        <f t="array" ref="C635">AVERAGE(IF( [1]!tabla1[ACT_ID] = A635, [1]!tabla1[NIVEL]))</f>
        <v>#REF!</v>
      </c>
      <c r="D635" s="7" t="e">
        <f t="array" ref="D635">MEDIAN(IF( [1]!tabla1[ACT_ID] = A635, [1]!tabla1[NIVEL]))</f>
        <v>#REF!</v>
      </c>
      <c r="E635" s="7" t="e">
        <f t="array" ref="E635">STDEV(IF( [1]!tabla1[ACT_ID] = A635, [1]!tabla1[NIVEL]))</f>
        <v>#REF!</v>
      </c>
      <c r="F635" s="8" t="e">
        <f t="array" ref="F635">AVERAGE(IF( [1]!tabla1[ACT_ID] = A635, [1]!tabla1[NO_UTILIZADO]))</f>
        <v>#REF!</v>
      </c>
      <c r="G635">
        <f t="array" ref="G635">COUNT(IF( [1]!tabla1[ACT_ID] = A635, [1]!tabla1[FECHA_DESPACHO]))</f>
        <v>0</v>
      </c>
      <c r="H635" s="2" t="e">
        <f t="shared" si="27"/>
        <v>#REF!</v>
      </c>
      <c r="I635" s="7" t="e">
        <f t="shared" si="28"/>
        <v>#REF!</v>
      </c>
      <c r="J635" s="7" t="e">
        <f t="shared" si="29"/>
        <v>#REF!</v>
      </c>
      <c r="K635" s="9">
        <v>0.5</v>
      </c>
      <c r="L635" s="9"/>
    </row>
    <row r="636" spans="1:12" x14ac:dyDescent="0.25">
      <c r="A636">
        <v>3343179</v>
      </c>
      <c r="B636" s="7" t="e">
        <f t="array" ref="B636">MAX(IF( [1]!tabla1[ACT_ID] = A636, [1]!tabla1[max_carga]))</f>
        <v>#REF!</v>
      </c>
      <c r="C636" s="7" t="e">
        <f t="array" ref="C636">AVERAGE(IF( [1]!tabla1[ACT_ID] = A636, [1]!tabla1[NIVEL]))</f>
        <v>#REF!</v>
      </c>
      <c r="D636" s="7" t="e">
        <f t="array" ref="D636">MEDIAN(IF( [1]!tabla1[ACT_ID] = A636, [1]!tabla1[NIVEL]))</f>
        <v>#REF!</v>
      </c>
      <c r="E636" s="7" t="e">
        <f t="array" ref="E636">STDEV(IF( [1]!tabla1[ACT_ID] = A636, [1]!tabla1[NIVEL]))</f>
        <v>#REF!</v>
      </c>
      <c r="F636" s="8" t="e">
        <f t="array" ref="F636">AVERAGE(IF( [1]!tabla1[ACT_ID] = A636, [1]!tabla1[NO_UTILIZADO]))</f>
        <v>#REF!</v>
      </c>
      <c r="G636">
        <f t="array" ref="G636">COUNT(IF( [1]!tabla1[ACT_ID] = A636, [1]!tabla1[FECHA_DESPACHO]))</f>
        <v>0</v>
      </c>
      <c r="H636" s="2" t="e">
        <f t="shared" si="27"/>
        <v>#REF!</v>
      </c>
      <c r="I636" s="7" t="e">
        <f t="shared" si="28"/>
        <v>#REF!</v>
      </c>
      <c r="J636" s="7" t="e">
        <f t="shared" si="29"/>
        <v>#REF!</v>
      </c>
      <c r="K636" s="9">
        <v>0.5</v>
      </c>
      <c r="L636" s="9"/>
    </row>
    <row r="637" spans="1:12" x14ac:dyDescent="0.25">
      <c r="A637">
        <v>3343180</v>
      </c>
      <c r="B637" s="7" t="e">
        <f t="array" ref="B637">MAX(IF( [1]!tabla1[ACT_ID] = A637, [1]!tabla1[max_carga]))</f>
        <v>#REF!</v>
      </c>
      <c r="C637" s="7" t="e">
        <f t="array" ref="C637">AVERAGE(IF( [1]!tabla1[ACT_ID] = A637, [1]!tabla1[NIVEL]))</f>
        <v>#REF!</v>
      </c>
      <c r="D637" s="7" t="e">
        <f t="array" ref="D637">MEDIAN(IF( [1]!tabla1[ACT_ID] = A637, [1]!tabla1[NIVEL]))</f>
        <v>#REF!</v>
      </c>
      <c r="E637" s="7" t="e">
        <f t="array" ref="E637">STDEV(IF( [1]!tabla1[ACT_ID] = A637, [1]!tabla1[NIVEL]))</f>
        <v>#REF!</v>
      </c>
      <c r="F637" s="8" t="e">
        <f t="array" ref="F637">AVERAGE(IF( [1]!tabla1[ACT_ID] = A637, [1]!tabla1[NO_UTILIZADO]))</f>
        <v>#REF!</v>
      </c>
      <c r="G637">
        <f t="array" ref="G637">COUNT(IF( [1]!tabla1[ACT_ID] = A637, [1]!tabla1[FECHA_DESPACHO]))</f>
        <v>0</v>
      </c>
      <c r="H637" s="2" t="e">
        <f t="shared" si="27"/>
        <v>#REF!</v>
      </c>
      <c r="I637" s="7" t="e">
        <f t="shared" si="28"/>
        <v>#REF!</v>
      </c>
      <c r="J637" s="7" t="e">
        <f t="shared" si="29"/>
        <v>#REF!</v>
      </c>
      <c r="K637" s="9">
        <v>0.5</v>
      </c>
      <c r="L637" s="9"/>
    </row>
    <row r="638" spans="1:12" x14ac:dyDescent="0.25">
      <c r="A638">
        <v>3343181</v>
      </c>
      <c r="B638" s="7" t="e">
        <f t="array" ref="B638">MAX(IF( [1]!tabla1[ACT_ID] = A638, [1]!tabla1[max_carga]))</f>
        <v>#REF!</v>
      </c>
      <c r="C638" s="7" t="e">
        <f t="array" ref="C638">AVERAGE(IF( [1]!tabla1[ACT_ID] = A638, [1]!tabla1[NIVEL]))</f>
        <v>#REF!</v>
      </c>
      <c r="D638" s="7" t="e">
        <f t="array" ref="D638">MEDIAN(IF( [1]!tabla1[ACT_ID] = A638, [1]!tabla1[NIVEL]))</f>
        <v>#REF!</v>
      </c>
      <c r="E638" s="7" t="e">
        <f t="array" ref="E638">STDEV(IF( [1]!tabla1[ACT_ID] = A638, [1]!tabla1[NIVEL]))</f>
        <v>#REF!</v>
      </c>
      <c r="F638" s="8" t="e">
        <f t="array" ref="F638">AVERAGE(IF( [1]!tabla1[ACT_ID] = A638, [1]!tabla1[NO_UTILIZADO]))</f>
        <v>#REF!</v>
      </c>
      <c r="G638">
        <f t="array" ref="G638">COUNT(IF( [1]!tabla1[ACT_ID] = A638, [1]!tabla1[FECHA_DESPACHO]))</f>
        <v>0</v>
      </c>
      <c r="H638" s="2" t="e">
        <f t="shared" si="27"/>
        <v>#REF!</v>
      </c>
      <c r="I638" s="7" t="e">
        <f t="shared" si="28"/>
        <v>#REF!</v>
      </c>
      <c r="J638" s="7" t="e">
        <f t="shared" si="29"/>
        <v>#REF!</v>
      </c>
      <c r="K638" s="9">
        <v>0.5</v>
      </c>
      <c r="L638" s="9"/>
    </row>
    <row r="639" spans="1:12" x14ac:dyDescent="0.25">
      <c r="A639">
        <v>3343182</v>
      </c>
      <c r="B639" s="7" t="e">
        <f t="array" ref="B639">MAX(IF( [1]!tabla1[ACT_ID] = A639, [1]!tabla1[max_carga]))</f>
        <v>#REF!</v>
      </c>
      <c r="C639" s="7" t="e">
        <f t="array" ref="C639">AVERAGE(IF( [1]!tabla1[ACT_ID] = A639, [1]!tabla1[NIVEL]))</f>
        <v>#REF!</v>
      </c>
      <c r="D639" s="7" t="e">
        <f t="array" ref="D639">MEDIAN(IF( [1]!tabla1[ACT_ID] = A639, [1]!tabla1[NIVEL]))</f>
        <v>#REF!</v>
      </c>
      <c r="E639" s="7" t="e">
        <f t="array" ref="E639">STDEV(IF( [1]!tabla1[ACT_ID] = A639, [1]!tabla1[NIVEL]))</f>
        <v>#REF!</v>
      </c>
      <c r="F639" s="8" t="e">
        <f t="array" ref="F639">AVERAGE(IF( [1]!tabla1[ACT_ID] = A639, [1]!tabla1[NO_UTILIZADO]))</f>
        <v>#REF!</v>
      </c>
      <c r="G639">
        <f t="array" ref="G639">COUNT(IF( [1]!tabla1[ACT_ID] = A639, [1]!tabla1[FECHA_DESPACHO]))</f>
        <v>0</v>
      </c>
      <c r="H639" s="2" t="e">
        <f t="shared" si="27"/>
        <v>#REF!</v>
      </c>
      <c r="I639" s="7" t="e">
        <f t="shared" si="28"/>
        <v>#REF!</v>
      </c>
      <c r="J639" s="7" t="e">
        <f t="shared" si="29"/>
        <v>#REF!</v>
      </c>
      <c r="K639" s="9">
        <v>0.5</v>
      </c>
      <c r="L639" s="9"/>
    </row>
    <row r="640" spans="1:12" x14ac:dyDescent="0.25">
      <c r="A640">
        <v>3343183</v>
      </c>
      <c r="B640" s="7" t="e">
        <f t="array" ref="B640">MAX(IF( [1]!tabla1[ACT_ID] = A640, [1]!tabla1[max_carga]))</f>
        <v>#REF!</v>
      </c>
      <c r="C640" s="7" t="e">
        <f t="array" ref="C640">AVERAGE(IF( [1]!tabla1[ACT_ID] = A640, [1]!tabla1[NIVEL]))</f>
        <v>#REF!</v>
      </c>
      <c r="D640" s="7" t="e">
        <f t="array" ref="D640">MEDIAN(IF( [1]!tabla1[ACT_ID] = A640, [1]!tabla1[NIVEL]))</f>
        <v>#REF!</v>
      </c>
      <c r="E640" s="7" t="e">
        <f t="array" ref="E640">STDEV(IF( [1]!tabla1[ACT_ID] = A640, [1]!tabla1[NIVEL]))</f>
        <v>#REF!</v>
      </c>
      <c r="F640" s="8" t="e">
        <f t="array" ref="F640">AVERAGE(IF( [1]!tabla1[ACT_ID] = A640, [1]!tabla1[NO_UTILIZADO]))</f>
        <v>#REF!</v>
      </c>
      <c r="G640">
        <f t="array" ref="G640">COUNT(IF( [1]!tabla1[ACT_ID] = A640, [1]!tabla1[FECHA_DESPACHO]))</f>
        <v>0</v>
      </c>
      <c r="H640" s="2" t="e">
        <f t="shared" si="27"/>
        <v>#REF!</v>
      </c>
      <c r="I640" s="7" t="e">
        <f t="shared" si="28"/>
        <v>#REF!</v>
      </c>
      <c r="J640" s="7" t="e">
        <f t="shared" si="29"/>
        <v>#REF!</v>
      </c>
      <c r="K640" s="9">
        <v>0.5</v>
      </c>
      <c r="L640" s="9"/>
    </row>
    <row r="641" spans="1:12" x14ac:dyDescent="0.25">
      <c r="A641">
        <v>3343184</v>
      </c>
      <c r="B641" s="7" t="e">
        <f t="array" ref="B641">MAX(IF( [1]!tabla1[ACT_ID] = A641, [1]!tabla1[max_carga]))</f>
        <v>#REF!</v>
      </c>
      <c r="C641" s="7" t="e">
        <f t="array" ref="C641">AVERAGE(IF( [1]!tabla1[ACT_ID] = A641, [1]!tabla1[NIVEL]))</f>
        <v>#REF!</v>
      </c>
      <c r="D641" s="7" t="e">
        <f t="array" ref="D641">MEDIAN(IF( [1]!tabla1[ACT_ID] = A641, [1]!tabla1[NIVEL]))</f>
        <v>#REF!</v>
      </c>
      <c r="E641" s="7" t="e">
        <f t="array" ref="E641">STDEV(IF( [1]!tabla1[ACT_ID] = A641, [1]!tabla1[NIVEL]))</f>
        <v>#REF!</v>
      </c>
      <c r="F641" s="8" t="e">
        <f t="array" ref="F641">AVERAGE(IF( [1]!tabla1[ACT_ID] = A641, [1]!tabla1[NO_UTILIZADO]))</f>
        <v>#REF!</v>
      </c>
      <c r="G641">
        <f t="array" ref="G641">COUNT(IF( [1]!tabla1[ACT_ID] = A641, [1]!tabla1[FECHA_DESPACHO]))</f>
        <v>0</v>
      </c>
      <c r="H641" s="2" t="e">
        <f t="shared" si="27"/>
        <v>#REF!</v>
      </c>
      <c r="I641" s="7" t="e">
        <f t="shared" si="28"/>
        <v>#REF!</v>
      </c>
      <c r="J641" s="7" t="e">
        <f t="shared" si="29"/>
        <v>#REF!</v>
      </c>
      <c r="K641" s="9">
        <v>0.5</v>
      </c>
      <c r="L641" s="9"/>
    </row>
    <row r="642" spans="1:12" x14ac:dyDescent="0.25">
      <c r="A642">
        <v>3343185</v>
      </c>
      <c r="B642" s="7" t="e">
        <f t="array" ref="B642">MAX(IF( [1]!tabla1[ACT_ID] = A642, [1]!tabla1[max_carga]))</f>
        <v>#REF!</v>
      </c>
      <c r="C642" s="7" t="e">
        <f t="array" ref="C642">AVERAGE(IF( [1]!tabla1[ACT_ID] = A642, [1]!tabla1[NIVEL]))</f>
        <v>#REF!</v>
      </c>
      <c r="D642" s="7" t="e">
        <f t="array" ref="D642">MEDIAN(IF( [1]!tabla1[ACT_ID] = A642, [1]!tabla1[NIVEL]))</f>
        <v>#REF!</v>
      </c>
      <c r="E642" s="7" t="e">
        <f t="array" ref="E642">STDEV(IF( [1]!tabla1[ACT_ID] = A642, [1]!tabla1[NIVEL]))</f>
        <v>#REF!</v>
      </c>
      <c r="F642" s="8" t="e">
        <f t="array" ref="F642">AVERAGE(IF( [1]!tabla1[ACT_ID] = A642, [1]!tabla1[NO_UTILIZADO]))</f>
        <v>#REF!</v>
      </c>
      <c r="G642">
        <f t="array" ref="G642">COUNT(IF( [1]!tabla1[ACT_ID] = A642, [1]!tabla1[FECHA_DESPACHO]))</f>
        <v>0</v>
      </c>
      <c r="H642" s="2" t="e">
        <f t="shared" si="27"/>
        <v>#REF!</v>
      </c>
      <c r="I642" s="7" t="e">
        <f t="shared" si="28"/>
        <v>#REF!</v>
      </c>
      <c r="J642" s="7" t="e">
        <f t="shared" si="29"/>
        <v>#REF!</v>
      </c>
      <c r="K642" s="9">
        <v>0.5</v>
      </c>
      <c r="L642" s="9"/>
    </row>
    <row r="643" spans="1:12" x14ac:dyDescent="0.25">
      <c r="A643">
        <v>3343186</v>
      </c>
      <c r="B643" s="7" t="e">
        <f t="array" ref="B643">MAX(IF( [1]!tabla1[ACT_ID] = A643, [1]!tabla1[max_carga]))</f>
        <v>#REF!</v>
      </c>
      <c r="C643" s="7" t="e">
        <f t="array" ref="C643">AVERAGE(IF( [1]!tabla1[ACT_ID] = A643, [1]!tabla1[NIVEL]))</f>
        <v>#REF!</v>
      </c>
      <c r="D643" s="7" t="e">
        <f t="array" ref="D643">MEDIAN(IF( [1]!tabla1[ACT_ID] = A643, [1]!tabla1[NIVEL]))</f>
        <v>#REF!</v>
      </c>
      <c r="E643" s="7" t="e">
        <f t="array" ref="E643">STDEV(IF( [1]!tabla1[ACT_ID] = A643, [1]!tabla1[NIVEL]))</f>
        <v>#REF!</v>
      </c>
      <c r="F643" s="8" t="e">
        <f t="array" ref="F643">AVERAGE(IF( [1]!tabla1[ACT_ID] = A643, [1]!tabla1[NO_UTILIZADO]))</f>
        <v>#REF!</v>
      </c>
      <c r="G643">
        <f t="array" ref="G643">COUNT(IF( [1]!tabla1[ACT_ID] = A643, [1]!tabla1[FECHA_DESPACHO]))</f>
        <v>0</v>
      </c>
      <c r="H643" s="2" t="e">
        <f t="shared" si="27"/>
        <v>#REF!</v>
      </c>
      <c r="I643" s="7" t="e">
        <f t="shared" si="28"/>
        <v>#REF!</v>
      </c>
      <c r="J643" s="7" t="e">
        <f t="shared" si="29"/>
        <v>#REF!</v>
      </c>
      <c r="K643" s="9">
        <v>0.5</v>
      </c>
      <c r="L643" s="9"/>
    </row>
    <row r="644" spans="1:12" x14ac:dyDescent="0.25">
      <c r="A644">
        <v>3343187</v>
      </c>
      <c r="B644" s="7" t="e">
        <f t="array" ref="B644">MAX(IF( [1]!tabla1[ACT_ID] = A644, [1]!tabla1[max_carga]))</f>
        <v>#REF!</v>
      </c>
      <c r="C644" s="7" t="e">
        <f t="array" ref="C644">AVERAGE(IF( [1]!tabla1[ACT_ID] = A644, [1]!tabla1[NIVEL]))</f>
        <v>#REF!</v>
      </c>
      <c r="D644" s="7" t="e">
        <f t="array" ref="D644">MEDIAN(IF( [1]!tabla1[ACT_ID] = A644, [1]!tabla1[NIVEL]))</f>
        <v>#REF!</v>
      </c>
      <c r="E644" s="7" t="e">
        <f t="array" ref="E644">STDEV(IF( [1]!tabla1[ACT_ID] = A644, [1]!tabla1[NIVEL]))</f>
        <v>#REF!</v>
      </c>
      <c r="F644" s="8" t="e">
        <f t="array" ref="F644">AVERAGE(IF( [1]!tabla1[ACT_ID] = A644, [1]!tabla1[NO_UTILIZADO]))</f>
        <v>#REF!</v>
      </c>
      <c r="G644">
        <f t="array" ref="G644">COUNT(IF( [1]!tabla1[ACT_ID] = A644, [1]!tabla1[FECHA_DESPACHO]))</f>
        <v>0</v>
      </c>
      <c r="H644" s="2" t="e">
        <f t="shared" ref="H644:H707" si="30">C644/B644</f>
        <v>#REF!</v>
      </c>
      <c r="I644" s="7" t="e">
        <f t="shared" ref="I644:I707" si="31">G644*C644</f>
        <v>#REF!</v>
      </c>
      <c r="J644" s="7" t="e">
        <f t="shared" ref="J644:J707" si="32">G644*D644</f>
        <v>#REF!</v>
      </c>
      <c r="K644" s="9">
        <v>0.5</v>
      </c>
      <c r="L644" s="9"/>
    </row>
    <row r="645" spans="1:12" x14ac:dyDescent="0.25">
      <c r="A645">
        <v>3343188</v>
      </c>
      <c r="B645" s="7" t="e">
        <f t="array" ref="B645">MAX(IF( [1]!tabla1[ACT_ID] = A645, [1]!tabla1[max_carga]))</f>
        <v>#REF!</v>
      </c>
      <c r="C645" s="7" t="e">
        <f t="array" ref="C645">AVERAGE(IF( [1]!tabla1[ACT_ID] = A645, [1]!tabla1[NIVEL]))</f>
        <v>#REF!</v>
      </c>
      <c r="D645" s="7" t="e">
        <f t="array" ref="D645">MEDIAN(IF( [1]!tabla1[ACT_ID] = A645, [1]!tabla1[NIVEL]))</f>
        <v>#REF!</v>
      </c>
      <c r="E645" s="7" t="e">
        <f t="array" ref="E645">STDEV(IF( [1]!tabla1[ACT_ID] = A645, [1]!tabla1[NIVEL]))</f>
        <v>#REF!</v>
      </c>
      <c r="F645" s="8" t="e">
        <f t="array" ref="F645">AVERAGE(IF( [1]!tabla1[ACT_ID] = A645, [1]!tabla1[NO_UTILIZADO]))</f>
        <v>#REF!</v>
      </c>
      <c r="G645">
        <f t="array" ref="G645">COUNT(IF( [1]!tabla1[ACT_ID] = A645, [1]!tabla1[FECHA_DESPACHO]))</f>
        <v>0</v>
      </c>
      <c r="H645" s="2" t="e">
        <f t="shared" si="30"/>
        <v>#REF!</v>
      </c>
      <c r="I645" s="7" t="e">
        <f t="shared" si="31"/>
        <v>#REF!</v>
      </c>
      <c r="J645" s="7" t="e">
        <f t="shared" si="32"/>
        <v>#REF!</v>
      </c>
      <c r="K645" s="9">
        <v>0.5</v>
      </c>
      <c r="L645" s="9"/>
    </row>
    <row r="646" spans="1:12" x14ac:dyDescent="0.25">
      <c r="A646">
        <v>3343189</v>
      </c>
      <c r="B646" s="7" t="e">
        <f t="array" ref="B646">MAX(IF( [1]!tabla1[ACT_ID] = A646, [1]!tabla1[max_carga]))</f>
        <v>#REF!</v>
      </c>
      <c r="C646" s="7" t="e">
        <f t="array" ref="C646">AVERAGE(IF( [1]!tabla1[ACT_ID] = A646, [1]!tabla1[NIVEL]))</f>
        <v>#REF!</v>
      </c>
      <c r="D646" s="7" t="e">
        <f t="array" ref="D646">MEDIAN(IF( [1]!tabla1[ACT_ID] = A646, [1]!tabla1[NIVEL]))</f>
        <v>#REF!</v>
      </c>
      <c r="E646" s="7" t="e">
        <f t="array" ref="E646">STDEV(IF( [1]!tabla1[ACT_ID] = A646, [1]!tabla1[NIVEL]))</f>
        <v>#REF!</v>
      </c>
      <c r="F646" s="8" t="e">
        <f t="array" ref="F646">AVERAGE(IF( [1]!tabla1[ACT_ID] = A646, [1]!tabla1[NO_UTILIZADO]))</f>
        <v>#REF!</v>
      </c>
      <c r="G646">
        <f t="array" ref="G646">COUNT(IF( [1]!tabla1[ACT_ID] = A646, [1]!tabla1[FECHA_DESPACHO]))</f>
        <v>0</v>
      </c>
      <c r="H646" s="2" t="e">
        <f t="shared" si="30"/>
        <v>#REF!</v>
      </c>
      <c r="I646" s="7" t="e">
        <f t="shared" si="31"/>
        <v>#REF!</v>
      </c>
      <c r="J646" s="7" t="e">
        <f t="shared" si="32"/>
        <v>#REF!</v>
      </c>
      <c r="K646" s="9">
        <v>0.5</v>
      </c>
      <c r="L646" s="9"/>
    </row>
    <row r="647" spans="1:12" x14ac:dyDescent="0.25">
      <c r="A647">
        <v>3343190</v>
      </c>
      <c r="B647" s="7" t="e">
        <f t="array" ref="B647">MAX(IF( [1]!tabla1[ACT_ID] = A647, [1]!tabla1[max_carga]))</f>
        <v>#REF!</v>
      </c>
      <c r="C647" s="7" t="e">
        <f t="array" ref="C647">AVERAGE(IF( [1]!tabla1[ACT_ID] = A647, [1]!tabla1[NIVEL]))</f>
        <v>#REF!</v>
      </c>
      <c r="D647" s="7" t="e">
        <f t="array" ref="D647">MEDIAN(IF( [1]!tabla1[ACT_ID] = A647, [1]!tabla1[NIVEL]))</f>
        <v>#REF!</v>
      </c>
      <c r="E647" s="7" t="e">
        <f t="array" ref="E647">STDEV(IF( [1]!tabla1[ACT_ID] = A647, [1]!tabla1[NIVEL]))</f>
        <v>#REF!</v>
      </c>
      <c r="F647" s="8" t="e">
        <f t="array" ref="F647">AVERAGE(IF( [1]!tabla1[ACT_ID] = A647, [1]!tabla1[NO_UTILIZADO]))</f>
        <v>#REF!</v>
      </c>
      <c r="G647">
        <f t="array" ref="G647">COUNT(IF( [1]!tabla1[ACT_ID] = A647, [1]!tabla1[FECHA_DESPACHO]))</f>
        <v>0</v>
      </c>
      <c r="H647" s="2" t="e">
        <f t="shared" si="30"/>
        <v>#REF!</v>
      </c>
      <c r="I647" s="7" t="e">
        <f t="shared" si="31"/>
        <v>#REF!</v>
      </c>
      <c r="J647" s="7" t="e">
        <f t="shared" si="32"/>
        <v>#REF!</v>
      </c>
      <c r="K647" s="9">
        <v>0.5</v>
      </c>
      <c r="L647" s="9"/>
    </row>
    <row r="648" spans="1:12" x14ac:dyDescent="0.25">
      <c r="A648">
        <v>3343191</v>
      </c>
      <c r="B648" s="7" t="e">
        <f t="array" ref="B648">MAX(IF( [1]!tabla1[ACT_ID] = A648, [1]!tabla1[max_carga]))</f>
        <v>#REF!</v>
      </c>
      <c r="C648" s="7" t="e">
        <f t="array" ref="C648">AVERAGE(IF( [1]!tabla1[ACT_ID] = A648, [1]!tabla1[NIVEL]))</f>
        <v>#REF!</v>
      </c>
      <c r="D648" s="7" t="e">
        <f t="array" ref="D648">MEDIAN(IF( [1]!tabla1[ACT_ID] = A648, [1]!tabla1[NIVEL]))</f>
        <v>#REF!</v>
      </c>
      <c r="E648" s="7" t="e">
        <f t="array" ref="E648">STDEV(IF( [1]!tabla1[ACT_ID] = A648, [1]!tabla1[NIVEL]))</f>
        <v>#REF!</v>
      </c>
      <c r="F648" s="8" t="e">
        <f t="array" ref="F648">AVERAGE(IF( [1]!tabla1[ACT_ID] = A648, [1]!tabla1[NO_UTILIZADO]))</f>
        <v>#REF!</v>
      </c>
      <c r="G648">
        <f t="array" ref="G648">COUNT(IF( [1]!tabla1[ACT_ID] = A648, [1]!tabla1[FECHA_DESPACHO]))</f>
        <v>0</v>
      </c>
      <c r="H648" s="2" t="e">
        <f t="shared" si="30"/>
        <v>#REF!</v>
      </c>
      <c r="I648" s="7" t="e">
        <f t="shared" si="31"/>
        <v>#REF!</v>
      </c>
      <c r="J648" s="7" t="e">
        <f t="shared" si="32"/>
        <v>#REF!</v>
      </c>
      <c r="K648" s="9">
        <v>0.5</v>
      </c>
      <c r="L648" s="9"/>
    </row>
    <row r="649" spans="1:12" x14ac:dyDescent="0.25">
      <c r="A649">
        <v>3343192</v>
      </c>
      <c r="B649" s="7" t="e">
        <f t="array" ref="B649">MAX(IF( [1]!tabla1[ACT_ID] = A649, [1]!tabla1[max_carga]))</f>
        <v>#REF!</v>
      </c>
      <c r="C649" s="7" t="e">
        <f t="array" ref="C649">AVERAGE(IF( [1]!tabla1[ACT_ID] = A649, [1]!tabla1[NIVEL]))</f>
        <v>#REF!</v>
      </c>
      <c r="D649" s="7" t="e">
        <f t="array" ref="D649">MEDIAN(IF( [1]!tabla1[ACT_ID] = A649, [1]!tabla1[NIVEL]))</f>
        <v>#REF!</v>
      </c>
      <c r="E649" s="7" t="e">
        <f t="array" ref="E649">STDEV(IF( [1]!tabla1[ACT_ID] = A649, [1]!tabla1[NIVEL]))</f>
        <v>#REF!</v>
      </c>
      <c r="F649" s="8" t="e">
        <f t="array" ref="F649">AVERAGE(IF( [1]!tabla1[ACT_ID] = A649, [1]!tabla1[NO_UTILIZADO]))</f>
        <v>#REF!</v>
      </c>
      <c r="G649">
        <f t="array" ref="G649">COUNT(IF( [1]!tabla1[ACT_ID] = A649, [1]!tabla1[FECHA_DESPACHO]))</f>
        <v>0</v>
      </c>
      <c r="H649" s="2" t="e">
        <f t="shared" si="30"/>
        <v>#REF!</v>
      </c>
      <c r="I649" s="7" t="e">
        <f t="shared" si="31"/>
        <v>#REF!</v>
      </c>
      <c r="J649" s="7" t="e">
        <f t="shared" si="32"/>
        <v>#REF!</v>
      </c>
      <c r="K649" s="9">
        <v>0.5</v>
      </c>
      <c r="L649" s="9"/>
    </row>
    <row r="650" spans="1:12" x14ac:dyDescent="0.25">
      <c r="A650">
        <v>3343193</v>
      </c>
      <c r="B650" s="7" t="e">
        <f t="array" ref="B650">MAX(IF( [1]!tabla1[ACT_ID] = A650, [1]!tabla1[max_carga]))</f>
        <v>#REF!</v>
      </c>
      <c r="C650" s="7" t="e">
        <f t="array" ref="C650">AVERAGE(IF( [1]!tabla1[ACT_ID] = A650, [1]!tabla1[NIVEL]))</f>
        <v>#REF!</v>
      </c>
      <c r="D650" s="7" t="e">
        <f t="array" ref="D650">MEDIAN(IF( [1]!tabla1[ACT_ID] = A650, [1]!tabla1[NIVEL]))</f>
        <v>#REF!</v>
      </c>
      <c r="E650" s="7" t="e">
        <f t="array" ref="E650">STDEV(IF( [1]!tabla1[ACT_ID] = A650, [1]!tabla1[NIVEL]))</f>
        <v>#REF!</v>
      </c>
      <c r="F650" s="8" t="e">
        <f t="array" ref="F650">AVERAGE(IF( [1]!tabla1[ACT_ID] = A650, [1]!tabla1[NO_UTILIZADO]))</f>
        <v>#REF!</v>
      </c>
      <c r="G650">
        <f t="array" ref="G650">COUNT(IF( [1]!tabla1[ACT_ID] = A650, [1]!tabla1[FECHA_DESPACHO]))</f>
        <v>0</v>
      </c>
      <c r="H650" s="2" t="e">
        <f t="shared" si="30"/>
        <v>#REF!</v>
      </c>
      <c r="I650" s="7" t="e">
        <f t="shared" si="31"/>
        <v>#REF!</v>
      </c>
      <c r="J650" s="7" t="e">
        <f t="shared" si="32"/>
        <v>#REF!</v>
      </c>
      <c r="K650" s="9">
        <v>0.5</v>
      </c>
      <c r="L650" s="9"/>
    </row>
    <row r="651" spans="1:12" x14ac:dyDescent="0.25">
      <c r="A651">
        <v>3343194</v>
      </c>
      <c r="B651" s="7" t="e">
        <f t="array" ref="B651">MAX(IF( [1]!tabla1[ACT_ID] = A651, [1]!tabla1[max_carga]))</f>
        <v>#REF!</v>
      </c>
      <c r="C651" s="7" t="e">
        <f t="array" ref="C651">AVERAGE(IF( [1]!tabla1[ACT_ID] = A651, [1]!tabla1[NIVEL]))</f>
        <v>#REF!</v>
      </c>
      <c r="D651" s="7" t="e">
        <f t="array" ref="D651">MEDIAN(IF( [1]!tabla1[ACT_ID] = A651, [1]!tabla1[NIVEL]))</f>
        <v>#REF!</v>
      </c>
      <c r="E651" s="7" t="e">
        <f t="array" ref="E651">STDEV(IF( [1]!tabla1[ACT_ID] = A651, [1]!tabla1[NIVEL]))</f>
        <v>#REF!</v>
      </c>
      <c r="F651" s="8" t="e">
        <f t="array" ref="F651">AVERAGE(IF( [1]!tabla1[ACT_ID] = A651, [1]!tabla1[NO_UTILIZADO]))</f>
        <v>#REF!</v>
      </c>
      <c r="G651">
        <f t="array" ref="G651">COUNT(IF( [1]!tabla1[ACT_ID] = A651, [1]!tabla1[FECHA_DESPACHO]))</f>
        <v>0</v>
      </c>
      <c r="H651" s="2" t="e">
        <f t="shared" si="30"/>
        <v>#REF!</v>
      </c>
      <c r="I651" s="7" t="e">
        <f t="shared" si="31"/>
        <v>#REF!</v>
      </c>
      <c r="J651" s="7" t="e">
        <f t="shared" si="32"/>
        <v>#REF!</v>
      </c>
      <c r="K651" s="9">
        <v>0.5</v>
      </c>
      <c r="L651" s="9"/>
    </row>
    <row r="652" spans="1:12" x14ac:dyDescent="0.25">
      <c r="A652">
        <v>3343195</v>
      </c>
      <c r="B652" s="7" t="e">
        <f t="array" ref="B652">MAX(IF( [1]!tabla1[ACT_ID] = A652, [1]!tabla1[max_carga]))</f>
        <v>#REF!</v>
      </c>
      <c r="C652" s="7" t="e">
        <f t="array" ref="C652">AVERAGE(IF( [1]!tabla1[ACT_ID] = A652, [1]!tabla1[NIVEL]))</f>
        <v>#REF!</v>
      </c>
      <c r="D652" s="7" t="e">
        <f t="array" ref="D652">MEDIAN(IF( [1]!tabla1[ACT_ID] = A652, [1]!tabla1[NIVEL]))</f>
        <v>#REF!</v>
      </c>
      <c r="E652" s="7" t="e">
        <f t="array" ref="E652">STDEV(IF( [1]!tabla1[ACT_ID] = A652, [1]!tabla1[NIVEL]))</f>
        <v>#REF!</v>
      </c>
      <c r="F652" s="8" t="e">
        <f t="array" ref="F652">AVERAGE(IF( [1]!tabla1[ACT_ID] = A652, [1]!tabla1[NO_UTILIZADO]))</f>
        <v>#REF!</v>
      </c>
      <c r="G652">
        <f t="array" ref="G652">COUNT(IF( [1]!tabla1[ACT_ID] = A652, [1]!tabla1[FECHA_DESPACHO]))</f>
        <v>0</v>
      </c>
      <c r="H652" s="2" t="e">
        <f t="shared" si="30"/>
        <v>#REF!</v>
      </c>
      <c r="I652" s="7" t="e">
        <f t="shared" si="31"/>
        <v>#REF!</v>
      </c>
      <c r="J652" s="7" t="e">
        <f t="shared" si="32"/>
        <v>#REF!</v>
      </c>
      <c r="K652" s="9">
        <v>0.5</v>
      </c>
      <c r="L652" s="9"/>
    </row>
    <row r="653" spans="1:12" x14ac:dyDescent="0.25">
      <c r="A653">
        <v>334436</v>
      </c>
      <c r="B653" s="7" t="e">
        <f t="array" ref="B653">MAX(IF( [1]!tabla1[ACT_ID] = A653, [1]!tabla1[max_carga]))</f>
        <v>#REF!</v>
      </c>
      <c r="C653" s="7" t="e">
        <f t="array" ref="C653">AVERAGE(IF( [1]!tabla1[ACT_ID] = A653, [1]!tabla1[NIVEL]))</f>
        <v>#REF!</v>
      </c>
      <c r="D653" s="7" t="e">
        <f t="array" ref="D653">MEDIAN(IF( [1]!tabla1[ACT_ID] = A653, [1]!tabla1[NIVEL]))</f>
        <v>#REF!</v>
      </c>
      <c r="E653" s="7" t="e">
        <f t="array" ref="E653">STDEV(IF( [1]!tabla1[ACT_ID] = A653, [1]!tabla1[NIVEL]))</f>
        <v>#REF!</v>
      </c>
      <c r="F653" s="8" t="e">
        <f t="array" ref="F653">AVERAGE(IF( [1]!tabla1[ACT_ID] = A653, [1]!tabla1[NO_UTILIZADO]))</f>
        <v>#REF!</v>
      </c>
      <c r="G653">
        <f t="array" ref="G653">COUNT(IF( [1]!tabla1[ACT_ID] = A653, [1]!tabla1[FECHA_DESPACHO]))</f>
        <v>0</v>
      </c>
      <c r="H653" s="2" t="e">
        <f t="shared" si="30"/>
        <v>#REF!</v>
      </c>
      <c r="I653" s="7" t="e">
        <f t="shared" si="31"/>
        <v>#REF!</v>
      </c>
      <c r="J653" s="7" t="e">
        <f t="shared" si="32"/>
        <v>#REF!</v>
      </c>
      <c r="K653" s="9">
        <v>0.5</v>
      </c>
      <c r="L653" s="9"/>
    </row>
    <row r="654" spans="1:12" x14ac:dyDescent="0.25">
      <c r="A654">
        <v>334437</v>
      </c>
      <c r="B654" s="7" t="e">
        <f t="array" ref="B654">MAX(IF( [1]!tabla1[ACT_ID] = A654, [1]!tabla1[max_carga]))</f>
        <v>#REF!</v>
      </c>
      <c r="C654" s="7" t="e">
        <f t="array" ref="C654">AVERAGE(IF( [1]!tabla1[ACT_ID] = A654, [1]!tabla1[NIVEL]))</f>
        <v>#REF!</v>
      </c>
      <c r="D654" s="7" t="e">
        <f t="array" ref="D654">MEDIAN(IF( [1]!tabla1[ACT_ID] = A654, [1]!tabla1[NIVEL]))</f>
        <v>#REF!</v>
      </c>
      <c r="E654" s="7" t="e">
        <f t="array" ref="E654">STDEV(IF( [1]!tabla1[ACT_ID] = A654, [1]!tabla1[NIVEL]))</f>
        <v>#REF!</v>
      </c>
      <c r="F654" s="8" t="e">
        <f t="array" ref="F654">AVERAGE(IF( [1]!tabla1[ACT_ID] = A654, [1]!tabla1[NO_UTILIZADO]))</f>
        <v>#REF!</v>
      </c>
      <c r="G654">
        <f t="array" ref="G654">COUNT(IF( [1]!tabla1[ACT_ID] = A654, [1]!tabla1[FECHA_DESPACHO]))</f>
        <v>0</v>
      </c>
      <c r="H654" s="2" t="e">
        <f t="shared" si="30"/>
        <v>#REF!</v>
      </c>
      <c r="I654" s="7" t="e">
        <f t="shared" si="31"/>
        <v>#REF!</v>
      </c>
      <c r="J654" s="7" t="e">
        <f t="shared" si="32"/>
        <v>#REF!</v>
      </c>
      <c r="K654" s="9">
        <v>0.5</v>
      </c>
      <c r="L654" s="9"/>
    </row>
    <row r="655" spans="1:12" x14ac:dyDescent="0.25">
      <c r="A655">
        <v>334438</v>
      </c>
      <c r="B655" s="7" t="e">
        <f t="array" ref="B655">MAX(IF( [1]!tabla1[ACT_ID] = A655, [1]!tabla1[max_carga]))</f>
        <v>#REF!</v>
      </c>
      <c r="C655" s="7" t="e">
        <f t="array" ref="C655">AVERAGE(IF( [1]!tabla1[ACT_ID] = A655, [1]!tabla1[NIVEL]))</f>
        <v>#REF!</v>
      </c>
      <c r="D655" s="7" t="e">
        <f t="array" ref="D655">MEDIAN(IF( [1]!tabla1[ACT_ID] = A655, [1]!tabla1[NIVEL]))</f>
        <v>#REF!</v>
      </c>
      <c r="E655" s="7" t="e">
        <f t="array" ref="E655">STDEV(IF( [1]!tabla1[ACT_ID] = A655, [1]!tabla1[NIVEL]))</f>
        <v>#REF!</v>
      </c>
      <c r="F655" s="8" t="e">
        <f t="array" ref="F655">AVERAGE(IF( [1]!tabla1[ACT_ID] = A655, [1]!tabla1[NO_UTILIZADO]))</f>
        <v>#REF!</v>
      </c>
      <c r="G655">
        <f t="array" ref="G655">COUNT(IF( [1]!tabla1[ACT_ID] = A655, [1]!tabla1[FECHA_DESPACHO]))</f>
        <v>0</v>
      </c>
      <c r="H655" s="2" t="e">
        <f t="shared" si="30"/>
        <v>#REF!</v>
      </c>
      <c r="I655" s="7" t="e">
        <f t="shared" si="31"/>
        <v>#REF!</v>
      </c>
      <c r="J655" s="7" t="e">
        <f t="shared" si="32"/>
        <v>#REF!</v>
      </c>
      <c r="K655" s="9">
        <v>0.5</v>
      </c>
      <c r="L655" s="9"/>
    </row>
    <row r="656" spans="1:12" x14ac:dyDescent="0.25">
      <c r="A656">
        <v>334439</v>
      </c>
      <c r="B656" s="7" t="e">
        <f t="array" ref="B656">MAX(IF( [1]!tabla1[ACT_ID] = A656, [1]!tabla1[max_carga]))</f>
        <v>#REF!</v>
      </c>
      <c r="C656" s="7" t="e">
        <f t="array" ref="C656">AVERAGE(IF( [1]!tabla1[ACT_ID] = A656, [1]!tabla1[NIVEL]))</f>
        <v>#REF!</v>
      </c>
      <c r="D656" s="7" t="e">
        <f t="array" ref="D656">MEDIAN(IF( [1]!tabla1[ACT_ID] = A656, [1]!tabla1[NIVEL]))</f>
        <v>#REF!</v>
      </c>
      <c r="E656" s="7" t="e">
        <f t="array" ref="E656">STDEV(IF( [1]!tabla1[ACT_ID] = A656, [1]!tabla1[NIVEL]))</f>
        <v>#REF!</v>
      </c>
      <c r="F656" s="8" t="e">
        <f t="array" ref="F656">AVERAGE(IF( [1]!tabla1[ACT_ID] = A656, [1]!tabla1[NO_UTILIZADO]))</f>
        <v>#REF!</v>
      </c>
      <c r="G656">
        <f t="array" ref="G656">COUNT(IF( [1]!tabla1[ACT_ID] = A656, [1]!tabla1[FECHA_DESPACHO]))</f>
        <v>0</v>
      </c>
      <c r="H656" s="2" t="e">
        <f t="shared" si="30"/>
        <v>#REF!</v>
      </c>
      <c r="I656" s="7" t="e">
        <f t="shared" si="31"/>
        <v>#REF!</v>
      </c>
      <c r="J656" s="7" t="e">
        <f t="shared" si="32"/>
        <v>#REF!</v>
      </c>
      <c r="K656" s="9">
        <v>0.5</v>
      </c>
      <c r="L656" s="9"/>
    </row>
    <row r="657" spans="1:12" x14ac:dyDescent="0.25">
      <c r="A657">
        <v>334440</v>
      </c>
      <c r="B657" s="7" t="e">
        <f t="array" ref="B657">MAX(IF( [1]!tabla1[ACT_ID] = A657, [1]!tabla1[max_carga]))</f>
        <v>#REF!</v>
      </c>
      <c r="C657" s="7" t="e">
        <f t="array" ref="C657">AVERAGE(IF( [1]!tabla1[ACT_ID] = A657, [1]!tabla1[NIVEL]))</f>
        <v>#REF!</v>
      </c>
      <c r="D657" s="7" t="e">
        <f t="array" ref="D657">MEDIAN(IF( [1]!tabla1[ACT_ID] = A657, [1]!tabla1[NIVEL]))</f>
        <v>#REF!</v>
      </c>
      <c r="E657" s="7" t="e">
        <f t="array" ref="E657">STDEV(IF( [1]!tabla1[ACT_ID] = A657, [1]!tabla1[NIVEL]))</f>
        <v>#REF!</v>
      </c>
      <c r="F657" s="8" t="e">
        <f t="array" ref="F657">AVERAGE(IF( [1]!tabla1[ACT_ID] = A657, [1]!tabla1[NO_UTILIZADO]))</f>
        <v>#REF!</v>
      </c>
      <c r="G657">
        <f t="array" ref="G657">COUNT(IF( [1]!tabla1[ACT_ID] = A657, [1]!tabla1[FECHA_DESPACHO]))</f>
        <v>0</v>
      </c>
      <c r="H657" s="2" t="e">
        <f t="shared" si="30"/>
        <v>#REF!</v>
      </c>
      <c r="I657" s="7" t="e">
        <f t="shared" si="31"/>
        <v>#REF!</v>
      </c>
      <c r="J657" s="7" t="e">
        <f t="shared" si="32"/>
        <v>#REF!</v>
      </c>
      <c r="K657" s="9">
        <v>0.5</v>
      </c>
      <c r="L657" s="9"/>
    </row>
    <row r="658" spans="1:12" x14ac:dyDescent="0.25">
      <c r="A658">
        <v>334441</v>
      </c>
      <c r="B658" s="7" t="e">
        <f t="array" ref="B658">MAX(IF( [1]!tabla1[ACT_ID] = A658, [1]!tabla1[max_carga]))</f>
        <v>#REF!</v>
      </c>
      <c r="C658" s="7" t="e">
        <f t="array" ref="C658">AVERAGE(IF( [1]!tabla1[ACT_ID] = A658, [1]!tabla1[NIVEL]))</f>
        <v>#REF!</v>
      </c>
      <c r="D658" s="7" t="e">
        <f t="array" ref="D658">MEDIAN(IF( [1]!tabla1[ACT_ID] = A658, [1]!tabla1[NIVEL]))</f>
        <v>#REF!</v>
      </c>
      <c r="E658" s="7" t="e">
        <f t="array" ref="E658">STDEV(IF( [1]!tabla1[ACT_ID] = A658, [1]!tabla1[NIVEL]))</f>
        <v>#REF!</v>
      </c>
      <c r="F658" s="8" t="e">
        <f t="array" ref="F658">AVERAGE(IF( [1]!tabla1[ACT_ID] = A658, [1]!tabla1[NO_UTILIZADO]))</f>
        <v>#REF!</v>
      </c>
      <c r="G658">
        <f t="array" ref="G658">COUNT(IF( [1]!tabla1[ACT_ID] = A658, [1]!tabla1[FECHA_DESPACHO]))</f>
        <v>0</v>
      </c>
      <c r="H658" s="2" t="e">
        <f t="shared" si="30"/>
        <v>#REF!</v>
      </c>
      <c r="I658" s="7" t="e">
        <f t="shared" si="31"/>
        <v>#REF!</v>
      </c>
      <c r="J658" s="7" t="e">
        <f t="shared" si="32"/>
        <v>#REF!</v>
      </c>
      <c r="K658" s="9">
        <v>0.5</v>
      </c>
      <c r="L658" s="9"/>
    </row>
    <row r="659" spans="1:12" x14ac:dyDescent="0.25">
      <c r="A659">
        <v>334442</v>
      </c>
      <c r="B659" s="7" t="e">
        <f t="array" ref="B659">MAX(IF( [1]!tabla1[ACT_ID] = A659, [1]!tabla1[max_carga]))</f>
        <v>#REF!</v>
      </c>
      <c r="C659" s="7" t="e">
        <f t="array" ref="C659">AVERAGE(IF( [1]!tabla1[ACT_ID] = A659, [1]!tabla1[NIVEL]))</f>
        <v>#REF!</v>
      </c>
      <c r="D659" s="7" t="e">
        <f t="array" ref="D659">MEDIAN(IF( [1]!tabla1[ACT_ID] = A659, [1]!tabla1[NIVEL]))</f>
        <v>#REF!</v>
      </c>
      <c r="E659" s="7" t="e">
        <f t="array" ref="E659">STDEV(IF( [1]!tabla1[ACT_ID] = A659, [1]!tabla1[NIVEL]))</f>
        <v>#REF!</v>
      </c>
      <c r="F659" s="8" t="e">
        <f t="array" ref="F659">AVERAGE(IF( [1]!tabla1[ACT_ID] = A659, [1]!tabla1[NO_UTILIZADO]))</f>
        <v>#REF!</v>
      </c>
      <c r="G659">
        <f t="array" ref="G659">COUNT(IF( [1]!tabla1[ACT_ID] = A659, [1]!tabla1[FECHA_DESPACHO]))</f>
        <v>0</v>
      </c>
      <c r="H659" s="2" t="e">
        <f t="shared" si="30"/>
        <v>#REF!</v>
      </c>
      <c r="I659" s="7" t="e">
        <f t="shared" si="31"/>
        <v>#REF!</v>
      </c>
      <c r="J659" s="7" t="e">
        <f t="shared" si="32"/>
        <v>#REF!</v>
      </c>
      <c r="K659" s="9">
        <v>0.5</v>
      </c>
      <c r="L659" s="9"/>
    </row>
    <row r="660" spans="1:12" x14ac:dyDescent="0.25">
      <c r="A660">
        <v>334443</v>
      </c>
      <c r="B660" s="7" t="e">
        <f t="array" ref="B660">MAX(IF( [1]!tabla1[ACT_ID] = A660, [1]!tabla1[max_carga]))</f>
        <v>#REF!</v>
      </c>
      <c r="C660" s="7" t="e">
        <f t="array" ref="C660">AVERAGE(IF( [1]!tabla1[ACT_ID] = A660, [1]!tabla1[NIVEL]))</f>
        <v>#REF!</v>
      </c>
      <c r="D660" s="7" t="e">
        <f t="array" ref="D660">MEDIAN(IF( [1]!tabla1[ACT_ID] = A660, [1]!tabla1[NIVEL]))</f>
        <v>#REF!</v>
      </c>
      <c r="E660" s="7" t="e">
        <f t="array" ref="E660">STDEV(IF( [1]!tabla1[ACT_ID] = A660, [1]!tabla1[NIVEL]))</f>
        <v>#REF!</v>
      </c>
      <c r="F660" s="8" t="e">
        <f t="array" ref="F660">AVERAGE(IF( [1]!tabla1[ACT_ID] = A660, [1]!tabla1[NO_UTILIZADO]))</f>
        <v>#REF!</v>
      </c>
      <c r="G660">
        <f t="array" ref="G660">COUNT(IF( [1]!tabla1[ACT_ID] = A660, [1]!tabla1[FECHA_DESPACHO]))</f>
        <v>0</v>
      </c>
      <c r="H660" s="2" t="e">
        <f t="shared" si="30"/>
        <v>#REF!</v>
      </c>
      <c r="I660" s="7" t="e">
        <f t="shared" si="31"/>
        <v>#REF!</v>
      </c>
      <c r="J660" s="7" t="e">
        <f t="shared" si="32"/>
        <v>#REF!</v>
      </c>
      <c r="K660" s="9">
        <v>0.5</v>
      </c>
      <c r="L660" s="9"/>
    </row>
    <row r="661" spans="1:12" x14ac:dyDescent="0.25">
      <c r="A661">
        <v>334444</v>
      </c>
      <c r="B661" s="7" t="e">
        <f t="array" ref="B661">MAX(IF( [1]!tabla1[ACT_ID] = A661, [1]!tabla1[max_carga]))</f>
        <v>#REF!</v>
      </c>
      <c r="C661" s="7" t="e">
        <f t="array" ref="C661">AVERAGE(IF( [1]!tabla1[ACT_ID] = A661, [1]!tabla1[NIVEL]))</f>
        <v>#REF!</v>
      </c>
      <c r="D661" s="7" t="e">
        <f t="array" ref="D661">MEDIAN(IF( [1]!tabla1[ACT_ID] = A661, [1]!tabla1[NIVEL]))</f>
        <v>#REF!</v>
      </c>
      <c r="E661" s="7" t="e">
        <f t="array" ref="E661">STDEV(IF( [1]!tabla1[ACT_ID] = A661, [1]!tabla1[NIVEL]))</f>
        <v>#REF!</v>
      </c>
      <c r="F661" s="8" t="e">
        <f t="array" ref="F661">AVERAGE(IF( [1]!tabla1[ACT_ID] = A661, [1]!tabla1[NO_UTILIZADO]))</f>
        <v>#REF!</v>
      </c>
      <c r="G661">
        <f t="array" ref="G661">COUNT(IF( [1]!tabla1[ACT_ID] = A661, [1]!tabla1[FECHA_DESPACHO]))</f>
        <v>0</v>
      </c>
      <c r="H661" s="2" t="e">
        <f t="shared" si="30"/>
        <v>#REF!</v>
      </c>
      <c r="I661" s="7" t="e">
        <f t="shared" si="31"/>
        <v>#REF!</v>
      </c>
      <c r="J661" s="7" t="e">
        <f t="shared" si="32"/>
        <v>#REF!</v>
      </c>
      <c r="K661" s="9">
        <v>0.5</v>
      </c>
      <c r="L661" s="9"/>
    </row>
    <row r="662" spans="1:12" x14ac:dyDescent="0.25">
      <c r="A662">
        <v>3345</v>
      </c>
      <c r="B662" s="7" t="e">
        <f t="array" ref="B662">MAX(IF( [1]!tabla1[ACT_ID] = A662, [1]!tabla1[max_carga]))</f>
        <v>#REF!</v>
      </c>
      <c r="C662" s="7" t="e">
        <f t="array" ref="C662">AVERAGE(IF( [1]!tabla1[ACT_ID] = A662, [1]!tabla1[NIVEL]))</f>
        <v>#REF!</v>
      </c>
      <c r="D662" s="7" t="e">
        <f t="array" ref="D662">MEDIAN(IF( [1]!tabla1[ACT_ID] = A662, [1]!tabla1[NIVEL]))</f>
        <v>#REF!</v>
      </c>
      <c r="E662" s="7" t="e">
        <f t="array" ref="E662">STDEV(IF( [1]!tabla1[ACT_ID] = A662, [1]!tabla1[NIVEL]))</f>
        <v>#REF!</v>
      </c>
      <c r="F662" s="8" t="e">
        <f t="array" ref="F662">AVERAGE(IF( [1]!tabla1[ACT_ID] = A662, [1]!tabla1[NO_UTILIZADO]))</f>
        <v>#REF!</v>
      </c>
      <c r="G662">
        <f t="array" ref="G662">COUNT(IF( [1]!tabla1[ACT_ID] = A662, [1]!tabla1[FECHA_DESPACHO]))</f>
        <v>0</v>
      </c>
      <c r="H662" s="2" t="e">
        <f t="shared" si="30"/>
        <v>#REF!</v>
      </c>
      <c r="I662" s="7" t="e">
        <f t="shared" si="31"/>
        <v>#REF!</v>
      </c>
      <c r="J662" s="7" t="e">
        <f t="shared" si="32"/>
        <v>#REF!</v>
      </c>
      <c r="K662" s="9">
        <v>0.5</v>
      </c>
      <c r="L662" s="9"/>
    </row>
    <row r="663" spans="1:12" x14ac:dyDescent="0.25">
      <c r="A663">
        <v>3347</v>
      </c>
      <c r="B663" s="7" t="e">
        <f t="array" ref="B663">MAX(IF( [1]!tabla1[ACT_ID] = A663, [1]!tabla1[max_carga]))</f>
        <v>#REF!</v>
      </c>
      <c r="C663" s="7" t="e">
        <f t="array" ref="C663">AVERAGE(IF( [1]!tabla1[ACT_ID] = A663, [1]!tabla1[NIVEL]))</f>
        <v>#REF!</v>
      </c>
      <c r="D663" s="7" t="e">
        <f t="array" ref="D663">MEDIAN(IF( [1]!tabla1[ACT_ID] = A663, [1]!tabla1[NIVEL]))</f>
        <v>#REF!</v>
      </c>
      <c r="E663" s="7" t="e">
        <f t="array" ref="E663">STDEV(IF( [1]!tabla1[ACT_ID] = A663, [1]!tabla1[NIVEL]))</f>
        <v>#REF!</v>
      </c>
      <c r="F663" s="8" t="e">
        <f t="array" ref="F663">AVERAGE(IF( [1]!tabla1[ACT_ID] = A663, [1]!tabla1[NO_UTILIZADO]))</f>
        <v>#REF!</v>
      </c>
      <c r="G663">
        <f t="array" ref="G663">COUNT(IF( [1]!tabla1[ACT_ID] = A663, [1]!tabla1[FECHA_DESPACHO]))</f>
        <v>0</v>
      </c>
      <c r="H663" s="2" t="e">
        <f t="shared" si="30"/>
        <v>#REF!</v>
      </c>
      <c r="I663" s="7" t="e">
        <f t="shared" si="31"/>
        <v>#REF!</v>
      </c>
      <c r="J663" s="7" t="e">
        <f t="shared" si="32"/>
        <v>#REF!</v>
      </c>
      <c r="K663" s="9">
        <v>0.5</v>
      </c>
      <c r="L663" s="9"/>
    </row>
    <row r="664" spans="1:12" x14ac:dyDescent="0.25">
      <c r="A664">
        <v>3348</v>
      </c>
      <c r="B664" s="7" t="e">
        <f t="array" ref="B664">MAX(IF( [1]!tabla1[ACT_ID] = A664, [1]!tabla1[max_carga]))</f>
        <v>#REF!</v>
      </c>
      <c r="C664" s="7" t="e">
        <f t="array" ref="C664">AVERAGE(IF( [1]!tabla1[ACT_ID] = A664, [1]!tabla1[NIVEL]))</f>
        <v>#REF!</v>
      </c>
      <c r="D664" s="7" t="e">
        <f t="array" ref="D664">MEDIAN(IF( [1]!tabla1[ACT_ID] = A664, [1]!tabla1[NIVEL]))</f>
        <v>#REF!</v>
      </c>
      <c r="E664" s="7" t="e">
        <f t="array" ref="E664">STDEV(IF( [1]!tabla1[ACT_ID] = A664, [1]!tabla1[NIVEL]))</f>
        <v>#REF!</v>
      </c>
      <c r="F664" s="8" t="e">
        <f t="array" ref="F664">AVERAGE(IF( [1]!tabla1[ACT_ID] = A664, [1]!tabla1[NO_UTILIZADO]))</f>
        <v>#REF!</v>
      </c>
      <c r="G664">
        <f t="array" ref="G664">COUNT(IF( [1]!tabla1[ACT_ID] = A664, [1]!tabla1[FECHA_DESPACHO]))</f>
        <v>0</v>
      </c>
      <c r="H664" s="2" t="e">
        <f t="shared" si="30"/>
        <v>#REF!</v>
      </c>
      <c r="I664" s="7" t="e">
        <f t="shared" si="31"/>
        <v>#REF!</v>
      </c>
      <c r="J664" s="7" t="e">
        <f t="shared" si="32"/>
        <v>#REF!</v>
      </c>
      <c r="K664" s="9">
        <v>0.5</v>
      </c>
      <c r="L664" s="9"/>
    </row>
    <row r="665" spans="1:12" x14ac:dyDescent="0.25">
      <c r="A665">
        <v>3349</v>
      </c>
      <c r="B665" s="7" t="e">
        <f t="array" ref="B665">MAX(IF( [1]!tabla1[ACT_ID] = A665, [1]!tabla1[max_carga]))</f>
        <v>#REF!</v>
      </c>
      <c r="C665" s="7" t="e">
        <f t="array" ref="C665">AVERAGE(IF( [1]!tabla1[ACT_ID] = A665, [1]!tabla1[NIVEL]))</f>
        <v>#REF!</v>
      </c>
      <c r="D665" s="7" t="e">
        <f t="array" ref="D665">MEDIAN(IF( [1]!tabla1[ACT_ID] = A665, [1]!tabla1[NIVEL]))</f>
        <v>#REF!</v>
      </c>
      <c r="E665" s="7" t="e">
        <f t="array" ref="E665">STDEV(IF( [1]!tabla1[ACT_ID] = A665, [1]!tabla1[NIVEL]))</f>
        <v>#REF!</v>
      </c>
      <c r="F665" s="8" t="e">
        <f t="array" ref="F665">AVERAGE(IF( [1]!tabla1[ACT_ID] = A665, [1]!tabla1[NO_UTILIZADO]))</f>
        <v>#REF!</v>
      </c>
      <c r="G665">
        <f t="array" ref="G665">COUNT(IF( [1]!tabla1[ACT_ID] = A665, [1]!tabla1[FECHA_DESPACHO]))</f>
        <v>0</v>
      </c>
      <c r="H665" s="2" t="e">
        <f t="shared" si="30"/>
        <v>#REF!</v>
      </c>
      <c r="I665" s="7" t="e">
        <f t="shared" si="31"/>
        <v>#REF!</v>
      </c>
      <c r="J665" s="7" t="e">
        <f t="shared" si="32"/>
        <v>#REF!</v>
      </c>
      <c r="K665" s="9">
        <v>0.5</v>
      </c>
      <c r="L665" s="9"/>
    </row>
    <row r="666" spans="1:12" x14ac:dyDescent="0.25">
      <c r="A666">
        <v>3374</v>
      </c>
      <c r="B666" s="7" t="e">
        <f t="array" ref="B666">MAX(IF( [1]!tabla1[ACT_ID] = A666, [1]!tabla1[max_carga]))</f>
        <v>#REF!</v>
      </c>
      <c r="C666" s="7" t="e">
        <f t="array" ref="C666">AVERAGE(IF( [1]!tabla1[ACT_ID] = A666, [1]!tabla1[NIVEL]))</f>
        <v>#REF!</v>
      </c>
      <c r="D666" s="7" t="e">
        <f t="array" ref="D666">MEDIAN(IF( [1]!tabla1[ACT_ID] = A666, [1]!tabla1[NIVEL]))</f>
        <v>#REF!</v>
      </c>
      <c r="E666" s="7" t="e">
        <f t="array" ref="E666">STDEV(IF( [1]!tabla1[ACT_ID] = A666, [1]!tabla1[NIVEL]))</f>
        <v>#REF!</v>
      </c>
      <c r="F666" s="8" t="e">
        <f t="array" ref="F666">AVERAGE(IF( [1]!tabla1[ACT_ID] = A666, [1]!tabla1[NO_UTILIZADO]))</f>
        <v>#REF!</v>
      </c>
      <c r="G666">
        <f t="array" ref="G666">COUNT(IF( [1]!tabla1[ACT_ID] = A666, [1]!tabla1[FECHA_DESPACHO]))</f>
        <v>0</v>
      </c>
      <c r="H666" s="2" t="e">
        <f t="shared" si="30"/>
        <v>#REF!</v>
      </c>
      <c r="I666" s="7" t="e">
        <f t="shared" si="31"/>
        <v>#REF!</v>
      </c>
      <c r="J666" s="7" t="e">
        <f t="shared" si="32"/>
        <v>#REF!</v>
      </c>
      <c r="K666" s="9">
        <v>0.5</v>
      </c>
      <c r="L666" s="9"/>
    </row>
    <row r="667" spans="1:12" x14ac:dyDescent="0.25">
      <c r="A667">
        <v>34110</v>
      </c>
      <c r="B667" s="7" t="e">
        <f t="array" ref="B667">MAX(IF( [1]!tabla1[ACT_ID] = A667, [1]!tabla1[max_carga]))</f>
        <v>#REF!</v>
      </c>
      <c r="C667" s="7" t="e">
        <f t="array" ref="C667">AVERAGE(IF( [1]!tabla1[ACT_ID] = A667, [1]!tabla1[NIVEL]))</f>
        <v>#REF!</v>
      </c>
      <c r="D667" s="7" t="e">
        <f t="array" ref="D667">MEDIAN(IF( [1]!tabla1[ACT_ID] = A667, [1]!tabla1[NIVEL]))</f>
        <v>#REF!</v>
      </c>
      <c r="E667" s="7" t="e">
        <f t="array" ref="E667">STDEV(IF( [1]!tabla1[ACT_ID] = A667, [1]!tabla1[NIVEL]))</f>
        <v>#REF!</v>
      </c>
      <c r="F667" s="8" t="e">
        <f t="array" ref="F667">AVERAGE(IF( [1]!tabla1[ACT_ID] = A667, [1]!tabla1[NO_UTILIZADO]))</f>
        <v>#REF!</v>
      </c>
      <c r="G667">
        <f t="array" ref="G667">COUNT(IF( [1]!tabla1[ACT_ID] = A667, [1]!tabla1[FECHA_DESPACHO]))</f>
        <v>0</v>
      </c>
      <c r="H667" s="2" t="e">
        <f t="shared" si="30"/>
        <v>#REF!</v>
      </c>
      <c r="I667" s="7" t="e">
        <f t="shared" si="31"/>
        <v>#REF!</v>
      </c>
      <c r="J667" s="7" t="e">
        <f t="shared" si="32"/>
        <v>#REF!</v>
      </c>
      <c r="K667" s="9">
        <v>0.5</v>
      </c>
      <c r="L667" s="9"/>
    </row>
    <row r="668" spans="1:12" x14ac:dyDescent="0.25">
      <c r="A668">
        <v>34111</v>
      </c>
      <c r="B668" s="7" t="e">
        <f t="array" ref="B668">MAX(IF( [1]!tabla1[ACT_ID] = A668, [1]!tabla1[max_carga]))</f>
        <v>#REF!</v>
      </c>
      <c r="C668" s="7" t="e">
        <f t="array" ref="C668">AVERAGE(IF( [1]!tabla1[ACT_ID] = A668, [1]!tabla1[NIVEL]))</f>
        <v>#REF!</v>
      </c>
      <c r="D668" s="7" t="e">
        <f t="array" ref="D668">MEDIAN(IF( [1]!tabla1[ACT_ID] = A668, [1]!tabla1[NIVEL]))</f>
        <v>#REF!</v>
      </c>
      <c r="E668" s="7" t="e">
        <f t="array" ref="E668">STDEV(IF( [1]!tabla1[ACT_ID] = A668, [1]!tabla1[NIVEL]))</f>
        <v>#REF!</v>
      </c>
      <c r="F668" s="8" t="e">
        <f t="array" ref="F668">AVERAGE(IF( [1]!tabla1[ACT_ID] = A668, [1]!tabla1[NO_UTILIZADO]))</f>
        <v>#REF!</v>
      </c>
      <c r="G668">
        <f t="array" ref="G668">COUNT(IF( [1]!tabla1[ACT_ID] = A668, [1]!tabla1[FECHA_DESPACHO]))</f>
        <v>0</v>
      </c>
      <c r="H668" s="2" t="e">
        <f t="shared" si="30"/>
        <v>#REF!</v>
      </c>
      <c r="I668" s="7" t="e">
        <f t="shared" si="31"/>
        <v>#REF!</v>
      </c>
      <c r="J668" s="7" t="e">
        <f t="shared" si="32"/>
        <v>#REF!</v>
      </c>
      <c r="K668" s="9">
        <v>0.5</v>
      </c>
      <c r="L668" s="9"/>
    </row>
    <row r="669" spans="1:12" x14ac:dyDescent="0.25">
      <c r="A669">
        <v>34112</v>
      </c>
      <c r="B669" s="7" t="e">
        <f t="array" ref="B669">MAX(IF( [1]!tabla1[ACT_ID] = A669, [1]!tabla1[max_carga]))</f>
        <v>#REF!</v>
      </c>
      <c r="C669" s="7" t="e">
        <f t="array" ref="C669">AVERAGE(IF( [1]!tabla1[ACT_ID] = A669, [1]!tabla1[NIVEL]))</f>
        <v>#REF!</v>
      </c>
      <c r="D669" s="7" t="e">
        <f t="array" ref="D669">MEDIAN(IF( [1]!tabla1[ACT_ID] = A669, [1]!tabla1[NIVEL]))</f>
        <v>#REF!</v>
      </c>
      <c r="E669" s="7" t="e">
        <f t="array" ref="E669">STDEV(IF( [1]!tabla1[ACT_ID] = A669, [1]!tabla1[NIVEL]))</f>
        <v>#REF!</v>
      </c>
      <c r="F669" s="8" t="e">
        <f t="array" ref="F669">AVERAGE(IF( [1]!tabla1[ACT_ID] = A669, [1]!tabla1[NO_UTILIZADO]))</f>
        <v>#REF!</v>
      </c>
      <c r="G669">
        <f t="array" ref="G669">COUNT(IF( [1]!tabla1[ACT_ID] = A669, [1]!tabla1[FECHA_DESPACHO]))</f>
        <v>0</v>
      </c>
      <c r="H669" s="2" t="e">
        <f t="shared" si="30"/>
        <v>#REF!</v>
      </c>
      <c r="I669" s="7" t="e">
        <f t="shared" si="31"/>
        <v>#REF!</v>
      </c>
      <c r="J669" s="7" t="e">
        <f t="shared" si="32"/>
        <v>#REF!</v>
      </c>
      <c r="K669" s="9">
        <v>0.5</v>
      </c>
      <c r="L669" s="9"/>
    </row>
    <row r="670" spans="1:12" x14ac:dyDescent="0.25">
      <c r="A670">
        <v>34114</v>
      </c>
      <c r="B670" s="7" t="e">
        <f t="array" ref="B670">MAX(IF( [1]!tabla1[ACT_ID] = A670, [1]!tabla1[max_carga]))</f>
        <v>#REF!</v>
      </c>
      <c r="C670" s="7" t="e">
        <f t="array" ref="C670">AVERAGE(IF( [1]!tabla1[ACT_ID] = A670, [1]!tabla1[NIVEL]))</f>
        <v>#REF!</v>
      </c>
      <c r="D670" s="7" t="e">
        <f t="array" ref="D670">MEDIAN(IF( [1]!tabla1[ACT_ID] = A670, [1]!tabla1[NIVEL]))</f>
        <v>#REF!</v>
      </c>
      <c r="E670" s="7" t="e">
        <f t="array" ref="E670">STDEV(IF( [1]!tabla1[ACT_ID] = A670, [1]!tabla1[NIVEL]))</f>
        <v>#REF!</v>
      </c>
      <c r="F670" s="8" t="e">
        <f t="array" ref="F670">AVERAGE(IF( [1]!tabla1[ACT_ID] = A670, [1]!tabla1[NO_UTILIZADO]))</f>
        <v>#REF!</v>
      </c>
      <c r="G670">
        <f t="array" ref="G670">COUNT(IF( [1]!tabla1[ACT_ID] = A670, [1]!tabla1[FECHA_DESPACHO]))</f>
        <v>0</v>
      </c>
      <c r="H670" s="2" t="e">
        <f t="shared" si="30"/>
        <v>#REF!</v>
      </c>
      <c r="I670" s="7" t="e">
        <f t="shared" si="31"/>
        <v>#REF!</v>
      </c>
      <c r="J670" s="7" t="e">
        <f t="shared" si="32"/>
        <v>#REF!</v>
      </c>
      <c r="K670" s="9">
        <v>0.5</v>
      </c>
      <c r="L670" s="9"/>
    </row>
    <row r="671" spans="1:12" x14ac:dyDescent="0.25">
      <c r="A671">
        <v>34116</v>
      </c>
      <c r="B671" s="7" t="e">
        <f t="array" ref="B671">MAX(IF( [1]!tabla1[ACT_ID] = A671, [1]!tabla1[max_carga]))</f>
        <v>#REF!</v>
      </c>
      <c r="C671" s="7" t="e">
        <f t="array" ref="C671">AVERAGE(IF( [1]!tabla1[ACT_ID] = A671, [1]!tabla1[NIVEL]))</f>
        <v>#REF!</v>
      </c>
      <c r="D671" s="7" t="e">
        <f t="array" ref="D671">MEDIAN(IF( [1]!tabla1[ACT_ID] = A671, [1]!tabla1[NIVEL]))</f>
        <v>#REF!</v>
      </c>
      <c r="E671" s="7" t="e">
        <f t="array" ref="E671">STDEV(IF( [1]!tabla1[ACT_ID] = A671, [1]!tabla1[NIVEL]))</f>
        <v>#REF!</v>
      </c>
      <c r="F671" s="8" t="e">
        <f t="array" ref="F671">AVERAGE(IF( [1]!tabla1[ACT_ID] = A671, [1]!tabla1[NO_UTILIZADO]))</f>
        <v>#REF!</v>
      </c>
      <c r="G671">
        <f t="array" ref="G671">COUNT(IF( [1]!tabla1[ACT_ID] = A671, [1]!tabla1[FECHA_DESPACHO]))</f>
        <v>0</v>
      </c>
      <c r="H671" s="2" t="e">
        <f t="shared" si="30"/>
        <v>#REF!</v>
      </c>
      <c r="I671" s="7" t="e">
        <f t="shared" si="31"/>
        <v>#REF!</v>
      </c>
      <c r="J671" s="7" t="e">
        <f t="shared" si="32"/>
        <v>#REF!</v>
      </c>
      <c r="K671" s="9">
        <v>0.5</v>
      </c>
      <c r="L671" s="9"/>
    </row>
    <row r="672" spans="1:12" x14ac:dyDescent="0.25">
      <c r="A672">
        <v>34117</v>
      </c>
      <c r="B672" s="7" t="e">
        <f t="array" ref="B672">MAX(IF( [1]!tabla1[ACT_ID] = A672, [1]!tabla1[max_carga]))</f>
        <v>#REF!</v>
      </c>
      <c r="C672" s="7" t="e">
        <f t="array" ref="C672">AVERAGE(IF( [1]!tabla1[ACT_ID] = A672, [1]!tabla1[NIVEL]))</f>
        <v>#REF!</v>
      </c>
      <c r="D672" s="7" t="e">
        <f t="array" ref="D672">MEDIAN(IF( [1]!tabla1[ACT_ID] = A672, [1]!tabla1[NIVEL]))</f>
        <v>#REF!</v>
      </c>
      <c r="E672" s="7" t="e">
        <f t="array" ref="E672">STDEV(IF( [1]!tabla1[ACT_ID] = A672, [1]!tabla1[NIVEL]))</f>
        <v>#REF!</v>
      </c>
      <c r="F672" s="8" t="e">
        <f t="array" ref="F672">AVERAGE(IF( [1]!tabla1[ACT_ID] = A672, [1]!tabla1[NO_UTILIZADO]))</f>
        <v>#REF!</v>
      </c>
      <c r="G672">
        <f t="array" ref="G672">COUNT(IF( [1]!tabla1[ACT_ID] = A672, [1]!tabla1[FECHA_DESPACHO]))</f>
        <v>0</v>
      </c>
      <c r="H672" s="2" t="e">
        <f t="shared" si="30"/>
        <v>#REF!</v>
      </c>
      <c r="I672" s="7" t="e">
        <f t="shared" si="31"/>
        <v>#REF!</v>
      </c>
      <c r="J672" s="7" t="e">
        <f t="shared" si="32"/>
        <v>#REF!</v>
      </c>
      <c r="K672" s="9">
        <v>0.5</v>
      </c>
      <c r="L672" s="9"/>
    </row>
    <row r="673" spans="1:12" x14ac:dyDescent="0.25">
      <c r="A673">
        <v>34118</v>
      </c>
      <c r="B673" s="7" t="e">
        <f t="array" ref="B673">MAX(IF( [1]!tabla1[ACT_ID] = A673, [1]!tabla1[max_carga]))</f>
        <v>#REF!</v>
      </c>
      <c r="C673" s="7" t="e">
        <f t="array" ref="C673">AVERAGE(IF( [1]!tabla1[ACT_ID] = A673, [1]!tabla1[NIVEL]))</f>
        <v>#REF!</v>
      </c>
      <c r="D673" s="7" t="e">
        <f t="array" ref="D673">MEDIAN(IF( [1]!tabla1[ACT_ID] = A673, [1]!tabla1[NIVEL]))</f>
        <v>#REF!</v>
      </c>
      <c r="E673" s="7" t="e">
        <f t="array" ref="E673">STDEV(IF( [1]!tabla1[ACT_ID] = A673, [1]!tabla1[NIVEL]))</f>
        <v>#REF!</v>
      </c>
      <c r="F673" s="8" t="e">
        <f t="array" ref="F673">AVERAGE(IF( [1]!tabla1[ACT_ID] = A673, [1]!tabla1[NO_UTILIZADO]))</f>
        <v>#REF!</v>
      </c>
      <c r="G673">
        <f t="array" ref="G673">COUNT(IF( [1]!tabla1[ACT_ID] = A673, [1]!tabla1[FECHA_DESPACHO]))</f>
        <v>0</v>
      </c>
      <c r="H673" s="2" t="e">
        <f t="shared" si="30"/>
        <v>#REF!</v>
      </c>
      <c r="I673" s="7" t="e">
        <f t="shared" si="31"/>
        <v>#REF!</v>
      </c>
      <c r="J673" s="7" t="e">
        <f t="shared" si="32"/>
        <v>#REF!</v>
      </c>
      <c r="K673" s="9">
        <v>0.5</v>
      </c>
      <c r="L673" s="9"/>
    </row>
    <row r="674" spans="1:12" x14ac:dyDescent="0.25">
      <c r="A674">
        <v>34119</v>
      </c>
      <c r="B674" s="7" t="e">
        <f t="array" ref="B674">MAX(IF( [1]!tabla1[ACT_ID] = A674, [1]!tabla1[max_carga]))</f>
        <v>#REF!</v>
      </c>
      <c r="C674" s="7" t="e">
        <f t="array" ref="C674">AVERAGE(IF( [1]!tabla1[ACT_ID] = A674, [1]!tabla1[NIVEL]))</f>
        <v>#REF!</v>
      </c>
      <c r="D674" s="7" t="e">
        <f t="array" ref="D674">MEDIAN(IF( [1]!tabla1[ACT_ID] = A674, [1]!tabla1[NIVEL]))</f>
        <v>#REF!</v>
      </c>
      <c r="E674" s="7" t="e">
        <f t="array" ref="E674">STDEV(IF( [1]!tabla1[ACT_ID] = A674, [1]!tabla1[NIVEL]))</f>
        <v>#REF!</v>
      </c>
      <c r="F674" s="8" t="e">
        <f t="array" ref="F674">AVERAGE(IF( [1]!tabla1[ACT_ID] = A674, [1]!tabla1[NO_UTILIZADO]))</f>
        <v>#REF!</v>
      </c>
      <c r="G674">
        <f t="array" ref="G674">COUNT(IF( [1]!tabla1[ACT_ID] = A674, [1]!tabla1[FECHA_DESPACHO]))</f>
        <v>0</v>
      </c>
      <c r="H674" s="2" t="e">
        <f t="shared" si="30"/>
        <v>#REF!</v>
      </c>
      <c r="I674" s="7" t="e">
        <f t="shared" si="31"/>
        <v>#REF!</v>
      </c>
      <c r="J674" s="7" t="e">
        <f t="shared" si="32"/>
        <v>#REF!</v>
      </c>
      <c r="K674" s="9">
        <v>0.5</v>
      </c>
      <c r="L674" s="9"/>
    </row>
    <row r="675" spans="1:12" x14ac:dyDescent="0.25">
      <c r="A675">
        <v>34120</v>
      </c>
      <c r="B675" s="7" t="e">
        <f t="array" ref="B675">MAX(IF( [1]!tabla1[ACT_ID] = A675, [1]!tabla1[max_carga]))</f>
        <v>#REF!</v>
      </c>
      <c r="C675" s="7" t="e">
        <f t="array" ref="C675">AVERAGE(IF( [1]!tabla1[ACT_ID] = A675, [1]!tabla1[NIVEL]))</f>
        <v>#REF!</v>
      </c>
      <c r="D675" s="7" t="e">
        <f t="array" ref="D675">MEDIAN(IF( [1]!tabla1[ACT_ID] = A675, [1]!tabla1[NIVEL]))</f>
        <v>#REF!</v>
      </c>
      <c r="E675" s="7" t="e">
        <f t="array" ref="E675">STDEV(IF( [1]!tabla1[ACT_ID] = A675, [1]!tabla1[NIVEL]))</f>
        <v>#REF!</v>
      </c>
      <c r="F675" s="8" t="e">
        <f t="array" ref="F675">AVERAGE(IF( [1]!tabla1[ACT_ID] = A675, [1]!tabla1[NO_UTILIZADO]))</f>
        <v>#REF!</v>
      </c>
      <c r="G675">
        <f t="array" ref="G675">COUNT(IF( [1]!tabla1[ACT_ID] = A675, [1]!tabla1[FECHA_DESPACHO]))</f>
        <v>0</v>
      </c>
      <c r="H675" s="2" t="e">
        <f t="shared" si="30"/>
        <v>#REF!</v>
      </c>
      <c r="I675" s="7" t="e">
        <f t="shared" si="31"/>
        <v>#REF!</v>
      </c>
      <c r="J675" s="7" t="e">
        <f t="shared" si="32"/>
        <v>#REF!</v>
      </c>
      <c r="K675" s="9">
        <v>0.5</v>
      </c>
      <c r="L675" s="9"/>
    </row>
    <row r="676" spans="1:12" x14ac:dyDescent="0.25">
      <c r="A676">
        <v>34210</v>
      </c>
      <c r="B676" s="7" t="e">
        <f t="array" ref="B676">MAX(IF( [1]!tabla1[ACT_ID] = A676, [1]!tabla1[max_carga]))</f>
        <v>#REF!</v>
      </c>
      <c r="C676" s="7" t="e">
        <f t="array" ref="C676">AVERAGE(IF( [1]!tabla1[ACT_ID] = A676, [1]!tabla1[NIVEL]))</f>
        <v>#REF!</v>
      </c>
      <c r="D676" s="7" t="e">
        <f t="array" ref="D676">MEDIAN(IF( [1]!tabla1[ACT_ID] = A676, [1]!tabla1[NIVEL]))</f>
        <v>#REF!</v>
      </c>
      <c r="E676" s="7" t="e">
        <f t="array" ref="E676">STDEV(IF( [1]!tabla1[ACT_ID] = A676, [1]!tabla1[NIVEL]))</f>
        <v>#REF!</v>
      </c>
      <c r="F676" s="8" t="e">
        <f t="array" ref="F676">AVERAGE(IF( [1]!tabla1[ACT_ID] = A676, [1]!tabla1[NO_UTILIZADO]))</f>
        <v>#REF!</v>
      </c>
      <c r="G676">
        <f t="array" ref="G676">COUNT(IF( [1]!tabla1[ACT_ID] = A676, [1]!tabla1[FECHA_DESPACHO]))</f>
        <v>0</v>
      </c>
      <c r="H676" s="2" t="e">
        <f t="shared" si="30"/>
        <v>#REF!</v>
      </c>
      <c r="I676" s="7" t="e">
        <f t="shared" si="31"/>
        <v>#REF!</v>
      </c>
      <c r="J676" s="7" t="e">
        <f t="shared" si="32"/>
        <v>#REF!</v>
      </c>
      <c r="K676" s="9">
        <v>0.5</v>
      </c>
      <c r="L676" s="9"/>
    </row>
    <row r="677" spans="1:12" x14ac:dyDescent="0.25">
      <c r="A677">
        <v>34211</v>
      </c>
      <c r="B677" s="7" t="e">
        <f t="array" ref="B677">MAX(IF( [1]!tabla1[ACT_ID] = A677, [1]!tabla1[max_carga]))</f>
        <v>#REF!</v>
      </c>
      <c r="C677" s="7" t="e">
        <f t="array" ref="C677">AVERAGE(IF( [1]!tabla1[ACT_ID] = A677, [1]!tabla1[NIVEL]))</f>
        <v>#REF!</v>
      </c>
      <c r="D677" s="7" t="e">
        <f t="array" ref="D677">MEDIAN(IF( [1]!tabla1[ACT_ID] = A677, [1]!tabla1[NIVEL]))</f>
        <v>#REF!</v>
      </c>
      <c r="E677" s="7" t="e">
        <f t="array" ref="E677">STDEV(IF( [1]!tabla1[ACT_ID] = A677, [1]!tabla1[NIVEL]))</f>
        <v>#REF!</v>
      </c>
      <c r="F677" s="8" t="e">
        <f t="array" ref="F677">AVERAGE(IF( [1]!tabla1[ACT_ID] = A677, [1]!tabla1[NO_UTILIZADO]))</f>
        <v>#REF!</v>
      </c>
      <c r="G677">
        <f t="array" ref="G677">COUNT(IF( [1]!tabla1[ACT_ID] = A677, [1]!tabla1[FECHA_DESPACHO]))</f>
        <v>0</v>
      </c>
      <c r="H677" s="2" t="e">
        <f t="shared" si="30"/>
        <v>#REF!</v>
      </c>
      <c r="I677" s="7" t="e">
        <f t="shared" si="31"/>
        <v>#REF!</v>
      </c>
      <c r="J677" s="7" t="e">
        <f t="shared" si="32"/>
        <v>#REF!</v>
      </c>
      <c r="K677" s="9">
        <v>0.5</v>
      </c>
      <c r="L677" s="9"/>
    </row>
    <row r="678" spans="1:12" x14ac:dyDescent="0.25">
      <c r="A678">
        <v>34212</v>
      </c>
      <c r="B678" s="7" t="e">
        <f t="array" ref="B678">MAX(IF( [1]!tabla1[ACT_ID] = A678, [1]!tabla1[max_carga]))</f>
        <v>#REF!</v>
      </c>
      <c r="C678" s="7" t="e">
        <f t="array" ref="C678">AVERAGE(IF( [1]!tabla1[ACT_ID] = A678, [1]!tabla1[NIVEL]))</f>
        <v>#REF!</v>
      </c>
      <c r="D678" s="7" t="e">
        <f t="array" ref="D678">MEDIAN(IF( [1]!tabla1[ACT_ID] = A678, [1]!tabla1[NIVEL]))</f>
        <v>#REF!</v>
      </c>
      <c r="E678" s="7" t="e">
        <f t="array" ref="E678">STDEV(IF( [1]!tabla1[ACT_ID] = A678, [1]!tabla1[NIVEL]))</f>
        <v>#REF!</v>
      </c>
      <c r="F678" s="8" t="e">
        <f t="array" ref="F678">AVERAGE(IF( [1]!tabla1[ACT_ID] = A678, [1]!tabla1[NO_UTILIZADO]))</f>
        <v>#REF!</v>
      </c>
      <c r="G678">
        <f t="array" ref="G678">COUNT(IF( [1]!tabla1[ACT_ID] = A678, [1]!tabla1[FECHA_DESPACHO]))</f>
        <v>0</v>
      </c>
      <c r="H678" s="2" t="e">
        <f t="shared" si="30"/>
        <v>#REF!</v>
      </c>
      <c r="I678" s="7" t="e">
        <f t="shared" si="31"/>
        <v>#REF!</v>
      </c>
      <c r="J678" s="7" t="e">
        <f t="shared" si="32"/>
        <v>#REF!</v>
      </c>
      <c r="K678" s="9">
        <v>0.5</v>
      </c>
      <c r="L678" s="9"/>
    </row>
    <row r="679" spans="1:12" x14ac:dyDescent="0.25">
      <c r="A679">
        <v>34213</v>
      </c>
      <c r="B679" s="7" t="e">
        <f t="array" ref="B679">MAX(IF( [1]!tabla1[ACT_ID] = A679, [1]!tabla1[max_carga]))</f>
        <v>#REF!</v>
      </c>
      <c r="C679" s="7" t="e">
        <f t="array" ref="C679">AVERAGE(IF( [1]!tabla1[ACT_ID] = A679, [1]!tabla1[NIVEL]))</f>
        <v>#REF!</v>
      </c>
      <c r="D679" s="7" t="e">
        <f t="array" ref="D679">MEDIAN(IF( [1]!tabla1[ACT_ID] = A679, [1]!tabla1[NIVEL]))</f>
        <v>#REF!</v>
      </c>
      <c r="E679" s="7" t="e">
        <f t="array" ref="E679">STDEV(IF( [1]!tabla1[ACT_ID] = A679, [1]!tabla1[NIVEL]))</f>
        <v>#REF!</v>
      </c>
      <c r="F679" s="8" t="e">
        <f t="array" ref="F679">AVERAGE(IF( [1]!tabla1[ACT_ID] = A679, [1]!tabla1[NO_UTILIZADO]))</f>
        <v>#REF!</v>
      </c>
      <c r="G679">
        <f t="array" ref="G679">COUNT(IF( [1]!tabla1[ACT_ID] = A679, [1]!tabla1[FECHA_DESPACHO]))</f>
        <v>0</v>
      </c>
      <c r="H679" s="2" t="e">
        <f t="shared" si="30"/>
        <v>#REF!</v>
      </c>
      <c r="I679" s="7" t="e">
        <f t="shared" si="31"/>
        <v>#REF!</v>
      </c>
      <c r="J679" s="7" t="e">
        <f t="shared" si="32"/>
        <v>#REF!</v>
      </c>
      <c r="K679" s="9">
        <v>0.5</v>
      </c>
      <c r="L679" s="9"/>
    </row>
    <row r="680" spans="1:12" x14ac:dyDescent="0.25">
      <c r="A680">
        <v>34214</v>
      </c>
      <c r="B680" s="7" t="e">
        <f t="array" ref="B680">MAX(IF( [1]!tabla1[ACT_ID] = A680, [1]!tabla1[max_carga]))</f>
        <v>#REF!</v>
      </c>
      <c r="C680" s="7" t="e">
        <f t="array" ref="C680">AVERAGE(IF( [1]!tabla1[ACT_ID] = A680, [1]!tabla1[NIVEL]))</f>
        <v>#REF!</v>
      </c>
      <c r="D680" s="7" t="e">
        <f t="array" ref="D680">MEDIAN(IF( [1]!tabla1[ACT_ID] = A680, [1]!tabla1[NIVEL]))</f>
        <v>#REF!</v>
      </c>
      <c r="E680" s="7" t="e">
        <f t="array" ref="E680">STDEV(IF( [1]!tabla1[ACT_ID] = A680, [1]!tabla1[NIVEL]))</f>
        <v>#REF!</v>
      </c>
      <c r="F680" s="8" t="e">
        <f t="array" ref="F680">AVERAGE(IF( [1]!tabla1[ACT_ID] = A680, [1]!tabla1[NO_UTILIZADO]))</f>
        <v>#REF!</v>
      </c>
      <c r="G680">
        <f t="array" ref="G680">COUNT(IF( [1]!tabla1[ACT_ID] = A680, [1]!tabla1[FECHA_DESPACHO]))</f>
        <v>0</v>
      </c>
      <c r="H680" s="2" t="e">
        <f t="shared" si="30"/>
        <v>#REF!</v>
      </c>
      <c r="I680" s="7" t="e">
        <f t="shared" si="31"/>
        <v>#REF!</v>
      </c>
      <c r="J680" s="7" t="e">
        <f t="shared" si="32"/>
        <v>#REF!</v>
      </c>
      <c r="K680" s="9">
        <v>0.5</v>
      </c>
      <c r="L680" s="9"/>
    </row>
    <row r="681" spans="1:12" x14ac:dyDescent="0.25">
      <c r="A681">
        <v>3428</v>
      </c>
      <c r="B681" s="7" t="e">
        <f t="array" ref="B681">MAX(IF( [1]!tabla1[ACT_ID] = A681, [1]!tabla1[max_carga]))</f>
        <v>#REF!</v>
      </c>
      <c r="C681" s="7" t="e">
        <f t="array" ref="C681">AVERAGE(IF( [1]!tabla1[ACT_ID] = A681, [1]!tabla1[NIVEL]))</f>
        <v>#REF!</v>
      </c>
      <c r="D681" s="7" t="e">
        <f t="array" ref="D681">MEDIAN(IF( [1]!tabla1[ACT_ID] = A681, [1]!tabla1[NIVEL]))</f>
        <v>#REF!</v>
      </c>
      <c r="E681" s="7" t="e">
        <f t="array" ref="E681">STDEV(IF( [1]!tabla1[ACT_ID] = A681, [1]!tabla1[NIVEL]))</f>
        <v>#REF!</v>
      </c>
      <c r="F681" s="8" t="e">
        <f t="array" ref="F681">AVERAGE(IF( [1]!tabla1[ACT_ID] = A681, [1]!tabla1[NO_UTILIZADO]))</f>
        <v>#REF!</v>
      </c>
      <c r="G681">
        <f t="array" ref="G681">COUNT(IF( [1]!tabla1[ACT_ID] = A681, [1]!tabla1[FECHA_DESPACHO]))</f>
        <v>0</v>
      </c>
      <c r="H681" s="2" t="e">
        <f t="shared" si="30"/>
        <v>#REF!</v>
      </c>
      <c r="I681" s="7" t="e">
        <f t="shared" si="31"/>
        <v>#REF!</v>
      </c>
      <c r="J681" s="7" t="e">
        <f t="shared" si="32"/>
        <v>#REF!</v>
      </c>
      <c r="K681" s="9">
        <v>0.5</v>
      </c>
      <c r="L681" s="9"/>
    </row>
    <row r="682" spans="1:12" x14ac:dyDescent="0.25">
      <c r="A682">
        <v>3429</v>
      </c>
      <c r="B682" s="7" t="e">
        <f t="array" ref="B682">MAX(IF( [1]!tabla1[ACT_ID] = A682, [1]!tabla1[max_carga]))</f>
        <v>#REF!</v>
      </c>
      <c r="C682" s="7" t="e">
        <f t="array" ref="C682">AVERAGE(IF( [1]!tabla1[ACT_ID] = A682, [1]!tabla1[NIVEL]))</f>
        <v>#REF!</v>
      </c>
      <c r="D682" s="7" t="e">
        <f t="array" ref="D682">MEDIAN(IF( [1]!tabla1[ACT_ID] = A682, [1]!tabla1[NIVEL]))</f>
        <v>#REF!</v>
      </c>
      <c r="E682" s="7" t="e">
        <f t="array" ref="E682">STDEV(IF( [1]!tabla1[ACT_ID] = A682, [1]!tabla1[NIVEL]))</f>
        <v>#REF!</v>
      </c>
      <c r="F682" s="8" t="e">
        <f t="array" ref="F682">AVERAGE(IF( [1]!tabla1[ACT_ID] = A682, [1]!tabla1[NO_UTILIZADO]))</f>
        <v>#REF!</v>
      </c>
      <c r="G682">
        <f t="array" ref="G682">COUNT(IF( [1]!tabla1[ACT_ID] = A682, [1]!tabla1[FECHA_DESPACHO]))</f>
        <v>0</v>
      </c>
      <c r="H682" s="2" t="e">
        <f t="shared" si="30"/>
        <v>#REF!</v>
      </c>
      <c r="I682" s="7" t="e">
        <f t="shared" si="31"/>
        <v>#REF!</v>
      </c>
      <c r="J682" s="7" t="e">
        <f t="shared" si="32"/>
        <v>#REF!</v>
      </c>
      <c r="K682" s="9">
        <v>0.5</v>
      </c>
      <c r="L682" s="9"/>
    </row>
    <row r="683" spans="1:12" x14ac:dyDescent="0.25">
      <c r="A683">
        <v>34313</v>
      </c>
      <c r="B683" s="7" t="e">
        <f t="array" ref="B683">MAX(IF( [1]!tabla1[ACT_ID] = A683, [1]!tabla1[max_carga]))</f>
        <v>#REF!</v>
      </c>
      <c r="C683" s="7" t="e">
        <f t="array" ref="C683">AVERAGE(IF( [1]!tabla1[ACT_ID] = A683, [1]!tabla1[NIVEL]))</f>
        <v>#REF!</v>
      </c>
      <c r="D683" s="7" t="e">
        <f t="array" ref="D683">MEDIAN(IF( [1]!tabla1[ACT_ID] = A683, [1]!tabla1[NIVEL]))</f>
        <v>#REF!</v>
      </c>
      <c r="E683" s="7" t="e">
        <f t="array" ref="E683">STDEV(IF( [1]!tabla1[ACT_ID] = A683, [1]!tabla1[NIVEL]))</f>
        <v>#REF!</v>
      </c>
      <c r="F683" s="8" t="e">
        <f t="array" ref="F683">AVERAGE(IF( [1]!tabla1[ACT_ID] = A683, [1]!tabla1[NO_UTILIZADO]))</f>
        <v>#REF!</v>
      </c>
      <c r="G683">
        <f t="array" ref="G683">COUNT(IF( [1]!tabla1[ACT_ID] = A683, [1]!tabla1[FECHA_DESPACHO]))</f>
        <v>0</v>
      </c>
      <c r="H683" s="2" t="e">
        <f t="shared" si="30"/>
        <v>#REF!</v>
      </c>
      <c r="I683" s="7" t="e">
        <f t="shared" si="31"/>
        <v>#REF!</v>
      </c>
      <c r="J683" s="7" t="e">
        <f t="shared" si="32"/>
        <v>#REF!</v>
      </c>
      <c r="K683" s="9">
        <v>0.5</v>
      </c>
      <c r="L683" s="9"/>
    </row>
    <row r="684" spans="1:12" x14ac:dyDescent="0.25">
      <c r="A684">
        <v>34314</v>
      </c>
      <c r="B684" s="7" t="e">
        <f t="array" ref="B684">MAX(IF( [1]!tabla1[ACT_ID] = A684, [1]!tabla1[max_carga]))</f>
        <v>#REF!</v>
      </c>
      <c r="C684" s="7" t="e">
        <f t="array" ref="C684">AVERAGE(IF( [1]!tabla1[ACT_ID] = A684, [1]!tabla1[NIVEL]))</f>
        <v>#REF!</v>
      </c>
      <c r="D684" s="7" t="e">
        <f t="array" ref="D684">MEDIAN(IF( [1]!tabla1[ACT_ID] = A684, [1]!tabla1[NIVEL]))</f>
        <v>#REF!</v>
      </c>
      <c r="E684" s="7" t="e">
        <f t="array" ref="E684">STDEV(IF( [1]!tabla1[ACT_ID] = A684, [1]!tabla1[NIVEL]))</f>
        <v>#REF!</v>
      </c>
      <c r="F684" s="8" t="e">
        <f t="array" ref="F684">AVERAGE(IF( [1]!tabla1[ACT_ID] = A684, [1]!tabla1[NO_UTILIZADO]))</f>
        <v>#REF!</v>
      </c>
      <c r="G684">
        <f t="array" ref="G684">COUNT(IF( [1]!tabla1[ACT_ID] = A684, [1]!tabla1[FECHA_DESPACHO]))</f>
        <v>0</v>
      </c>
      <c r="H684" s="2" t="e">
        <f t="shared" si="30"/>
        <v>#REF!</v>
      </c>
      <c r="I684" s="7" t="e">
        <f t="shared" si="31"/>
        <v>#REF!</v>
      </c>
      <c r="J684" s="7" t="e">
        <f t="shared" si="32"/>
        <v>#REF!</v>
      </c>
      <c r="K684" s="9">
        <v>0.5</v>
      </c>
      <c r="L684" s="9"/>
    </row>
    <row r="685" spans="1:12" x14ac:dyDescent="0.25">
      <c r="A685">
        <v>34315</v>
      </c>
      <c r="B685" s="7" t="e">
        <f t="array" ref="B685">MAX(IF( [1]!tabla1[ACT_ID] = A685, [1]!tabla1[max_carga]))</f>
        <v>#REF!</v>
      </c>
      <c r="C685" s="7" t="e">
        <f t="array" ref="C685">AVERAGE(IF( [1]!tabla1[ACT_ID] = A685, [1]!tabla1[NIVEL]))</f>
        <v>#REF!</v>
      </c>
      <c r="D685" s="7" t="e">
        <f t="array" ref="D685">MEDIAN(IF( [1]!tabla1[ACT_ID] = A685, [1]!tabla1[NIVEL]))</f>
        <v>#REF!</v>
      </c>
      <c r="E685" s="7" t="e">
        <f t="array" ref="E685">STDEV(IF( [1]!tabla1[ACT_ID] = A685, [1]!tabla1[NIVEL]))</f>
        <v>#REF!</v>
      </c>
      <c r="F685" s="8" t="e">
        <f t="array" ref="F685">AVERAGE(IF( [1]!tabla1[ACT_ID] = A685, [1]!tabla1[NO_UTILIZADO]))</f>
        <v>#REF!</v>
      </c>
      <c r="G685">
        <f t="array" ref="G685">COUNT(IF( [1]!tabla1[ACT_ID] = A685, [1]!tabla1[FECHA_DESPACHO]))</f>
        <v>0</v>
      </c>
      <c r="H685" s="2" t="e">
        <f t="shared" si="30"/>
        <v>#REF!</v>
      </c>
      <c r="I685" s="7" t="e">
        <f t="shared" si="31"/>
        <v>#REF!</v>
      </c>
      <c r="J685" s="7" t="e">
        <f t="shared" si="32"/>
        <v>#REF!</v>
      </c>
      <c r="K685" s="9">
        <v>0.5</v>
      </c>
      <c r="L685" s="9"/>
    </row>
    <row r="686" spans="1:12" x14ac:dyDescent="0.25">
      <c r="A686">
        <v>34316</v>
      </c>
      <c r="B686" s="7" t="e">
        <f t="array" ref="B686">MAX(IF( [1]!tabla1[ACT_ID] = A686, [1]!tabla1[max_carga]))</f>
        <v>#REF!</v>
      </c>
      <c r="C686" s="7" t="e">
        <f t="array" ref="C686">AVERAGE(IF( [1]!tabla1[ACT_ID] = A686, [1]!tabla1[NIVEL]))</f>
        <v>#REF!</v>
      </c>
      <c r="D686" s="7" t="e">
        <f t="array" ref="D686">MEDIAN(IF( [1]!tabla1[ACT_ID] = A686, [1]!tabla1[NIVEL]))</f>
        <v>#REF!</v>
      </c>
      <c r="E686" s="7" t="e">
        <f t="array" ref="E686">STDEV(IF( [1]!tabla1[ACT_ID] = A686, [1]!tabla1[NIVEL]))</f>
        <v>#REF!</v>
      </c>
      <c r="F686" s="8" t="e">
        <f t="array" ref="F686">AVERAGE(IF( [1]!tabla1[ACT_ID] = A686, [1]!tabla1[NO_UTILIZADO]))</f>
        <v>#REF!</v>
      </c>
      <c r="G686">
        <f t="array" ref="G686">COUNT(IF( [1]!tabla1[ACT_ID] = A686, [1]!tabla1[FECHA_DESPACHO]))</f>
        <v>0</v>
      </c>
      <c r="H686" s="2" t="e">
        <f t="shared" si="30"/>
        <v>#REF!</v>
      </c>
      <c r="I686" s="7" t="e">
        <f t="shared" si="31"/>
        <v>#REF!</v>
      </c>
      <c r="J686" s="7" t="e">
        <f t="shared" si="32"/>
        <v>#REF!</v>
      </c>
      <c r="K686" s="9">
        <v>0.5</v>
      </c>
      <c r="L686" s="9"/>
    </row>
    <row r="687" spans="1:12" x14ac:dyDescent="0.25">
      <c r="A687">
        <v>34317</v>
      </c>
      <c r="B687" s="7" t="e">
        <f t="array" ref="B687">MAX(IF( [1]!tabla1[ACT_ID] = A687, [1]!tabla1[max_carga]))</f>
        <v>#REF!</v>
      </c>
      <c r="C687" s="7" t="e">
        <f t="array" ref="C687">AVERAGE(IF( [1]!tabla1[ACT_ID] = A687, [1]!tabla1[NIVEL]))</f>
        <v>#REF!</v>
      </c>
      <c r="D687" s="7" t="e">
        <f t="array" ref="D687">MEDIAN(IF( [1]!tabla1[ACT_ID] = A687, [1]!tabla1[NIVEL]))</f>
        <v>#REF!</v>
      </c>
      <c r="E687" s="7" t="e">
        <f t="array" ref="E687">STDEV(IF( [1]!tabla1[ACT_ID] = A687, [1]!tabla1[NIVEL]))</f>
        <v>#REF!</v>
      </c>
      <c r="F687" s="8" t="e">
        <f t="array" ref="F687">AVERAGE(IF( [1]!tabla1[ACT_ID] = A687, [1]!tabla1[NO_UTILIZADO]))</f>
        <v>#REF!</v>
      </c>
      <c r="G687">
        <f t="array" ref="G687">COUNT(IF( [1]!tabla1[ACT_ID] = A687, [1]!tabla1[FECHA_DESPACHO]))</f>
        <v>0</v>
      </c>
      <c r="H687" s="2" t="e">
        <f t="shared" si="30"/>
        <v>#REF!</v>
      </c>
      <c r="I687" s="7" t="e">
        <f t="shared" si="31"/>
        <v>#REF!</v>
      </c>
      <c r="J687" s="7" t="e">
        <f t="shared" si="32"/>
        <v>#REF!</v>
      </c>
      <c r="K687" s="9">
        <v>0.5</v>
      </c>
      <c r="L687" s="9"/>
    </row>
    <row r="688" spans="1:12" x14ac:dyDescent="0.25">
      <c r="A688">
        <v>34319</v>
      </c>
      <c r="B688" s="7" t="e">
        <f t="array" ref="B688">MAX(IF( [1]!tabla1[ACT_ID] = A688, [1]!tabla1[max_carga]))</f>
        <v>#REF!</v>
      </c>
      <c r="C688" s="7" t="e">
        <f t="array" ref="C688">AVERAGE(IF( [1]!tabla1[ACT_ID] = A688, [1]!tabla1[NIVEL]))</f>
        <v>#REF!</v>
      </c>
      <c r="D688" s="7" t="e">
        <f t="array" ref="D688">MEDIAN(IF( [1]!tabla1[ACT_ID] = A688, [1]!tabla1[NIVEL]))</f>
        <v>#REF!</v>
      </c>
      <c r="E688" s="7" t="e">
        <f t="array" ref="E688">STDEV(IF( [1]!tabla1[ACT_ID] = A688, [1]!tabla1[NIVEL]))</f>
        <v>#REF!</v>
      </c>
      <c r="F688" s="8" t="e">
        <f t="array" ref="F688">AVERAGE(IF( [1]!tabla1[ACT_ID] = A688, [1]!tabla1[NO_UTILIZADO]))</f>
        <v>#REF!</v>
      </c>
      <c r="G688">
        <f t="array" ref="G688">COUNT(IF( [1]!tabla1[ACT_ID] = A688, [1]!tabla1[FECHA_DESPACHO]))</f>
        <v>0</v>
      </c>
      <c r="H688" s="2" t="e">
        <f t="shared" si="30"/>
        <v>#REF!</v>
      </c>
      <c r="I688" s="7" t="e">
        <f t="shared" si="31"/>
        <v>#REF!</v>
      </c>
      <c r="J688" s="7" t="e">
        <f t="shared" si="32"/>
        <v>#REF!</v>
      </c>
      <c r="K688" s="9">
        <v>0.5</v>
      </c>
      <c r="L688" s="9"/>
    </row>
    <row r="689" spans="1:12" x14ac:dyDescent="0.25">
      <c r="A689">
        <v>34320</v>
      </c>
      <c r="B689" s="7" t="e">
        <f t="array" ref="B689">MAX(IF( [1]!tabla1[ACT_ID] = A689, [1]!tabla1[max_carga]))</f>
        <v>#REF!</v>
      </c>
      <c r="C689" s="7" t="e">
        <f t="array" ref="C689">AVERAGE(IF( [1]!tabla1[ACT_ID] = A689, [1]!tabla1[NIVEL]))</f>
        <v>#REF!</v>
      </c>
      <c r="D689" s="7" t="e">
        <f t="array" ref="D689">MEDIAN(IF( [1]!tabla1[ACT_ID] = A689, [1]!tabla1[NIVEL]))</f>
        <v>#REF!</v>
      </c>
      <c r="E689" s="7" t="e">
        <f t="array" ref="E689">STDEV(IF( [1]!tabla1[ACT_ID] = A689, [1]!tabla1[NIVEL]))</f>
        <v>#REF!</v>
      </c>
      <c r="F689" s="8" t="e">
        <f t="array" ref="F689">AVERAGE(IF( [1]!tabla1[ACT_ID] = A689, [1]!tabla1[NO_UTILIZADO]))</f>
        <v>#REF!</v>
      </c>
      <c r="G689">
        <f t="array" ref="G689">COUNT(IF( [1]!tabla1[ACT_ID] = A689, [1]!tabla1[FECHA_DESPACHO]))</f>
        <v>0</v>
      </c>
      <c r="H689" s="2" t="e">
        <f t="shared" si="30"/>
        <v>#REF!</v>
      </c>
      <c r="I689" s="7" t="e">
        <f t="shared" si="31"/>
        <v>#REF!</v>
      </c>
      <c r="J689" s="7" t="e">
        <f t="shared" si="32"/>
        <v>#REF!</v>
      </c>
      <c r="K689" s="9">
        <v>0.5</v>
      </c>
      <c r="L689" s="9"/>
    </row>
    <row r="690" spans="1:12" x14ac:dyDescent="0.25">
      <c r="A690">
        <v>34321</v>
      </c>
      <c r="B690" s="7" t="e">
        <f t="array" ref="B690">MAX(IF( [1]!tabla1[ACT_ID] = A690, [1]!tabla1[max_carga]))</f>
        <v>#REF!</v>
      </c>
      <c r="C690" s="7" t="e">
        <f t="array" ref="C690">AVERAGE(IF( [1]!tabla1[ACT_ID] = A690, [1]!tabla1[NIVEL]))</f>
        <v>#REF!</v>
      </c>
      <c r="D690" s="7" t="e">
        <f t="array" ref="D690">MEDIAN(IF( [1]!tabla1[ACT_ID] = A690, [1]!tabla1[NIVEL]))</f>
        <v>#REF!</v>
      </c>
      <c r="E690" s="7" t="e">
        <f t="array" ref="E690">STDEV(IF( [1]!tabla1[ACT_ID] = A690, [1]!tabla1[NIVEL]))</f>
        <v>#REF!</v>
      </c>
      <c r="F690" s="8" t="e">
        <f t="array" ref="F690">AVERAGE(IF( [1]!tabla1[ACT_ID] = A690, [1]!tabla1[NO_UTILIZADO]))</f>
        <v>#REF!</v>
      </c>
      <c r="G690">
        <f t="array" ref="G690">COUNT(IF( [1]!tabla1[ACT_ID] = A690, [1]!tabla1[FECHA_DESPACHO]))</f>
        <v>0</v>
      </c>
      <c r="H690" s="2" t="e">
        <f t="shared" si="30"/>
        <v>#REF!</v>
      </c>
      <c r="I690" s="7" t="e">
        <f t="shared" si="31"/>
        <v>#REF!</v>
      </c>
      <c r="J690" s="7" t="e">
        <f t="shared" si="32"/>
        <v>#REF!</v>
      </c>
      <c r="K690" s="9">
        <v>0.5</v>
      </c>
      <c r="L690" s="9"/>
    </row>
    <row r="691" spans="1:12" x14ac:dyDescent="0.25">
      <c r="A691">
        <v>3443</v>
      </c>
      <c r="B691" s="7" t="e">
        <f t="array" ref="B691">MAX(IF( [1]!tabla1[ACT_ID] = A691, [1]!tabla1[max_carga]))</f>
        <v>#REF!</v>
      </c>
      <c r="C691" s="7" t="e">
        <f t="array" ref="C691">AVERAGE(IF( [1]!tabla1[ACT_ID] = A691, [1]!tabla1[NIVEL]))</f>
        <v>#REF!</v>
      </c>
      <c r="D691" s="7" t="e">
        <f t="array" ref="D691">MEDIAN(IF( [1]!tabla1[ACT_ID] = A691, [1]!tabla1[NIVEL]))</f>
        <v>#REF!</v>
      </c>
      <c r="E691" s="7" t="e">
        <f t="array" ref="E691">STDEV(IF( [1]!tabla1[ACT_ID] = A691, [1]!tabla1[NIVEL]))</f>
        <v>#REF!</v>
      </c>
      <c r="F691" s="8" t="e">
        <f t="array" ref="F691">AVERAGE(IF( [1]!tabla1[ACT_ID] = A691, [1]!tabla1[NO_UTILIZADO]))</f>
        <v>#REF!</v>
      </c>
      <c r="G691">
        <f t="array" ref="G691">COUNT(IF( [1]!tabla1[ACT_ID] = A691, [1]!tabla1[FECHA_DESPACHO]))</f>
        <v>0</v>
      </c>
      <c r="H691" s="2" t="e">
        <f t="shared" si="30"/>
        <v>#REF!</v>
      </c>
      <c r="I691" s="7" t="e">
        <f t="shared" si="31"/>
        <v>#REF!</v>
      </c>
      <c r="J691" s="7" t="e">
        <f t="shared" si="32"/>
        <v>#REF!</v>
      </c>
      <c r="K691" s="9">
        <v>0.5</v>
      </c>
      <c r="L691" s="9"/>
    </row>
    <row r="692" spans="1:12" x14ac:dyDescent="0.25">
      <c r="A692">
        <v>3501</v>
      </c>
      <c r="B692" s="7" t="e">
        <f t="array" ref="B692">MAX(IF( [1]!tabla1[ACT_ID] = A692, [1]!tabla1[max_carga]))</f>
        <v>#REF!</v>
      </c>
      <c r="C692" s="7" t="e">
        <f t="array" ref="C692">AVERAGE(IF( [1]!tabla1[ACT_ID] = A692, [1]!tabla1[NIVEL]))</f>
        <v>#REF!</v>
      </c>
      <c r="D692" s="7" t="e">
        <f t="array" ref="D692">MEDIAN(IF( [1]!tabla1[ACT_ID] = A692, [1]!tabla1[NIVEL]))</f>
        <v>#REF!</v>
      </c>
      <c r="E692" s="7" t="e">
        <f t="array" ref="E692">STDEV(IF( [1]!tabla1[ACT_ID] = A692, [1]!tabla1[NIVEL]))</f>
        <v>#REF!</v>
      </c>
      <c r="F692" s="8" t="e">
        <f t="array" ref="F692">AVERAGE(IF( [1]!tabla1[ACT_ID] = A692, [1]!tabla1[NO_UTILIZADO]))</f>
        <v>#REF!</v>
      </c>
      <c r="G692">
        <f t="array" ref="G692">COUNT(IF( [1]!tabla1[ACT_ID] = A692, [1]!tabla1[FECHA_DESPACHO]))</f>
        <v>0</v>
      </c>
      <c r="H692" s="2" t="e">
        <f t="shared" si="30"/>
        <v>#REF!</v>
      </c>
      <c r="I692" s="7" t="e">
        <f t="shared" si="31"/>
        <v>#REF!</v>
      </c>
      <c r="J692" s="7" t="e">
        <f t="shared" si="32"/>
        <v>#REF!</v>
      </c>
      <c r="K692" s="9">
        <v>0.5</v>
      </c>
      <c r="L692" s="9"/>
    </row>
    <row r="693" spans="1:12" x14ac:dyDescent="0.25">
      <c r="A693">
        <v>35110</v>
      </c>
      <c r="B693" s="7" t="e">
        <f t="array" ref="B693">MAX(IF( [1]!tabla1[ACT_ID] = A693, [1]!tabla1[max_carga]))</f>
        <v>#REF!</v>
      </c>
      <c r="C693" s="7" t="e">
        <f t="array" ref="C693">AVERAGE(IF( [1]!tabla1[ACT_ID] = A693, [1]!tabla1[NIVEL]))</f>
        <v>#REF!</v>
      </c>
      <c r="D693" s="7" t="e">
        <f t="array" ref="D693">MEDIAN(IF( [1]!tabla1[ACT_ID] = A693, [1]!tabla1[NIVEL]))</f>
        <v>#REF!</v>
      </c>
      <c r="E693" s="7" t="e">
        <f t="array" ref="E693">STDEV(IF( [1]!tabla1[ACT_ID] = A693, [1]!tabla1[NIVEL]))</f>
        <v>#REF!</v>
      </c>
      <c r="F693" s="8" t="e">
        <f t="array" ref="F693">AVERAGE(IF( [1]!tabla1[ACT_ID] = A693, [1]!tabla1[NO_UTILIZADO]))</f>
        <v>#REF!</v>
      </c>
      <c r="G693">
        <f t="array" ref="G693">COUNT(IF( [1]!tabla1[ACT_ID] = A693, [1]!tabla1[FECHA_DESPACHO]))</f>
        <v>0</v>
      </c>
      <c r="H693" s="2" t="e">
        <f t="shared" si="30"/>
        <v>#REF!</v>
      </c>
      <c r="I693" s="7" t="e">
        <f t="shared" si="31"/>
        <v>#REF!</v>
      </c>
      <c r="J693" s="7" t="e">
        <f t="shared" si="32"/>
        <v>#REF!</v>
      </c>
      <c r="K693" s="9">
        <v>0.5</v>
      </c>
      <c r="L693" s="9"/>
    </row>
    <row r="694" spans="1:12" x14ac:dyDescent="0.25">
      <c r="A694">
        <v>35111</v>
      </c>
      <c r="B694" s="7" t="e">
        <f t="array" ref="B694">MAX(IF( [1]!tabla1[ACT_ID] = A694, [1]!tabla1[max_carga]))</f>
        <v>#REF!</v>
      </c>
      <c r="C694" s="7" t="e">
        <f t="array" ref="C694">AVERAGE(IF( [1]!tabla1[ACT_ID] = A694, [1]!tabla1[NIVEL]))</f>
        <v>#REF!</v>
      </c>
      <c r="D694" s="7" t="e">
        <f t="array" ref="D694">MEDIAN(IF( [1]!tabla1[ACT_ID] = A694, [1]!tabla1[NIVEL]))</f>
        <v>#REF!</v>
      </c>
      <c r="E694" s="7" t="e">
        <f t="array" ref="E694">STDEV(IF( [1]!tabla1[ACT_ID] = A694, [1]!tabla1[NIVEL]))</f>
        <v>#REF!</v>
      </c>
      <c r="F694" s="8" t="e">
        <f t="array" ref="F694">AVERAGE(IF( [1]!tabla1[ACT_ID] = A694, [1]!tabla1[NO_UTILIZADO]))</f>
        <v>#REF!</v>
      </c>
      <c r="G694">
        <f t="array" ref="G694">COUNT(IF( [1]!tabla1[ACT_ID] = A694, [1]!tabla1[FECHA_DESPACHO]))</f>
        <v>0</v>
      </c>
      <c r="H694" s="2" t="e">
        <f t="shared" si="30"/>
        <v>#REF!</v>
      </c>
      <c r="I694" s="7" t="e">
        <f t="shared" si="31"/>
        <v>#REF!</v>
      </c>
      <c r="J694" s="7" t="e">
        <f t="shared" si="32"/>
        <v>#REF!</v>
      </c>
      <c r="K694" s="9">
        <v>0.5</v>
      </c>
      <c r="L694" s="9"/>
    </row>
    <row r="695" spans="1:12" x14ac:dyDescent="0.25">
      <c r="A695">
        <v>35114</v>
      </c>
      <c r="B695" s="7" t="e">
        <f t="array" ref="B695">MAX(IF( [1]!tabla1[ACT_ID] = A695, [1]!tabla1[max_carga]))</f>
        <v>#REF!</v>
      </c>
      <c r="C695" s="7" t="e">
        <f t="array" ref="C695">AVERAGE(IF( [1]!tabla1[ACT_ID] = A695, [1]!tabla1[NIVEL]))</f>
        <v>#REF!</v>
      </c>
      <c r="D695" s="7" t="e">
        <f t="array" ref="D695">MEDIAN(IF( [1]!tabla1[ACT_ID] = A695, [1]!tabla1[NIVEL]))</f>
        <v>#REF!</v>
      </c>
      <c r="E695" s="7" t="e">
        <f t="array" ref="E695">STDEV(IF( [1]!tabla1[ACT_ID] = A695, [1]!tabla1[NIVEL]))</f>
        <v>#REF!</v>
      </c>
      <c r="F695" s="8" t="e">
        <f t="array" ref="F695">AVERAGE(IF( [1]!tabla1[ACT_ID] = A695, [1]!tabla1[NO_UTILIZADO]))</f>
        <v>#REF!</v>
      </c>
      <c r="G695">
        <f t="array" ref="G695">COUNT(IF( [1]!tabla1[ACT_ID] = A695, [1]!tabla1[FECHA_DESPACHO]))</f>
        <v>0</v>
      </c>
      <c r="H695" s="2" t="e">
        <f t="shared" si="30"/>
        <v>#REF!</v>
      </c>
      <c r="I695" s="7" t="e">
        <f t="shared" si="31"/>
        <v>#REF!</v>
      </c>
      <c r="J695" s="7" t="e">
        <f t="shared" si="32"/>
        <v>#REF!</v>
      </c>
      <c r="K695" s="9">
        <v>0.5</v>
      </c>
      <c r="L695" s="9"/>
    </row>
    <row r="696" spans="1:12" x14ac:dyDescent="0.25">
      <c r="A696">
        <v>35115</v>
      </c>
      <c r="B696" s="7" t="e">
        <f t="array" ref="B696">MAX(IF( [1]!tabla1[ACT_ID] = A696, [1]!tabla1[max_carga]))</f>
        <v>#REF!</v>
      </c>
      <c r="C696" s="7" t="e">
        <f t="array" ref="C696">AVERAGE(IF( [1]!tabla1[ACT_ID] = A696, [1]!tabla1[NIVEL]))</f>
        <v>#REF!</v>
      </c>
      <c r="D696" s="7" t="e">
        <f t="array" ref="D696">MEDIAN(IF( [1]!tabla1[ACT_ID] = A696, [1]!tabla1[NIVEL]))</f>
        <v>#REF!</v>
      </c>
      <c r="E696" s="7" t="e">
        <f t="array" ref="E696">STDEV(IF( [1]!tabla1[ACT_ID] = A696, [1]!tabla1[NIVEL]))</f>
        <v>#REF!</v>
      </c>
      <c r="F696" s="8" t="e">
        <f t="array" ref="F696">AVERAGE(IF( [1]!tabla1[ACT_ID] = A696, [1]!tabla1[NO_UTILIZADO]))</f>
        <v>#REF!</v>
      </c>
      <c r="G696">
        <f t="array" ref="G696">COUNT(IF( [1]!tabla1[ACT_ID] = A696, [1]!tabla1[FECHA_DESPACHO]))</f>
        <v>0</v>
      </c>
      <c r="H696" s="2" t="e">
        <f t="shared" si="30"/>
        <v>#REF!</v>
      </c>
      <c r="I696" s="7" t="e">
        <f t="shared" si="31"/>
        <v>#REF!</v>
      </c>
      <c r="J696" s="7" t="e">
        <f t="shared" si="32"/>
        <v>#REF!</v>
      </c>
      <c r="K696" s="9">
        <v>0.5</v>
      </c>
      <c r="L696" s="9"/>
    </row>
    <row r="697" spans="1:12" x14ac:dyDescent="0.25">
      <c r="A697">
        <v>35116</v>
      </c>
      <c r="B697" s="7" t="e">
        <f t="array" ref="B697">MAX(IF( [1]!tabla1[ACT_ID] = A697, [1]!tabla1[max_carga]))</f>
        <v>#REF!</v>
      </c>
      <c r="C697" s="7" t="e">
        <f t="array" ref="C697">AVERAGE(IF( [1]!tabla1[ACT_ID] = A697, [1]!tabla1[NIVEL]))</f>
        <v>#REF!</v>
      </c>
      <c r="D697" s="7" t="e">
        <f t="array" ref="D697">MEDIAN(IF( [1]!tabla1[ACT_ID] = A697, [1]!tabla1[NIVEL]))</f>
        <v>#REF!</v>
      </c>
      <c r="E697" s="7" t="e">
        <f t="array" ref="E697">STDEV(IF( [1]!tabla1[ACT_ID] = A697, [1]!tabla1[NIVEL]))</f>
        <v>#REF!</v>
      </c>
      <c r="F697" s="8" t="e">
        <f t="array" ref="F697">AVERAGE(IF( [1]!tabla1[ACT_ID] = A697, [1]!tabla1[NO_UTILIZADO]))</f>
        <v>#REF!</v>
      </c>
      <c r="G697">
        <f t="array" ref="G697">COUNT(IF( [1]!tabla1[ACT_ID] = A697, [1]!tabla1[FECHA_DESPACHO]))</f>
        <v>0</v>
      </c>
      <c r="H697" s="2" t="e">
        <f t="shared" si="30"/>
        <v>#REF!</v>
      </c>
      <c r="I697" s="7" t="e">
        <f t="shared" si="31"/>
        <v>#REF!</v>
      </c>
      <c r="J697" s="7" t="e">
        <f t="shared" si="32"/>
        <v>#REF!</v>
      </c>
      <c r="K697" s="9">
        <v>0.5</v>
      </c>
      <c r="L697" s="9"/>
    </row>
    <row r="698" spans="1:12" x14ac:dyDescent="0.25">
      <c r="A698">
        <v>35117</v>
      </c>
      <c r="B698" s="7" t="e">
        <f t="array" ref="B698">MAX(IF( [1]!tabla1[ACT_ID] = A698, [1]!tabla1[max_carga]))</f>
        <v>#REF!</v>
      </c>
      <c r="C698" s="7" t="e">
        <f t="array" ref="C698">AVERAGE(IF( [1]!tabla1[ACT_ID] = A698, [1]!tabla1[NIVEL]))</f>
        <v>#REF!</v>
      </c>
      <c r="D698" s="7" t="e">
        <f t="array" ref="D698">MEDIAN(IF( [1]!tabla1[ACT_ID] = A698, [1]!tabla1[NIVEL]))</f>
        <v>#REF!</v>
      </c>
      <c r="E698" s="7" t="e">
        <f t="array" ref="E698">STDEV(IF( [1]!tabla1[ACT_ID] = A698, [1]!tabla1[NIVEL]))</f>
        <v>#REF!</v>
      </c>
      <c r="F698" s="8" t="e">
        <f t="array" ref="F698">AVERAGE(IF( [1]!tabla1[ACT_ID] = A698, [1]!tabla1[NO_UTILIZADO]))</f>
        <v>#REF!</v>
      </c>
      <c r="G698">
        <f t="array" ref="G698">COUNT(IF( [1]!tabla1[ACT_ID] = A698, [1]!tabla1[FECHA_DESPACHO]))</f>
        <v>0</v>
      </c>
      <c r="H698" s="2" t="e">
        <f t="shared" si="30"/>
        <v>#REF!</v>
      </c>
      <c r="I698" s="7" t="e">
        <f t="shared" si="31"/>
        <v>#REF!</v>
      </c>
      <c r="J698" s="7" t="e">
        <f t="shared" si="32"/>
        <v>#REF!</v>
      </c>
      <c r="K698" s="9">
        <v>0.5</v>
      </c>
      <c r="L698" s="9"/>
    </row>
    <row r="699" spans="1:12" x14ac:dyDescent="0.25">
      <c r="A699">
        <v>3517</v>
      </c>
      <c r="B699" s="7" t="e">
        <f t="array" ref="B699">MAX(IF( [1]!tabla1[ACT_ID] = A699, [1]!tabla1[max_carga]))</f>
        <v>#REF!</v>
      </c>
      <c r="C699" s="7" t="e">
        <f t="array" ref="C699">AVERAGE(IF( [1]!tabla1[ACT_ID] = A699, [1]!tabla1[NIVEL]))</f>
        <v>#REF!</v>
      </c>
      <c r="D699" s="7" t="e">
        <f t="array" ref="D699">MEDIAN(IF( [1]!tabla1[ACT_ID] = A699, [1]!tabla1[NIVEL]))</f>
        <v>#REF!</v>
      </c>
      <c r="E699" s="7" t="e">
        <f t="array" ref="E699">STDEV(IF( [1]!tabla1[ACT_ID] = A699, [1]!tabla1[NIVEL]))</f>
        <v>#REF!</v>
      </c>
      <c r="F699" s="8" t="e">
        <f t="array" ref="F699">AVERAGE(IF( [1]!tabla1[ACT_ID] = A699, [1]!tabla1[NO_UTILIZADO]))</f>
        <v>#REF!</v>
      </c>
      <c r="G699">
        <f t="array" ref="G699">COUNT(IF( [1]!tabla1[ACT_ID] = A699, [1]!tabla1[FECHA_DESPACHO]))</f>
        <v>0</v>
      </c>
      <c r="H699" s="2" t="e">
        <f t="shared" si="30"/>
        <v>#REF!</v>
      </c>
      <c r="I699" s="7" t="e">
        <f t="shared" si="31"/>
        <v>#REF!</v>
      </c>
      <c r="J699" s="7" t="e">
        <f t="shared" si="32"/>
        <v>#REF!</v>
      </c>
      <c r="K699" s="9">
        <v>0.5</v>
      </c>
      <c r="L699" s="9"/>
    </row>
    <row r="700" spans="1:12" x14ac:dyDescent="0.25">
      <c r="A700">
        <v>35211</v>
      </c>
      <c r="B700" s="7" t="e">
        <f t="array" ref="B700">MAX(IF( [1]!tabla1[ACT_ID] = A700, [1]!tabla1[max_carga]))</f>
        <v>#REF!</v>
      </c>
      <c r="C700" s="7" t="e">
        <f t="array" ref="C700">AVERAGE(IF( [1]!tabla1[ACT_ID] = A700, [1]!tabla1[NIVEL]))</f>
        <v>#REF!</v>
      </c>
      <c r="D700" s="7" t="e">
        <f t="array" ref="D700">MEDIAN(IF( [1]!tabla1[ACT_ID] = A700, [1]!tabla1[NIVEL]))</f>
        <v>#REF!</v>
      </c>
      <c r="E700" s="7" t="e">
        <f t="array" ref="E700">STDEV(IF( [1]!tabla1[ACT_ID] = A700, [1]!tabla1[NIVEL]))</f>
        <v>#REF!</v>
      </c>
      <c r="F700" s="8" t="e">
        <f t="array" ref="F700">AVERAGE(IF( [1]!tabla1[ACT_ID] = A700, [1]!tabla1[NO_UTILIZADO]))</f>
        <v>#REF!</v>
      </c>
      <c r="G700">
        <f t="array" ref="G700">COUNT(IF( [1]!tabla1[ACT_ID] = A700, [1]!tabla1[FECHA_DESPACHO]))</f>
        <v>0</v>
      </c>
      <c r="H700" s="2" t="e">
        <f t="shared" si="30"/>
        <v>#REF!</v>
      </c>
      <c r="I700" s="7" t="e">
        <f t="shared" si="31"/>
        <v>#REF!</v>
      </c>
      <c r="J700" s="7" t="e">
        <f t="shared" si="32"/>
        <v>#REF!</v>
      </c>
      <c r="K700" s="9">
        <v>0.5</v>
      </c>
      <c r="L700" s="9"/>
    </row>
    <row r="701" spans="1:12" x14ac:dyDescent="0.25">
      <c r="A701">
        <v>35212</v>
      </c>
      <c r="B701" s="7" t="e">
        <f t="array" ref="B701">MAX(IF( [1]!tabla1[ACT_ID] = A701, [1]!tabla1[max_carga]))</f>
        <v>#REF!</v>
      </c>
      <c r="C701" s="7" t="e">
        <f t="array" ref="C701">AVERAGE(IF( [1]!tabla1[ACT_ID] = A701, [1]!tabla1[NIVEL]))</f>
        <v>#REF!</v>
      </c>
      <c r="D701" s="7" t="e">
        <f t="array" ref="D701">MEDIAN(IF( [1]!tabla1[ACT_ID] = A701, [1]!tabla1[NIVEL]))</f>
        <v>#REF!</v>
      </c>
      <c r="E701" s="7" t="e">
        <f t="array" ref="E701">STDEV(IF( [1]!tabla1[ACT_ID] = A701, [1]!tabla1[NIVEL]))</f>
        <v>#REF!</v>
      </c>
      <c r="F701" s="8" t="e">
        <f t="array" ref="F701">AVERAGE(IF( [1]!tabla1[ACT_ID] = A701, [1]!tabla1[NO_UTILIZADO]))</f>
        <v>#REF!</v>
      </c>
      <c r="G701">
        <f t="array" ref="G701">COUNT(IF( [1]!tabla1[ACT_ID] = A701, [1]!tabla1[FECHA_DESPACHO]))</f>
        <v>0</v>
      </c>
      <c r="H701" s="2" t="e">
        <f t="shared" si="30"/>
        <v>#REF!</v>
      </c>
      <c r="I701" s="7" t="e">
        <f t="shared" si="31"/>
        <v>#REF!</v>
      </c>
      <c r="J701" s="7" t="e">
        <f t="shared" si="32"/>
        <v>#REF!</v>
      </c>
      <c r="K701" s="9">
        <v>0.5</v>
      </c>
      <c r="L701" s="9"/>
    </row>
    <row r="702" spans="1:12" x14ac:dyDescent="0.25">
      <c r="A702">
        <v>35213</v>
      </c>
      <c r="B702" s="7" t="e">
        <f t="array" ref="B702">MAX(IF( [1]!tabla1[ACT_ID] = A702, [1]!tabla1[max_carga]))</f>
        <v>#REF!</v>
      </c>
      <c r="C702" s="7" t="e">
        <f t="array" ref="C702">AVERAGE(IF( [1]!tabla1[ACT_ID] = A702, [1]!tabla1[NIVEL]))</f>
        <v>#REF!</v>
      </c>
      <c r="D702" s="7" t="e">
        <f t="array" ref="D702">MEDIAN(IF( [1]!tabla1[ACT_ID] = A702, [1]!tabla1[NIVEL]))</f>
        <v>#REF!</v>
      </c>
      <c r="E702" s="7" t="e">
        <f t="array" ref="E702">STDEV(IF( [1]!tabla1[ACT_ID] = A702, [1]!tabla1[NIVEL]))</f>
        <v>#REF!</v>
      </c>
      <c r="F702" s="8" t="e">
        <f t="array" ref="F702">AVERAGE(IF( [1]!tabla1[ACT_ID] = A702, [1]!tabla1[NO_UTILIZADO]))</f>
        <v>#REF!</v>
      </c>
      <c r="G702">
        <f t="array" ref="G702">COUNT(IF( [1]!tabla1[ACT_ID] = A702, [1]!tabla1[FECHA_DESPACHO]))</f>
        <v>0</v>
      </c>
      <c r="H702" s="2" t="e">
        <f t="shared" si="30"/>
        <v>#REF!</v>
      </c>
      <c r="I702" s="7" t="e">
        <f t="shared" si="31"/>
        <v>#REF!</v>
      </c>
      <c r="J702" s="7" t="e">
        <f t="shared" si="32"/>
        <v>#REF!</v>
      </c>
      <c r="K702" s="9">
        <v>0.5</v>
      </c>
      <c r="L702" s="9"/>
    </row>
    <row r="703" spans="1:12" x14ac:dyDescent="0.25">
      <c r="A703">
        <v>35214</v>
      </c>
      <c r="B703" s="7" t="e">
        <f t="array" ref="B703">MAX(IF( [1]!tabla1[ACT_ID] = A703, [1]!tabla1[max_carga]))</f>
        <v>#REF!</v>
      </c>
      <c r="C703" s="7" t="e">
        <f t="array" ref="C703">AVERAGE(IF( [1]!tabla1[ACT_ID] = A703, [1]!tabla1[NIVEL]))</f>
        <v>#REF!</v>
      </c>
      <c r="D703" s="7" t="e">
        <f t="array" ref="D703">MEDIAN(IF( [1]!tabla1[ACT_ID] = A703, [1]!tabla1[NIVEL]))</f>
        <v>#REF!</v>
      </c>
      <c r="E703" s="7" t="e">
        <f t="array" ref="E703">STDEV(IF( [1]!tabla1[ACT_ID] = A703, [1]!tabla1[NIVEL]))</f>
        <v>#REF!</v>
      </c>
      <c r="F703" s="8" t="e">
        <f t="array" ref="F703">AVERAGE(IF( [1]!tabla1[ACT_ID] = A703, [1]!tabla1[NO_UTILIZADO]))</f>
        <v>#REF!</v>
      </c>
      <c r="G703">
        <f t="array" ref="G703">COUNT(IF( [1]!tabla1[ACT_ID] = A703, [1]!tabla1[FECHA_DESPACHO]))</f>
        <v>0</v>
      </c>
      <c r="H703" s="2" t="e">
        <f t="shared" si="30"/>
        <v>#REF!</v>
      </c>
      <c r="I703" s="7" t="e">
        <f t="shared" si="31"/>
        <v>#REF!</v>
      </c>
      <c r="J703" s="7" t="e">
        <f t="shared" si="32"/>
        <v>#REF!</v>
      </c>
      <c r="K703" s="9">
        <v>0.5</v>
      </c>
      <c r="L703" s="9"/>
    </row>
    <row r="704" spans="1:12" x14ac:dyDescent="0.25">
      <c r="A704">
        <v>35215</v>
      </c>
      <c r="B704" s="7" t="e">
        <f t="array" ref="B704">MAX(IF( [1]!tabla1[ACT_ID] = A704, [1]!tabla1[max_carga]))</f>
        <v>#REF!</v>
      </c>
      <c r="C704" s="7" t="e">
        <f t="array" ref="C704">AVERAGE(IF( [1]!tabla1[ACT_ID] = A704, [1]!tabla1[NIVEL]))</f>
        <v>#REF!</v>
      </c>
      <c r="D704" s="7" t="e">
        <f t="array" ref="D704">MEDIAN(IF( [1]!tabla1[ACT_ID] = A704, [1]!tabla1[NIVEL]))</f>
        <v>#REF!</v>
      </c>
      <c r="E704" s="7" t="e">
        <f t="array" ref="E704">STDEV(IF( [1]!tabla1[ACT_ID] = A704, [1]!tabla1[NIVEL]))</f>
        <v>#REF!</v>
      </c>
      <c r="F704" s="8" t="e">
        <f t="array" ref="F704">AVERAGE(IF( [1]!tabla1[ACT_ID] = A704, [1]!tabla1[NO_UTILIZADO]))</f>
        <v>#REF!</v>
      </c>
      <c r="G704">
        <f t="array" ref="G704">COUNT(IF( [1]!tabla1[ACT_ID] = A704, [1]!tabla1[FECHA_DESPACHO]))</f>
        <v>0</v>
      </c>
      <c r="H704" s="2" t="e">
        <f t="shared" si="30"/>
        <v>#REF!</v>
      </c>
      <c r="I704" s="7" t="e">
        <f t="shared" si="31"/>
        <v>#REF!</v>
      </c>
      <c r="J704" s="7" t="e">
        <f t="shared" si="32"/>
        <v>#REF!</v>
      </c>
      <c r="K704" s="9">
        <v>0.5</v>
      </c>
      <c r="L704" s="9"/>
    </row>
    <row r="705" spans="1:12" x14ac:dyDescent="0.25">
      <c r="A705">
        <v>35216</v>
      </c>
      <c r="B705" s="7" t="e">
        <f t="array" ref="B705">MAX(IF( [1]!tabla1[ACT_ID] = A705, [1]!tabla1[max_carga]))</f>
        <v>#REF!</v>
      </c>
      <c r="C705" s="7" t="e">
        <f t="array" ref="C705">AVERAGE(IF( [1]!tabla1[ACT_ID] = A705, [1]!tabla1[NIVEL]))</f>
        <v>#REF!</v>
      </c>
      <c r="D705" s="7" t="e">
        <f t="array" ref="D705">MEDIAN(IF( [1]!tabla1[ACT_ID] = A705, [1]!tabla1[NIVEL]))</f>
        <v>#REF!</v>
      </c>
      <c r="E705" s="7" t="e">
        <f t="array" ref="E705">STDEV(IF( [1]!tabla1[ACT_ID] = A705, [1]!tabla1[NIVEL]))</f>
        <v>#REF!</v>
      </c>
      <c r="F705" s="8" t="e">
        <f t="array" ref="F705">AVERAGE(IF( [1]!tabla1[ACT_ID] = A705, [1]!tabla1[NO_UTILIZADO]))</f>
        <v>#REF!</v>
      </c>
      <c r="G705">
        <f t="array" ref="G705">COUNT(IF( [1]!tabla1[ACT_ID] = A705, [1]!tabla1[FECHA_DESPACHO]))</f>
        <v>0</v>
      </c>
      <c r="H705" s="2" t="e">
        <f t="shared" si="30"/>
        <v>#REF!</v>
      </c>
      <c r="I705" s="7" t="e">
        <f t="shared" si="31"/>
        <v>#REF!</v>
      </c>
      <c r="J705" s="7" t="e">
        <f t="shared" si="32"/>
        <v>#REF!</v>
      </c>
      <c r="K705" s="9">
        <v>0.5</v>
      </c>
      <c r="L705" s="9"/>
    </row>
    <row r="706" spans="1:12" x14ac:dyDescent="0.25">
      <c r="A706">
        <v>35217</v>
      </c>
      <c r="B706" s="7" t="e">
        <f t="array" ref="B706">MAX(IF( [1]!tabla1[ACT_ID] = A706, [1]!tabla1[max_carga]))</f>
        <v>#REF!</v>
      </c>
      <c r="C706" s="7" t="e">
        <f t="array" ref="C706">AVERAGE(IF( [1]!tabla1[ACT_ID] = A706, [1]!tabla1[NIVEL]))</f>
        <v>#REF!</v>
      </c>
      <c r="D706" s="7" t="e">
        <f t="array" ref="D706">MEDIAN(IF( [1]!tabla1[ACT_ID] = A706, [1]!tabla1[NIVEL]))</f>
        <v>#REF!</v>
      </c>
      <c r="E706" s="7" t="e">
        <f t="array" ref="E706">STDEV(IF( [1]!tabla1[ACT_ID] = A706, [1]!tabla1[NIVEL]))</f>
        <v>#REF!</v>
      </c>
      <c r="F706" s="8" t="e">
        <f t="array" ref="F706">AVERAGE(IF( [1]!tabla1[ACT_ID] = A706, [1]!tabla1[NO_UTILIZADO]))</f>
        <v>#REF!</v>
      </c>
      <c r="G706">
        <f t="array" ref="G706">COUNT(IF( [1]!tabla1[ACT_ID] = A706, [1]!tabla1[FECHA_DESPACHO]))</f>
        <v>0</v>
      </c>
      <c r="H706" s="2" t="e">
        <f t="shared" si="30"/>
        <v>#REF!</v>
      </c>
      <c r="I706" s="7" t="e">
        <f t="shared" si="31"/>
        <v>#REF!</v>
      </c>
      <c r="J706" s="7" t="e">
        <f t="shared" si="32"/>
        <v>#REF!</v>
      </c>
      <c r="K706" s="9">
        <v>0.5</v>
      </c>
      <c r="L706" s="9"/>
    </row>
    <row r="707" spans="1:12" x14ac:dyDescent="0.25">
      <c r="A707">
        <v>35218</v>
      </c>
      <c r="B707" s="7" t="e">
        <f t="array" ref="B707">MAX(IF( [1]!tabla1[ACT_ID] = A707, [1]!tabla1[max_carga]))</f>
        <v>#REF!</v>
      </c>
      <c r="C707" s="7" t="e">
        <f t="array" ref="C707">AVERAGE(IF( [1]!tabla1[ACT_ID] = A707, [1]!tabla1[NIVEL]))</f>
        <v>#REF!</v>
      </c>
      <c r="D707" s="7" t="e">
        <f t="array" ref="D707">MEDIAN(IF( [1]!tabla1[ACT_ID] = A707, [1]!tabla1[NIVEL]))</f>
        <v>#REF!</v>
      </c>
      <c r="E707" s="7" t="e">
        <f t="array" ref="E707">STDEV(IF( [1]!tabla1[ACT_ID] = A707, [1]!tabla1[NIVEL]))</f>
        <v>#REF!</v>
      </c>
      <c r="F707" s="8" t="e">
        <f t="array" ref="F707">AVERAGE(IF( [1]!tabla1[ACT_ID] = A707, [1]!tabla1[NO_UTILIZADO]))</f>
        <v>#REF!</v>
      </c>
      <c r="G707">
        <f t="array" ref="G707">COUNT(IF( [1]!tabla1[ACT_ID] = A707, [1]!tabla1[FECHA_DESPACHO]))</f>
        <v>0</v>
      </c>
      <c r="H707" s="2" t="e">
        <f t="shared" si="30"/>
        <v>#REF!</v>
      </c>
      <c r="I707" s="7" t="e">
        <f t="shared" si="31"/>
        <v>#REF!</v>
      </c>
      <c r="J707" s="7" t="e">
        <f t="shared" si="32"/>
        <v>#REF!</v>
      </c>
      <c r="K707" s="9">
        <v>0.5</v>
      </c>
      <c r="L707" s="9"/>
    </row>
    <row r="708" spans="1:12" x14ac:dyDescent="0.25">
      <c r="A708">
        <v>35219</v>
      </c>
      <c r="B708" s="7" t="e">
        <f t="array" ref="B708">MAX(IF( [1]!tabla1[ACT_ID] = A708, [1]!tabla1[max_carga]))</f>
        <v>#REF!</v>
      </c>
      <c r="C708" s="7" t="e">
        <f t="array" ref="C708">AVERAGE(IF( [1]!tabla1[ACT_ID] = A708, [1]!tabla1[NIVEL]))</f>
        <v>#REF!</v>
      </c>
      <c r="D708" s="7" t="e">
        <f t="array" ref="D708">MEDIAN(IF( [1]!tabla1[ACT_ID] = A708, [1]!tabla1[NIVEL]))</f>
        <v>#REF!</v>
      </c>
      <c r="E708" s="7" t="e">
        <f t="array" ref="E708">STDEV(IF( [1]!tabla1[ACT_ID] = A708, [1]!tabla1[NIVEL]))</f>
        <v>#REF!</v>
      </c>
      <c r="F708" s="8" t="e">
        <f t="array" ref="F708">AVERAGE(IF( [1]!tabla1[ACT_ID] = A708, [1]!tabla1[NO_UTILIZADO]))</f>
        <v>#REF!</v>
      </c>
      <c r="G708">
        <f t="array" ref="G708">COUNT(IF( [1]!tabla1[ACT_ID] = A708, [1]!tabla1[FECHA_DESPACHO]))</f>
        <v>0</v>
      </c>
      <c r="H708" s="2" t="e">
        <f t="shared" ref="H708:H771" si="33">C708/B708</f>
        <v>#REF!</v>
      </c>
      <c r="I708" s="7" t="e">
        <f t="shared" ref="I708:I771" si="34">G708*C708</f>
        <v>#REF!</v>
      </c>
      <c r="J708" s="7" t="e">
        <f t="shared" ref="J708:J771" si="35">G708*D708</f>
        <v>#REF!</v>
      </c>
      <c r="K708" s="9">
        <v>0.5</v>
      </c>
      <c r="L708" s="9"/>
    </row>
    <row r="709" spans="1:12" x14ac:dyDescent="0.25">
      <c r="A709">
        <v>35220</v>
      </c>
      <c r="B709" s="7" t="e">
        <f t="array" ref="B709">MAX(IF( [1]!tabla1[ACT_ID] = A709, [1]!tabla1[max_carga]))</f>
        <v>#REF!</v>
      </c>
      <c r="C709" s="7" t="e">
        <f t="array" ref="C709">AVERAGE(IF( [1]!tabla1[ACT_ID] = A709, [1]!tabla1[NIVEL]))</f>
        <v>#REF!</v>
      </c>
      <c r="D709" s="7" t="e">
        <f t="array" ref="D709">MEDIAN(IF( [1]!tabla1[ACT_ID] = A709, [1]!tabla1[NIVEL]))</f>
        <v>#REF!</v>
      </c>
      <c r="E709" s="7" t="e">
        <f t="array" ref="E709">STDEV(IF( [1]!tabla1[ACT_ID] = A709, [1]!tabla1[NIVEL]))</f>
        <v>#REF!</v>
      </c>
      <c r="F709" s="8" t="e">
        <f t="array" ref="F709">AVERAGE(IF( [1]!tabla1[ACT_ID] = A709, [1]!tabla1[NO_UTILIZADO]))</f>
        <v>#REF!</v>
      </c>
      <c r="G709">
        <f t="array" ref="G709">COUNT(IF( [1]!tabla1[ACT_ID] = A709, [1]!tabla1[FECHA_DESPACHO]))</f>
        <v>0</v>
      </c>
      <c r="H709" s="2" t="e">
        <f t="shared" si="33"/>
        <v>#REF!</v>
      </c>
      <c r="I709" s="7" t="e">
        <f t="shared" si="34"/>
        <v>#REF!</v>
      </c>
      <c r="J709" s="7" t="e">
        <f t="shared" si="35"/>
        <v>#REF!</v>
      </c>
      <c r="K709" s="9">
        <v>0.5</v>
      </c>
      <c r="L709" s="9"/>
    </row>
    <row r="710" spans="1:12" x14ac:dyDescent="0.25">
      <c r="A710">
        <v>35221</v>
      </c>
      <c r="B710" s="7" t="e">
        <f t="array" ref="B710">MAX(IF( [1]!tabla1[ACT_ID] = A710, [1]!tabla1[max_carga]))</f>
        <v>#REF!</v>
      </c>
      <c r="C710" s="7" t="e">
        <f t="array" ref="C710">AVERAGE(IF( [1]!tabla1[ACT_ID] = A710, [1]!tabla1[NIVEL]))</f>
        <v>#REF!</v>
      </c>
      <c r="D710" s="7" t="e">
        <f t="array" ref="D710">MEDIAN(IF( [1]!tabla1[ACT_ID] = A710, [1]!tabla1[NIVEL]))</f>
        <v>#REF!</v>
      </c>
      <c r="E710" s="7" t="e">
        <f t="array" ref="E710">STDEV(IF( [1]!tabla1[ACT_ID] = A710, [1]!tabla1[NIVEL]))</f>
        <v>#REF!</v>
      </c>
      <c r="F710" s="8" t="e">
        <f t="array" ref="F710">AVERAGE(IF( [1]!tabla1[ACT_ID] = A710, [1]!tabla1[NO_UTILIZADO]))</f>
        <v>#REF!</v>
      </c>
      <c r="G710">
        <f t="array" ref="G710">COUNT(IF( [1]!tabla1[ACT_ID] = A710, [1]!tabla1[FECHA_DESPACHO]))</f>
        <v>0</v>
      </c>
      <c r="H710" s="2" t="e">
        <f t="shared" si="33"/>
        <v>#REF!</v>
      </c>
      <c r="I710" s="7" t="e">
        <f t="shared" si="34"/>
        <v>#REF!</v>
      </c>
      <c r="J710" s="7" t="e">
        <f t="shared" si="35"/>
        <v>#REF!</v>
      </c>
      <c r="K710" s="9">
        <v>0.5</v>
      </c>
      <c r="L710" s="9"/>
    </row>
    <row r="711" spans="1:12" x14ac:dyDescent="0.25">
      <c r="A711">
        <v>35222</v>
      </c>
      <c r="B711" s="7" t="e">
        <f t="array" ref="B711">MAX(IF( [1]!tabla1[ACT_ID] = A711, [1]!tabla1[max_carga]))</f>
        <v>#REF!</v>
      </c>
      <c r="C711" s="7" t="e">
        <f t="array" ref="C711">AVERAGE(IF( [1]!tabla1[ACT_ID] = A711, [1]!tabla1[NIVEL]))</f>
        <v>#REF!</v>
      </c>
      <c r="D711" s="7" t="e">
        <f t="array" ref="D711">MEDIAN(IF( [1]!tabla1[ACT_ID] = A711, [1]!tabla1[NIVEL]))</f>
        <v>#REF!</v>
      </c>
      <c r="E711" s="7" t="e">
        <f t="array" ref="E711">STDEV(IF( [1]!tabla1[ACT_ID] = A711, [1]!tabla1[NIVEL]))</f>
        <v>#REF!</v>
      </c>
      <c r="F711" s="8" t="e">
        <f t="array" ref="F711">AVERAGE(IF( [1]!tabla1[ACT_ID] = A711, [1]!tabla1[NO_UTILIZADO]))</f>
        <v>#REF!</v>
      </c>
      <c r="G711">
        <f t="array" ref="G711">COUNT(IF( [1]!tabla1[ACT_ID] = A711, [1]!tabla1[FECHA_DESPACHO]))</f>
        <v>0</v>
      </c>
      <c r="H711" s="2" t="e">
        <f t="shared" si="33"/>
        <v>#REF!</v>
      </c>
      <c r="I711" s="7" t="e">
        <f t="shared" si="34"/>
        <v>#REF!</v>
      </c>
      <c r="J711" s="7" t="e">
        <f t="shared" si="35"/>
        <v>#REF!</v>
      </c>
      <c r="K711" s="9">
        <v>0.5</v>
      </c>
      <c r="L711" s="9"/>
    </row>
    <row r="712" spans="1:12" x14ac:dyDescent="0.25">
      <c r="A712">
        <v>35223</v>
      </c>
      <c r="B712" s="7" t="e">
        <f t="array" ref="B712">MAX(IF( [1]!tabla1[ACT_ID] = A712, [1]!tabla1[max_carga]))</f>
        <v>#REF!</v>
      </c>
      <c r="C712" s="7" t="e">
        <f t="array" ref="C712">AVERAGE(IF( [1]!tabla1[ACT_ID] = A712, [1]!tabla1[NIVEL]))</f>
        <v>#REF!</v>
      </c>
      <c r="D712" s="7" t="e">
        <f t="array" ref="D712">MEDIAN(IF( [1]!tabla1[ACT_ID] = A712, [1]!tabla1[NIVEL]))</f>
        <v>#REF!</v>
      </c>
      <c r="E712" s="7" t="e">
        <f t="array" ref="E712">STDEV(IF( [1]!tabla1[ACT_ID] = A712, [1]!tabla1[NIVEL]))</f>
        <v>#REF!</v>
      </c>
      <c r="F712" s="8" t="e">
        <f t="array" ref="F712">AVERAGE(IF( [1]!tabla1[ACT_ID] = A712, [1]!tabla1[NO_UTILIZADO]))</f>
        <v>#REF!</v>
      </c>
      <c r="G712">
        <f t="array" ref="G712">COUNT(IF( [1]!tabla1[ACT_ID] = A712, [1]!tabla1[FECHA_DESPACHO]))</f>
        <v>0</v>
      </c>
      <c r="H712" s="2" t="e">
        <f t="shared" si="33"/>
        <v>#REF!</v>
      </c>
      <c r="I712" s="7" t="e">
        <f t="shared" si="34"/>
        <v>#REF!</v>
      </c>
      <c r="J712" s="7" t="e">
        <f t="shared" si="35"/>
        <v>#REF!</v>
      </c>
      <c r="K712" s="9">
        <v>0.5</v>
      </c>
      <c r="L712" s="9"/>
    </row>
    <row r="713" spans="1:12" x14ac:dyDescent="0.25">
      <c r="A713">
        <v>35224</v>
      </c>
      <c r="B713" s="7" t="e">
        <f t="array" ref="B713">MAX(IF( [1]!tabla1[ACT_ID] = A713, [1]!tabla1[max_carga]))</f>
        <v>#REF!</v>
      </c>
      <c r="C713" s="7" t="e">
        <f t="array" ref="C713">AVERAGE(IF( [1]!tabla1[ACT_ID] = A713, [1]!tabla1[NIVEL]))</f>
        <v>#REF!</v>
      </c>
      <c r="D713" s="7" t="e">
        <f t="array" ref="D713">MEDIAN(IF( [1]!tabla1[ACT_ID] = A713, [1]!tabla1[NIVEL]))</f>
        <v>#REF!</v>
      </c>
      <c r="E713" s="7" t="e">
        <f t="array" ref="E713">STDEV(IF( [1]!tabla1[ACT_ID] = A713, [1]!tabla1[NIVEL]))</f>
        <v>#REF!</v>
      </c>
      <c r="F713" s="8" t="e">
        <f t="array" ref="F713">AVERAGE(IF( [1]!tabla1[ACT_ID] = A713, [1]!tabla1[NO_UTILIZADO]))</f>
        <v>#REF!</v>
      </c>
      <c r="G713">
        <f t="array" ref="G713">COUNT(IF( [1]!tabla1[ACT_ID] = A713, [1]!tabla1[FECHA_DESPACHO]))</f>
        <v>0</v>
      </c>
      <c r="H713" s="2" t="e">
        <f t="shared" si="33"/>
        <v>#REF!</v>
      </c>
      <c r="I713" s="7" t="e">
        <f t="shared" si="34"/>
        <v>#REF!</v>
      </c>
      <c r="J713" s="7" t="e">
        <f t="shared" si="35"/>
        <v>#REF!</v>
      </c>
      <c r="K713" s="9">
        <v>0.5</v>
      </c>
      <c r="L713" s="9"/>
    </row>
    <row r="714" spans="1:12" x14ac:dyDescent="0.25">
      <c r="A714">
        <v>35225</v>
      </c>
      <c r="B714" s="7" t="e">
        <f t="array" ref="B714">MAX(IF( [1]!tabla1[ACT_ID] = A714, [1]!tabla1[max_carga]))</f>
        <v>#REF!</v>
      </c>
      <c r="C714" s="7" t="e">
        <f t="array" ref="C714">AVERAGE(IF( [1]!tabla1[ACT_ID] = A714, [1]!tabla1[NIVEL]))</f>
        <v>#REF!</v>
      </c>
      <c r="D714" s="7" t="e">
        <f t="array" ref="D714">MEDIAN(IF( [1]!tabla1[ACT_ID] = A714, [1]!tabla1[NIVEL]))</f>
        <v>#REF!</v>
      </c>
      <c r="E714" s="7" t="e">
        <f t="array" ref="E714">STDEV(IF( [1]!tabla1[ACT_ID] = A714, [1]!tabla1[NIVEL]))</f>
        <v>#REF!</v>
      </c>
      <c r="F714" s="8" t="e">
        <f t="array" ref="F714">AVERAGE(IF( [1]!tabla1[ACT_ID] = A714, [1]!tabla1[NO_UTILIZADO]))</f>
        <v>#REF!</v>
      </c>
      <c r="G714">
        <f t="array" ref="G714">COUNT(IF( [1]!tabla1[ACT_ID] = A714, [1]!tabla1[FECHA_DESPACHO]))</f>
        <v>0</v>
      </c>
      <c r="H714" s="2" t="e">
        <f t="shared" si="33"/>
        <v>#REF!</v>
      </c>
      <c r="I714" s="7" t="e">
        <f t="shared" si="34"/>
        <v>#REF!</v>
      </c>
      <c r="J714" s="7" t="e">
        <f t="shared" si="35"/>
        <v>#REF!</v>
      </c>
      <c r="K714" s="9">
        <v>0.5</v>
      </c>
      <c r="L714" s="9"/>
    </row>
    <row r="715" spans="1:12" x14ac:dyDescent="0.25">
      <c r="A715">
        <v>35226</v>
      </c>
      <c r="B715" s="7" t="e">
        <f t="array" ref="B715">MAX(IF( [1]!tabla1[ACT_ID] = A715, [1]!tabla1[max_carga]))</f>
        <v>#REF!</v>
      </c>
      <c r="C715" s="7" t="e">
        <f t="array" ref="C715">AVERAGE(IF( [1]!tabla1[ACT_ID] = A715, [1]!tabla1[NIVEL]))</f>
        <v>#REF!</v>
      </c>
      <c r="D715" s="7" t="e">
        <f t="array" ref="D715">MEDIAN(IF( [1]!tabla1[ACT_ID] = A715, [1]!tabla1[NIVEL]))</f>
        <v>#REF!</v>
      </c>
      <c r="E715" s="7" t="e">
        <f t="array" ref="E715">STDEV(IF( [1]!tabla1[ACT_ID] = A715, [1]!tabla1[NIVEL]))</f>
        <v>#REF!</v>
      </c>
      <c r="F715" s="8" t="e">
        <f t="array" ref="F715">AVERAGE(IF( [1]!tabla1[ACT_ID] = A715, [1]!tabla1[NO_UTILIZADO]))</f>
        <v>#REF!</v>
      </c>
      <c r="G715">
        <f t="array" ref="G715">COUNT(IF( [1]!tabla1[ACT_ID] = A715, [1]!tabla1[FECHA_DESPACHO]))</f>
        <v>0</v>
      </c>
      <c r="H715" s="2" t="e">
        <f t="shared" si="33"/>
        <v>#REF!</v>
      </c>
      <c r="I715" s="7" t="e">
        <f t="shared" si="34"/>
        <v>#REF!</v>
      </c>
      <c r="J715" s="7" t="e">
        <f t="shared" si="35"/>
        <v>#REF!</v>
      </c>
      <c r="K715" s="9">
        <v>0.5</v>
      </c>
      <c r="L715" s="9"/>
    </row>
    <row r="716" spans="1:12" x14ac:dyDescent="0.25">
      <c r="A716">
        <v>35227</v>
      </c>
      <c r="B716" s="7" t="e">
        <f t="array" ref="B716">MAX(IF( [1]!tabla1[ACT_ID] = A716, [1]!tabla1[max_carga]))</f>
        <v>#REF!</v>
      </c>
      <c r="C716" s="7" t="e">
        <f t="array" ref="C716">AVERAGE(IF( [1]!tabla1[ACT_ID] = A716, [1]!tabla1[NIVEL]))</f>
        <v>#REF!</v>
      </c>
      <c r="D716" s="7" t="e">
        <f t="array" ref="D716">MEDIAN(IF( [1]!tabla1[ACT_ID] = A716, [1]!tabla1[NIVEL]))</f>
        <v>#REF!</v>
      </c>
      <c r="E716" s="7" t="e">
        <f t="array" ref="E716">STDEV(IF( [1]!tabla1[ACT_ID] = A716, [1]!tabla1[NIVEL]))</f>
        <v>#REF!</v>
      </c>
      <c r="F716" s="8" t="e">
        <f t="array" ref="F716">AVERAGE(IF( [1]!tabla1[ACT_ID] = A716, [1]!tabla1[NO_UTILIZADO]))</f>
        <v>#REF!</v>
      </c>
      <c r="G716">
        <f t="array" ref="G716">COUNT(IF( [1]!tabla1[ACT_ID] = A716, [1]!tabla1[FECHA_DESPACHO]))</f>
        <v>0</v>
      </c>
      <c r="H716" s="2" t="e">
        <f t="shared" si="33"/>
        <v>#REF!</v>
      </c>
      <c r="I716" s="7" t="e">
        <f t="shared" si="34"/>
        <v>#REF!</v>
      </c>
      <c r="J716" s="7" t="e">
        <f t="shared" si="35"/>
        <v>#REF!</v>
      </c>
      <c r="K716" s="9">
        <v>0.5</v>
      </c>
      <c r="L716" s="9"/>
    </row>
    <row r="717" spans="1:12" x14ac:dyDescent="0.25">
      <c r="A717">
        <v>3527</v>
      </c>
      <c r="B717" s="7" t="e">
        <f t="array" ref="B717">MAX(IF( [1]!tabla1[ACT_ID] = A717, [1]!tabla1[max_carga]))</f>
        <v>#REF!</v>
      </c>
      <c r="C717" s="7" t="e">
        <f t="array" ref="C717">AVERAGE(IF( [1]!tabla1[ACT_ID] = A717, [1]!tabla1[NIVEL]))</f>
        <v>#REF!</v>
      </c>
      <c r="D717" s="7" t="e">
        <f t="array" ref="D717">MEDIAN(IF( [1]!tabla1[ACT_ID] = A717, [1]!tabla1[NIVEL]))</f>
        <v>#REF!</v>
      </c>
      <c r="E717" s="7" t="e">
        <f t="array" ref="E717">STDEV(IF( [1]!tabla1[ACT_ID] = A717, [1]!tabla1[NIVEL]))</f>
        <v>#REF!</v>
      </c>
      <c r="F717" s="8" t="e">
        <f t="array" ref="F717">AVERAGE(IF( [1]!tabla1[ACT_ID] = A717, [1]!tabla1[NO_UTILIZADO]))</f>
        <v>#REF!</v>
      </c>
      <c r="G717">
        <f t="array" ref="G717">COUNT(IF( [1]!tabla1[ACT_ID] = A717, [1]!tabla1[FECHA_DESPACHO]))</f>
        <v>0</v>
      </c>
      <c r="H717" s="2" t="e">
        <f t="shared" si="33"/>
        <v>#REF!</v>
      </c>
      <c r="I717" s="7" t="e">
        <f t="shared" si="34"/>
        <v>#REF!</v>
      </c>
      <c r="J717" s="7" t="e">
        <f t="shared" si="35"/>
        <v>#REF!</v>
      </c>
      <c r="K717" s="9">
        <v>0.5</v>
      </c>
      <c r="L717" s="9"/>
    </row>
    <row r="718" spans="1:12" x14ac:dyDescent="0.25">
      <c r="A718">
        <v>3561</v>
      </c>
      <c r="B718" s="7" t="e">
        <f t="array" ref="B718">MAX(IF( [1]!tabla1[ACT_ID] = A718, [1]!tabla1[max_carga]))</f>
        <v>#REF!</v>
      </c>
      <c r="C718" s="7" t="e">
        <f t="array" ref="C718">AVERAGE(IF( [1]!tabla1[ACT_ID] = A718, [1]!tabla1[NIVEL]))</f>
        <v>#REF!</v>
      </c>
      <c r="D718" s="7" t="e">
        <f t="array" ref="D718">MEDIAN(IF( [1]!tabla1[ACT_ID] = A718, [1]!tabla1[NIVEL]))</f>
        <v>#REF!</v>
      </c>
      <c r="E718" s="7" t="e">
        <f t="array" ref="E718">STDEV(IF( [1]!tabla1[ACT_ID] = A718, [1]!tabla1[NIVEL]))</f>
        <v>#REF!</v>
      </c>
      <c r="F718" s="8" t="e">
        <f t="array" ref="F718">AVERAGE(IF( [1]!tabla1[ACT_ID] = A718, [1]!tabla1[NO_UTILIZADO]))</f>
        <v>#REF!</v>
      </c>
      <c r="G718">
        <f t="array" ref="G718">COUNT(IF( [1]!tabla1[ACT_ID] = A718, [1]!tabla1[FECHA_DESPACHO]))</f>
        <v>0</v>
      </c>
      <c r="H718" s="2" t="e">
        <f t="shared" si="33"/>
        <v>#REF!</v>
      </c>
      <c r="I718" s="7" t="e">
        <f t="shared" si="34"/>
        <v>#REF!</v>
      </c>
      <c r="J718" s="7" t="e">
        <f t="shared" si="35"/>
        <v>#REF!</v>
      </c>
      <c r="K718" s="9">
        <v>0.5</v>
      </c>
      <c r="L718" s="9"/>
    </row>
    <row r="719" spans="1:12" x14ac:dyDescent="0.25">
      <c r="A719">
        <v>3574</v>
      </c>
      <c r="B719" s="7" t="e">
        <f t="array" ref="B719">MAX(IF( [1]!tabla1[ACT_ID] = A719, [1]!tabla1[max_carga]))</f>
        <v>#REF!</v>
      </c>
      <c r="C719" s="7" t="e">
        <f t="array" ref="C719">AVERAGE(IF( [1]!tabla1[ACT_ID] = A719, [1]!tabla1[NIVEL]))</f>
        <v>#REF!</v>
      </c>
      <c r="D719" s="7" t="e">
        <f t="array" ref="D719">MEDIAN(IF( [1]!tabla1[ACT_ID] = A719, [1]!tabla1[NIVEL]))</f>
        <v>#REF!</v>
      </c>
      <c r="E719" s="7" t="e">
        <f t="array" ref="E719">STDEV(IF( [1]!tabla1[ACT_ID] = A719, [1]!tabla1[NIVEL]))</f>
        <v>#REF!</v>
      </c>
      <c r="F719" s="8" t="e">
        <f t="array" ref="F719">AVERAGE(IF( [1]!tabla1[ACT_ID] = A719, [1]!tabla1[NO_UTILIZADO]))</f>
        <v>#REF!</v>
      </c>
      <c r="G719">
        <f t="array" ref="G719">COUNT(IF( [1]!tabla1[ACT_ID] = A719, [1]!tabla1[FECHA_DESPACHO]))</f>
        <v>0</v>
      </c>
      <c r="H719" s="2" t="e">
        <f t="shared" si="33"/>
        <v>#REF!</v>
      </c>
      <c r="I719" s="7" t="e">
        <f t="shared" si="34"/>
        <v>#REF!</v>
      </c>
      <c r="J719" s="7" t="e">
        <f t="shared" si="35"/>
        <v>#REF!</v>
      </c>
      <c r="K719" s="9">
        <v>0.5</v>
      </c>
      <c r="L719" s="9"/>
    </row>
    <row r="720" spans="1:12" x14ac:dyDescent="0.25">
      <c r="A720">
        <v>3575</v>
      </c>
      <c r="B720" s="7" t="e">
        <f t="array" ref="B720">MAX(IF( [1]!tabla1[ACT_ID] = A720, [1]!tabla1[max_carga]))</f>
        <v>#REF!</v>
      </c>
      <c r="C720" s="7" t="e">
        <f t="array" ref="C720">AVERAGE(IF( [1]!tabla1[ACT_ID] = A720, [1]!tabla1[NIVEL]))</f>
        <v>#REF!</v>
      </c>
      <c r="D720" s="7" t="e">
        <f t="array" ref="D720">MEDIAN(IF( [1]!tabla1[ACT_ID] = A720, [1]!tabla1[NIVEL]))</f>
        <v>#REF!</v>
      </c>
      <c r="E720" s="7" t="e">
        <f t="array" ref="E720">STDEV(IF( [1]!tabla1[ACT_ID] = A720, [1]!tabla1[NIVEL]))</f>
        <v>#REF!</v>
      </c>
      <c r="F720" s="8" t="e">
        <f t="array" ref="F720">AVERAGE(IF( [1]!tabla1[ACT_ID] = A720, [1]!tabla1[NO_UTILIZADO]))</f>
        <v>#REF!</v>
      </c>
      <c r="G720">
        <f t="array" ref="G720">COUNT(IF( [1]!tabla1[ACT_ID] = A720, [1]!tabla1[FECHA_DESPACHO]))</f>
        <v>0</v>
      </c>
      <c r="H720" s="2" t="e">
        <f t="shared" si="33"/>
        <v>#REF!</v>
      </c>
      <c r="I720" s="7" t="e">
        <f t="shared" si="34"/>
        <v>#REF!</v>
      </c>
      <c r="J720" s="7" t="e">
        <f t="shared" si="35"/>
        <v>#REF!</v>
      </c>
      <c r="K720" s="9">
        <v>0.5</v>
      </c>
      <c r="L720" s="9"/>
    </row>
    <row r="721" spans="1:12" x14ac:dyDescent="0.25">
      <c r="A721">
        <v>3941</v>
      </c>
      <c r="B721" s="7" t="e">
        <f t="array" ref="B721">MAX(IF( [1]!tabla1[ACT_ID] = A721, [1]!tabla1[max_carga]))</f>
        <v>#REF!</v>
      </c>
      <c r="C721" s="7" t="e">
        <f t="array" ref="C721">AVERAGE(IF( [1]!tabla1[ACT_ID] = A721, [1]!tabla1[NIVEL]))</f>
        <v>#REF!</v>
      </c>
      <c r="D721" s="7" t="e">
        <f t="array" ref="D721">MEDIAN(IF( [1]!tabla1[ACT_ID] = A721, [1]!tabla1[NIVEL]))</f>
        <v>#REF!</v>
      </c>
      <c r="E721" s="7" t="e">
        <f t="array" ref="E721">STDEV(IF( [1]!tabla1[ACT_ID] = A721, [1]!tabla1[NIVEL]))</f>
        <v>#REF!</v>
      </c>
      <c r="F721" s="8" t="e">
        <f t="array" ref="F721">AVERAGE(IF( [1]!tabla1[ACT_ID] = A721, [1]!tabla1[NO_UTILIZADO]))</f>
        <v>#REF!</v>
      </c>
      <c r="G721">
        <f t="array" ref="G721">COUNT(IF( [1]!tabla1[ACT_ID] = A721, [1]!tabla1[FECHA_DESPACHO]))</f>
        <v>0</v>
      </c>
      <c r="H721" s="2" t="e">
        <f t="shared" si="33"/>
        <v>#REF!</v>
      </c>
      <c r="I721" s="7" t="e">
        <f t="shared" si="34"/>
        <v>#REF!</v>
      </c>
      <c r="J721" s="7" t="e">
        <f t="shared" si="35"/>
        <v>#REF!</v>
      </c>
      <c r="K721" s="9">
        <v>0.5</v>
      </c>
      <c r="L721" s="9"/>
    </row>
    <row r="722" spans="1:12" x14ac:dyDescent="0.25">
      <c r="A722">
        <v>39412</v>
      </c>
      <c r="B722" s="7" t="e">
        <f t="array" ref="B722">MAX(IF( [1]!tabla1[ACT_ID] = A722, [1]!tabla1[max_carga]))</f>
        <v>#REF!</v>
      </c>
      <c r="C722" s="7" t="e">
        <f t="array" ref="C722">AVERAGE(IF( [1]!tabla1[ACT_ID] = A722, [1]!tabla1[NIVEL]))</f>
        <v>#REF!</v>
      </c>
      <c r="D722" s="7" t="e">
        <f t="array" ref="D722">MEDIAN(IF( [1]!tabla1[ACT_ID] = A722, [1]!tabla1[NIVEL]))</f>
        <v>#REF!</v>
      </c>
      <c r="E722" s="7" t="e">
        <f t="array" ref="E722">STDEV(IF( [1]!tabla1[ACT_ID] = A722, [1]!tabla1[NIVEL]))</f>
        <v>#REF!</v>
      </c>
      <c r="F722" s="8" t="e">
        <f t="array" ref="F722">AVERAGE(IF( [1]!tabla1[ACT_ID] = A722, [1]!tabla1[NO_UTILIZADO]))</f>
        <v>#REF!</v>
      </c>
      <c r="G722">
        <f t="array" ref="G722">COUNT(IF( [1]!tabla1[ACT_ID] = A722, [1]!tabla1[FECHA_DESPACHO]))</f>
        <v>0</v>
      </c>
      <c r="H722" s="2" t="e">
        <f t="shared" si="33"/>
        <v>#REF!</v>
      </c>
      <c r="I722" s="7" t="e">
        <f t="shared" si="34"/>
        <v>#REF!</v>
      </c>
      <c r="J722" s="7" t="e">
        <f t="shared" si="35"/>
        <v>#REF!</v>
      </c>
      <c r="K722" s="9">
        <v>0.5</v>
      </c>
      <c r="L722" s="9"/>
    </row>
    <row r="723" spans="1:12" x14ac:dyDescent="0.25">
      <c r="A723">
        <v>39414</v>
      </c>
      <c r="B723" s="7" t="e">
        <f t="array" ref="B723">MAX(IF( [1]!tabla1[ACT_ID] = A723, [1]!tabla1[max_carga]))</f>
        <v>#REF!</v>
      </c>
      <c r="C723" s="7" t="e">
        <f t="array" ref="C723">AVERAGE(IF( [1]!tabla1[ACT_ID] = A723, [1]!tabla1[NIVEL]))</f>
        <v>#REF!</v>
      </c>
      <c r="D723" s="7" t="e">
        <f t="array" ref="D723">MEDIAN(IF( [1]!tabla1[ACT_ID] = A723, [1]!tabla1[NIVEL]))</f>
        <v>#REF!</v>
      </c>
      <c r="E723" s="7" t="e">
        <f t="array" ref="E723">STDEV(IF( [1]!tabla1[ACT_ID] = A723, [1]!tabla1[NIVEL]))</f>
        <v>#REF!</v>
      </c>
      <c r="F723" s="8" t="e">
        <f t="array" ref="F723">AVERAGE(IF( [1]!tabla1[ACT_ID] = A723, [1]!tabla1[NO_UTILIZADO]))</f>
        <v>#REF!</v>
      </c>
      <c r="G723">
        <f t="array" ref="G723">COUNT(IF( [1]!tabla1[ACT_ID] = A723, [1]!tabla1[FECHA_DESPACHO]))</f>
        <v>0</v>
      </c>
      <c r="H723" s="2" t="e">
        <f t="shared" si="33"/>
        <v>#REF!</v>
      </c>
      <c r="I723" s="7" t="e">
        <f t="shared" si="34"/>
        <v>#REF!</v>
      </c>
      <c r="J723" s="7" t="e">
        <f t="shared" si="35"/>
        <v>#REF!</v>
      </c>
      <c r="K723" s="9">
        <v>0.5</v>
      </c>
      <c r="L723" s="9"/>
    </row>
    <row r="724" spans="1:12" x14ac:dyDescent="0.25">
      <c r="A724">
        <v>39419</v>
      </c>
      <c r="B724" s="7" t="e">
        <f t="array" ref="B724">MAX(IF( [1]!tabla1[ACT_ID] = A724, [1]!tabla1[max_carga]))</f>
        <v>#REF!</v>
      </c>
      <c r="C724" s="7" t="e">
        <f t="array" ref="C724">AVERAGE(IF( [1]!tabla1[ACT_ID] = A724, [1]!tabla1[NIVEL]))</f>
        <v>#REF!</v>
      </c>
      <c r="D724" s="7" t="e">
        <f t="array" ref="D724">MEDIAN(IF( [1]!tabla1[ACT_ID] = A724, [1]!tabla1[NIVEL]))</f>
        <v>#REF!</v>
      </c>
      <c r="E724" s="7" t="e">
        <f t="array" ref="E724">STDEV(IF( [1]!tabla1[ACT_ID] = A724, [1]!tabla1[NIVEL]))</f>
        <v>#REF!</v>
      </c>
      <c r="F724" s="8" t="e">
        <f t="array" ref="F724">AVERAGE(IF( [1]!tabla1[ACT_ID] = A724, [1]!tabla1[NO_UTILIZADO]))</f>
        <v>#REF!</v>
      </c>
      <c r="G724">
        <f t="array" ref="G724">COUNT(IF( [1]!tabla1[ACT_ID] = A724, [1]!tabla1[FECHA_DESPACHO]))</f>
        <v>0</v>
      </c>
      <c r="H724" s="2" t="e">
        <f t="shared" si="33"/>
        <v>#REF!</v>
      </c>
      <c r="I724" s="7" t="e">
        <f t="shared" si="34"/>
        <v>#REF!</v>
      </c>
      <c r="J724" s="7" t="e">
        <f t="shared" si="35"/>
        <v>#REF!</v>
      </c>
      <c r="K724" s="9">
        <v>0.5</v>
      </c>
      <c r="L724" s="9"/>
    </row>
    <row r="725" spans="1:12" x14ac:dyDescent="0.25">
      <c r="A725">
        <v>3942</v>
      </c>
      <c r="B725" s="7" t="e">
        <f t="array" ref="B725">MAX(IF( [1]!tabla1[ACT_ID] = A725, [1]!tabla1[max_carga]))</f>
        <v>#REF!</v>
      </c>
      <c r="C725" s="7" t="e">
        <f t="array" ref="C725">AVERAGE(IF( [1]!tabla1[ACT_ID] = A725, [1]!tabla1[NIVEL]))</f>
        <v>#REF!</v>
      </c>
      <c r="D725" s="7" t="e">
        <f t="array" ref="D725">MEDIAN(IF( [1]!tabla1[ACT_ID] = A725, [1]!tabla1[NIVEL]))</f>
        <v>#REF!</v>
      </c>
      <c r="E725" s="7" t="e">
        <f t="array" ref="E725">STDEV(IF( [1]!tabla1[ACT_ID] = A725, [1]!tabla1[NIVEL]))</f>
        <v>#REF!</v>
      </c>
      <c r="F725" s="8" t="e">
        <f t="array" ref="F725">AVERAGE(IF( [1]!tabla1[ACT_ID] = A725, [1]!tabla1[NO_UTILIZADO]))</f>
        <v>#REF!</v>
      </c>
      <c r="G725">
        <f t="array" ref="G725">COUNT(IF( [1]!tabla1[ACT_ID] = A725, [1]!tabla1[FECHA_DESPACHO]))</f>
        <v>0</v>
      </c>
      <c r="H725" s="2" t="e">
        <f t="shared" si="33"/>
        <v>#REF!</v>
      </c>
      <c r="I725" s="7" t="e">
        <f t="shared" si="34"/>
        <v>#REF!</v>
      </c>
      <c r="J725" s="7" t="e">
        <f t="shared" si="35"/>
        <v>#REF!</v>
      </c>
      <c r="K725" s="9">
        <v>0.5</v>
      </c>
      <c r="L725" s="9"/>
    </row>
    <row r="726" spans="1:12" x14ac:dyDescent="0.25">
      <c r="A726">
        <v>39420</v>
      </c>
      <c r="B726" s="7" t="e">
        <f t="array" ref="B726">MAX(IF( [1]!tabla1[ACT_ID] = A726, [1]!tabla1[max_carga]))</f>
        <v>#REF!</v>
      </c>
      <c r="C726" s="7" t="e">
        <f t="array" ref="C726">AVERAGE(IF( [1]!tabla1[ACT_ID] = A726, [1]!tabla1[NIVEL]))</f>
        <v>#REF!</v>
      </c>
      <c r="D726" s="7" t="e">
        <f t="array" ref="D726">MEDIAN(IF( [1]!tabla1[ACT_ID] = A726, [1]!tabla1[NIVEL]))</f>
        <v>#REF!</v>
      </c>
      <c r="E726" s="7" t="e">
        <f t="array" ref="E726">STDEV(IF( [1]!tabla1[ACT_ID] = A726, [1]!tabla1[NIVEL]))</f>
        <v>#REF!</v>
      </c>
      <c r="F726" s="8" t="e">
        <f t="array" ref="F726">AVERAGE(IF( [1]!tabla1[ACT_ID] = A726, [1]!tabla1[NO_UTILIZADO]))</f>
        <v>#REF!</v>
      </c>
      <c r="G726">
        <f t="array" ref="G726">COUNT(IF( [1]!tabla1[ACT_ID] = A726, [1]!tabla1[FECHA_DESPACHO]))</f>
        <v>0</v>
      </c>
      <c r="H726" s="2" t="e">
        <f t="shared" si="33"/>
        <v>#REF!</v>
      </c>
      <c r="I726" s="7" t="e">
        <f t="shared" si="34"/>
        <v>#REF!</v>
      </c>
      <c r="J726" s="7" t="e">
        <f t="shared" si="35"/>
        <v>#REF!</v>
      </c>
      <c r="K726" s="9">
        <v>0.5</v>
      </c>
      <c r="L726" s="9"/>
    </row>
    <row r="727" spans="1:12" x14ac:dyDescent="0.25">
      <c r="A727">
        <v>39421</v>
      </c>
      <c r="B727" s="7" t="e">
        <f t="array" ref="B727">MAX(IF( [1]!tabla1[ACT_ID] = A727, [1]!tabla1[max_carga]))</f>
        <v>#REF!</v>
      </c>
      <c r="C727" s="7" t="e">
        <f t="array" ref="C727">AVERAGE(IF( [1]!tabla1[ACT_ID] = A727, [1]!tabla1[NIVEL]))</f>
        <v>#REF!</v>
      </c>
      <c r="D727" s="7" t="e">
        <f t="array" ref="D727">MEDIAN(IF( [1]!tabla1[ACT_ID] = A727, [1]!tabla1[NIVEL]))</f>
        <v>#REF!</v>
      </c>
      <c r="E727" s="7" t="e">
        <f t="array" ref="E727">STDEV(IF( [1]!tabla1[ACT_ID] = A727, [1]!tabla1[NIVEL]))</f>
        <v>#REF!</v>
      </c>
      <c r="F727" s="8" t="e">
        <f t="array" ref="F727">AVERAGE(IF( [1]!tabla1[ACT_ID] = A727, [1]!tabla1[NO_UTILIZADO]))</f>
        <v>#REF!</v>
      </c>
      <c r="G727">
        <f t="array" ref="G727">COUNT(IF( [1]!tabla1[ACT_ID] = A727, [1]!tabla1[FECHA_DESPACHO]))</f>
        <v>0</v>
      </c>
      <c r="H727" s="2" t="e">
        <f t="shared" si="33"/>
        <v>#REF!</v>
      </c>
      <c r="I727" s="7" t="e">
        <f t="shared" si="34"/>
        <v>#REF!</v>
      </c>
      <c r="J727" s="7" t="e">
        <f t="shared" si="35"/>
        <v>#REF!</v>
      </c>
      <c r="K727" s="9">
        <v>0.5</v>
      </c>
      <c r="L727" s="9"/>
    </row>
    <row r="728" spans="1:12" x14ac:dyDescent="0.25">
      <c r="A728">
        <v>39422</v>
      </c>
      <c r="B728" s="7" t="e">
        <f t="array" ref="B728">MAX(IF( [1]!tabla1[ACT_ID] = A728, [1]!tabla1[max_carga]))</f>
        <v>#REF!</v>
      </c>
      <c r="C728" s="7" t="e">
        <f t="array" ref="C728">AVERAGE(IF( [1]!tabla1[ACT_ID] = A728, [1]!tabla1[NIVEL]))</f>
        <v>#REF!</v>
      </c>
      <c r="D728" s="7" t="e">
        <f t="array" ref="D728">MEDIAN(IF( [1]!tabla1[ACT_ID] = A728, [1]!tabla1[NIVEL]))</f>
        <v>#REF!</v>
      </c>
      <c r="E728" s="7" t="e">
        <f t="array" ref="E728">STDEV(IF( [1]!tabla1[ACT_ID] = A728, [1]!tabla1[NIVEL]))</f>
        <v>#REF!</v>
      </c>
      <c r="F728" s="8" t="e">
        <f t="array" ref="F728">AVERAGE(IF( [1]!tabla1[ACT_ID] = A728, [1]!tabla1[NO_UTILIZADO]))</f>
        <v>#REF!</v>
      </c>
      <c r="G728">
        <f t="array" ref="G728">COUNT(IF( [1]!tabla1[ACT_ID] = A728, [1]!tabla1[FECHA_DESPACHO]))</f>
        <v>0</v>
      </c>
      <c r="H728" s="2" t="e">
        <f t="shared" si="33"/>
        <v>#REF!</v>
      </c>
      <c r="I728" s="7" t="e">
        <f t="shared" si="34"/>
        <v>#REF!</v>
      </c>
      <c r="J728" s="7" t="e">
        <f t="shared" si="35"/>
        <v>#REF!</v>
      </c>
      <c r="K728" s="9">
        <v>0.5</v>
      </c>
      <c r="L728" s="9"/>
    </row>
    <row r="729" spans="1:12" x14ac:dyDescent="0.25">
      <c r="A729">
        <v>39423</v>
      </c>
      <c r="B729" s="7" t="e">
        <f t="array" ref="B729">MAX(IF( [1]!tabla1[ACT_ID] = A729, [1]!tabla1[max_carga]))</f>
        <v>#REF!</v>
      </c>
      <c r="C729" s="7" t="e">
        <f t="array" ref="C729">AVERAGE(IF( [1]!tabla1[ACT_ID] = A729, [1]!tabla1[NIVEL]))</f>
        <v>#REF!</v>
      </c>
      <c r="D729" s="7" t="e">
        <f t="array" ref="D729">MEDIAN(IF( [1]!tabla1[ACT_ID] = A729, [1]!tabla1[NIVEL]))</f>
        <v>#REF!</v>
      </c>
      <c r="E729" s="7" t="e">
        <f t="array" ref="E729">STDEV(IF( [1]!tabla1[ACT_ID] = A729, [1]!tabla1[NIVEL]))</f>
        <v>#REF!</v>
      </c>
      <c r="F729" s="8" t="e">
        <f t="array" ref="F729">AVERAGE(IF( [1]!tabla1[ACT_ID] = A729, [1]!tabla1[NO_UTILIZADO]))</f>
        <v>#REF!</v>
      </c>
      <c r="G729">
        <f t="array" ref="G729">COUNT(IF( [1]!tabla1[ACT_ID] = A729, [1]!tabla1[FECHA_DESPACHO]))</f>
        <v>0</v>
      </c>
      <c r="H729" s="2" t="e">
        <f t="shared" si="33"/>
        <v>#REF!</v>
      </c>
      <c r="I729" s="7" t="e">
        <f t="shared" si="34"/>
        <v>#REF!</v>
      </c>
      <c r="J729" s="7" t="e">
        <f t="shared" si="35"/>
        <v>#REF!</v>
      </c>
      <c r="K729" s="9">
        <v>0.5</v>
      </c>
      <c r="L729" s="9"/>
    </row>
    <row r="730" spans="1:12" x14ac:dyDescent="0.25">
      <c r="A730">
        <v>39424</v>
      </c>
      <c r="B730" s="7" t="e">
        <f t="array" ref="B730">MAX(IF( [1]!tabla1[ACT_ID] = A730, [1]!tabla1[max_carga]))</f>
        <v>#REF!</v>
      </c>
      <c r="C730" s="7" t="e">
        <f t="array" ref="C730">AVERAGE(IF( [1]!tabla1[ACT_ID] = A730, [1]!tabla1[NIVEL]))</f>
        <v>#REF!</v>
      </c>
      <c r="D730" s="7" t="e">
        <f t="array" ref="D730">MEDIAN(IF( [1]!tabla1[ACT_ID] = A730, [1]!tabla1[NIVEL]))</f>
        <v>#REF!</v>
      </c>
      <c r="E730" s="7" t="e">
        <f t="array" ref="E730">STDEV(IF( [1]!tabla1[ACT_ID] = A730, [1]!tabla1[NIVEL]))</f>
        <v>#REF!</v>
      </c>
      <c r="F730" s="8" t="e">
        <f t="array" ref="F730">AVERAGE(IF( [1]!tabla1[ACT_ID] = A730, [1]!tabla1[NO_UTILIZADO]))</f>
        <v>#REF!</v>
      </c>
      <c r="G730">
        <f t="array" ref="G730">COUNT(IF( [1]!tabla1[ACT_ID] = A730, [1]!tabla1[FECHA_DESPACHO]))</f>
        <v>0</v>
      </c>
      <c r="H730" s="2" t="e">
        <f t="shared" si="33"/>
        <v>#REF!</v>
      </c>
      <c r="I730" s="7" t="e">
        <f t="shared" si="34"/>
        <v>#REF!</v>
      </c>
      <c r="J730" s="7" t="e">
        <f t="shared" si="35"/>
        <v>#REF!</v>
      </c>
      <c r="K730" s="9">
        <v>0.5</v>
      </c>
      <c r="L730" s="9"/>
    </row>
    <row r="731" spans="1:12" x14ac:dyDescent="0.25">
      <c r="A731">
        <v>39425</v>
      </c>
      <c r="B731" s="7" t="e">
        <f t="array" ref="B731">MAX(IF( [1]!tabla1[ACT_ID] = A731, [1]!tabla1[max_carga]))</f>
        <v>#REF!</v>
      </c>
      <c r="C731" s="7" t="e">
        <f t="array" ref="C731">AVERAGE(IF( [1]!tabla1[ACT_ID] = A731, [1]!tabla1[NIVEL]))</f>
        <v>#REF!</v>
      </c>
      <c r="D731" s="7" t="e">
        <f t="array" ref="D731">MEDIAN(IF( [1]!tabla1[ACT_ID] = A731, [1]!tabla1[NIVEL]))</f>
        <v>#REF!</v>
      </c>
      <c r="E731" s="7" t="e">
        <f t="array" ref="E731">STDEV(IF( [1]!tabla1[ACT_ID] = A731, [1]!tabla1[NIVEL]))</f>
        <v>#REF!</v>
      </c>
      <c r="F731" s="8" t="e">
        <f t="array" ref="F731">AVERAGE(IF( [1]!tabla1[ACT_ID] = A731, [1]!tabla1[NO_UTILIZADO]))</f>
        <v>#REF!</v>
      </c>
      <c r="G731">
        <f t="array" ref="G731">COUNT(IF( [1]!tabla1[ACT_ID] = A731, [1]!tabla1[FECHA_DESPACHO]))</f>
        <v>0</v>
      </c>
      <c r="H731" s="2" t="e">
        <f t="shared" si="33"/>
        <v>#REF!</v>
      </c>
      <c r="I731" s="7" t="e">
        <f t="shared" si="34"/>
        <v>#REF!</v>
      </c>
      <c r="J731" s="7" t="e">
        <f t="shared" si="35"/>
        <v>#REF!</v>
      </c>
      <c r="K731" s="9">
        <v>0.5</v>
      </c>
      <c r="L731" s="9"/>
    </row>
    <row r="732" spans="1:12" x14ac:dyDescent="0.25">
      <c r="A732">
        <v>39426</v>
      </c>
      <c r="B732" s="7" t="e">
        <f t="array" ref="B732">MAX(IF( [1]!tabla1[ACT_ID] = A732, [1]!tabla1[max_carga]))</f>
        <v>#REF!</v>
      </c>
      <c r="C732" s="7" t="e">
        <f t="array" ref="C732">AVERAGE(IF( [1]!tabla1[ACT_ID] = A732, [1]!tabla1[NIVEL]))</f>
        <v>#REF!</v>
      </c>
      <c r="D732" s="7" t="e">
        <f t="array" ref="D732">MEDIAN(IF( [1]!tabla1[ACT_ID] = A732, [1]!tabla1[NIVEL]))</f>
        <v>#REF!</v>
      </c>
      <c r="E732" s="7" t="e">
        <f t="array" ref="E732">STDEV(IF( [1]!tabla1[ACT_ID] = A732, [1]!tabla1[NIVEL]))</f>
        <v>#REF!</v>
      </c>
      <c r="F732" s="8" t="e">
        <f t="array" ref="F732">AVERAGE(IF( [1]!tabla1[ACT_ID] = A732, [1]!tabla1[NO_UTILIZADO]))</f>
        <v>#REF!</v>
      </c>
      <c r="G732">
        <f t="array" ref="G732">COUNT(IF( [1]!tabla1[ACT_ID] = A732, [1]!tabla1[FECHA_DESPACHO]))</f>
        <v>0</v>
      </c>
      <c r="H732" s="2" t="e">
        <f t="shared" si="33"/>
        <v>#REF!</v>
      </c>
      <c r="I732" s="7" t="e">
        <f t="shared" si="34"/>
        <v>#REF!</v>
      </c>
      <c r="J732" s="7" t="e">
        <f t="shared" si="35"/>
        <v>#REF!</v>
      </c>
      <c r="K732" s="9">
        <v>0.5</v>
      </c>
      <c r="L732" s="9"/>
    </row>
    <row r="733" spans="1:12" x14ac:dyDescent="0.25">
      <c r="A733">
        <v>39427</v>
      </c>
      <c r="B733" s="7" t="e">
        <f t="array" ref="B733">MAX(IF( [1]!tabla1[ACT_ID] = A733, [1]!tabla1[max_carga]))</f>
        <v>#REF!</v>
      </c>
      <c r="C733" s="7" t="e">
        <f t="array" ref="C733">AVERAGE(IF( [1]!tabla1[ACT_ID] = A733, [1]!tabla1[NIVEL]))</f>
        <v>#REF!</v>
      </c>
      <c r="D733" s="7" t="e">
        <f t="array" ref="D733">MEDIAN(IF( [1]!tabla1[ACT_ID] = A733, [1]!tabla1[NIVEL]))</f>
        <v>#REF!</v>
      </c>
      <c r="E733" s="7" t="e">
        <f t="array" ref="E733">STDEV(IF( [1]!tabla1[ACT_ID] = A733, [1]!tabla1[NIVEL]))</f>
        <v>#REF!</v>
      </c>
      <c r="F733" s="8" t="e">
        <f t="array" ref="F733">AVERAGE(IF( [1]!tabla1[ACT_ID] = A733, [1]!tabla1[NO_UTILIZADO]))</f>
        <v>#REF!</v>
      </c>
      <c r="G733">
        <f t="array" ref="G733">COUNT(IF( [1]!tabla1[ACT_ID] = A733, [1]!tabla1[FECHA_DESPACHO]))</f>
        <v>0</v>
      </c>
      <c r="H733" s="2" t="e">
        <f t="shared" si="33"/>
        <v>#REF!</v>
      </c>
      <c r="I733" s="7" t="e">
        <f t="shared" si="34"/>
        <v>#REF!</v>
      </c>
      <c r="J733" s="7" t="e">
        <f t="shared" si="35"/>
        <v>#REF!</v>
      </c>
      <c r="K733" s="9">
        <v>0.5</v>
      </c>
      <c r="L733" s="9"/>
    </row>
    <row r="734" spans="1:12" x14ac:dyDescent="0.25">
      <c r="A734">
        <v>3943</v>
      </c>
      <c r="B734" s="7" t="e">
        <f t="array" ref="B734">MAX(IF( [1]!tabla1[ACT_ID] = A734, [1]!tabla1[max_carga]))</f>
        <v>#REF!</v>
      </c>
      <c r="C734" s="7" t="e">
        <f t="array" ref="C734">AVERAGE(IF( [1]!tabla1[ACT_ID] = A734, [1]!tabla1[NIVEL]))</f>
        <v>#REF!</v>
      </c>
      <c r="D734" s="7" t="e">
        <f t="array" ref="D734">MEDIAN(IF( [1]!tabla1[ACT_ID] = A734, [1]!tabla1[NIVEL]))</f>
        <v>#REF!</v>
      </c>
      <c r="E734" s="7" t="e">
        <f t="array" ref="E734">STDEV(IF( [1]!tabla1[ACT_ID] = A734, [1]!tabla1[NIVEL]))</f>
        <v>#REF!</v>
      </c>
      <c r="F734" s="8" t="e">
        <f t="array" ref="F734">AVERAGE(IF( [1]!tabla1[ACT_ID] = A734, [1]!tabla1[NO_UTILIZADO]))</f>
        <v>#REF!</v>
      </c>
      <c r="G734">
        <f t="array" ref="G734">COUNT(IF( [1]!tabla1[ACT_ID] = A734, [1]!tabla1[FECHA_DESPACHO]))</f>
        <v>0</v>
      </c>
      <c r="H734" s="2" t="e">
        <f t="shared" si="33"/>
        <v>#REF!</v>
      </c>
      <c r="I734" s="7" t="e">
        <f t="shared" si="34"/>
        <v>#REF!</v>
      </c>
      <c r="J734" s="7" t="e">
        <f t="shared" si="35"/>
        <v>#REF!</v>
      </c>
      <c r="K734" s="9">
        <v>0.5</v>
      </c>
      <c r="L734" s="9"/>
    </row>
    <row r="735" spans="1:12" x14ac:dyDescent="0.25">
      <c r="A735">
        <v>3944</v>
      </c>
      <c r="B735" s="7" t="e">
        <f t="array" ref="B735">MAX(IF( [1]!tabla1[ACT_ID] = A735, [1]!tabla1[max_carga]))</f>
        <v>#REF!</v>
      </c>
      <c r="C735" s="7" t="e">
        <f t="array" ref="C735">AVERAGE(IF( [1]!tabla1[ACT_ID] = A735, [1]!tabla1[NIVEL]))</f>
        <v>#REF!</v>
      </c>
      <c r="D735" s="7" t="e">
        <f t="array" ref="D735">MEDIAN(IF( [1]!tabla1[ACT_ID] = A735, [1]!tabla1[NIVEL]))</f>
        <v>#REF!</v>
      </c>
      <c r="E735" s="7" t="e">
        <f t="array" ref="E735">STDEV(IF( [1]!tabla1[ACT_ID] = A735, [1]!tabla1[NIVEL]))</f>
        <v>#REF!</v>
      </c>
      <c r="F735" s="8" t="e">
        <f t="array" ref="F735">AVERAGE(IF( [1]!tabla1[ACT_ID] = A735, [1]!tabla1[NO_UTILIZADO]))</f>
        <v>#REF!</v>
      </c>
      <c r="G735">
        <f t="array" ref="G735">COUNT(IF( [1]!tabla1[ACT_ID] = A735, [1]!tabla1[FECHA_DESPACHO]))</f>
        <v>0</v>
      </c>
      <c r="H735" s="2" t="e">
        <f t="shared" si="33"/>
        <v>#REF!</v>
      </c>
      <c r="I735" s="7" t="e">
        <f t="shared" si="34"/>
        <v>#REF!</v>
      </c>
      <c r="J735" s="7" t="e">
        <f t="shared" si="35"/>
        <v>#REF!</v>
      </c>
      <c r="K735" s="9">
        <v>0.5</v>
      </c>
      <c r="L735" s="9"/>
    </row>
    <row r="736" spans="1:12" x14ac:dyDescent="0.25">
      <c r="A736">
        <v>39610</v>
      </c>
      <c r="B736" s="7" t="e">
        <f t="array" ref="B736">MAX(IF( [1]!tabla1[ACT_ID] = A736, [1]!tabla1[max_carga]))</f>
        <v>#REF!</v>
      </c>
      <c r="C736" s="7" t="e">
        <f t="array" ref="C736">AVERAGE(IF( [1]!tabla1[ACT_ID] = A736, [1]!tabla1[NIVEL]))</f>
        <v>#REF!</v>
      </c>
      <c r="D736" s="7" t="e">
        <f t="array" ref="D736">MEDIAN(IF( [1]!tabla1[ACT_ID] = A736, [1]!tabla1[NIVEL]))</f>
        <v>#REF!</v>
      </c>
      <c r="E736" s="7" t="e">
        <f t="array" ref="E736">STDEV(IF( [1]!tabla1[ACT_ID] = A736, [1]!tabla1[NIVEL]))</f>
        <v>#REF!</v>
      </c>
      <c r="F736" s="8" t="e">
        <f t="array" ref="F736">AVERAGE(IF( [1]!tabla1[ACT_ID] = A736, [1]!tabla1[NO_UTILIZADO]))</f>
        <v>#REF!</v>
      </c>
      <c r="G736">
        <f t="array" ref="G736">COUNT(IF( [1]!tabla1[ACT_ID] = A736, [1]!tabla1[FECHA_DESPACHO]))</f>
        <v>0</v>
      </c>
      <c r="H736" s="2" t="e">
        <f t="shared" si="33"/>
        <v>#REF!</v>
      </c>
      <c r="I736" s="7" t="e">
        <f t="shared" si="34"/>
        <v>#REF!</v>
      </c>
      <c r="J736" s="7" t="e">
        <f t="shared" si="35"/>
        <v>#REF!</v>
      </c>
      <c r="K736" s="9">
        <v>0.5</v>
      </c>
      <c r="L736" s="9"/>
    </row>
    <row r="737" spans="1:12" x14ac:dyDescent="0.25">
      <c r="A737">
        <v>39615</v>
      </c>
      <c r="B737" s="7" t="e">
        <f t="array" ref="B737">MAX(IF( [1]!tabla1[ACT_ID] = A737, [1]!tabla1[max_carga]))</f>
        <v>#REF!</v>
      </c>
      <c r="C737" s="7" t="e">
        <f t="array" ref="C737">AVERAGE(IF( [1]!tabla1[ACT_ID] = A737, [1]!tabla1[NIVEL]))</f>
        <v>#REF!</v>
      </c>
      <c r="D737" s="7" t="e">
        <f t="array" ref="D737">MEDIAN(IF( [1]!tabla1[ACT_ID] = A737, [1]!tabla1[NIVEL]))</f>
        <v>#REF!</v>
      </c>
      <c r="E737" s="7" t="e">
        <f t="array" ref="E737">STDEV(IF( [1]!tabla1[ACT_ID] = A737, [1]!tabla1[NIVEL]))</f>
        <v>#REF!</v>
      </c>
      <c r="F737" s="8" t="e">
        <f t="array" ref="F737">AVERAGE(IF( [1]!tabla1[ACT_ID] = A737, [1]!tabla1[NO_UTILIZADO]))</f>
        <v>#REF!</v>
      </c>
      <c r="G737">
        <f t="array" ref="G737">COUNT(IF( [1]!tabla1[ACT_ID] = A737, [1]!tabla1[FECHA_DESPACHO]))</f>
        <v>0</v>
      </c>
      <c r="H737" s="2" t="e">
        <f t="shared" si="33"/>
        <v>#REF!</v>
      </c>
      <c r="I737" s="7" t="e">
        <f t="shared" si="34"/>
        <v>#REF!</v>
      </c>
      <c r="J737" s="7" t="e">
        <f t="shared" si="35"/>
        <v>#REF!</v>
      </c>
      <c r="K737" s="9">
        <v>0.5</v>
      </c>
      <c r="L737" s="9"/>
    </row>
    <row r="738" spans="1:12" x14ac:dyDescent="0.25">
      <c r="A738">
        <v>39619</v>
      </c>
      <c r="B738" s="7" t="e">
        <f t="array" ref="B738">MAX(IF( [1]!tabla1[ACT_ID] = A738, [1]!tabla1[max_carga]))</f>
        <v>#REF!</v>
      </c>
      <c r="C738" s="7" t="e">
        <f t="array" ref="C738">AVERAGE(IF( [1]!tabla1[ACT_ID] = A738, [1]!tabla1[NIVEL]))</f>
        <v>#REF!</v>
      </c>
      <c r="D738" s="7" t="e">
        <f t="array" ref="D738">MEDIAN(IF( [1]!tabla1[ACT_ID] = A738, [1]!tabla1[NIVEL]))</f>
        <v>#REF!</v>
      </c>
      <c r="E738" s="7" t="e">
        <f t="array" ref="E738">STDEV(IF( [1]!tabla1[ACT_ID] = A738, [1]!tabla1[NIVEL]))</f>
        <v>#REF!</v>
      </c>
      <c r="F738" s="8" t="e">
        <f t="array" ref="F738">AVERAGE(IF( [1]!tabla1[ACT_ID] = A738, [1]!tabla1[NO_UTILIZADO]))</f>
        <v>#REF!</v>
      </c>
      <c r="G738">
        <f t="array" ref="G738">COUNT(IF( [1]!tabla1[ACT_ID] = A738, [1]!tabla1[FECHA_DESPACHO]))</f>
        <v>0</v>
      </c>
      <c r="H738" s="2" t="e">
        <f t="shared" si="33"/>
        <v>#REF!</v>
      </c>
      <c r="I738" s="7" t="e">
        <f t="shared" si="34"/>
        <v>#REF!</v>
      </c>
      <c r="J738" s="7" t="e">
        <f t="shared" si="35"/>
        <v>#REF!</v>
      </c>
      <c r="K738" s="9">
        <v>0.5</v>
      </c>
      <c r="L738" s="9"/>
    </row>
    <row r="739" spans="1:12" x14ac:dyDescent="0.25">
      <c r="A739">
        <v>39623</v>
      </c>
      <c r="B739" s="7" t="e">
        <f t="array" ref="B739">MAX(IF( [1]!tabla1[ACT_ID] = A739, [1]!tabla1[max_carga]))</f>
        <v>#REF!</v>
      </c>
      <c r="C739" s="7" t="e">
        <f t="array" ref="C739">AVERAGE(IF( [1]!tabla1[ACT_ID] = A739, [1]!tabla1[NIVEL]))</f>
        <v>#REF!</v>
      </c>
      <c r="D739" s="7" t="e">
        <f t="array" ref="D739">MEDIAN(IF( [1]!tabla1[ACT_ID] = A739, [1]!tabla1[NIVEL]))</f>
        <v>#REF!</v>
      </c>
      <c r="E739" s="7" t="e">
        <f t="array" ref="E739">STDEV(IF( [1]!tabla1[ACT_ID] = A739, [1]!tabla1[NIVEL]))</f>
        <v>#REF!</v>
      </c>
      <c r="F739" s="8" t="e">
        <f t="array" ref="F739">AVERAGE(IF( [1]!tabla1[ACT_ID] = A739, [1]!tabla1[NO_UTILIZADO]))</f>
        <v>#REF!</v>
      </c>
      <c r="G739">
        <f t="array" ref="G739">COUNT(IF( [1]!tabla1[ACT_ID] = A739, [1]!tabla1[FECHA_DESPACHO]))</f>
        <v>0</v>
      </c>
      <c r="H739" s="2" t="e">
        <f t="shared" si="33"/>
        <v>#REF!</v>
      </c>
      <c r="I739" s="7" t="e">
        <f t="shared" si="34"/>
        <v>#REF!</v>
      </c>
      <c r="J739" s="7" t="e">
        <f t="shared" si="35"/>
        <v>#REF!</v>
      </c>
      <c r="K739" s="9">
        <v>0.5</v>
      </c>
      <c r="L739" s="9"/>
    </row>
    <row r="740" spans="1:12" x14ac:dyDescent="0.25">
      <c r="A740">
        <v>39624</v>
      </c>
      <c r="B740" s="7" t="e">
        <f t="array" ref="B740">MAX(IF( [1]!tabla1[ACT_ID] = A740, [1]!tabla1[max_carga]))</f>
        <v>#REF!</v>
      </c>
      <c r="C740" s="7" t="e">
        <f t="array" ref="C740">AVERAGE(IF( [1]!tabla1[ACT_ID] = A740, [1]!tabla1[NIVEL]))</f>
        <v>#REF!</v>
      </c>
      <c r="D740" s="7" t="e">
        <f t="array" ref="D740">MEDIAN(IF( [1]!tabla1[ACT_ID] = A740, [1]!tabla1[NIVEL]))</f>
        <v>#REF!</v>
      </c>
      <c r="E740" s="7" t="e">
        <f t="array" ref="E740">STDEV(IF( [1]!tabla1[ACT_ID] = A740, [1]!tabla1[NIVEL]))</f>
        <v>#REF!</v>
      </c>
      <c r="F740" s="8" t="e">
        <f t="array" ref="F740">AVERAGE(IF( [1]!tabla1[ACT_ID] = A740, [1]!tabla1[NO_UTILIZADO]))</f>
        <v>#REF!</v>
      </c>
      <c r="G740">
        <f t="array" ref="G740">COUNT(IF( [1]!tabla1[ACT_ID] = A740, [1]!tabla1[FECHA_DESPACHO]))</f>
        <v>0</v>
      </c>
      <c r="H740" s="2" t="e">
        <f t="shared" si="33"/>
        <v>#REF!</v>
      </c>
      <c r="I740" s="7" t="e">
        <f t="shared" si="34"/>
        <v>#REF!</v>
      </c>
      <c r="J740" s="7" t="e">
        <f t="shared" si="35"/>
        <v>#REF!</v>
      </c>
      <c r="K740" s="9">
        <v>0.5</v>
      </c>
      <c r="L740" s="9"/>
    </row>
    <row r="741" spans="1:12" x14ac:dyDescent="0.25">
      <c r="A741">
        <v>3963</v>
      </c>
      <c r="B741" s="7" t="e">
        <f t="array" ref="B741">MAX(IF( [1]!tabla1[ACT_ID] = A741, [1]!tabla1[max_carga]))</f>
        <v>#REF!</v>
      </c>
      <c r="C741" s="7" t="e">
        <f t="array" ref="C741">AVERAGE(IF( [1]!tabla1[ACT_ID] = A741, [1]!tabla1[NIVEL]))</f>
        <v>#REF!</v>
      </c>
      <c r="D741" s="7" t="e">
        <f t="array" ref="D741">MEDIAN(IF( [1]!tabla1[ACT_ID] = A741, [1]!tabla1[NIVEL]))</f>
        <v>#REF!</v>
      </c>
      <c r="E741" s="7" t="e">
        <f t="array" ref="E741">STDEV(IF( [1]!tabla1[ACT_ID] = A741, [1]!tabla1[NIVEL]))</f>
        <v>#REF!</v>
      </c>
      <c r="F741" s="8" t="e">
        <f t="array" ref="F741">AVERAGE(IF( [1]!tabla1[ACT_ID] = A741, [1]!tabla1[NO_UTILIZADO]))</f>
        <v>#REF!</v>
      </c>
      <c r="G741">
        <f t="array" ref="G741">COUNT(IF( [1]!tabla1[ACT_ID] = A741, [1]!tabla1[FECHA_DESPACHO]))</f>
        <v>0</v>
      </c>
      <c r="H741" s="2" t="e">
        <f t="shared" si="33"/>
        <v>#REF!</v>
      </c>
      <c r="I741" s="7" t="e">
        <f t="shared" si="34"/>
        <v>#REF!</v>
      </c>
      <c r="J741" s="7" t="e">
        <f t="shared" si="35"/>
        <v>#REF!</v>
      </c>
      <c r="K741" s="9">
        <v>0.5</v>
      </c>
      <c r="L741" s="9"/>
    </row>
    <row r="742" spans="1:12" x14ac:dyDescent="0.25">
      <c r="A742">
        <v>39636</v>
      </c>
      <c r="B742" s="7" t="e">
        <f t="array" ref="B742">MAX(IF( [1]!tabla1[ACT_ID] = A742, [1]!tabla1[max_carga]))</f>
        <v>#REF!</v>
      </c>
      <c r="C742" s="7" t="e">
        <f t="array" ref="C742">AVERAGE(IF( [1]!tabla1[ACT_ID] = A742, [1]!tabla1[NIVEL]))</f>
        <v>#REF!</v>
      </c>
      <c r="D742" s="7" t="e">
        <f t="array" ref="D742">MEDIAN(IF( [1]!tabla1[ACT_ID] = A742, [1]!tabla1[NIVEL]))</f>
        <v>#REF!</v>
      </c>
      <c r="E742" s="7" t="e">
        <f t="array" ref="E742">STDEV(IF( [1]!tabla1[ACT_ID] = A742, [1]!tabla1[NIVEL]))</f>
        <v>#REF!</v>
      </c>
      <c r="F742" s="8" t="e">
        <f t="array" ref="F742">AVERAGE(IF( [1]!tabla1[ACT_ID] = A742, [1]!tabla1[NO_UTILIZADO]))</f>
        <v>#REF!</v>
      </c>
      <c r="G742">
        <f t="array" ref="G742">COUNT(IF( [1]!tabla1[ACT_ID] = A742, [1]!tabla1[FECHA_DESPACHO]))</f>
        <v>0</v>
      </c>
      <c r="H742" s="2" t="e">
        <f t="shared" si="33"/>
        <v>#REF!</v>
      </c>
      <c r="I742" s="7" t="e">
        <f t="shared" si="34"/>
        <v>#REF!</v>
      </c>
      <c r="J742" s="7" t="e">
        <f t="shared" si="35"/>
        <v>#REF!</v>
      </c>
      <c r="K742" s="9">
        <v>0.5</v>
      </c>
      <c r="L742" s="9"/>
    </row>
    <row r="743" spans="1:12" x14ac:dyDescent="0.25">
      <c r="A743">
        <v>3964</v>
      </c>
      <c r="B743" s="7" t="e">
        <f t="array" ref="B743">MAX(IF( [1]!tabla1[ACT_ID] = A743, [1]!tabla1[max_carga]))</f>
        <v>#REF!</v>
      </c>
      <c r="C743" s="7" t="e">
        <f t="array" ref="C743">AVERAGE(IF( [1]!tabla1[ACT_ID] = A743, [1]!tabla1[NIVEL]))</f>
        <v>#REF!</v>
      </c>
      <c r="D743" s="7" t="e">
        <f t="array" ref="D743">MEDIAN(IF( [1]!tabla1[ACT_ID] = A743, [1]!tabla1[NIVEL]))</f>
        <v>#REF!</v>
      </c>
      <c r="E743" s="7" t="e">
        <f t="array" ref="E743">STDEV(IF( [1]!tabla1[ACT_ID] = A743, [1]!tabla1[NIVEL]))</f>
        <v>#REF!</v>
      </c>
      <c r="F743" s="8" t="e">
        <f t="array" ref="F743">AVERAGE(IF( [1]!tabla1[ACT_ID] = A743, [1]!tabla1[NO_UTILIZADO]))</f>
        <v>#REF!</v>
      </c>
      <c r="G743">
        <f t="array" ref="G743">COUNT(IF( [1]!tabla1[ACT_ID] = A743, [1]!tabla1[FECHA_DESPACHO]))</f>
        <v>0</v>
      </c>
      <c r="H743" s="2" t="e">
        <f t="shared" si="33"/>
        <v>#REF!</v>
      </c>
      <c r="I743" s="7" t="e">
        <f t="shared" si="34"/>
        <v>#REF!</v>
      </c>
      <c r="J743" s="7" t="e">
        <f t="shared" si="35"/>
        <v>#REF!</v>
      </c>
      <c r="K743" s="9">
        <v>0.5</v>
      </c>
      <c r="L743" s="9"/>
    </row>
    <row r="744" spans="1:12" x14ac:dyDescent="0.25">
      <c r="A744">
        <v>39641</v>
      </c>
      <c r="B744" s="7" t="e">
        <f t="array" ref="B744">MAX(IF( [1]!tabla1[ACT_ID] = A744, [1]!tabla1[max_carga]))</f>
        <v>#REF!</v>
      </c>
      <c r="C744" s="7" t="e">
        <f t="array" ref="C744">AVERAGE(IF( [1]!tabla1[ACT_ID] = A744, [1]!tabla1[NIVEL]))</f>
        <v>#REF!</v>
      </c>
      <c r="D744" s="7" t="e">
        <f t="array" ref="D744">MEDIAN(IF( [1]!tabla1[ACT_ID] = A744, [1]!tabla1[NIVEL]))</f>
        <v>#REF!</v>
      </c>
      <c r="E744" s="7" t="e">
        <f t="array" ref="E744">STDEV(IF( [1]!tabla1[ACT_ID] = A744, [1]!tabla1[NIVEL]))</f>
        <v>#REF!</v>
      </c>
      <c r="F744" s="8" t="e">
        <f t="array" ref="F744">AVERAGE(IF( [1]!tabla1[ACT_ID] = A744, [1]!tabla1[NO_UTILIZADO]))</f>
        <v>#REF!</v>
      </c>
      <c r="G744">
        <f t="array" ref="G744">COUNT(IF( [1]!tabla1[ACT_ID] = A744, [1]!tabla1[FECHA_DESPACHO]))</f>
        <v>0</v>
      </c>
      <c r="H744" s="2" t="e">
        <f t="shared" si="33"/>
        <v>#REF!</v>
      </c>
      <c r="I744" s="7" t="e">
        <f t="shared" si="34"/>
        <v>#REF!</v>
      </c>
      <c r="J744" s="7" t="e">
        <f t="shared" si="35"/>
        <v>#REF!</v>
      </c>
      <c r="K744" s="9">
        <v>0.5</v>
      </c>
      <c r="L744" s="9"/>
    </row>
    <row r="745" spans="1:12" x14ac:dyDescent="0.25">
      <c r="A745">
        <v>39642</v>
      </c>
      <c r="B745" s="7" t="e">
        <f t="array" ref="B745">MAX(IF( [1]!tabla1[ACT_ID] = A745, [1]!tabla1[max_carga]))</f>
        <v>#REF!</v>
      </c>
      <c r="C745" s="7" t="e">
        <f t="array" ref="C745">AVERAGE(IF( [1]!tabla1[ACT_ID] = A745, [1]!tabla1[NIVEL]))</f>
        <v>#REF!</v>
      </c>
      <c r="D745" s="7" t="e">
        <f t="array" ref="D745">MEDIAN(IF( [1]!tabla1[ACT_ID] = A745, [1]!tabla1[NIVEL]))</f>
        <v>#REF!</v>
      </c>
      <c r="E745" s="7" t="e">
        <f t="array" ref="E745">STDEV(IF( [1]!tabla1[ACT_ID] = A745, [1]!tabla1[NIVEL]))</f>
        <v>#REF!</v>
      </c>
      <c r="F745" s="8" t="e">
        <f t="array" ref="F745">AVERAGE(IF( [1]!tabla1[ACT_ID] = A745, [1]!tabla1[NO_UTILIZADO]))</f>
        <v>#REF!</v>
      </c>
      <c r="G745">
        <f t="array" ref="G745">COUNT(IF( [1]!tabla1[ACT_ID] = A745, [1]!tabla1[FECHA_DESPACHO]))</f>
        <v>0</v>
      </c>
      <c r="H745" s="2" t="e">
        <f t="shared" si="33"/>
        <v>#REF!</v>
      </c>
      <c r="I745" s="7" t="e">
        <f t="shared" si="34"/>
        <v>#REF!</v>
      </c>
      <c r="J745" s="7" t="e">
        <f t="shared" si="35"/>
        <v>#REF!</v>
      </c>
      <c r="K745" s="9">
        <v>0.5</v>
      </c>
      <c r="L745" s="9"/>
    </row>
    <row r="746" spans="1:12" x14ac:dyDescent="0.25">
      <c r="A746">
        <v>3966</v>
      </c>
      <c r="B746" s="7" t="e">
        <f t="array" ref="B746">MAX(IF( [1]!tabla1[ACT_ID] = A746, [1]!tabla1[max_carga]))</f>
        <v>#REF!</v>
      </c>
      <c r="C746" s="7" t="e">
        <f t="array" ref="C746">AVERAGE(IF( [1]!tabla1[ACT_ID] = A746, [1]!tabla1[NIVEL]))</f>
        <v>#REF!</v>
      </c>
      <c r="D746" s="7" t="e">
        <f t="array" ref="D746">MEDIAN(IF( [1]!tabla1[ACT_ID] = A746, [1]!tabla1[NIVEL]))</f>
        <v>#REF!</v>
      </c>
      <c r="E746" s="7" t="e">
        <f t="array" ref="E746">STDEV(IF( [1]!tabla1[ACT_ID] = A746, [1]!tabla1[NIVEL]))</f>
        <v>#REF!</v>
      </c>
      <c r="F746" s="8" t="e">
        <f t="array" ref="F746">AVERAGE(IF( [1]!tabla1[ACT_ID] = A746, [1]!tabla1[NO_UTILIZADO]))</f>
        <v>#REF!</v>
      </c>
      <c r="G746">
        <f t="array" ref="G746">COUNT(IF( [1]!tabla1[ACT_ID] = A746, [1]!tabla1[FECHA_DESPACHO]))</f>
        <v>0</v>
      </c>
      <c r="H746" s="2" t="e">
        <f t="shared" si="33"/>
        <v>#REF!</v>
      </c>
      <c r="I746" s="7" t="e">
        <f t="shared" si="34"/>
        <v>#REF!</v>
      </c>
      <c r="J746" s="7" t="e">
        <f t="shared" si="35"/>
        <v>#REF!</v>
      </c>
      <c r="K746" s="9">
        <v>0.5</v>
      </c>
      <c r="L746" s="9"/>
    </row>
    <row r="747" spans="1:12" x14ac:dyDescent="0.25">
      <c r="A747">
        <v>3968</v>
      </c>
      <c r="B747" s="7" t="e">
        <f t="array" ref="B747">MAX(IF( [1]!tabla1[ACT_ID] = A747, [1]!tabla1[max_carga]))</f>
        <v>#REF!</v>
      </c>
      <c r="C747" s="7" t="e">
        <f t="array" ref="C747">AVERAGE(IF( [1]!tabla1[ACT_ID] = A747, [1]!tabla1[NIVEL]))</f>
        <v>#REF!</v>
      </c>
      <c r="D747" s="7" t="e">
        <f t="array" ref="D747">MEDIAN(IF( [1]!tabla1[ACT_ID] = A747, [1]!tabla1[NIVEL]))</f>
        <v>#REF!</v>
      </c>
      <c r="E747" s="7" t="e">
        <f t="array" ref="E747">STDEV(IF( [1]!tabla1[ACT_ID] = A747, [1]!tabla1[NIVEL]))</f>
        <v>#REF!</v>
      </c>
      <c r="F747" s="8" t="e">
        <f t="array" ref="F747">AVERAGE(IF( [1]!tabla1[ACT_ID] = A747, [1]!tabla1[NO_UTILIZADO]))</f>
        <v>#REF!</v>
      </c>
      <c r="G747">
        <f t="array" ref="G747">COUNT(IF( [1]!tabla1[ACT_ID] = A747, [1]!tabla1[FECHA_DESPACHO]))</f>
        <v>0</v>
      </c>
      <c r="H747" s="2" t="e">
        <f t="shared" si="33"/>
        <v>#REF!</v>
      </c>
      <c r="I747" s="7" t="e">
        <f t="shared" si="34"/>
        <v>#REF!</v>
      </c>
      <c r="J747" s="7" t="e">
        <f t="shared" si="35"/>
        <v>#REF!</v>
      </c>
      <c r="K747" s="9">
        <v>0.5</v>
      </c>
      <c r="L747" s="9"/>
    </row>
    <row r="748" spans="1:12" x14ac:dyDescent="0.25">
      <c r="A748">
        <v>3969</v>
      </c>
      <c r="B748" s="7" t="e">
        <f t="array" ref="B748">MAX(IF( [1]!tabla1[ACT_ID] = A748, [1]!tabla1[max_carga]))</f>
        <v>#REF!</v>
      </c>
      <c r="C748" s="7" t="e">
        <f t="array" ref="C748">AVERAGE(IF( [1]!tabla1[ACT_ID] = A748, [1]!tabla1[NIVEL]))</f>
        <v>#REF!</v>
      </c>
      <c r="D748" s="7" t="e">
        <f t="array" ref="D748">MEDIAN(IF( [1]!tabla1[ACT_ID] = A748, [1]!tabla1[NIVEL]))</f>
        <v>#REF!</v>
      </c>
      <c r="E748" s="7" t="e">
        <f t="array" ref="E748">STDEV(IF( [1]!tabla1[ACT_ID] = A748, [1]!tabla1[NIVEL]))</f>
        <v>#REF!</v>
      </c>
      <c r="F748" s="8" t="e">
        <f t="array" ref="F748">AVERAGE(IF( [1]!tabla1[ACT_ID] = A748, [1]!tabla1[NO_UTILIZADO]))</f>
        <v>#REF!</v>
      </c>
      <c r="G748">
        <f t="array" ref="G748">COUNT(IF( [1]!tabla1[ACT_ID] = A748, [1]!tabla1[FECHA_DESPACHO]))</f>
        <v>0</v>
      </c>
      <c r="H748" s="2" t="e">
        <f t="shared" si="33"/>
        <v>#REF!</v>
      </c>
      <c r="I748" s="7" t="e">
        <f t="shared" si="34"/>
        <v>#REF!</v>
      </c>
      <c r="J748" s="7" t="e">
        <f t="shared" si="35"/>
        <v>#REF!</v>
      </c>
      <c r="K748" s="9">
        <v>0.5</v>
      </c>
      <c r="L748" s="9"/>
    </row>
    <row r="749" spans="1:12" x14ac:dyDescent="0.25">
      <c r="A749">
        <v>3972</v>
      </c>
      <c r="B749" s="7" t="e">
        <f t="array" ref="B749">MAX(IF( [1]!tabla1[ACT_ID] = A749, [1]!tabla1[max_carga]))</f>
        <v>#REF!</v>
      </c>
      <c r="C749" s="7" t="e">
        <f t="array" ref="C749">AVERAGE(IF( [1]!tabla1[ACT_ID] = A749, [1]!tabla1[NIVEL]))</f>
        <v>#REF!</v>
      </c>
      <c r="D749" s="7" t="e">
        <f t="array" ref="D749">MEDIAN(IF( [1]!tabla1[ACT_ID] = A749, [1]!tabla1[NIVEL]))</f>
        <v>#REF!</v>
      </c>
      <c r="E749" s="7" t="e">
        <f t="array" ref="E749">STDEV(IF( [1]!tabla1[ACT_ID] = A749, [1]!tabla1[NIVEL]))</f>
        <v>#REF!</v>
      </c>
      <c r="F749" s="8" t="e">
        <f t="array" ref="F749">AVERAGE(IF( [1]!tabla1[ACT_ID] = A749, [1]!tabla1[NO_UTILIZADO]))</f>
        <v>#REF!</v>
      </c>
      <c r="G749">
        <f t="array" ref="G749">COUNT(IF( [1]!tabla1[ACT_ID] = A749, [1]!tabla1[FECHA_DESPACHO]))</f>
        <v>0</v>
      </c>
      <c r="H749" s="2" t="e">
        <f t="shared" si="33"/>
        <v>#REF!</v>
      </c>
      <c r="I749" s="7" t="e">
        <f t="shared" si="34"/>
        <v>#REF!</v>
      </c>
      <c r="J749" s="7" t="e">
        <f t="shared" si="35"/>
        <v>#REF!</v>
      </c>
      <c r="K749" s="9">
        <v>0.5</v>
      </c>
      <c r="L749" s="9"/>
    </row>
    <row r="750" spans="1:12" x14ac:dyDescent="0.25">
      <c r="A750">
        <v>3976</v>
      </c>
      <c r="B750" s="7" t="e">
        <f t="array" ref="B750">MAX(IF( [1]!tabla1[ACT_ID] = A750, [1]!tabla1[max_carga]))</f>
        <v>#REF!</v>
      </c>
      <c r="C750" s="7" t="e">
        <f t="array" ref="C750">AVERAGE(IF( [1]!tabla1[ACT_ID] = A750, [1]!tabla1[NIVEL]))</f>
        <v>#REF!</v>
      </c>
      <c r="D750" s="7" t="e">
        <f t="array" ref="D750">MEDIAN(IF( [1]!tabla1[ACT_ID] = A750, [1]!tabla1[NIVEL]))</f>
        <v>#REF!</v>
      </c>
      <c r="E750" s="7" t="e">
        <f t="array" ref="E750">STDEV(IF( [1]!tabla1[ACT_ID] = A750, [1]!tabla1[NIVEL]))</f>
        <v>#REF!</v>
      </c>
      <c r="F750" s="8" t="e">
        <f t="array" ref="F750">AVERAGE(IF( [1]!tabla1[ACT_ID] = A750, [1]!tabla1[NO_UTILIZADO]))</f>
        <v>#REF!</v>
      </c>
      <c r="G750">
        <f t="array" ref="G750">COUNT(IF( [1]!tabla1[ACT_ID] = A750, [1]!tabla1[FECHA_DESPACHO]))</f>
        <v>0</v>
      </c>
      <c r="H750" s="2" t="e">
        <f t="shared" si="33"/>
        <v>#REF!</v>
      </c>
      <c r="I750" s="7" t="e">
        <f t="shared" si="34"/>
        <v>#REF!</v>
      </c>
      <c r="J750" s="7" t="e">
        <f t="shared" si="35"/>
        <v>#REF!</v>
      </c>
      <c r="K750" s="9">
        <v>0.5</v>
      </c>
      <c r="L750" s="9"/>
    </row>
    <row r="751" spans="1:12" x14ac:dyDescent="0.25">
      <c r="A751">
        <v>3981</v>
      </c>
      <c r="B751" s="7" t="e">
        <f t="array" ref="B751">MAX(IF( [1]!tabla1[ACT_ID] = A751, [1]!tabla1[max_carga]))</f>
        <v>#REF!</v>
      </c>
      <c r="C751" s="7" t="e">
        <f t="array" ref="C751">AVERAGE(IF( [1]!tabla1[ACT_ID] = A751, [1]!tabla1[NIVEL]))</f>
        <v>#REF!</v>
      </c>
      <c r="D751" s="7" t="e">
        <f t="array" ref="D751">MEDIAN(IF( [1]!tabla1[ACT_ID] = A751, [1]!tabla1[NIVEL]))</f>
        <v>#REF!</v>
      </c>
      <c r="E751" s="7" t="e">
        <f t="array" ref="E751">STDEV(IF( [1]!tabla1[ACT_ID] = A751, [1]!tabla1[NIVEL]))</f>
        <v>#REF!</v>
      </c>
      <c r="F751" s="8" t="e">
        <f t="array" ref="F751">AVERAGE(IF( [1]!tabla1[ACT_ID] = A751, [1]!tabla1[NO_UTILIZADO]))</f>
        <v>#REF!</v>
      </c>
      <c r="G751">
        <f t="array" ref="G751">COUNT(IF( [1]!tabla1[ACT_ID] = A751, [1]!tabla1[FECHA_DESPACHO]))</f>
        <v>0</v>
      </c>
      <c r="H751" s="2" t="e">
        <f t="shared" si="33"/>
        <v>#REF!</v>
      </c>
      <c r="I751" s="7" t="e">
        <f t="shared" si="34"/>
        <v>#REF!</v>
      </c>
      <c r="J751" s="7" t="e">
        <f t="shared" si="35"/>
        <v>#REF!</v>
      </c>
      <c r="K751" s="9">
        <v>0.5</v>
      </c>
      <c r="L751" s="9"/>
    </row>
    <row r="752" spans="1:12" x14ac:dyDescent="0.25">
      <c r="A752">
        <v>39810</v>
      </c>
      <c r="B752" s="7" t="e">
        <f t="array" ref="B752">MAX(IF( [1]!tabla1[ACT_ID] = A752, [1]!tabla1[max_carga]))</f>
        <v>#REF!</v>
      </c>
      <c r="C752" s="7" t="e">
        <f t="array" ref="C752">AVERAGE(IF( [1]!tabla1[ACT_ID] = A752, [1]!tabla1[NIVEL]))</f>
        <v>#REF!</v>
      </c>
      <c r="D752" s="7" t="e">
        <f t="array" ref="D752">MEDIAN(IF( [1]!tabla1[ACT_ID] = A752, [1]!tabla1[NIVEL]))</f>
        <v>#REF!</v>
      </c>
      <c r="E752" s="7" t="e">
        <f t="array" ref="E752">STDEV(IF( [1]!tabla1[ACT_ID] = A752, [1]!tabla1[NIVEL]))</f>
        <v>#REF!</v>
      </c>
      <c r="F752" s="8" t="e">
        <f t="array" ref="F752">AVERAGE(IF( [1]!tabla1[ACT_ID] = A752, [1]!tabla1[NO_UTILIZADO]))</f>
        <v>#REF!</v>
      </c>
      <c r="G752">
        <f t="array" ref="G752">COUNT(IF( [1]!tabla1[ACT_ID] = A752, [1]!tabla1[FECHA_DESPACHO]))</f>
        <v>0</v>
      </c>
      <c r="H752" s="2" t="e">
        <f t="shared" si="33"/>
        <v>#REF!</v>
      </c>
      <c r="I752" s="7" t="e">
        <f t="shared" si="34"/>
        <v>#REF!</v>
      </c>
      <c r="J752" s="7" t="e">
        <f t="shared" si="35"/>
        <v>#REF!</v>
      </c>
      <c r="K752" s="9">
        <v>0.5</v>
      </c>
      <c r="L752" s="9"/>
    </row>
    <row r="753" spans="1:12" x14ac:dyDescent="0.25">
      <c r="A753">
        <v>39811</v>
      </c>
      <c r="B753" s="7" t="e">
        <f t="array" ref="B753">MAX(IF( [1]!tabla1[ACT_ID] = A753, [1]!tabla1[max_carga]))</f>
        <v>#REF!</v>
      </c>
      <c r="C753" s="7" t="e">
        <f t="array" ref="C753">AVERAGE(IF( [1]!tabla1[ACT_ID] = A753, [1]!tabla1[NIVEL]))</f>
        <v>#REF!</v>
      </c>
      <c r="D753" s="7" t="e">
        <f t="array" ref="D753">MEDIAN(IF( [1]!tabla1[ACT_ID] = A753, [1]!tabla1[NIVEL]))</f>
        <v>#REF!</v>
      </c>
      <c r="E753" s="7" t="e">
        <f t="array" ref="E753">STDEV(IF( [1]!tabla1[ACT_ID] = A753, [1]!tabla1[NIVEL]))</f>
        <v>#REF!</v>
      </c>
      <c r="F753" s="8" t="e">
        <f t="array" ref="F753">AVERAGE(IF( [1]!tabla1[ACT_ID] = A753, [1]!tabla1[NO_UTILIZADO]))</f>
        <v>#REF!</v>
      </c>
      <c r="G753">
        <f t="array" ref="G753">COUNT(IF( [1]!tabla1[ACT_ID] = A753, [1]!tabla1[FECHA_DESPACHO]))</f>
        <v>0</v>
      </c>
      <c r="H753" s="2" t="e">
        <f t="shared" si="33"/>
        <v>#REF!</v>
      </c>
      <c r="I753" s="7" t="e">
        <f t="shared" si="34"/>
        <v>#REF!</v>
      </c>
      <c r="J753" s="7" t="e">
        <f t="shared" si="35"/>
        <v>#REF!</v>
      </c>
      <c r="K753" s="9">
        <v>0.5</v>
      </c>
      <c r="L753" s="9"/>
    </row>
    <row r="754" spans="1:12" x14ac:dyDescent="0.25">
      <c r="A754">
        <v>39813</v>
      </c>
      <c r="B754" s="7" t="e">
        <f t="array" ref="B754">MAX(IF( [1]!tabla1[ACT_ID] = A754, [1]!tabla1[max_carga]))</f>
        <v>#REF!</v>
      </c>
      <c r="C754" s="7" t="e">
        <f t="array" ref="C754">AVERAGE(IF( [1]!tabla1[ACT_ID] = A754, [1]!tabla1[NIVEL]))</f>
        <v>#REF!</v>
      </c>
      <c r="D754" s="7" t="e">
        <f t="array" ref="D754">MEDIAN(IF( [1]!tabla1[ACT_ID] = A754, [1]!tabla1[NIVEL]))</f>
        <v>#REF!</v>
      </c>
      <c r="E754" s="7" t="e">
        <f t="array" ref="E754">STDEV(IF( [1]!tabla1[ACT_ID] = A754, [1]!tabla1[NIVEL]))</f>
        <v>#REF!</v>
      </c>
      <c r="F754" s="8" t="e">
        <f t="array" ref="F754">AVERAGE(IF( [1]!tabla1[ACT_ID] = A754, [1]!tabla1[NO_UTILIZADO]))</f>
        <v>#REF!</v>
      </c>
      <c r="G754">
        <f t="array" ref="G754">COUNT(IF( [1]!tabla1[ACT_ID] = A754, [1]!tabla1[FECHA_DESPACHO]))</f>
        <v>0</v>
      </c>
      <c r="H754" s="2" t="e">
        <f t="shared" si="33"/>
        <v>#REF!</v>
      </c>
      <c r="I754" s="7" t="e">
        <f t="shared" si="34"/>
        <v>#REF!</v>
      </c>
      <c r="J754" s="7" t="e">
        <f t="shared" si="35"/>
        <v>#REF!</v>
      </c>
      <c r="K754" s="9">
        <v>0.5</v>
      </c>
      <c r="L754" s="9"/>
    </row>
    <row r="755" spans="1:12" x14ac:dyDescent="0.25">
      <c r="A755">
        <v>39814</v>
      </c>
      <c r="B755" s="7" t="e">
        <f t="array" ref="B755">MAX(IF( [1]!tabla1[ACT_ID] = A755, [1]!tabla1[max_carga]))</f>
        <v>#REF!</v>
      </c>
      <c r="C755" s="7" t="e">
        <f t="array" ref="C755">AVERAGE(IF( [1]!tabla1[ACT_ID] = A755, [1]!tabla1[NIVEL]))</f>
        <v>#REF!</v>
      </c>
      <c r="D755" s="7" t="e">
        <f t="array" ref="D755">MEDIAN(IF( [1]!tabla1[ACT_ID] = A755, [1]!tabla1[NIVEL]))</f>
        <v>#REF!</v>
      </c>
      <c r="E755" s="7" t="e">
        <f t="array" ref="E755">STDEV(IF( [1]!tabla1[ACT_ID] = A755, [1]!tabla1[NIVEL]))</f>
        <v>#REF!</v>
      </c>
      <c r="F755" s="8" t="e">
        <f t="array" ref="F755">AVERAGE(IF( [1]!tabla1[ACT_ID] = A755, [1]!tabla1[NO_UTILIZADO]))</f>
        <v>#REF!</v>
      </c>
      <c r="G755">
        <f t="array" ref="G755">COUNT(IF( [1]!tabla1[ACT_ID] = A755, [1]!tabla1[FECHA_DESPACHO]))</f>
        <v>0</v>
      </c>
      <c r="H755" s="2" t="e">
        <f t="shared" si="33"/>
        <v>#REF!</v>
      </c>
      <c r="I755" s="7" t="e">
        <f t="shared" si="34"/>
        <v>#REF!</v>
      </c>
      <c r="J755" s="7" t="e">
        <f t="shared" si="35"/>
        <v>#REF!</v>
      </c>
      <c r="K755" s="9">
        <v>0.5</v>
      </c>
      <c r="L755" s="9"/>
    </row>
    <row r="756" spans="1:12" x14ac:dyDescent="0.25">
      <c r="A756">
        <v>39815</v>
      </c>
      <c r="B756" s="7" t="e">
        <f t="array" ref="B756">MAX(IF( [1]!tabla1[ACT_ID] = A756, [1]!tabla1[max_carga]))</f>
        <v>#REF!</v>
      </c>
      <c r="C756" s="7" t="e">
        <f t="array" ref="C756">AVERAGE(IF( [1]!tabla1[ACT_ID] = A756, [1]!tabla1[NIVEL]))</f>
        <v>#REF!</v>
      </c>
      <c r="D756" s="7" t="e">
        <f t="array" ref="D756">MEDIAN(IF( [1]!tabla1[ACT_ID] = A756, [1]!tabla1[NIVEL]))</f>
        <v>#REF!</v>
      </c>
      <c r="E756" s="7" t="e">
        <f t="array" ref="E756">STDEV(IF( [1]!tabla1[ACT_ID] = A756, [1]!tabla1[NIVEL]))</f>
        <v>#REF!</v>
      </c>
      <c r="F756" s="8" t="e">
        <f t="array" ref="F756">AVERAGE(IF( [1]!tabla1[ACT_ID] = A756, [1]!tabla1[NO_UTILIZADO]))</f>
        <v>#REF!</v>
      </c>
      <c r="G756">
        <f t="array" ref="G756">COUNT(IF( [1]!tabla1[ACT_ID] = A756, [1]!tabla1[FECHA_DESPACHO]))</f>
        <v>0</v>
      </c>
      <c r="H756" s="2" t="e">
        <f t="shared" si="33"/>
        <v>#REF!</v>
      </c>
      <c r="I756" s="7" t="e">
        <f t="shared" si="34"/>
        <v>#REF!</v>
      </c>
      <c r="J756" s="7" t="e">
        <f t="shared" si="35"/>
        <v>#REF!</v>
      </c>
      <c r="K756" s="9">
        <v>0.5</v>
      </c>
      <c r="L756" s="9"/>
    </row>
    <row r="757" spans="1:12" x14ac:dyDescent="0.25">
      <c r="A757">
        <v>39816</v>
      </c>
      <c r="B757" s="7" t="e">
        <f t="array" ref="B757">MAX(IF( [1]!tabla1[ACT_ID] = A757, [1]!tabla1[max_carga]))</f>
        <v>#REF!</v>
      </c>
      <c r="C757" s="7" t="e">
        <f t="array" ref="C757">AVERAGE(IF( [1]!tabla1[ACT_ID] = A757, [1]!tabla1[NIVEL]))</f>
        <v>#REF!</v>
      </c>
      <c r="D757" s="7" t="e">
        <f t="array" ref="D757">MEDIAN(IF( [1]!tabla1[ACT_ID] = A757, [1]!tabla1[NIVEL]))</f>
        <v>#REF!</v>
      </c>
      <c r="E757" s="7" t="e">
        <f t="array" ref="E757">STDEV(IF( [1]!tabla1[ACT_ID] = A757, [1]!tabla1[NIVEL]))</f>
        <v>#REF!</v>
      </c>
      <c r="F757" s="8" t="e">
        <f t="array" ref="F757">AVERAGE(IF( [1]!tabla1[ACT_ID] = A757, [1]!tabla1[NO_UTILIZADO]))</f>
        <v>#REF!</v>
      </c>
      <c r="G757">
        <f t="array" ref="G757">COUNT(IF( [1]!tabla1[ACT_ID] = A757, [1]!tabla1[FECHA_DESPACHO]))</f>
        <v>0</v>
      </c>
      <c r="H757" s="2" t="e">
        <f t="shared" si="33"/>
        <v>#REF!</v>
      </c>
      <c r="I757" s="7" t="e">
        <f t="shared" si="34"/>
        <v>#REF!</v>
      </c>
      <c r="J757" s="7" t="e">
        <f t="shared" si="35"/>
        <v>#REF!</v>
      </c>
      <c r="K757" s="9">
        <v>0.5</v>
      </c>
      <c r="L757" s="9"/>
    </row>
    <row r="758" spans="1:12" x14ac:dyDescent="0.25">
      <c r="A758">
        <v>39817</v>
      </c>
      <c r="B758" s="7" t="e">
        <f t="array" ref="B758">MAX(IF( [1]!tabla1[ACT_ID] = A758, [1]!tabla1[max_carga]))</f>
        <v>#REF!</v>
      </c>
      <c r="C758" s="7" t="e">
        <f t="array" ref="C758">AVERAGE(IF( [1]!tabla1[ACT_ID] = A758, [1]!tabla1[NIVEL]))</f>
        <v>#REF!</v>
      </c>
      <c r="D758" s="7" t="e">
        <f t="array" ref="D758">MEDIAN(IF( [1]!tabla1[ACT_ID] = A758, [1]!tabla1[NIVEL]))</f>
        <v>#REF!</v>
      </c>
      <c r="E758" s="7" t="e">
        <f t="array" ref="E758">STDEV(IF( [1]!tabla1[ACT_ID] = A758, [1]!tabla1[NIVEL]))</f>
        <v>#REF!</v>
      </c>
      <c r="F758" s="8" t="e">
        <f t="array" ref="F758">AVERAGE(IF( [1]!tabla1[ACT_ID] = A758, [1]!tabla1[NO_UTILIZADO]))</f>
        <v>#REF!</v>
      </c>
      <c r="G758">
        <f t="array" ref="G758">COUNT(IF( [1]!tabla1[ACT_ID] = A758, [1]!tabla1[FECHA_DESPACHO]))</f>
        <v>0</v>
      </c>
      <c r="H758" s="2" t="e">
        <f t="shared" si="33"/>
        <v>#REF!</v>
      </c>
      <c r="I758" s="7" t="e">
        <f t="shared" si="34"/>
        <v>#REF!</v>
      </c>
      <c r="J758" s="7" t="e">
        <f t="shared" si="35"/>
        <v>#REF!</v>
      </c>
      <c r="K758" s="9">
        <v>0.5</v>
      </c>
      <c r="L758" s="9"/>
    </row>
    <row r="759" spans="1:12" x14ac:dyDescent="0.25">
      <c r="A759">
        <v>39818</v>
      </c>
      <c r="B759" s="7" t="e">
        <f t="array" ref="B759">MAX(IF( [1]!tabla1[ACT_ID] = A759, [1]!tabla1[max_carga]))</f>
        <v>#REF!</v>
      </c>
      <c r="C759" s="7" t="e">
        <f t="array" ref="C759">AVERAGE(IF( [1]!tabla1[ACT_ID] = A759, [1]!tabla1[NIVEL]))</f>
        <v>#REF!</v>
      </c>
      <c r="D759" s="7" t="e">
        <f t="array" ref="D759">MEDIAN(IF( [1]!tabla1[ACT_ID] = A759, [1]!tabla1[NIVEL]))</f>
        <v>#REF!</v>
      </c>
      <c r="E759" s="7" t="e">
        <f t="array" ref="E759">STDEV(IF( [1]!tabla1[ACT_ID] = A759, [1]!tabla1[NIVEL]))</f>
        <v>#REF!</v>
      </c>
      <c r="F759" s="8" t="e">
        <f t="array" ref="F759">AVERAGE(IF( [1]!tabla1[ACT_ID] = A759, [1]!tabla1[NO_UTILIZADO]))</f>
        <v>#REF!</v>
      </c>
      <c r="G759">
        <f t="array" ref="G759">COUNT(IF( [1]!tabla1[ACT_ID] = A759, [1]!tabla1[FECHA_DESPACHO]))</f>
        <v>0</v>
      </c>
      <c r="H759" s="2" t="e">
        <f t="shared" si="33"/>
        <v>#REF!</v>
      </c>
      <c r="I759" s="7" t="e">
        <f t="shared" si="34"/>
        <v>#REF!</v>
      </c>
      <c r="J759" s="7" t="e">
        <f t="shared" si="35"/>
        <v>#REF!</v>
      </c>
      <c r="K759" s="9">
        <v>0.5</v>
      </c>
      <c r="L759" s="9"/>
    </row>
    <row r="760" spans="1:12" x14ac:dyDescent="0.25">
      <c r="A760">
        <v>39819</v>
      </c>
      <c r="B760" s="7" t="e">
        <f t="array" ref="B760">MAX(IF( [1]!tabla1[ACT_ID] = A760, [1]!tabla1[max_carga]))</f>
        <v>#REF!</v>
      </c>
      <c r="C760" s="7" t="e">
        <f t="array" ref="C760">AVERAGE(IF( [1]!tabla1[ACT_ID] = A760, [1]!tabla1[NIVEL]))</f>
        <v>#REF!</v>
      </c>
      <c r="D760" s="7" t="e">
        <f t="array" ref="D760">MEDIAN(IF( [1]!tabla1[ACT_ID] = A760, [1]!tabla1[NIVEL]))</f>
        <v>#REF!</v>
      </c>
      <c r="E760" s="7" t="e">
        <f t="array" ref="E760">STDEV(IF( [1]!tabla1[ACT_ID] = A760, [1]!tabla1[NIVEL]))</f>
        <v>#REF!</v>
      </c>
      <c r="F760" s="8" t="e">
        <f t="array" ref="F760">AVERAGE(IF( [1]!tabla1[ACT_ID] = A760, [1]!tabla1[NO_UTILIZADO]))</f>
        <v>#REF!</v>
      </c>
      <c r="G760">
        <f t="array" ref="G760">COUNT(IF( [1]!tabla1[ACT_ID] = A760, [1]!tabla1[FECHA_DESPACHO]))</f>
        <v>0</v>
      </c>
      <c r="H760" s="2" t="e">
        <f t="shared" si="33"/>
        <v>#REF!</v>
      </c>
      <c r="I760" s="7" t="e">
        <f t="shared" si="34"/>
        <v>#REF!</v>
      </c>
      <c r="J760" s="7" t="e">
        <f t="shared" si="35"/>
        <v>#REF!</v>
      </c>
      <c r="K760" s="9">
        <v>0.5</v>
      </c>
      <c r="L760" s="9"/>
    </row>
    <row r="761" spans="1:12" x14ac:dyDescent="0.25">
      <c r="A761">
        <v>39820</v>
      </c>
      <c r="B761" s="7" t="e">
        <f t="array" ref="B761">MAX(IF( [1]!tabla1[ACT_ID] = A761, [1]!tabla1[max_carga]))</f>
        <v>#REF!</v>
      </c>
      <c r="C761" s="7" t="e">
        <f t="array" ref="C761">AVERAGE(IF( [1]!tabla1[ACT_ID] = A761, [1]!tabla1[NIVEL]))</f>
        <v>#REF!</v>
      </c>
      <c r="D761" s="7" t="e">
        <f t="array" ref="D761">MEDIAN(IF( [1]!tabla1[ACT_ID] = A761, [1]!tabla1[NIVEL]))</f>
        <v>#REF!</v>
      </c>
      <c r="E761" s="7" t="e">
        <f t="array" ref="E761">STDEV(IF( [1]!tabla1[ACT_ID] = A761, [1]!tabla1[NIVEL]))</f>
        <v>#REF!</v>
      </c>
      <c r="F761" s="8" t="e">
        <f t="array" ref="F761">AVERAGE(IF( [1]!tabla1[ACT_ID] = A761, [1]!tabla1[NO_UTILIZADO]))</f>
        <v>#REF!</v>
      </c>
      <c r="G761">
        <f t="array" ref="G761">COUNT(IF( [1]!tabla1[ACT_ID] = A761, [1]!tabla1[FECHA_DESPACHO]))</f>
        <v>0</v>
      </c>
      <c r="H761" s="2" t="e">
        <f t="shared" si="33"/>
        <v>#REF!</v>
      </c>
      <c r="I761" s="7" t="e">
        <f t="shared" si="34"/>
        <v>#REF!</v>
      </c>
      <c r="J761" s="7" t="e">
        <f t="shared" si="35"/>
        <v>#REF!</v>
      </c>
      <c r="K761" s="9">
        <v>0.5</v>
      </c>
      <c r="L761" s="9"/>
    </row>
    <row r="762" spans="1:12" x14ac:dyDescent="0.25">
      <c r="A762">
        <v>3983</v>
      </c>
      <c r="B762" s="7" t="e">
        <f t="array" ref="B762">MAX(IF( [1]!tabla1[ACT_ID] = A762, [1]!tabla1[max_carga]))</f>
        <v>#REF!</v>
      </c>
      <c r="C762" s="7" t="e">
        <f t="array" ref="C762">AVERAGE(IF( [1]!tabla1[ACT_ID] = A762, [1]!tabla1[NIVEL]))</f>
        <v>#REF!</v>
      </c>
      <c r="D762" s="7" t="e">
        <f t="array" ref="D762">MEDIAN(IF( [1]!tabla1[ACT_ID] = A762, [1]!tabla1[NIVEL]))</f>
        <v>#REF!</v>
      </c>
      <c r="E762" s="7" t="e">
        <f t="array" ref="E762">STDEV(IF( [1]!tabla1[ACT_ID] = A762, [1]!tabla1[NIVEL]))</f>
        <v>#REF!</v>
      </c>
      <c r="F762" s="8" t="e">
        <f t="array" ref="F762">AVERAGE(IF( [1]!tabla1[ACT_ID] = A762, [1]!tabla1[NO_UTILIZADO]))</f>
        <v>#REF!</v>
      </c>
      <c r="G762">
        <f t="array" ref="G762">COUNT(IF( [1]!tabla1[ACT_ID] = A762, [1]!tabla1[FECHA_DESPACHO]))</f>
        <v>0</v>
      </c>
      <c r="H762" s="2" t="e">
        <f t="shared" si="33"/>
        <v>#REF!</v>
      </c>
      <c r="I762" s="7" t="e">
        <f t="shared" si="34"/>
        <v>#REF!</v>
      </c>
      <c r="J762" s="7" t="e">
        <f t="shared" si="35"/>
        <v>#REF!</v>
      </c>
      <c r="K762" s="9">
        <v>0.5</v>
      </c>
      <c r="L762" s="9"/>
    </row>
    <row r="763" spans="1:12" x14ac:dyDescent="0.25">
      <c r="A763">
        <v>42118</v>
      </c>
      <c r="B763" s="7" t="e">
        <f t="array" ref="B763">MAX(IF( [1]!tabla1[ACT_ID] = A763, [1]!tabla1[max_carga]))</f>
        <v>#REF!</v>
      </c>
      <c r="C763" s="7" t="e">
        <f t="array" ref="C763">AVERAGE(IF( [1]!tabla1[ACT_ID] = A763, [1]!tabla1[NIVEL]))</f>
        <v>#REF!</v>
      </c>
      <c r="D763" s="7" t="e">
        <f t="array" ref="D763">MEDIAN(IF( [1]!tabla1[ACT_ID] = A763, [1]!tabla1[NIVEL]))</f>
        <v>#REF!</v>
      </c>
      <c r="E763" s="7" t="e">
        <f t="array" ref="E763">STDEV(IF( [1]!tabla1[ACT_ID] = A763, [1]!tabla1[NIVEL]))</f>
        <v>#REF!</v>
      </c>
      <c r="F763" s="8" t="e">
        <f t="array" ref="F763">AVERAGE(IF( [1]!tabla1[ACT_ID] = A763, [1]!tabla1[NO_UTILIZADO]))</f>
        <v>#REF!</v>
      </c>
      <c r="G763">
        <f t="array" ref="G763">COUNT(IF( [1]!tabla1[ACT_ID] = A763, [1]!tabla1[FECHA_DESPACHO]))</f>
        <v>0</v>
      </c>
      <c r="H763" s="2" t="e">
        <f t="shared" si="33"/>
        <v>#REF!</v>
      </c>
      <c r="I763" s="7" t="e">
        <f t="shared" si="34"/>
        <v>#REF!</v>
      </c>
      <c r="J763" s="7" t="e">
        <f t="shared" si="35"/>
        <v>#REF!</v>
      </c>
      <c r="K763" s="9">
        <v>0.5</v>
      </c>
      <c r="L763" s="9"/>
    </row>
    <row r="764" spans="1:12" x14ac:dyDescent="0.25">
      <c r="A764">
        <v>42119</v>
      </c>
      <c r="B764" s="7" t="e">
        <f t="array" ref="B764">MAX(IF( [1]!tabla1[ACT_ID] = A764, [1]!tabla1[max_carga]))</f>
        <v>#REF!</v>
      </c>
      <c r="C764" s="7" t="e">
        <f t="array" ref="C764">AVERAGE(IF( [1]!tabla1[ACT_ID] = A764, [1]!tabla1[NIVEL]))</f>
        <v>#REF!</v>
      </c>
      <c r="D764" s="7" t="e">
        <f t="array" ref="D764">MEDIAN(IF( [1]!tabla1[ACT_ID] = A764, [1]!tabla1[NIVEL]))</f>
        <v>#REF!</v>
      </c>
      <c r="E764" s="7" t="e">
        <f t="array" ref="E764">STDEV(IF( [1]!tabla1[ACT_ID] = A764, [1]!tabla1[NIVEL]))</f>
        <v>#REF!</v>
      </c>
      <c r="F764" s="8" t="e">
        <f t="array" ref="F764">AVERAGE(IF( [1]!tabla1[ACT_ID] = A764, [1]!tabla1[NO_UTILIZADO]))</f>
        <v>#REF!</v>
      </c>
      <c r="G764">
        <f t="array" ref="G764">COUNT(IF( [1]!tabla1[ACT_ID] = A764, [1]!tabla1[FECHA_DESPACHO]))</f>
        <v>0</v>
      </c>
      <c r="H764" s="2" t="e">
        <f t="shared" si="33"/>
        <v>#REF!</v>
      </c>
      <c r="I764" s="7" t="e">
        <f t="shared" si="34"/>
        <v>#REF!</v>
      </c>
      <c r="J764" s="7" t="e">
        <f t="shared" si="35"/>
        <v>#REF!</v>
      </c>
      <c r="K764" s="9">
        <v>0.5</v>
      </c>
      <c r="L764" s="9"/>
    </row>
    <row r="765" spans="1:12" x14ac:dyDescent="0.25">
      <c r="A765">
        <v>42120</v>
      </c>
      <c r="B765" s="7" t="e">
        <f t="array" ref="B765">MAX(IF( [1]!tabla1[ACT_ID] = A765, [1]!tabla1[max_carga]))</f>
        <v>#REF!</v>
      </c>
      <c r="C765" s="7" t="e">
        <f t="array" ref="C765">AVERAGE(IF( [1]!tabla1[ACT_ID] = A765, [1]!tabla1[NIVEL]))</f>
        <v>#REF!</v>
      </c>
      <c r="D765" s="7" t="e">
        <f t="array" ref="D765">MEDIAN(IF( [1]!tabla1[ACT_ID] = A765, [1]!tabla1[NIVEL]))</f>
        <v>#REF!</v>
      </c>
      <c r="E765" s="7" t="e">
        <f t="array" ref="E765">STDEV(IF( [1]!tabla1[ACT_ID] = A765, [1]!tabla1[NIVEL]))</f>
        <v>#REF!</v>
      </c>
      <c r="F765" s="8" t="e">
        <f t="array" ref="F765">AVERAGE(IF( [1]!tabla1[ACT_ID] = A765, [1]!tabla1[NO_UTILIZADO]))</f>
        <v>#REF!</v>
      </c>
      <c r="G765">
        <f t="array" ref="G765">COUNT(IF( [1]!tabla1[ACT_ID] = A765, [1]!tabla1[FECHA_DESPACHO]))</f>
        <v>0</v>
      </c>
      <c r="H765" s="2" t="e">
        <f t="shared" si="33"/>
        <v>#REF!</v>
      </c>
      <c r="I765" s="7" t="e">
        <f t="shared" si="34"/>
        <v>#REF!</v>
      </c>
      <c r="J765" s="7" t="e">
        <f t="shared" si="35"/>
        <v>#REF!</v>
      </c>
      <c r="K765" s="9">
        <v>0.5</v>
      </c>
      <c r="L765" s="9"/>
    </row>
    <row r="766" spans="1:12" x14ac:dyDescent="0.25">
      <c r="A766">
        <v>42121</v>
      </c>
      <c r="B766" s="7" t="e">
        <f t="array" ref="B766">MAX(IF( [1]!tabla1[ACT_ID] = A766, [1]!tabla1[max_carga]))</f>
        <v>#REF!</v>
      </c>
      <c r="C766" s="7" t="e">
        <f t="array" ref="C766">AVERAGE(IF( [1]!tabla1[ACT_ID] = A766, [1]!tabla1[NIVEL]))</f>
        <v>#REF!</v>
      </c>
      <c r="D766" s="7" t="e">
        <f t="array" ref="D766">MEDIAN(IF( [1]!tabla1[ACT_ID] = A766, [1]!tabla1[NIVEL]))</f>
        <v>#REF!</v>
      </c>
      <c r="E766" s="7" t="e">
        <f t="array" ref="E766">STDEV(IF( [1]!tabla1[ACT_ID] = A766, [1]!tabla1[NIVEL]))</f>
        <v>#REF!</v>
      </c>
      <c r="F766" s="8" t="e">
        <f t="array" ref="F766">AVERAGE(IF( [1]!tabla1[ACT_ID] = A766, [1]!tabla1[NO_UTILIZADO]))</f>
        <v>#REF!</v>
      </c>
      <c r="G766">
        <f t="array" ref="G766">COUNT(IF( [1]!tabla1[ACT_ID] = A766, [1]!tabla1[FECHA_DESPACHO]))</f>
        <v>0</v>
      </c>
      <c r="H766" s="2" t="e">
        <f t="shared" si="33"/>
        <v>#REF!</v>
      </c>
      <c r="I766" s="7" t="e">
        <f t="shared" si="34"/>
        <v>#REF!</v>
      </c>
      <c r="J766" s="7" t="e">
        <f t="shared" si="35"/>
        <v>#REF!</v>
      </c>
      <c r="K766" s="9">
        <v>0.5</v>
      </c>
      <c r="L766" s="9"/>
    </row>
    <row r="767" spans="1:12" x14ac:dyDescent="0.25">
      <c r="A767">
        <v>42122</v>
      </c>
      <c r="B767" s="7" t="e">
        <f t="array" ref="B767">MAX(IF( [1]!tabla1[ACT_ID] = A767, [1]!tabla1[max_carga]))</f>
        <v>#REF!</v>
      </c>
      <c r="C767" s="7" t="e">
        <f t="array" ref="C767">AVERAGE(IF( [1]!tabla1[ACT_ID] = A767, [1]!tabla1[NIVEL]))</f>
        <v>#REF!</v>
      </c>
      <c r="D767" s="7" t="e">
        <f t="array" ref="D767">MEDIAN(IF( [1]!tabla1[ACT_ID] = A767, [1]!tabla1[NIVEL]))</f>
        <v>#REF!</v>
      </c>
      <c r="E767" s="7" t="e">
        <f t="array" ref="E767">STDEV(IF( [1]!tabla1[ACT_ID] = A767, [1]!tabla1[NIVEL]))</f>
        <v>#REF!</v>
      </c>
      <c r="F767" s="8" t="e">
        <f t="array" ref="F767">AVERAGE(IF( [1]!tabla1[ACT_ID] = A767, [1]!tabla1[NO_UTILIZADO]))</f>
        <v>#REF!</v>
      </c>
      <c r="G767">
        <f t="array" ref="G767">COUNT(IF( [1]!tabla1[ACT_ID] = A767, [1]!tabla1[FECHA_DESPACHO]))</f>
        <v>0</v>
      </c>
      <c r="H767" s="2" t="e">
        <f t="shared" si="33"/>
        <v>#REF!</v>
      </c>
      <c r="I767" s="7" t="e">
        <f t="shared" si="34"/>
        <v>#REF!</v>
      </c>
      <c r="J767" s="7" t="e">
        <f t="shared" si="35"/>
        <v>#REF!</v>
      </c>
      <c r="K767" s="9">
        <v>0.5</v>
      </c>
      <c r="L767" s="9"/>
    </row>
    <row r="768" spans="1:12" x14ac:dyDescent="0.25">
      <c r="A768">
        <v>42125</v>
      </c>
      <c r="B768" s="7" t="e">
        <f t="array" ref="B768">MAX(IF( [1]!tabla1[ACT_ID] = A768, [1]!tabla1[max_carga]))</f>
        <v>#REF!</v>
      </c>
      <c r="C768" s="7" t="e">
        <f t="array" ref="C768">AVERAGE(IF( [1]!tabla1[ACT_ID] = A768, [1]!tabla1[NIVEL]))</f>
        <v>#REF!</v>
      </c>
      <c r="D768" s="7" t="e">
        <f t="array" ref="D768">MEDIAN(IF( [1]!tabla1[ACT_ID] = A768, [1]!tabla1[NIVEL]))</f>
        <v>#REF!</v>
      </c>
      <c r="E768" s="7" t="e">
        <f t="array" ref="E768">STDEV(IF( [1]!tabla1[ACT_ID] = A768, [1]!tabla1[NIVEL]))</f>
        <v>#REF!</v>
      </c>
      <c r="F768" s="8" t="e">
        <f t="array" ref="F768">AVERAGE(IF( [1]!tabla1[ACT_ID] = A768, [1]!tabla1[NO_UTILIZADO]))</f>
        <v>#REF!</v>
      </c>
      <c r="G768">
        <f t="array" ref="G768">COUNT(IF( [1]!tabla1[ACT_ID] = A768, [1]!tabla1[FECHA_DESPACHO]))</f>
        <v>0</v>
      </c>
      <c r="H768" s="2" t="e">
        <f t="shared" si="33"/>
        <v>#REF!</v>
      </c>
      <c r="I768" s="7" t="e">
        <f t="shared" si="34"/>
        <v>#REF!</v>
      </c>
      <c r="J768" s="7" t="e">
        <f t="shared" si="35"/>
        <v>#REF!</v>
      </c>
      <c r="K768" s="9">
        <v>0.5</v>
      </c>
      <c r="L768" s="9"/>
    </row>
    <row r="769" spans="1:12" x14ac:dyDescent="0.25">
      <c r="A769">
        <v>42126</v>
      </c>
      <c r="B769" s="7" t="e">
        <f t="array" ref="B769">MAX(IF( [1]!tabla1[ACT_ID] = A769, [1]!tabla1[max_carga]))</f>
        <v>#REF!</v>
      </c>
      <c r="C769" s="7" t="e">
        <f t="array" ref="C769">AVERAGE(IF( [1]!tabla1[ACT_ID] = A769, [1]!tabla1[NIVEL]))</f>
        <v>#REF!</v>
      </c>
      <c r="D769" s="7" t="e">
        <f t="array" ref="D769">MEDIAN(IF( [1]!tabla1[ACT_ID] = A769, [1]!tabla1[NIVEL]))</f>
        <v>#REF!</v>
      </c>
      <c r="E769" s="7" t="e">
        <f t="array" ref="E769">STDEV(IF( [1]!tabla1[ACT_ID] = A769, [1]!tabla1[NIVEL]))</f>
        <v>#REF!</v>
      </c>
      <c r="F769" s="8" t="e">
        <f t="array" ref="F769">AVERAGE(IF( [1]!tabla1[ACT_ID] = A769, [1]!tabla1[NO_UTILIZADO]))</f>
        <v>#REF!</v>
      </c>
      <c r="G769">
        <f t="array" ref="G769">COUNT(IF( [1]!tabla1[ACT_ID] = A769, [1]!tabla1[FECHA_DESPACHO]))</f>
        <v>0</v>
      </c>
      <c r="H769" s="2" t="e">
        <f t="shared" si="33"/>
        <v>#REF!</v>
      </c>
      <c r="I769" s="7" t="e">
        <f t="shared" si="34"/>
        <v>#REF!</v>
      </c>
      <c r="J769" s="7" t="e">
        <f t="shared" si="35"/>
        <v>#REF!</v>
      </c>
      <c r="K769" s="9">
        <v>0.5</v>
      </c>
      <c r="L769" s="9"/>
    </row>
    <row r="770" spans="1:12" x14ac:dyDescent="0.25">
      <c r="A770">
        <v>4219</v>
      </c>
      <c r="B770" s="7" t="e">
        <f t="array" ref="B770">MAX(IF( [1]!tabla1[ACT_ID] = A770, [1]!tabla1[max_carga]))</f>
        <v>#REF!</v>
      </c>
      <c r="C770" s="7" t="e">
        <f t="array" ref="C770">AVERAGE(IF( [1]!tabla1[ACT_ID] = A770, [1]!tabla1[NIVEL]))</f>
        <v>#REF!</v>
      </c>
      <c r="D770" s="7" t="e">
        <f t="array" ref="D770">MEDIAN(IF( [1]!tabla1[ACT_ID] = A770, [1]!tabla1[NIVEL]))</f>
        <v>#REF!</v>
      </c>
      <c r="E770" s="7" t="e">
        <f t="array" ref="E770">STDEV(IF( [1]!tabla1[ACT_ID] = A770, [1]!tabla1[NIVEL]))</f>
        <v>#REF!</v>
      </c>
      <c r="F770" s="8" t="e">
        <f t="array" ref="F770">AVERAGE(IF( [1]!tabla1[ACT_ID] = A770, [1]!tabla1[NO_UTILIZADO]))</f>
        <v>#REF!</v>
      </c>
      <c r="G770">
        <f t="array" ref="G770">COUNT(IF( [1]!tabla1[ACT_ID] = A770, [1]!tabla1[FECHA_DESPACHO]))</f>
        <v>0</v>
      </c>
      <c r="H770" s="2" t="e">
        <f t="shared" si="33"/>
        <v>#REF!</v>
      </c>
      <c r="I770" s="7" t="e">
        <f t="shared" si="34"/>
        <v>#REF!</v>
      </c>
      <c r="J770" s="7" t="e">
        <f t="shared" si="35"/>
        <v>#REF!</v>
      </c>
      <c r="K770" s="9">
        <v>0.5</v>
      </c>
      <c r="L770" s="9"/>
    </row>
    <row r="771" spans="1:12" x14ac:dyDescent="0.25">
      <c r="A771">
        <v>4405</v>
      </c>
      <c r="B771" s="7" t="e">
        <f t="array" ref="B771">MAX(IF( [1]!tabla1[ACT_ID] = A771, [1]!tabla1[max_carga]))</f>
        <v>#REF!</v>
      </c>
      <c r="C771" s="7" t="e">
        <f t="array" ref="C771">AVERAGE(IF( [1]!tabla1[ACT_ID] = A771, [1]!tabla1[NIVEL]))</f>
        <v>#REF!</v>
      </c>
      <c r="D771" s="7" t="e">
        <f t="array" ref="D771">MEDIAN(IF( [1]!tabla1[ACT_ID] = A771, [1]!tabla1[NIVEL]))</f>
        <v>#REF!</v>
      </c>
      <c r="E771" s="7" t="e">
        <f t="array" ref="E771">STDEV(IF( [1]!tabla1[ACT_ID] = A771, [1]!tabla1[NIVEL]))</f>
        <v>#REF!</v>
      </c>
      <c r="F771" s="8" t="e">
        <f t="array" ref="F771">AVERAGE(IF( [1]!tabla1[ACT_ID] = A771, [1]!tabla1[NO_UTILIZADO]))</f>
        <v>#REF!</v>
      </c>
      <c r="G771">
        <f t="array" ref="G771">COUNT(IF( [1]!tabla1[ACT_ID] = A771, [1]!tabla1[FECHA_DESPACHO]))</f>
        <v>0</v>
      </c>
      <c r="H771" s="2" t="e">
        <f t="shared" si="33"/>
        <v>#REF!</v>
      </c>
      <c r="I771" s="7" t="e">
        <f t="shared" si="34"/>
        <v>#REF!</v>
      </c>
      <c r="J771" s="7" t="e">
        <f t="shared" si="35"/>
        <v>#REF!</v>
      </c>
      <c r="K771" s="9">
        <v>0.5</v>
      </c>
      <c r="L771" s="9"/>
    </row>
    <row r="772" spans="1:12" x14ac:dyDescent="0.25">
      <c r="A772">
        <v>45014</v>
      </c>
      <c r="B772" s="7" t="e">
        <f t="array" ref="B772">MAX(IF( [1]!tabla1[ACT_ID] = A772, [1]!tabla1[max_carga]))</f>
        <v>#REF!</v>
      </c>
      <c r="C772" s="7" t="e">
        <f t="array" ref="C772">AVERAGE(IF( [1]!tabla1[ACT_ID] = A772, [1]!tabla1[NIVEL]))</f>
        <v>#REF!</v>
      </c>
      <c r="D772" s="7" t="e">
        <f t="array" ref="D772">MEDIAN(IF( [1]!tabla1[ACT_ID] = A772, [1]!tabla1[NIVEL]))</f>
        <v>#REF!</v>
      </c>
      <c r="E772" s="7" t="e">
        <f t="array" ref="E772">STDEV(IF( [1]!tabla1[ACT_ID] = A772, [1]!tabla1[NIVEL]))</f>
        <v>#REF!</v>
      </c>
      <c r="F772" s="8" t="e">
        <f t="array" ref="F772">AVERAGE(IF( [1]!tabla1[ACT_ID] = A772, [1]!tabla1[NO_UTILIZADO]))</f>
        <v>#REF!</v>
      </c>
      <c r="G772">
        <f t="array" ref="G772">COUNT(IF( [1]!tabla1[ACT_ID] = A772, [1]!tabla1[FECHA_DESPACHO]))</f>
        <v>0</v>
      </c>
      <c r="H772" s="2" t="e">
        <f t="shared" ref="H772:H835" si="36">C772/B772</f>
        <v>#REF!</v>
      </c>
      <c r="I772" s="7" t="e">
        <f t="shared" ref="I772:I835" si="37">G772*C772</f>
        <v>#REF!</v>
      </c>
      <c r="J772" s="7" t="e">
        <f t="shared" ref="J772:J835" si="38">G772*D772</f>
        <v>#REF!</v>
      </c>
      <c r="K772" s="9">
        <v>0.5</v>
      </c>
      <c r="L772" s="9"/>
    </row>
    <row r="773" spans="1:12" x14ac:dyDescent="0.25">
      <c r="A773">
        <v>48111</v>
      </c>
      <c r="B773" s="7" t="e">
        <f t="array" ref="B773">MAX(IF( [1]!tabla1[ACT_ID] = A773, [1]!tabla1[max_carga]))</f>
        <v>#REF!</v>
      </c>
      <c r="C773" s="7" t="e">
        <f t="array" ref="C773">AVERAGE(IF( [1]!tabla1[ACT_ID] = A773, [1]!tabla1[NIVEL]))</f>
        <v>#REF!</v>
      </c>
      <c r="D773" s="7" t="e">
        <f t="array" ref="D773">MEDIAN(IF( [1]!tabla1[ACT_ID] = A773, [1]!tabla1[NIVEL]))</f>
        <v>#REF!</v>
      </c>
      <c r="E773" s="7" t="e">
        <f t="array" ref="E773">STDEV(IF( [1]!tabla1[ACT_ID] = A773, [1]!tabla1[NIVEL]))</f>
        <v>#REF!</v>
      </c>
      <c r="F773" s="8" t="e">
        <f t="array" ref="F773">AVERAGE(IF( [1]!tabla1[ACT_ID] = A773, [1]!tabla1[NO_UTILIZADO]))</f>
        <v>#REF!</v>
      </c>
      <c r="G773">
        <f t="array" ref="G773">COUNT(IF( [1]!tabla1[ACT_ID] = A773, [1]!tabla1[FECHA_DESPACHO]))</f>
        <v>0</v>
      </c>
      <c r="H773" s="2" t="e">
        <f t="shared" si="36"/>
        <v>#REF!</v>
      </c>
      <c r="I773" s="7" t="e">
        <f t="shared" si="37"/>
        <v>#REF!</v>
      </c>
      <c r="J773" s="7" t="e">
        <f t="shared" si="38"/>
        <v>#REF!</v>
      </c>
      <c r="K773" s="9">
        <v>0.5</v>
      </c>
      <c r="L773" s="9"/>
    </row>
    <row r="774" spans="1:12" x14ac:dyDescent="0.25">
      <c r="A774">
        <v>48137</v>
      </c>
      <c r="B774" s="7" t="e">
        <f t="array" ref="B774">MAX(IF( [1]!tabla1[ACT_ID] = A774, [1]!tabla1[max_carga]))</f>
        <v>#REF!</v>
      </c>
      <c r="C774" s="7" t="e">
        <f t="array" ref="C774">AVERAGE(IF( [1]!tabla1[ACT_ID] = A774, [1]!tabla1[NIVEL]))</f>
        <v>#REF!</v>
      </c>
      <c r="D774" s="7" t="e">
        <f t="array" ref="D774">MEDIAN(IF( [1]!tabla1[ACT_ID] = A774, [1]!tabla1[NIVEL]))</f>
        <v>#REF!</v>
      </c>
      <c r="E774" s="7" t="e">
        <f t="array" ref="E774">STDEV(IF( [1]!tabla1[ACT_ID] = A774, [1]!tabla1[NIVEL]))</f>
        <v>#REF!</v>
      </c>
      <c r="F774" s="8" t="e">
        <f t="array" ref="F774">AVERAGE(IF( [1]!tabla1[ACT_ID] = A774, [1]!tabla1[NO_UTILIZADO]))</f>
        <v>#REF!</v>
      </c>
      <c r="G774">
        <f t="array" ref="G774">COUNT(IF( [1]!tabla1[ACT_ID] = A774, [1]!tabla1[FECHA_DESPACHO]))</f>
        <v>0</v>
      </c>
      <c r="H774" s="2" t="e">
        <f t="shared" si="36"/>
        <v>#REF!</v>
      </c>
      <c r="I774" s="7" t="e">
        <f t="shared" si="37"/>
        <v>#REF!</v>
      </c>
      <c r="J774" s="7" t="e">
        <f t="shared" si="38"/>
        <v>#REF!</v>
      </c>
      <c r="K774" s="9">
        <v>0.5</v>
      </c>
      <c r="L774" s="9"/>
    </row>
    <row r="775" spans="1:12" x14ac:dyDescent="0.25">
      <c r="A775">
        <v>510104</v>
      </c>
      <c r="B775" s="7" t="e">
        <f t="array" ref="B775">MAX(IF( [1]!tabla1[ACT_ID] = A775, [1]!tabla1[max_carga]))</f>
        <v>#REF!</v>
      </c>
      <c r="C775" s="7" t="e">
        <f t="array" ref="C775">AVERAGE(IF( [1]!tabla1[ACT_ID] = A775, [1]!tabla1[NIVEL]))</f>
        <v>#REF!</v>
      </c>
      <c r="D775" s="7" t="e">
        <f t="array" ref="D775">MEDIAN(IF( [1]!tabla1[ACT_ID] = A775, [1]!tabla1[NIVEL]))</f>
        <v>#REF!</v>
      </c>
      <c r="E775" s="7" t="e">
        <f t="array" ref="E775">STDEV(IF( [1]!tabla1[ACT_ID] = A775, [1]!tabla1[NIVEL]))</f>
        <v>#REF!</v>
      </c>
      <c r="F775" s="8" t="e">
        <f t="array" ref="F775">AVERAGE(IF( [1]!tabla1[ACT_ID] = A775, [1]!tabla1[NO_UTILIZADO]))</f>
        <v>#REF!</v>
      </c>
      <c r="G775">
        <f t="array" ref="G775">COUNT(IF( [1]!tabla1[ACT_ID] = A775, [1]!tabla1[FECHA_DESPACHO]))</f>
        <v>0</v>
      </c>
      <c r="H775" s="2" t="e">
        <f t="shared" si="36"/>
        <v>#REF!</v>
      </c>
      <c r="I775" s="7" t="e">
        <f t="shared" si="37"/>
        <v>#REF!</v>
      </c>
      <c r="J775" s="7" t="e">
        <f t="shared" si="38"/>
        <v>#REF!</v>
      </c>
      <c r="K775" s="9">
        <v>0.5</v>
      </c>
      <c r="L775" s="9"/>
    </row>
    <row r="776" spans="1:12" x14ac:dyDescent="0.25">
      <c r="A776">
        <v>510123</v>
      </c>
      <c r="B776" s="7" t="e">
        <f t="array" ref="B776">MAX(IF( [1]!tabla1[ACT_ID] = A776, [1]!tabla1[max_carga]))</f>
        <v>#REF!</v>
      </c>
      <c r="C776" s="7" t="e">
        <f t="array" ref="C776">AVERAGE(IF( [1]!tabla1[ACT_ID] = A776, [1]!tabla1[NIVEL]))</f>
        <v>#REF!</v>
      </c>
      <c r="D776" s="7" t="e">
        <f t="array" ref="D776">MEDIAN(IF( [1]!tabla1[ACT_ID] = A776, [1]!tabla1[NIVEL]))</f>
        <v>#REF!</v>
      </c>
      <c r="E776" s="7" t="e">
        <f t="array" ref="E776">STDEV(IF( [1]!tabla1[ACT_ID] = A776, [1]!tabla1[NIVEL]))</f>
        <v>#REF!</v>
      </c>
      <c r="F776" s="8" t="e">
        <f t="array" ref="F776">AVERAGE(IF( [1]!tabla1[ACT_ID] = A776, [1]!tabla1[NO_UTILIZADO]))</f>
        <v>#REF!</v>
      </c>
      <c r="G776">
        <f t="array" ref="G776">COUNT(IF( [1]!tabla1[ACT_ID] = A776, [1]!tabla1[FECHA_DESPACHO]))</f>
        <v>0</v>
      </c>
      <c r="H776" s="2" t="e">
        <f t="shared" si="36"/>
        <v>#REF!</v>
      </c>
      <c r="I776" s="7" t="e">
        <f t="shared" si="37"/>
        <v>#REF!</v>
      </c>
      <c r="J776" s="7" t="e">
        <f t="shared" si="38"/>
        <v>#REF!</v>
      </c>
      <c r="K776" s="9">
        <v>0.5</v>
      </c>
      <c r="L776" s="9"/>
    </row>
    <row r="777" spans="1:12" x14ac:dyDescent="0.25">
      <c r="A777">
        <v>510132</v>
      </c>
      <c r="B777" s="7" t="e">
        <f t="array" ref="B777">MAX(IF( [1]!tabla1[ACT_ID] = A777, [1]!tabla1[max_carga]))</f>
        <v>#REF!</v>
      </c>
      <c r="C777" s="7" t="e">
        <f t="array" ref="C777">AVERAGE(IF( [1]!tabla1[ACT_ID] = A777, [1]!tabla1[NIVEL]))</f>
        <v>#REF!</v>
      </c>
      <c r="D777" s="7" t="e">
        <f t="array" ref="D777">MEDIAN(IF( [1]!tabla1[ACT_ID] = A777, [1]!tabla1[NIVEL]))</f>
        <v>#REF!</v>
      </c>
      <c r="E777" s="7" t="e">
        <f t="array" ref="E777">STDEV(IF( [1]!tabla1[ACT_ID] = A777, [1]!tabla1[NIVEL]))</f>
        <v>#REF!</v>
      </c>
      <c r="F777" s="8" t="e">
        <f t="array" ref="F777">AVERAGE(IF( [1]!tabla1[ACT_ID] = A777, [1]!tabla1[NO_UTILIZADO]))</f>
        <v>#REF!</v>
      </c>
      <c r="G777">
        <f t="array" ref="G777">COUNT(IF( [1]!tabla1[ACT_ID] = A777, [1]!tabla1[FECHA_DESPACHO]))</f>
        <v>0</v>
      </c>
      <c r="H777" s="2" t="e">
        <f t="shared" si="36"/>
        <v>#REF!</v>
      </c>
      <c r="I777" s="7" t="e">
        <f t="shared" si="37"/>
        <v>#REF!</v>
      </c>
      <c r="J777" s="7" t="e">
        <f t="shared" si="38"/>
        <v>#REF!</v>
      </c>
      <c r="K777" s="9">
        <v>0.5</v>
      </c>
      <c r="L777" s="9"/>
    </row>
    <row r="778" spans="1:12" x14ac:dyDescent="0.25">
      <c r="A778">
        <v>510133</v>
      </c>
      <c r="B778" s="7" t="e">
        <f t="array" ref="B778">MAX(IF( [1]!tabla1[ACT_ID] = A778, [1]!tabla1[max_carga]))</f>
        <v>#REF!</v>
      </c>
      <c r="C778" s="7" t="e">
        <f t="array" ref="C778">AVERAGE(IF( [1]!tabla1[ACT_ID] = A778, [1]!tabla1[NIVEL]))</f>
        <v>#REF!</v>
      </c>
      <c r="D778" s="7" t="e">
        <f t="array" ref="D778">MEDIAN(IF( [1]!tabla1[ACT_ID] = A778, [1]!tabla1[NIVEL]))</f>
        <v>#REF!</v>
      </c>
      <c r="E778" s="7" t="e">
        <f t="array" ref="E778">STDEV(IF( [1]!tabla1[ACT_ID] = A778, [1]!tabla1[NIVEL]))</f>
        <v>#REF!</v>
      </c>
      <c r="F778" s="8" t="e">
        <f t="array" ref="F778">AVERAGE(IF( [1]!tabla1[ACT_ID] = A778, [1]!tabla1[NO_UTILIZADO]))</f>
        <v>#REF!</v>
      </c>
      <c r="G778">
        <f t="array" ref="G778">COUNT(IF( [1]!tabla1[ACT_ID] = A778, [1]!tabla1[FECHA_DESPACHO]))</f>
        <v>0</v>
      </c>
      <c r="H778" s="2" t="e">
        <f t="shared" si="36"/>
        <v>#REF!</v>
      </c>
      <c r="I778" s="7" t="e">
        <f t="shared" si="37"/>
        <v>#REF!</v>
      </c>
      <c r="J778" s="7" t="e">
        <f t="shared" si="38"/>
        <v>#REF!</v>
      </c>
      <c r="K778" s="9">
        <v>0.5</v>
      </c>
      <c r="L778" s="9"/>
    </row>
    <row r="779" spans="1:12" x14ac:dyDescent="0.25">
      <c r="A779">
        <v>510135</v>
      </c>
      <c r="B779" s="7" t="e">
        <f t="array" ref="B779">MAX(IF( [1]!tabla1[ACT_ID] = A779, [1]!tabla1[max_carga]))</f>
        <v>#REF!</v>
      </c>
      <c r="C779" s="7" t="e">
        <f t="array" ref="C779">AVERAGE(IF( [1]!tabla1[ACT_ID] = A779, [1]!tabla1[NIVEL]))</f>
        <v>#REF!</v>
      </c>
      <c r="D779" s="7" t="e">
        <f t="array" ref="D779">MEDIAN(IF( [1]!tabla1[ACT_ID] = A779, [1]!tabla1[NIVEL]))</f>
        <v>#REF!</v>
      </c>
      <c r="E779" s="7" t="e">
        <f t="array" ref="E779">STDEV(IF( [1]!tabla1[ACT_ID] = A779, [1]!tabla1[NIVEL]))</f>
        <v>#REF!</v>
      </c>
      <c r="F779" s="8" t="e">
        <f t="array" ref="F779">AVERAGE(IF( [1]!tabla1[ACT_ID] = A779, [1]!tabla1[NO_UTILIZADO]))</f>
        <v>#REF!</v>
      </c>
      <c r="G779">
        <f t="array" ref="G779">COUNT(IF( [1]!tabla1[ACT_ID] = A779, [1]!tabla1[FECHA_DESPACHO]))</f>
        <v>0</v>
      </c>
      <c r="H779" s="2" t="e">
        <f t="shared" si="36"/>
        <v>#REF!</v>
      </c>
      <c r="I779" s="7" t="e">
        <f t="shared" si="37"/>
        <v>#REF!</v>
      </c>
      <c r="J779" s="7" t="e">
        <f t="shared" si="38"/>
        <v>#REF!</v>
      </c>
      <c r="K779" s="9">
        <v>0.5</v>
      </c>
      <c r="L779" s="9"/>
    </row>
    <row r="780" spans="1:12" x14ac:dyDescent="0.25">
      <c r="A780">
        <v>510139</v>
      </c>
      <c r="B780" s="7" t="e">
        <f t="array" ref="B780">MAX(IF( [1]!tabla1[ACT_ID] = A780, [1]!tabla1[max_carga]))</f>
        <v>#REF!</v>
      </c>
      <c r="C780" s="7" t="e">
        <f t="array" ref="C780">AVERAGE(IF( [1]!tabla1[ACT_ID] = A780, [1]!tabla1[NIVEL]))</f>
        <v>#REF!</v>
      </c>
      <c r="D780" s="7" t="e">
        <f t="array" ref="D780">MEDIAN(IF( [1]!tabla1[ACT_ID] = A780, [1]!tabla1[NIVEL]))</f>
        <v>#REF!</v>
      </c>
      <c r="E780" s="7" t="e">
        <f t="array" ref="E780">STDEV(IF( [1]!tabla1[ACT_ID] = A780, [1]!tabla1[NIVEL]))</f>
        <v>#REF!</v>
      </c>
      <c r="F780" s="8" t="e">
        <f t="array" ref="F780">AVERAGE(IF( [1]!tabla1[ACT_ID] = A780, [1]!tabla1[NO_UTILIZADO]))</f>
        <v>#REF!</v>
      </c>
      <c r="G780">
        <f t="array" ref="G780">COUNT(IF( [1]!tabla1[ACT_ID] = A780, [1]!tabla1[FECHA_DESPACHO]))</f>
        <v>0</v>
      </c>
      <c r="H780" s="2" t="e">
        <f t="shared" si="36"/>
        <v>#REF!</v>
      </c>
      <c r="I780" s="7" t="e">
        <f t="shared" si="37"/>
        <v>#REF!</v>
      </c>
      <c r="J780" s="7" t="e">
        <f t="shared" si="38"/>
        <v>#REF!</v>
      </c>
      <c r="K780" s="9">
        <v>0.5</v>
      </c>
      <c r="L780" s="9"/>
    </row>
    <row r="781" spans="1:12" x14ac:dyDescent="0.25">
      <c r="A781">
        <v>510140</v>
      </c>
      <c r="B781" s="7" t="e">
        <f t="array" ref="B781">MAX(IF( [1]!tabla1[ACT_ID] = A781, [1]!tabla1[max_carga]))</f>
        <v>#REF!</v>
      </c>
      <c r="C781" s="7" t="e">
        <f t="array" ref="C781">AVERAGE(IF( [1]!tabla1[ACT_ID] = A781, [1]!tabla1[NIVEL]))</f>
        <v>#REF!</v>
      </c>
      <c r="D781" s="7" t="e">
        <f t="array" ref="D781">MEDIAN(IF( [1]!tabla1[ACT_ID] = A781, [1]!tabla1[NIVEL]))</f>
        <v>#REF!</v>
      </c>
      <c r="E781" s="7" t="e">
        <f t="array" ref="E781">STDEV(IF( [1]!tabla1[ACT_ID] = A781, [1]!tabla1[NIVEL]))</f>
        <v>#REF!</v>
      </c>
      <c r="F781" s="8" t="e">
        <f t="array" ref="F781">AVERAGE(IF( [1]!tabla1[ACT_ID] = A781, [1]!tabla1[NO_UTILIZADO]))</f>
        <v>#REF!</v>
      </c>
      <c r="G781">
        <f t="array" ref="G781">COUNT(IF( [1]!tabla1[ACT_ID] = A781, [1]!tabla1[FECHA_DESPACHO]))</f>
        <v>0</v>
      </c>
      <c r="H781" s="2" t="e">
        <f t="shared" si="36"/>
        <v>#REF!</v>
      </c>
      <c r="I781" s="7" t="e">
        <f t="shared" si="37"/>
        <v>#REF!</v>
      </c>
      <c r="J781" s="7" t="e">
        <f t="shared" si="38"/>
        <v>#REF!</v>
      </c>
      <c r="K781" s="9">
        <v>0.5</v>
      </c>
      <c r="L781" s="9"/>
    </row>
    <row r="782" spans="1:12" x14ac:dyDescent="0.25">
      <c r="A782">
        <v>510141</v>
      </c>
      <c r="B782" s="7" t="e">
        <f t="array" ref="B782">MAX(IF( [1]!tabla1[ACT_ID] = A782, [1]!tabla1[max_carga]))</f>
        <v>#REF!</v>
      </c>
      <c r="C782" s="7" t="e">
        <f t="array" ref="C782">AVERAGE(IF( [1]!tabla1[ACT_ID] = A782, [1]!tabla1[NIVEL]))</f>
        <v>#REF!</v>
      </c>
      <c r="D782" s="7" t="e">
        <f t="array" ref="D782">MEDIAN(IF( [1]!tabla1[ACT_ID] = A782, [1]!tabla1[NIVEL]))</f>
        <v>#REF!</v>
      </c>
      <c r="E782" s="7" t="e">
        <f t="array" ref="E782">STDEV(IF( [1]!tabla1[ACT_ID] = A782, [1]!tabla1[NIVEL]))</f>
        <v>#REF!</v>
      </c>
      <c r="F782" s="8" t="e">
        <f t="array" ref="F782">AVERAGE(IF( [1]!tabla1[ACT_ID] = A782, [1]!tabla1[NO_UTILIZADO]))</f>
        <v>#REF!</v>
      </c>
      <c r="G782">
        <f t="array" ref="G782">COUNT(IF( [1]!tabla1[ACT_ID] = A782, [1]!tabla1[FECHA_DESPACHO]))</f>
        <v>0</v>
      </c>
      <c r="H782" s="2" t="e">
        <f t="shared" si="36"/>
        <v>#REF!</v>
      </c>
      <c r="I782" s="7" t="e">
        <f t="shared" si="37"/>
        <v>#REF!</v>
      </c>
      <c r="J782" s="7" t="e">
        <f t="shared" si="38"/>
        <v>#REF!</v>
      </c>
      <c r="K782" s="9">
        <v>0.5</v>
      </c>
      <c r="L782" s="9"/>
    </row>
    <row r="783" spans="1:12" x14ac:dyDescent="0.25">
      <c r="A783">
        <v>510143</v>
      </c>
      <c r="B783" s="7" t="e">
        <f t="array" ref="B783">MAX(IF( [1]!tabla1[ACT_ID] = A783, [1]!tabla1[max_carga]))</f>
        <v>#REF!</v>
      </c>
      <c r="C783" s="7" t="e">
        <f t="array" ref="C783">AVERAGE(IF( [1]!tabla1[ACT_ID] = A783, [1]!tabla1[NIVEL]))</f>
        <v>#REF!</v>
      </c>
      <c r="D783" s="7" t="e">
        <f t="array" ref="D783">MEDIAN(IF( [1]!tabla1[ACT_ID] = A783, [1]!tabla1[NIVEL]))</f>
        <v>#REF!</v>
      </c>
      <c r="E783" s="7" t="e">
        <f t="array" ref="E783">STDEV(IF( [1]!tabla1[ACT_ID] = A783, [1]!tabla1[NIVEL]))</f>
        <v>#REF!</v>
      </c>
      <c r="F783" s="8" t="e">
        <f t="array" ref="F783">AVERAGE(IF( [1]!tabla1[ACT_ID] = A783, [1]!tabla1[NO_UTILIZADO]))</f>
        <v>#REF!</v>
      </c>
      <c r="G783">
        <f t="array" ref="G783">COUNT(IF( [1]!tabla1[ACT_ID] = A783, [1]!tabla1[FECHA_DESPACHO]))</f>
        <v>0</v>
      </c>
      <c r="H783" s="2" t="e">
        <f t="shared" si="36"/>
        <v>#REF!</v>
      </c>
      <c r="I783" s="7" t="e">
        <f t="shared" si="37"/>
        <v>#REF!</v>
      </c>
      <c r="J783" s="7" t="e">
        <f t="shared" si="38"/>
        <v>#REF!</v>
      </c>
      <c r="K783" s="9">
        <v>0.5</v>
      </c>
      <c r="L783" s="9"/>
    </row>
    <row r="784" spans="1:12" x14ac:dyDescent="0.25">
      <c r="A784">
        <v>510145</v>
      </c>
      <c r="B784" s="7" t="e">
        <f t="array" ref="B784">MAX(IF( [1]!tabla1[ACT_ID] = A784, [1]!tabla1[max_carga]))</f>
        <v>#REF!</v>
      </c>
      <c r="C784" s="7" t="e">
        <f t="array" ref="C784">AVERAGE(IF( [1]!tabla1[ACT_ID] = A784, [1]!tabla1[NIVEL]))</f>
        <v>#REF!</v>
      </c>
      <c r="D784" s="7" t="e">
        <f t="array" ref="D784">MEDIAN(IF( [1]!tabla1[ACT_ID] = A784, [1]!tabla1[NIVEL]))</f>
        <v>#REF!</v>
      </c>
      <c r="E784" s="7" t="e">
        <f t="array" ref="E784">STDEV(IF( [1]!tabla1[ACT_ID] = A784, [1]!tabla1[NIVEL]))</f>
        <v>#REF!</v>
      </c>
      <c r="F784" s="8" t="e">
        <f t="array" ref="F784">AVERAGE(IF( [1]!tabla1[ACT_ID] = A784, [1]!tabla1[NO_UTILIZADO]))</f>
        <v>#REF!</v>
      </c>
      <c r="G784">
        <f t="array" ref="G784">COUNT(IF( [1]!tabla1[ACT_ID] = A784, [1]!tabla1[FECHA_DESPACHO]))</f>
        <v>0</v>
      </c>
      <c r="H784" s="2" t="e">
        <f t="shared" si="36"/>
        <v>#REF!</v>
      </c>
      <c r="I784" s="7" t="e">
        <f t="shared" si="37"/>
        <v>#REF!</v>
      </c>
      <c r="J784" s="7" t="e">
        <f t="shared" si="38"/>
        <v>#REF!</v>
      </c>
      <c r="K784" s="9">
        <v>0.5</v>
      </c>
      <c r="L784" s="9"/>
    </row>
    <row r="785" spans="1:12" x14ac:dyDescent="0.25">
      <c r="A785">
        <v>510147</v>
      </c>
      <c r="B785" s="7" t="e">
        <f t="array" ref="B785">MAX(IF( [1]!tabla1[ACT_ID] = A785, [1]!tabla1[max_carga]))</f>
        <v>#REF!</v>
      </c>
      <c r="C785" s="7" t="e">
        <f t="array" ref="C785">AVERAGE(IF( [1]!tabla1[ACT_ID] = A785, [1]!tabla1[NIVEL]))</f>
        <v>#REF!</v>
      </c>
      <c r="D785" s="7" t="e">
        <f t="array" ref="D785">MEDIAN(IF( [1]!tabla1[ACT_ID] = A785, [1]!tabla1[NIVEL]))</f>
        <v>#REF!</v>
      </c>
      <c r="E785" s="7" t="e">
        <f t="array" ref="E785">STDEV(IF( [1]!tabla1[ACT_ID] = A785, [1]!tabla1[NIVEL]))</f>
        <v>#REF!</v>
      </c>
      <c r="F785" s="8" t="e">
        <f t="array" ref="F785">AVERAGE(IF( [1]!tabla1[ACT_ID] = A785, [1]!tabla1[NO_UTILIZADO]))</f>
        <v>#REF!</v>
      </c>
      <c r="G785">
        <f t="array" ref="G785">COUNT(IF( [1]!tabla1[ACT_ID] = A785, [1]!tabla1[FECHA_DESPACHO]))</f>
        <v>0</v>
      </c>
      <c r="H785" s="2" t="e">
        <f t="shared" si="36"/>
        <v>#REF!</v>
      </c>
      <c r="I785" s="7" t="e">
        <f t="shared" si="37"/>
        <v>#REF!</v>
      </c>
      <c r="J785" s="7" t="e">
        <f t="shared" si="38"/>
        <v>#REF!</v>
      </c>
      <c r="K785" s="9">
        <v>0.5</v>
      </c>
      <c r="L785" s="9"/>
    </row>
    <row r="786" spans="1:12" x14ac:dyDescent="0.25">
      <c r="A786">
        <v>510151</v>
      </c>
      <c r="B786" s="7" t="e">
        <f t="array" ref="B786">MAX(IF( [1]!tabla1[ACT_ID] = A786, [1]!tabla1[max_carga]))</f>
        <v>#REF!</v>
      </c>
      <c r="C786" s="7" t="e">
        <f t="array" ref="C786">AVERAGE(IF( [1]!tabla1[ACT_ID] = A786, [1]!tabla1[NIVEL]))</f>
        <v>#REF!</v>
      </c>
      <c r="D786" s="7" t="e">
        <f t="array" ref="D786">MEDIAN(IF( [1]!tabla1[ACT_ID] = A786, [1]!tabla1[NIVEL]))</f>
        <v>#REF!</v>
      </c>
      <c r="E786" s="7" t="e">
        <f t="array" ref="E786">STDEV(IF( [1]!tabla1[ACT_ID] = A786, [1]!tabla1[NIVEL]))</f>
        <v>#REF!</v>
      </c>
      <c r="F786" s="8" t="e">
        <f t="array" ref="F786">AVERAGE(IF( [1]!tabla1[ACT_ID] = A786, [1]!tabla1[NO_UTILIZADO]))</f>
        <v>#REF!</v>
      </c>
      <c r="G786">
        <f t="array" ref="G786">COUNT(IF( [1]!tabla1[ACT_ID] = A786, [1]!tabla1[FECHA_DESPACHO]))</f>
        <v>0</v>
      </c>
      <c r="H786" s="2" t="e">
        <f t="shared" si="36"/>
        <v>#REF!</v>
      </c>
      <c r="I786" s="7" t="e">
        <f t="shared" si="37"/>
        <v>#REF!</v>
      </c>
      <c r="J786" s="7" t="e">
        <f t="shared" si="38"/>
        <v>#REF!</v>
      </c>
      <c r="K786" s="9">
        <v>0.5</v>
      </c>
      <c r="L786" s="9"/>
    </row>
    <row r="787" spans="1:12" x14ac:dyDescent="0.25">
      <c r="A787">
        <v>510154</v>
      </c>
      <c r="B787" s="7" t="e">
        <f t="array" ref="B787">MAX(IF( [1]!tabla1[ACT_ID] = A787, [1]!tabla1[max_carga]))</f>
        <v>#REF!</v>
      </c>
      <c r="C787" s="7" t="e">
        <f t="array" ref="C787">AVERAGE(IF( [1]!tabla1[ACT_ID] = A787, [1]!tabla1[NIVEL]))</f>
        <v>#REF!</v>
      </c>
      <c r="D787" s="7" t="e">
        <f t="array" ref="D787">MEDIAN(IF( [1]!tabla1[ACT_ID] = A787, [1]!tabla1[NIVEL]))</f>
        <v>#REF!</v>
      </c>
      <c r="E787" s="7" t="e">
        <f t="array" ref="E787">STDEV(IF( [1]!tabla1[ACT_ID] = A787, [1]!tabla1[NIVEL]))</f>
        <v>#REF!</v>
      </c>
      <c r="F787" s="8" t="e">
        <f t="array" ref="F787">AVERAGE(IF( [1]!tabla1[ACT_ID] = A787, [1]!tabla1[NO_UTILIZADO]))</f>
        <v>#REF!</v>
      </c>
      <c r="G787">
        <f t="array" ref="G787">COUNT(IF( [1]!tabla1[ACT_ID] = A787, [1]!tabla1[FECHA_DESPACHO]))</f>
        <v>0</v>
      </c>
      <c r="H787" s="2" t="e">
        <f t="shared" si="36"/>
        <v>#REF!</v>
      </c>
      <c r="I787" s="7" t="e">
        <f t="shared" si="37"/>
        <v>#REF!</v>
      </c>
      <c r="J787" s="7" t="e">
        <f t="shared" si="38"/>
        <v>#REF!</v>
      </c>
      <c r="K787" s="9">
        <v>0.5</v>
      </c>
      <c r="L787" s="9"/>
    </row>
    <row r="788" spans="1:12" x14ac:dyDescent="0.25">
      <c r="A788">
        <v>510157</v>
      </c>
      <c r="B788" s="7" t="e">
        <f t="array" ref="B788">MAX(IF( [1]!tabla1[ACT_ID] = A788, [1]!tabla1[max_carga]))</f>
        <v>#REF!</v>
      </c>
      <c r="C788" s="7" t="e">
        <f t="array" ref="C788">AVERAGE(IF( [1]!tabla1[ACT_ID] = A788, [1]!tabla1[NIVEL]))</f>
        <v>#REF!</v>
      </c>
      <c r="D788" s="7" t="e">
        <f t="array" ref="D788">MEDIAN(IF( [1]!tabla1[ACT_ID] = A788, [1]!tabla1[NIVEL]))</f>
        <v>#REF!</v>
      </c>
      <c r="E788" s="7" t="e">
        <f t="array" ref="E788">STDEV(IF( [1]!tabla1[ACT_ID] = A788, [1]!tabla1[NIVEL]))</f>
        <v>#REF!</v>
      </c>
      <c r="F788" s="8" t="e">
        <f t="array" ref="F788">AVERAGE(IF( [1]!tabla1[ACT_ID] = A788, [1]!tabla1[NO_UTILIZADO]))</f>
        <v>#REF!</v>
      </c>
      <c r="G788">
        <f t="array" ref="G788">COUNT(IF( [1]!tabla1[ACT_ID] = A788, [1]!tabla1[FECHA_DESPACHO]))</f>
        <v>0</v>
      </c>
      <c r="H788" s="2" t="e">
        <f t="shared" si="36"/>
        <v>#REF!</v>
      </c>
      <c r="I788" s="7" t="e">
        <f t="shared" si="37"/>
        <v>#REF!</v>
      </c>
      <c r="J788" s="7" t="e">
        <f t="shared" si="38"/>
        <v>#REF!</v>
      </c>
      <c r="K788" s="9">
        <v>0.5</v>
      </c>
      <c r="L788" s="9"/>
    </row>
    <row r="789" spans="1:12" x14ac:dyDescent="0.25">
      <c r="A789">
        <v>510159</v>
      </c>
      <c r="B789" s="7" t="e">
        <f t="array" ref="B789">MAX(IF( [1]!tabla1[ACT_ID] = A789, [1]!tabla1[max_carga]))</f>
        <v>#REF!</v>
      </c>
      <c r="C789" s="7" t="e">
        <f t="array" ref="C789">AVERAGE(IF( [1]!tabla1[ACT_ID] = A789, [1]!tabla1[NIVEL]))</f>
        <v>#REF!</v>
      </c>
      <c r="D789" s="7" t="e">
        <f t="array" ref="D789">MEDIAN(IF( [1]!tabla1[ACT_ID] = A789, [1]!tabla1[NIVEL]))</f>
        <v>#REF!</v>
      </c>
      <c r="E789" s="7" t="e">
        <f t="array" ref="E789">STDEV(IF( [1]!tabla1[ACT_ID] = A789, [1]!tabla1[NIVEL]))</f>
        <v>#REF!</v>
      </c>
      <c r="F789" s="8" t="e">
        <f t="array" ref="F789">AVERAGE(IF( [1]!tabla1[ACT_ID] = A789, [1]!tabla1[NO_UTILIZADO]))</f>
        <v>#REF!</v>
      </c>
      <c r="G789">
        <f t="array" ref="G789">COUNT(IF( [1]!tabla1[ACT_ID] = A789, [1]!tabla1[FECHA_DESPACHO]))</f>
        <v>0</v>
      </c>
      <c r="H789" s="2" t="e">
        <f t="shared" si="36"/>
        <v>#REF!</v>
      </c>
      <c r="I789" s="7" t="e">
        <f t="shared" si="37"/>
        <v>#REF!</v>
      </c>
      <c r="J789" s="7" t="e">
        <f t="shared" si="38"/>
        <v>#REF!</v>
      </c>
      <c r="K789" s="9">
        <v>0.5</v>
      </c>
      <c r="L789" s="9"/>
    </row>
    <row r="790" spans="1:12" x14ac:dyDescent="0.25">
      <c r="A790">
        <v>510160</v>
      </c>
      <c r="B790" s="7" t="e">
        <f t="array" ref="B790">MAX(IF( [1]!tabla1[ACT_ID] = A790, [1]!tabla1[max_carga]))</f>
        <v>#REF!</v>
      </c>
      <c r="C790" s="7" t="e">
        <f t="array" ref="C790">AVERAGE(IF( [1]!tabla1[ACT_ID] = A790, [1]!tabla1[NIVEL]))</f>
        <v>#REF!</v>
      </c>
      <c r="D790" s="7" t="e">
        <f t="array" ref="D790">MEDIAN(IF( [1]!tabla1[ACT_ID] = A790, [1]!tabla1[NIVEL]))</f>
        <v>#REF!</v>
      </c>
      <c r="E790" s="7" t="e">
        <f t="array" ref="E790">STDEV(IF( [1]!tabla1[ACT_ID] = A790, [1]!tabla1[NIVEL]))</f>
        <v>#REF!</v>
      </c>
      <c r="F790" s="8" t="e">
        <f t="array" ref="F790">AVERAGE(IF( [1]!tabla1[ACT_ID] = A790, [1]!tabla1[NO_UTILIZADO]))</f>
        <v>#REF!</v>
      </c>
      <c r="G790">
        <f t="array" ref="G790">COUNT(IF( [1]!tabla1[ACT_ID] = A790, [1]!tabla1[FECHA_DESPACHO]))</f>
        <v>0</v>
      </c>
      <c r="H790" s="2" t="e">
        <f t="shared" si="36"/>
        <v>#REF!</v>
      </c>
      <c r="I790" s="7" t="e">
        <f t="shared" si="37"/>
        <v>#REF!</v>
      </c>
      <c r="J790" s="7" t="e">
        <f t="shared" si="38"/>
        <v>#REF!</v>
      </c>
      <c r="K790" s="9">
        <v>0.5</v>
      </c>
      <c r="L790" s="9"/>
    </row>
    <row r="791" spans="1:12" x14ac:dyDescent="0.25">
      <c r="A791">
        <v>510161</v>
      </c>
      <c r="B791" s="7" t="e">
        <f t="array" ref="B791">MAX(IF( [1]!tabla1[ACT_ID] = A791, [1]!tabla1[max_carga]))</f>
        <v>#REF!</v>
      </c>
      <c r="C791" s="7" t="e">
        <f t="array" ref="C791">AVERAGE(IF( [1]!tabla1[ACT_ID] = A791, [1]!tabla1[NIVEL]))</f>
        <v>#REF!</v>
      </c>
      <c r="D791" s="7" t="e">
        <f t="array" ref="D791">MEDIAN(IF( [1]!tabla1[ACT_ID] = A791, [1]!tabla1[NIVEL]))</f>
        <v>#REF!</v>
      </c>
      <c r="E791" s="7" t="e">
        <f t="array" ref="E791">STDEV(IF( [1]!tabla1[ACT_ID] = A791, [1]!tabla1[NIVEL]))</f>
        <v>#REF!</v>
      </c>
      <c r="F791" s="8" t="e">
        <f t="array" ref="F791">AVERAGE(IF( [1]!tabla1[ACT_ID] = A791, [1]!tabla1[NO_UTILIZADO]))</f>
        <v>#REF!</v>
      </c>
      <c r="G791">
        <f t="array" ref="G791">COUNT(IF( [1]!tabla1[ACT_ID] = A791, [1]!tabla1[FECHA_DESPACHO]))</f>
        <v>0</v>
      </c>
      <c r="H791" s="2" t="e">
        <f t="shared" si="36"/>
        <v>#REF!</v>
      </c>
      <c r="I791" s="7" t="e">
        <f t="shared" si="37"/>
        <v>#REF!</v>
      </c>
      <c r="J791" s="7" t="e">
        <f t="shared" si="38"/>
        <v>#REF!</v>
      </c>
      <c r="K791" s="9">
        <v>0.5</v>
      </c>
      <c r="L791" s="9"/>
    </row>
    <row r="792" spans="1:12" x14ac:dyDescent="0.25">
      <c r="A792">
        <v>510162</v>
      </c>
      <c r="B792" s="7" t="e">
        <f t="array" ref="B792">MAX(IF( [1]!tabla1[ACT_ID] = A792, [1]!tabla1[max_carga]))</f>
        <v>#REF!</v>
      </c>
      <c r="C792" s="7" t="e">
        <f t="array" ref="C792">AVERAGE(IF( [1]!tabla1[ACT_ID] = A792, [1]!tabla1[NIVEL]))</f>
        <v>#REF!</v>
      </c>
      <c r="D792" s="7" t="e">
        <f t="array" ref="D792">MEDIAN(IF( [1]!tabla1[ACT_ID] = A792, [1]!tabla1[NIVEL]))</f>
        <v>#REF!</v>
      </c>
      <c r="E792" s="7" t="e">
        <f t="array" ref="E792">STDEV(IF( [1]!tabla1[ACT_ID] = A792, [1]!tabla1[NIVEL]))</f>
        <v>#REF!</v>
      </c>
      <c r="F792" s="8" t="e">
        <f t="array" ref="F792">AVERAGE(IF( [1]!tabla1[ACT_ID] = A792, [1]!tabla1[NO_UTILIZADO]))</f>
        <v>#REF!</v>
      </c>
      <c r="G792">
        <f t="array" ref="G792">COUNT(IF( [1]!tabla1[ACT_ID] = A792, [1]!tabla1[FECHA_DESPACHO]))</f>
        <v>0</v>
      </c>
      <c r="H792" s="2" t="e">
        <f t="shared" si="36"/>
        <v>#REF!</v>
      </c>
      <c r="I792" s="7" t="e">
        <f t="shared" si="37"/>
        <v>#REF!</v>
      </c>
      <c r="J792" s="7" t="e">
        <f t="shared" si="38"/>
        <v>#REF!</v>
      </c>
      <c r="K792" s="9">
        <v>0.5</v>
      </c>
      <c r="L792" s="9"/>
    </row>
    <row r="793" spans="1:12" x14ac:dyDescent="0.25">
      <c r="A793">
        <v>510163</v>
      </c>
      <c r="B793" s="7" t="e">
        <f t="array" ref="B793">MAX(IF( [1]!tabla1[ACT_ID] = A793, [1]!tabla1[max_carga]))</f>
        <v>#REF!</v>
      </c>
      <c r="C793" s="7" t="e">
        <f t="array" ref="C793">AVERAGE(IF( [1]!tabla1[ACT_ID] = A793, [1]!tabla1[NIVEL]))</f>
        <v>#REF!</v>
      </c>
      <c r="D793" s="7" t="e">
        <f t="array" ref="D793">MEDIAN(IF( [1]!tabla1[ACT_ID] = A793, [1]!tabla1[NIVEL]))</f>
        <v>#REF!</v>
      </c>
      <c r="E793" s="7" t="e">
        <f t="array" ref="E793">STDEV(IF( [1]!tabla1[ACT_ID] = A793, [1]!tabla1[NIVEL]))</f>
        <v>#REF!</v>
      </c>
      <c r="F793" s="8" t="e">
        <f t="array" ref="F793">AVERAGE(IF( [1]!tabla1[ACT_ID] = A793, [1]!tabla1[NO_UTILIZADO]))</f>
        <v>#REF!</v>
      </c>
      <c r="G793">
        <f t="array" ref="G793">COUNT(IF( [1]!tabla1[ACT_ID] = A793, [1]!tabla1[FECHA_DESPACHO]))</f>
        <v>0</v>
      </c>
      <c r="H793" s="2" t="e">
        <f t="shared" si="36"/>
        <v>#REF!</v>
      </c>
      <c r="I793" s="7" t="e">
        <f t="shared" si="37"/>
        <v>#REF!</v>
      </c>
      <c r="J793" s="7" t="e">
        <f t="shared" si="38"/>
        <v>#REF!</v>
      </c>
      <c r="K793" s="9">
        <v>0.5</v>
      </c>
      <c r="L793" s="9"/>
    </row>
    <row r="794" spans="1:12" x14ac:dyDescent="0.25">
      <c r="A794">
        <v>510164</v>
      </c>
      <c r="B794" s="7" t="e">
        <f t="array" ref="B794">MAX(IF( [1]!tabla1[ACT_ID] = A794, [1]!tabla1[max_carga]))</f>
        <v>#REF!</v>
      </c>
      <c r="C794" s="7" t="e">
        <f t="array" ref="C794">AVERAGE(IF( [1]!tabla1[ACT_ID] = A794, [1]!tabla1[NIVEL]))</f>
        <v>#REF!</v>
      </c>
      <c r="D794" s="7" t="e">
        <f t="array" ref="D794">MEDIAN(IF( [1]!tabla1[ACT_ID] = A794, [1]!tabla1[NIVEL]))</f>
        <v>#REF!</v>
      </c>
      <c r="E794" s="7" t="e">
        <f t="array" ref="E794">STDEV(IF( [1]!tabla1[ACT_ID] = A794, [1]!tabla1[NIVEL]))</f>
        <v>#REF!</v>
      </c>
      <c r="F794" s="8" t="e">
        <f t="array" ref="F794">AVERAGE(IF( [1]!tabla1[ACT_ID] = A794, [1]!tabla1[NO_UTILIZADO]))</f>
        <v>#REF!</v>
      </c>
      <c r="G794">
        <f t="array" ref="G794">COUNT(IF( [1]!tabla1[ACT_ID] = A794, [1]!tabla1[FECHA_DESPACHO]))</f>
        <v>0</v>
      </c>
      <c r="H794" s="2" t="e">
        <f t="shared" si="36"/>
        <v>#REF!</v>
      </c>
      <c r="I794" s="7" t="e">
        <f t="shared" si="37"/>
        <v>#REF!</v>
      </c>
      <c r="J794" s="7" t="e">
        <f t="shared" si="38"/>
        <v>#REF!</v>
      </c>
      <c r="K794" s="9">
        <v>0.5</v>
      </c>
      <c r="L794" s="9"/>
    </row>
    <row r="795" spans="1:12" x14ac:dyDescent="0.25">
      <c r="A795">
        <v>510165</v>
      </c>
      <c r="B795" s="7" t="e">
        <f t="array" ref="B795">MAX(IF( [1]!tabla1[ACT_ID] = A795, [1]!tabla1[max_carga]))</f>
        <v>#REF!</v>
      </c>
      <c r="C795" s="7" t="e">
        <f t="array" ref="C795">AVERAGE(IF( [1]!tabla1[ACT_ID] = A795, [1]!tabla1[NIVEL]))</f>
        <v>#REF!</v>
      </c>
      <c r="D795" s="7" t="e">
        <f t="array" ref="D795">MEDIAN(IF( [1]!tabla1[ACT_ID] = A795, [1]!tabla1[NIVEL]))</f>
        <v>#REF!</v>
      </c>
      <c r="E795" s="7" t="e">
        <f t="array" ref="E795">STDEV(IF( [1]!tabla1[ACT_ID] = A795, [1]!tabla1[NIVEL]))</f>
        <v>#REF!</v>
      </c>
      <c r="F795" s="8" t="e">
        <f t="array" ref="F795">AVERAGE(IF( [1]!tabla1[ACT_ID] = A795, [1]!tabla1[NO_UTILIZADO]))</f>
        <v>#REF!</v>
      </c>
      <c r="G795">
        <f t="array" ref="G795">COUNT(IF( [1]!tabla1[ACT_ID] = A795, [1]!tabla1[FECHA_DESPACHO]))</f>
        <v>0</v>
      </c>
      <c r="H795" s="2" t="e">
        <f t="shared" si="36"/>
        <v>#REF!</v>
      </c>
      <c r="I795" s="7" t="e">
        <f t="shared" si="37"/>
        <v>#REF!</v>
      </c>
      <c r="J795" s="7" t="e">
        <f t="shared" si="38"/>
        <v>#REF!</v>
      </c>
      <c r="K795" s="9">
        <v>0.5</v>
      </c>
      <c r="L795" s="9"/>
    </row>
    <row r="796" spans="1:12" x14ac:dyDescent="0.25">
      <c r="A796">
        <v>510166</v>
      </c>
      <c r="B796" s="7" t="e">
        <f t="array" ref="B796">MAX(IF( [1]!tabla1[ACT_ID] = A796, [1]!tabla1[max_carga]))</f>
        <v>#REF!</v>
      </c>
      <c r="C796" s="7" t="e">
        <f t="array" ref="C796">AVERAGE(IF( [1]!tabla1[ACT_ID] = A796, [1]!tabla1[NIVEL]))</f>
        <v>#REF!</v>
      </c>
      <c r="D796" s="7" t="e">
        <f t="array" ref="D796">MEDIAN(IF( [1]!tabla1[ACT_ID] = A796, [1]!tabla1[NIVEL]))</f>
        <v>#REF!</v>
      </c>
      <c r="E796" s="7" t="e">
        <f t="array" ref="E796">STDEV(IF( [1]!tabla1[ACT_ID] = A796, [1]!tabla1[NIVEL]))</f>
        <v>#REF!</v>
      </c>
      <c r="F796" s="8" t="e">
        <f t="array" ref="F796">AVERAGE(IF( [1]!tabla1[ACT_ID] = A796, [1]!tabla1[NO_UTILIZADO]))</f>
        <v>#REF!</v>
      </c>
      <c r="G796">
        <f t="array" ref="G796">COUNT(IF( [1]!tabla1[ACT_ID] = A796, [1]!tabla1[FECHA_DESPACHO]))</f>
        <v>0</v>
      </c>
      <c r="H796" s="2" t="e">
        <f t="shared" si="36"/>
        <v>#REF!</v>
      </c>
      <c r="I796" s="7" t="e">
        <f t="shared" si="37"/>
        <v>#REF!</v>
      </c>
      <c r="J796" s="7" t="e">
        <f t="shared" si="38"/>
        <v>#REF!</v>
      </c>
      <c r="K796" s="9">
        <v>0.5</v>
      </c>
      <c r="L796" s="9"/>
    </row>
    <row r="797" spans="1:12" x14ac:dyDescent="0.25">
      <c r="A797">
        <v>510172</v>
      </c>
      <c r="B797" s="7" t="e">
        <f t="array" ref="B797">MAX(IF( [1]!tabla1[ACT_ID] = A797, [1]!tabla1[max_carga]))</f>
        <v>#REF!</v>
      </c>
      <c r="C797" s="7" t="e">
        <f t="array" ref="C797">AVERAGE(IF( [1]!tabla1[ACT_ID] = A797, [1]!tabla1[NIVEL]))</f>
        <v>#REF!</v>
      </c>
      <c r="D797" s="7" t="e">
        <f t="array" ref="D797">MEDIAN(IF( [1]!tabla1[ACT_ID] = A797, [1]!tabla1[NIVEL]))</f>
        <v>#REF!</v>
      </c>
      <c r="E797" s="7" t="e">
        <f t="array" ref="E797">STDEV(IF( [1]!tabla1[ACT_ID] = A797, [1]!tabla1[NIVEL]))</f>
        <v>#REF!</v>
      </c>
      <c r="F797" s="8" t="e">
        <f t="array" ref="F797">AVERAGE(IF( [1]!tabla1[ACT_ID] = A797, [1]!tabla1[NO_UTILIZADO]))</f>
        <v>#REF!</v>
      </c>
      <c r="G797">
        <f t="array" ref="G797">COUNT(IF( [1]!tabla1[ACT_ID] = A797, [1]!tabla1[FECHA_DESPACHO]))</f>
        <v>0</v>
      </c>
      <c r="H797" s="2" t="e">
        <f t="shared" si="36"/>
        <v>#REF!</v>
      </c>
      <c r="I797" s="7" t="e">
        <f t="shared" si="37"/>
        <v>#REF!</v>
      </c>
      <c r="J797" s="7" t="e">
        <f t="shared" si="38"/>
        <v>#REF!</v>
      </c>
      <c r="K797" s="9">
        <v>0.5</v>
      </c>
      <c r="L797" s="9"/>
    </row>
    <row r="798" spans="1:12" x14ac:dyDescent="0.25">
      <c r="A798">
        <v>510173</v>
      </c>
      <c r="B798" s="7" t="e">
        <f t="array" ref="B798">MAX(IF( [1]!tabla1[ACT_ID] = A798, [1]!tabla1[max_carga]))</f>
        <v>#REF!</v>
      </c>
      <c r="C798" s="7" t="e">
        <f t="array" ref="C798">AVERAGE(IF( [1]!tabla1[ACT_ID] = A798, [1]!tabla1[NIVEL]))</f>
        <v>#REF!</v>
      </c>
      <c r="D798" s="7" t="e">
        <f t="array" ref="D798">MEDIAN(IF( [1]!tabla1[ACT_ID] = A798, [1]!tabla1[NIVEL]))</f>
        <v>#REF!</v>
      </c>
      <c r="E798" s="7" t="e">
        <f t="array" ref="E798">STDEV(IF( [1]!tabla1[ACT_ID] = A798, [1]!tabla1[NIVEL]))</f>
        <v>#REF!</v>
      </c>
      <c r="F798" s="8" t="e">
        <f t="array" ref="F798">AVERAGE(IF( [1]!tabla1[ACT_ID] = A798, [1]!tabla1[NO_UTILIZADO]))</f>
        <v>#REF!</v>
      </c>
      <c r="G798">
        <f t="array" ref="G798">COUNT(IF( [1]!tabla1[ACT_ID] = A798, [1]!tabla1[FECHA_DESPACHO]))</f>
        <v>0</v>
      </c>
      <c r="H798" s="2" t="e">
        <f t="shared" si="36"/>
        <v>#REF!</v>
      </c>
      <c r="I798" s="7" t="e">
        <f t="shared" si="37"/>
        <v>#REF!</v>
      </c>
      <c r="J798" s="7" t="e">
        <f t="shared" si="38"/>
        <v>#REF!</v>
      </c>
      <c r="K798" s="9">
        <v>0.5</v>
      </c>
      <c r="L798" s="9"/>
    </row>
    <row r="799" spans="1:12" x14ac:dyDescent="0.25">
      <c r="A799">
        <v>510174</v>
      </c>
      <c r="B799" s="7" t="e">
        <f t="array" ref="B799">MAX(IF( [1]!tabla1[ACT_ID] = A799, [1]!tabla1[max_carga]))</f>
        <v>#REF!</v>
      </c>
      <c r="C799" s="7" t="e">
        <f t="array" ref="C799">AVERAGE(IF( [1]!tabla1[ACT_ID] = A799, [1]!tabla1[NIVEL]))</f>
        <v>#REF!</v>
      </c>
      <c r="D799" s="7" t="e">
        <f t="array" ref="D799">MEDIAN(IF( [1]!tabla1[ACT_ID] = A799, [1]!tabla1[NIVEL]))</f>
        <v>#REF!</v>
      </c>
      <c r="E799" s="7" t="e">
        <f t="array" ref="E799">STDEV(IF( [1]!tabla1[ACT_ID] = A799, [1]!tabla1[NIVEL]))</f>
        <v>#REF!</v>
      </c>
      <c r="F799" s="8" t="e">
        <f t="array" ref="F799">AVERAGE(IF( [1]!tabla1[ACT_ID] = A799, [1]!tabla1[NO_UTILIZADO]))</f>
        <v>#REF!</v>
      </c>
      <c r="G799">
        <f t="array" ref="G799">COUNT(IF( [1]!tabla1[ACT_ID] = A799, [1]!tabla1[FECHA_DESPACHO]))</f>
        <v>0</v>
      </c>
      <c r="H799" s="2" t="e">
        <f t="shared" si="36"/>
        <v>#REF!</v>
      </c>
      <c r="I799" s="7" t="e">
        <f t="shared" si="37"/>
        <v>#REF!</v>
      </c>
      <c r="J799" s="7" t="e">
        <f t="shared" si="38"/>
        <v>#REF!</v>
      </c>
      <c r="K799" s="9">
        <v>0.5</v>
      </c>
      <c r="L799" s="9"/>
    </row>
    <row r="800" spans="1:12" x14ac:dyDescent="0.25">
      <c r="A800">
        <v>510176</v>
      </c>
      <c r="B800" s="7" t="e">
        <f t="array" ref="B800">MAX(IF( [1]!tabla1[ACT_ID] = A800, [1]!tabla1[max_carga]))</f>
        <v>#REF!</v>
      </c>
      <c r="C800" s="7" t="e">
        <f t="array" ref="C800">AVERAGE(IF( [1]!tabla1[ACT_ID] = A800, [1]!tabla1[NIVEL]))</f>
        <v>#REF!</v>
      </c>
      <c r="D800" s="7" t="e">
        <f t="array" ref="D800">MEDIAN(IF( [1]!tabla1[ACT_ID] = A800, [1]!tabla1[NIVEL]))</f>
        <v>#REF!</v>
      </c>
      <c r="E800" s="7" t="e">
        <f t="array" ref="E800">STDEV(IF( [1]!tabla1[ACT_ID] = A800, [1]!tabla1[NIVEL]))</f>
        <v>#REF!</v>
      </c>
      <c r="F800" s="8" t="e">
        <f t="array" ref="F800">AVERAGE(IF( [1]!tabla1[ACT_ID] = A800, [1]!tabla1[NO_UTILIZADO]))</f>
        <v>#REF!</v>
      </c>
      <c r="G800">
        <f t="array" ref="G800">COUNT(IF( [1]!tabla1[ACT_ID] = A800, [1]!tabla1[FECHA_DESPACHO]))</f>
        <v>0</v>
      </c>
      <c r="H800" s="2" t="e">
        <f t="shared" si="36"/>
        <v>#REF!</v>
      </c>
      <c r="I800" s="7" t="e">
        <f t="shared" si="37"/>
        <v>#REF!</v>
      </c>
      <c r="J800" s="7" t="e">
        <f t="shared" si="38"/>
        <v>#REF!</v>
      </c>
      <c r="K800" s="9">
        <v>0.5</v>
      </c>
      <c r="L800" s="9"/>
    </row>
    <row r="801" spans="1:12" x14ac:dyDescent="0.25">
      <c r="A801">
        <v>510178</v>
      </c>
      <c r="B801" s="7" t="e">
        <f t="array" ref="B801">MAX(IF( [1]!tabla1[ACT_ID] = A801, [1]!tabla1[max_carga]))</f>
        <v>#REF!</v>
      </c>
      <c r="C801" s="7" t="e">
        <f t="array" ref="C801">AVERAGE(IF( [1]!tabla1[ACT_ID] = A801, [1]!tabla1[NIVEL]))</f>
        <v>#REF!</v>
      </c>
      <c r="D801" s="7" t="e">
        <f t="array" ref="D801">MEDIAN(IF( [1]!tabla1[ACT_ID] = A801, [1]!tabla1[NIVEL]))</f>
        <v>#REF!</v>
      </c>
      <c r="E801" s="7" t="e">
        <f t="array" ref="E801">STDEV(IF( [1]!tabla1[ACT_ID] = A801, [1]!tabla1[NIVEL]))</f>
        <v>#REF!</v>
      </c>
      <c r="F801" s="8" t="e">
        <f t="array" ref="F801">AVERAGE(IF( [1]!tabla1[ACT_ID] = A801, [1]!tabla1[NO_UTILIZADO]))</f>
        <v>#REF!</v>
      </c>
      <c r="G801">
        <f t="array" ref="G801">COUNT(IF( [1]!tabla1[ACT_ID] = A801, [1]!tabla1[FECHA_DESPACHO]))</f>
        <v>0</v>
      </c>
      <c r="H801" s="2" t="e">
        <f t="shared" si="36"/>
        <v>#REF!</v>
      </c>
      <c r="I801" s="7" t="e">
        <f t="shared" si="37"/>
        <v>#REF!</v>
      </c>
      <c r="J801" s="7" t="e">
        <f t="shared" si="38"/>
        <v>#REF!</v>
      </c>
      <c r="K801" s="9">
        <v>0.5</v>
      </c>
      <c r="L801" s="9"/>
    </row>
    <row r="802" spans="1:12" x14ac:dyDescent="0.25">
      <c r="A802">
        <v>510179</v>
      </c>
      <c r="B802" s="7" t="e">
        <f t="array" ref="B802">MAX(IF( [1]!tabla1[ACT_ID] = A802, [1]!tabla1[max_carga]))</f>
        <v>#REF!</v>
      </c>
      <c r="C802" s="7" t="e">
        <f t="array" ref="C802">AVERAGE(IF( [1]!tabla1[ACT_ID] = A802, [1]!tabla1[NIVEL]))</f>
        <v>#REF!</v>
      </c>
      <c r="D802" s="7" t="e">
        <f t="array" ref="D802">MEDIAN(IF( [1]!tabla1[ACT_ID] = A802, [1]!tabla1[NIVEL]))</f>
        <v>#REF!</v>
      </c>
      <c r="E802" s="7" t="e">
        <f t="array" ref="E802">STDEV(IF( [1]!tabla1[ACT_ID] = A802, [1]!tabla1[NIVEL]))</f>
        <v>#REF!</v>
      </c>
      <c r="F802" s="8" t="e">
        <f t="array" ref="F802">AVERAGE(IF( [1]!tabla1[ACT_ID] = A802, [1]!tabla1[NO_UTILIZADO]))</f>
        <v>#REF!</v>
      </c>
      <c r="G802">
        <f t="array" ref="G802">COUNT(IF( [1]!tabla1[ACT_ID] = A802, [1]!tabla1[FECHA_DESPACHO]))</f>
        <v>0</v>
      </c>
      <c r="H802" s="2" t="e">
        <f t="shared" si="36"/>
        <v>#REF!</v>
      </c>
      <c r="I802" s="7" t="e">
        <f t="shared" si="37"/>
        <v>#REF!</v>
      </c>
      <c r="J802" s="7" t="e">
        <f t="shared" si="38"/>
        <v>#REF!</v>
      </c>
      <c r="K802" s="9">
        <v>0.5</v>
      </c>
      <c r="L802" s="9"/>
    </row>
    <row r="803" spans="1:12" x14ac:dyDescent="0.25">
      <c r="A803">
        <v>510180</v>
      </c>
      <c r="B803" s="7" t="e">
        <f t="array" ref="B803">MAX(IF( [1]!tabla1[ACT_ID] = A803, [1]!tabla1[max_carga]))</f>
        <v>#REF!</v>
      </c>
      <c r="C803" s="7" t="e">
        <f t="array" ref="C803">AVERAGE(IF( [1]!tabla1[ACT_ID] = A803, [1]!tabla1[NIVEL]))</f>
        <v>#REF!</v>
      </c>
      <c r="D803" s="7" t="e">
        <f t="array" ref="D803">MEDIAN(IF( [1]!tabla1[ACT_ID] = A803, [1]!tabla1[NIVEL]))</f>
        <v>#REF!</v>
      </c>
      <c r="E803" s="7" t="e">
        <f t="array" ref="E803">STDEV(IF( [1]!tabla1[ACT_ID] = A803, [1]!tabla1[NIVEL]))</f>
        <v>#REF!</v>
      </c>
      <c r="F803" s="8" t="e">
        <f t="array" ref="F803">AVERAGE(IF( [1]!tabla1[ACT_ID] = A803, [1]!tabla1[NO_UTILIZADO]))</f>
        <v>#REF!</v>
      </c>
      <c r="G803">
        <f t="array" ref="G803">COUNT(IF( [1]!tabla1[ACT_ID] = A803, [1]!tabla1[FECHA_DESPACHO]))</f>
        <v>0</v>
      </c>
      <c r="H803" s="2" t="e">
        <f t="shared" si="36"/>
        <v>#REF!</v>
      </c>
      <c r="I803" s="7" t="e">
        <f t="shared" si="37"/>
        <v>#REF!</v>
      </c>
      <c r="J803" s="7" t="e">
        <f t="shared" si="38"/>
        <v>#REF!</v>
      </c>
      <c r="K803" s="9">
        <v>0.5</v>
      </c>
      <c r="L803" s="9"/>
    </row>
    <row r="804" spans="1:12" x14ac:dyDescent="0.25">
      <c r="A804">
        <v>510181</v>
      </c>
      <c r="B804" s="7" t="e">
        <f t="array" ref="B804">MAX(IF( [1]!tabla1[ACT_ID] = A804, [1]!tabla1[max_carga]))</f>
        <v>#REF!</v>
      </c>
      <c r="C804" s="7" t="e">
        <f t="array" ref="C804">AVERAGE(IF( [1]!tabla1[ACT_ID] = A804, [1]!tabla1[NIVEL]))</f>
        <v>#REF!</v>
      </c>
      <c r="D804" s="7" t="e">
        <f t="array" ref="D804">MEDIAN(IF( [1]!tabla1[ACT_ID] = A804, [1]!tabla1[NIVEL]))</f>
        <v>#REF!</v>
      </c>
      <c r="E804" s="7" t="e">
        <f t="array" ref="E804">STDEV(IF( [1]!tabla1[ACT_ID] = A804, [1]!tabla1[NIVEL]))</f>
        <v>#REF!</v>
      </c>
      <c r="F804" s="8" t="e">
        <f t="array" ref="F804">AVERAGE(IF( [1]!tabla1[ACT_ID] = A804, [1]!tabla1[NO_UTILIZADO]))</f>
        <v>#REF!</v>
      </c>
      <c r="G804">
        <f t="array" ref="G804">COUNT(IF( [1]!tabla1[ACT_ID] = A804, [1]!tabla1[FECHA_DESPACHO]))</f>
        <v>0</v>
      </c>
      <c r="H804" s="2" t="e">
        <f t="shared" si="36"/>
        <v>#REF!</v>
      </c>
      <c r="I804" s="7" t="e">
        <f t="shared" si="37"/>
        <v>#REF!</v>
      </c>
      <c r="J804" s="7" t="e">
        <f t="shared" si="38"/>
        <v>#REF!</v>
      </c>
      <c r="K804" s="9">
        <v>0.5</v>
      </c>
      <c r="L804" s="9"/>
    </row>
    <row r="805" spans="1:12" x14ac:dyDescent="0.25">
      <c r="A805">
        <v>510182</v>
      </c>
      <c r="B805" s="7" t="e">
        <f t="array" ref="B805">MAX(IF( [1]!tabla1[ACT_ID] = A805, [1]!tabla1[max_carga]))</f>
        <v>#REF!</v>
      </c>
      <c r="C805" s="7" t="e">
        <f t="array" ref="C805">AVERAGE(IF( [1]!tabla1[ACT_ID] = A805, [1]!tabla1[NIVEL]))</f>
        <v>#REF!</v>
      </c>
      <c r="D805" s="7" t="e">
        <f t="array" ref="D805">MEDIAN(IF( [1]!tabla1[ACT_ID] = A805, [1]!tabla1[NIVEL]))</f>
        <v>#REF!</v>
      </c>
      <c r="E805" s="7" t="e">
        <f t="array" ref="E805">STDEV(IF( [1]!tabla1[ACT_ID] = A805, [1]!tabla1[NIVEL]))</f>
        <v>#REF!</v>
      </c>
      <c r="F805" s="8" t="e">
        <f t="array" ref="F805">AVERAGE(IF( [1]!tabla1[ACT_ID] = A805, [1]!tabla1[NO_UTILIZADO]))</f>
        <v>#REF!</v>
      </c>
      <c r="G805">
        <f t="array" ref="G805">COUNT(IF( [1]!tabla1[ACT_ID] = A805, [1]!tabla1[FECHA_DESPACHO]))</f>
        <v>0</v>
      </c>
      <c r="H805" s="2" t="e">
        <f t="shared" si="36"/>
        <v>#REF!</v>
      </c>
      <c r="I805" s="7" t="e">
        <f t="shared" si="37"/>
        <v>#REF!</v>
      </c>
      <c r="J805" s="7" t="e">
        <f t="shared" si="38"/>
        <v>#REF!</v>
      </c>
      <c r="K805" s="9">
        <v>0.5</v>
      </c>
      <c r="L805" s="9"/>
    </row>
    <row r="806" spans="1:12" x14ac:dyDescent="0.25">
      <c r="A806">
        <v>510183</v>
      </c>
      <c r="B806" s="7" t="e">
        <f t="array" ref="B806">MAX(IF( [1]!tabla1[ACT_ID] = A806, [1]!tabla1[max_carga]))</f>
        <v>#REF!</v>
      </c>
      <c r="C806" s="7" t="e">
        <f t="array" ref="C806">AVERAGE(IF( [1]!tabla1[ACT_ID] = A806, [1]!tabla1[NIVEL]))</f>
        <v>#REF!</v>
      </c>
      <c r="D806" s="7" t="e">
        <f t="array" ref="D806">MEDIAN(IF( [1]!tabla1[ACT_ID] = A806, [1]!tabla1[NIVEL]))</f>
        <v>#REF!</v>
      </c>
      <c r="E806" s="7" t="e">
        <f t="array" ref="E806">STDEV(IF( [1]!tabla1[ACT_ID] = A806, [1]!tabla1[NIVEL]))</f>
        <v>#REF!</v>
      </c>
      <c r="F806" s="8" t="e">
        <f t="array" ref="F806">AVERAGE(IF( [1]!tabla1[ACT_ID] = A806, [1]!tabla1[NO_UTILIZADO]))</f>
        <v>#REF!</v>
      </c>
      <c r="G806">
        <f t="array" ref="G806">COUNT(IF( [1]!tabla1[ACT_ID] = A806, [1]!tabla1[FECHA_DESPACHO]))</f>
        <v>0</v>
      </c>
      <c r="H806" s="2" t="e">
        <f t="shared" si="36"/>
        <v>#REF!</v>
      </c>
      <c r="I806" s="7" t="e">
        <f t="shared" si="37"/>
        <v>#REF!</v>
      </c>
      <c r="J806" s="7" t="e">
        <f t="shared" si="38"/>
        <v>#REF!</v>
      </c>
      <c r="K806" s="9">
        <v>0.5</v>
      </c>
      <c r="L806" s="9"/>
    </row>
    <row r="807" spans="1:12" x14ac:dyDescent="0.25">
      <c r="A807">
        <v>510184</v>
      </c>
      <c r="B807" s="7" t="e">
        <f t="array" ref="B807">MAX(IF( [1]!tabla1[ACT_ID] = A807, [1]!tabla1[max_carga]))</f>
        <v>#REF!</v>
      </c>
      <c r="C807" s="7" t="e">
        <f t="array" ref="C807">AVERAGE(IF( [1]!tabla1[ACT_ID] = A807, [1]!tabla1[NIVEL]))</f>
        <v>#REF!</v>
      </c>
      <c r="D807" s="7" t="e">
        <f t="array" ref="D807">MEDIAN(IF( [1]!tabla1[ACT_ID] = A807, [1]!tabla1[NIVEL]))</f>
        <v>#REF!</v>
      </c>
      <c r="E807" s="7" t="e">
        <f t="array" ref="E807">STDEV(IF( [1]!tabla1[ACT_ID] = A807, [1]!tabla1[NIVEL]))</f>
        <v>#REF!</v>
      </c>
      <c r="F807" s="8" t="e">
        <f t="array" ref="F807">AVERAGE(IF( [1]!tabla1[ACT_ID] = A807, [1]!tabla1[NO_UTILIZADO]))</f>
        <v>#REF!</v>
      </c>
      <c r="G807">
        <f t="array" ref="G807">COUNT(IF( [1]!tabla1[ACT_ID] = A807, [1]!tabla1[FECHA_DESPACHO]))</f>
        <v>0</v>
      </c>
      <c r="H807" s="2" t="e">
        <f t="shared" si="36"/>
        <v>#REF!</v>
      </c>
      <c r="I807" s="7" t="e">
        <f t="shared" si="37"/>
        <v>#REF!</v>
      </c>
      <c r="J807" s="7" t="e">
        <f t="shared" si="38"/>
        <v>#REF!</v>
      </c>
      <c r="K807" s="9">
        <v>0.5</v>
      </c>
      <c r="L807" s="9"/>
    </row>
    <row r="808" spans="1:12" x14ac:dyDescent="0.25">
      <c r="A808">
        <v>510185</v>
      </c>
      <c r="B808" s="7" t="e">
        <f t="array" ref="B808">MAX(IF( [1]!tabla1[ACT_ID] = A808, [1]!tabla1[max_carga]))</f>
        <v>#REF!</v>
      </c>
      <c r="C808" s="7" t="e">
        <f t="array" ref="C808">AVERAGE(IF( [1]!tabla1[ACT_ID] = A808, [1]!tabla1[NIVEL]))</f>
        <v>#REF!</v>
      </c>
      <c r="D808" s="7" t="e">
        <f t="array" ref="D808">MEDIAN(IF( [1]!tabla1[ACT_ID] = A808, [1]!tabla1[NIVEL]))</f>
        <v>#REF!</v>
      </c>
      <c r="E808" s="7" t="e">
        <f t="array" ref="E808">STDEV(IF( [1]!tabla1[ACT_ID] = A808, [1]!tabla1[NIVEL]))</f>
        <v>#REF!</v>
      </c>
      <c r="F808" s="8" t="e">
        <f t="array" ref="F808">AVERAGE(IF( [1]!tabla1[ACT_ID] = A808, [1]!tabla1[NO_UTILIZADO]))</f>
        <v>#REF!</v>
      </c>
      <c r="G808">
        <f t="array" ref="G808">COUNT(IF( [1]!tabla1[ACT_ID] = A808, [1]!tabla1[FECHA_DESPACHO]))</f>
        <v>0</v>
      </c>
      <c r="H808" s="2" t="e">
        <f t="shared" si="36"/>
        <v>#REF!</v>
      </c>
      <c r="I808" s="7" t="e">
        <f t="shared" si="37"/>
        <v>#REF!</v>
      </c>
      <c r="J808" s="7" t="e">
        <f t="shared" si="38"/>
        <v>#REF!</v>
      </c>
      <c r="K808" s="9">
        <v>0.5</v>
      </c>
      <c r="L808" s="9"/>
    </row>
    <row r="809" spans="1:12" x14ac:dyDescent="0.25">
      <c r="A809">
        <v>510186</v>
      </c>
      <c r="B809" s="7" t="e">
        <f t="array" ref="B809">MAX(IF( [1]!tabla1[ACT_ID] = A809, [1]!tabla1[max_carga]))</f>
        <v>#REF!</v>
      </c>
      <c r="C809" s="7" t="e">
        <f t="array" ref="C809">AVERAGE(IF( [1]!tabla1[ACT_ID] = A809, [1]!tabla1[NIVEL]))</f>
        <v>#REF!</v>
      </c>
      <c r="D809" s="7" t="e">
        <f t="array" ref="D809">MEDIAN(IF( [1]!tabla1[ACT_ID] = A809, [1]!tabla1[NIVEL]))</f>
        <v>#REF!</v>
      </c>
      <c r="E809" s="7" t="e">
        <f t="array" ref="E809">STDEV(IF( [1]!tabla1[ACT_ID] = A809, [1]!tabla1[NIVEL]))</f>
        <v>#REF!</v>
      </c>
      <c r="F809" s="8" t="e">
        <f t="array" ref="F809">AVERAGE(IF( [1]!tabla1[ACT_ID] = A809, [1]!tabla1[NO_UTILIZADO]))</f>
        <v>#REF!</v>
      </c>
      <c r="G809">
        <f t="array" ref="G809">COUNT(IF( [1]!tabla1[ACT_ID] = A809, [1]!tabla1[FECHA_DESPACHO]))</f>
        <v>0</v>
      </c>
      <c r="H809" s="2" t="e">
        <f t="shared" si="36"/>
        <v>#REF!</v>
      </c>
      <c r="I809" s="7" t="e">
        <f t="shared" si="37"/>
        <v>#REF!</v>
      </c>
      <c r="J809" s="7" t="e">
        <f t="shared" si="38"/>
        <v>#REF!</v>
      </c>
      <c r="K809" s="9">
        <v>0.5</v>
      </c>
      <c r="L809" s="9"/>
    </row>
    <row r="810" spans="1:12" x14ac:dyDescent="0.25">
      <c r="A810">
        <v>510187</v>
      </c>
      <c r="B810" s="7" t="e">
        <f t="array" ref="B810">MAX(IF( [1]!tabla1[ACT_ID] = A810, [1]!tabla1[max_carga]))</f>
        <v>#REF!</v>
      </c>
      <c r="C810" s="7" t="e">
        <f t="array" ref="C810">AVERAGE(IF( [1]!tabla1[ACT_ID] = A810, [1]!tabla1[NIVEL]))</f>
        <v>#REF!</v>
      </c>
      <c r="D810" s="7" t="e">
        <f t="array" ref="D810">MEDIAN(IF( [1]!tabla1[ACT_ID] = A810, [1]!tabla1[NIVEL]))</f>
        <v>#REF!</v>
      </c>
      <c r="E810" s="7" t="e">
        <f t="array" ref="E810">STDEV(IF( [1]!tabla1[ACT_ID] = A810, [1]!tabla1[NIVEL]))</f>
        <v>#REF!</v>
      </c>
      <c r="F810" s="8" t="e">
        <f t="array" ref="F810">AVERAGE(IF( [1]!tabla1[ACT_ID] = A810, [1]!tabla1[NO_UTILIZADO]))</f>
        <v>#REF!</v>
      </c>
      <c r="G810">
        <f t="array" ref="G810">COUNT(IF( [1]!tabla1[ACT_ID] = A810, [1]!tabla1[FECHA_DESPACHO]))</f>
        <v>0</v>
      </c>
      <c r="H810" s="2" t="e">
        <f t="shared" si="36"/>
        <v>#REF!</v>
      </c>
      <c r="I810" s="7" t="e">
        <f t="shared" si="37"/>
        <v>#REF!</v>
      </c>
      <c r="J810" s="7" t="e">
        <f t="shared" si="38"/>
        <v>#REF!</v>
      </c>
      <c r="K810" s="9">
        <v>0.5</v>
      </c>
      <c r="L810" s="9"/>
    </row>
    <row r="811" spans="1:12" x14ac:dyDescent="0.25">
      <c r="A811">
        <v>510188</v>
      </c>
      <c r="B811" s="7" t="e">
        <f t="array" ref="B811">MAX(IF( [1]!tabla1[ACT_ID] = A811, [1]!tabla1[max_carga]))</f>
        <v>#REF!</v>
      </c>
      <c r="C811" s="7" t="e">
        <f t="array" ref="C811">AVERAGE(IF( [1]!tabla1[ACT_ID] = A811, [1]!tabla1[NIVEL]))</f>
        <v>#REF!</v>
      </c>
      <c r="D811" s="7" t="e">
        <f t="array" ref="D811">MEDIAN(IF( [1]!tabla1[ACT_ID] = A811, [1]!tabla1[NIVEL]))</f>
        <v>#REF!</v>
      </c>
      <c r="E811" s="7" t="e">
        <f t="array" ref="E811">STDEV(IF( [1]!tabla1[ACT_ID] = A811, [1]!tabla1[NIVEL]))</f>
        <v>#REF!</v>
      </c>
      <c r="F811" s="8" t="e">
        <f t="array" ref="F811">AVERAGE(IF( [1]!tabla1[ACT_ID] = A811, [1]!tabla1[NO_UTILIZADO]))</f>
        <v>#REF!</v>
      </c>
      <c r="G811">
        <f t="array" ref="G811">COUNT(IF( [1]!tabla1[ACT_ID] = A811, [1]!tabla1[FECHA_DESPACHO]))</f>
        <v>0</v>
      </c>
      <c r="H811" s="2" t="e">
        <f t="shared" si="36"/>
        <v>#REF!</v>
      </c>
      <c r="I811" s="7" t="e">
        <f t="shared" si="37"/>
        <v>#REF!</v>
      </c>
      <c r="J811" s="7" t="e">
        <f t="shared" si="38"/>
        <v>#REF!</v>
      </c>
      <c r="K811" s="9">
        <v>0.5</v>
      </c>
      <c r="L811" s="9"/>
    </row>
    <row r="812" spans="1:12" x14ac:dyDescent="0.25">
      <c r="A812">
        <v>510189</v>
      </c>
      <c r="B812" s="7" t="e">
        <f t="array" ref="B812">MAX(IF( [1]!tabla1[ACT_ID] = A812, [1]!tabla1[max_carga]))</f>
        <v>#REF!</v>
      </c>
      <c r="C812" s="7" t="e">
        <f t="array" ref="C812">AVERAGE(IF( [1]!tabla1[ACT_ID] = A812, [1]!tabla1[NIVEL]))</f>
        <v>#REF!</v>
      </c>
      <c r="D812" s="7" t="e">
        <f t="array" ref="D812">MEDIAN(IF( [1]!tabla1[ACT_ID] = A812, [1]!tabla1[NIVEL]))</f>
        <v>#REF!</v>
      </c>
      <c r="E812" s="7" t="e">
        <f t="array" ref="E812">STDEV(IF( [1]!tabla1[ACT_ID] = A812, [1]!tabla1[NIVEL]))</f>
        <v>#REF!</v>
      </c>
      <c r="F812" s="8" t="e">
        <f t="array" ref="F812">AVERAGE(IF( [1]!tabla1[ACT_ID] = A812, [1]!tabla1[NO_UTILIZADO]))</f>
        <v>#REF!</v>
      </c>
      <c r="G812">
        <f t="array" ref="G812">COUNT(IF( [1]!tabla1[ACT_ID] = A812, [1]!tabla1[FECHA_DESPACHO]))</f>
        <v>0</v>
      </c>
      <c r="H812" s="2" t="e">
        <f t="shared" si="36"/>
        <v>#REF!</v>
      </c>
      <c r="I812" s="7" t="e">
        <f t="shared" si="37"/>
        <v>#REF!</v>
      </c>
      <c r="J812" s="7" t="e">
        <f t="shared" si="38"/>
        <v>#REF!</v>
      </c>
      <c r="K812" s="9">
        <v>0.5</v>
      </c>
      <c r="L812" s="9"/>
    </row>
    <row r="813" spans="1:12" x14ac:dyDescent="0.25">
      <c r="A813">
        <v>510190</v>
      </c>
      <c r="B813" s="7" t="e">
        <f t="array" ref="B813">MAX(IF( [1]!tabla1[ACT_ID] = A813, [1]!tabla1[max_carga]))</f>
        <v>#REF!</v>
      </c>
      <c r="C813" s="7" t="e">
        <f t="array" ref="C813">AVERAGE(IF( [1]!tabla1[ACT_ID] = A813, [1]!tabla1[NIVEL]))</f>
        <v>#REF!</v>
      </c>
      <c r="D813" s="7" t="e">
        <f t="array" ref="D813">MEDIAN(IF( [1]!tabla1[ACT_ID] = A813, [1]!tabla1[NIVEL]))</f>
        <v>#REF!</v>
      </c>
      <c r="E813" s="7" t="e">
        <f t="array" ref="E813">STDEV(IF( [1]!tabla1[ACT_ID] = A813, [1]!tabla1[NIVEL]))</f>
        <v>#REF!</v>
      </c>
      <c r="F813" s="8" t="e">
        <f t="array" ref="F813">AVERAGE(IF( [1]!tabla1[ACT_ID] = A813, [1]!tabla1[NO_UTILIZADO]))</f>
        <v>#REF!</v>
      </c>
      <c r="G813">
        <f t="array" ref="G813">COUNT(IF( [1]!tabla1[ACT_ID] = A813, [1]!tabla1[FECHA_DESPACHO]))</f>
        <v>0</v>
      </c>
      <c r="H813" s="2" t="e">
        <f t="shared" si="36"/>
        <v>#REF!</v>
      </c>
      <c r="I813" s="7" t="e">
        <f t="shared" si="37"/>
        <v>#REF!</v>
      </c>
      <c r="J813" s="7" t="e">
        <f t="shared" si="38"/>
        <v>#REF!</v>
      </c>
      <c r="K813" s="9">
        <v>0.5</v>
      </c>
      <c r="L813" s="9"/>
    </row>
    <row r="814" spans="1:12" x14ac:dyDescent="0.25">
      <c r="A814">
        <v>510191</v>
      </c>
      <c r="B814" s="7" t="e">
        <f t="array" ref="B814">MAX(IF( [1]!tabla1[ACT_ID] = A814, [1]!tabla1[max_carga]))</f>
        <v>#REF!</v>
      </c>
      <c r="C814" s="7" t="e">
        <f t="array" ref="C814">AVERAGE(IF( [1]!tabla1[ACT_ID] = A814, [1]!tabla1[NIVEL]))</f>
        <v>#REF!</v>
      </c>
      <c r="D814" s="7" t="e">
        <f t="array" ref="D814">MEDIAN(IF( [1]!tabla1[ACT_ID] = A814, [1]!tabla1[NIVEL]))</f>
        <v>#REF!</v>
      </c>
      <c r="E814" s="7" t="e">
        <f t="array" ref="E814">STDEV(IF( [1]!tabla1[ACT_ID] = A814, [1]!tabla1[NIVEL]))</f>
        <v>#REF!</v>
      </c>
      <c r="F814" s="8" t="e">
        <f t="array" ref="F814">AVERAGE(IF( [1]!tabla1[ACT_ID] = A814, [1]!tabla1[NO_UTILIZADO]))</f>
        <v>#REF!</v>
      </c>
      <c r="G814">
        <f t="array" ref="G814">COUNT(IF( [1]!tabla1[ACT_ID] = A814, [1]!tabla1[FECHA_DESPACHO]))</f>
        <v>0</v>
      </c>
      <c r="H814" s="2" t="e">
        <f t="shared" si="36"/>
        <v>#REF!</v>
      </c>
      <c r="I814" s="7" t="e">
        <f t="shared" si="37"/>
        <v>#REF!</v>
      </c>
      <c r="J814" s="7" t="e">
        <f t="shared" si="38"/>
        <v>#REF!</v>
      </c>
      <c r="K814" s="9">
        <v>0.5</v>
      </c>
      <c r="L814" s="9"/>
    </row>
    <row r="815" spans="1:12" x14ac:dyDescent="0.25">
      <c r="A815">
        <v>510192</v>
      </c>
      <c r="B815" s="7" t="e">
        <f t="array" ref="B815">MAX(IF( [1]!tabla1[ACT_ID] = A815, [1]!tabla1[max_carga]))</f>
        <v>#REF!</v>
      </c>
      <c r="C815" s="7" t="e">
        <f t="array" ref="C815">AVERAGE(IF( [1]!tabla1[ACT_ID] = A815, [1]!tabla1[NIVEL]))</f>
        <v>#REF!</v>
      </c>
      <c r="D815" s="7" t="e">
        <f t="array" ref="D815">MEDIAN(IF( [1]!tabla1[ACT_ID] = A815, [1]!tabla1[NIVEL]))</f>
        <v>#REF!</v>
      </c>
      <c r="E815" s="7" t="e">
        <f t="array" ref="E815">STDEV(IF( [1]!tabla1[ACT_ID] = A815, [1]!tabla1[NIVEL]))</f>
        <v>#REF!</v>
      </c>
      <c r="F815" s="8" t="e">
        <f t="array" ref="F815">AVERAGE(IF( [1]!tabla1[ACT_ID] = A815, [1]!tabla1[NO_UTILIZADO]))</f>
        <v>#REF!</v>
      </c>
      <c r="G815">
        <f t="array" ref="G815">COUNT(IF( [1]!tabla1[ACT_ID] = A815, [1]!tabla1[FECHA_DESPACHO]))</f>
        <v>0</v>
      </c>
      <c r="H815" s="2" t="e">
        <f t="shared" si="36"/>
        <v>#REF!</v>
      </c>
      <c r="I815" s="7" t="e">
        <f t="shared" si="37"/>
        <v>#REF!</v>
      </c>
      <c r="J815" s="7" t="e">
        <f t="shared" si="38"/>
        <v>#REF!</v>
      </c>
      <c r="K815" s="9">
        <v>0.5</v>
      </c>
      <c r="L815" s="9"/>
    </row>
    <row r="816" spans="1:12" x14ac:dyDescent="0.25">
      <c r="A816">
        <v>510194</v>
      </c>
      <c r="B816" s="7" t="e">
        <f t="array" ref="B816">MAX(IF( [1]!tabla1[ACT_ID] = A816, [1]!tabla1[max_carga]))</f>
        <v>#REF!</v>
      </c>
      <c r="C816" s="7" t="e">
        <f t="array" ref="C816">AVERAGE(IF( [1]!tabla1[ACT_ID] = A816, [1]!tabla1[NIVEL]))</f>
        <v>#REF!</v>
      </c>
      <c r="D816" s="7" t="e">
        <f t="array" ref="D816">MEDIAN(IF( [1]!tabla1[ACT_ID] = A816, [1]!tabla1[NIVEL]))</f>
        <v>#REF!</v>
      </c>
      <c r="E816" s="7" t="e">
        <f t="array" ref="E816">STDEV(IF( [1]!tabla1[ACT_ID] = A816, [1]!tabla1[NIVEL]))</f>
        <v>#REF!</v>
      </c>
      <c r="F816" s="8" t="e">
        <f t="array" ref="F816">AVERAGE(IF( [1]!tabla1[ACT_ID] = A816, [1]!tabla1[NO_UTILIZADO]))</f>
        <v>#REF!</v>
      </c>
      <c r="G816">
        <f t="array" ref="G816">COUNT(IF( [1]!tabla1[ACT_ID] = A816, [1]!tabla1[FECHA_DESPACHO]))</f>
        <v>0</v>
      </c>
      <c r="H816" s="2" t="e">
        <f t="shared" si="36"/>
        <v>#REF!</v>
      </c>
      <c r="I816" s="7" t="e">
        <f t="shared" si="37"/>
        <v>#REF!</v>
      </c>
      <c r="J816" s="7" t="e">
        <f t="shared" si="38"/>
        <v>#REF!</v>
      </c>
      <c r="K816" s="9">
        <v>0.5</v>
      </c>
      <c r="L816" s="9"/>
    </row>
    <row r="817" spans="1:12" x14ac:dyDescent="0.25">
      <c r="A817">
        <v>510195</v>
      </c>
      <c r="B817" s="7" t="e">
        <f t="array" ref="B817">MAX(IF( [1]!tabla1[ACT_ID] = A817, [1]!tabla1[max_carga]))</f>
        <v>#REF!</v>
      </c>
      <c r="C817" s="7" t="e">
        <f t="array" ref="C817">AVERAGE(IF( [1]!tabla1[ACT_ID] = A817, [1]!tabla1[NIVEL]))</f>
        <v>#REF!</v>
      </c>
      <c r="D817" s="7" t="e">
        <f t="array" ref="D817">MEDIAN(IF( [1]!tabla1[ACT_ID] = A817, [1]!tabla1[NIVEL]))</f>
        <v>#REF!</v>
      </c>
      <c r="E817" s="7" t="e">
        <f t="array" ref="E817">STDEV(IF( [1]!tabla1[ACT_ID] = A817, [1]!tabla1[NIVEL]))</f>
        <v>#REF!</v>
      </c>
      <c r="F817" s="8" t="e">
        <f t="array" ref="F817">AVERAGE(IF( [1]!tabla1[ACT_ID] = A817, [1]!tabla1[NO_UTILIZADO]))</f>
        <v>#REF!</v>
      </c>
      <c r="G817">
        <f t="array" ref="G817">COUNT(IF( [1]!tabla1[ACT_ID] = A817, [1]!tabla1[FECHA_DESPACHO]))</f>
        <v>0</v>
      </c>
      <c r="H817" s="2" t="e">
        <f t="shared" si="36"/>
        <v>#REF!</v>
      </c>
      <c r="I817" s="7" t="e">
        <f t="shared" si="37"/>
        <v>#REF!</v>
      </c>
      <c r="J817" s="7" t="e">
        <f t="shared" si="38"/>
        <v>#REF!</v>
      </c>
      <c r="K817" s="9">
        <v>0.5</v>
      </c>
      <c r="L817" s="9"/>
    </row>
    <row r="818" spans="1:12" x14ac:dyDescent="0.25">
      <c r="A818">
        <v>510197</v>
      </c>
      <c r="B818" s="7" t="e">
        <f t="array" ref="B818">MAX(IF( [1]!tabla1[ACT_ID] = A818, [1]!tabla1[max_carga]))</f>
        <v>#REF!</v>
      </c>
      <c r="C818" s="7" t="e">
        <f t="array" ref="C818">AVERAGE(IF( [1]!tabla1[ACT_ID] = A818, [1]!tabla1[NIVEL]))</f>
        <v>#REF!</v>
      </c>
      <c r="D818" s="7" t="e">
        <f t="array" ref="D818">MEDIAN(IF( [1]!tabla1[ACT_ID] = A818, [1]!tabla1[NIVEL]))</f>
        <v>#REF!</v>
      </c>
      <c r="E818" s="7" t="e">
        <f t="array" ref="E818">STDEV(IF( [1]!tabla1[ACT_ID] = A818, [1]!tabla1[NIVEL]))</f>
        <v>#REF!</v>
      </c>
      <c r="F818" s="8" t="e">
        <f t="array" ref="F818">AVERAGE(IF( [1]!tabla1[ACT_ID] = A818, [1]!tabla1[NO_UTILIZADO]))</f>
        <v>#REF!</v>
      </c>
      <c r="G818">
        <f t="array" ref="G818">COUNT(IF( [1]!tabla1[ACT_ID] = A818, [1]!tabla1[FECHA_DESPACHO]))</f>
        <v>0</v>
      </c>
      <c r="H818" s="2" t="e">
        <f t="shared" si="36"/>
        <v>#REF!</v>
      </c>
      <c r="I818" s="7" t="e">
        <f t="shared" si="37"/>
        <v>#REF!</v>
      </c>
      <c r="J818" s="7" t="e">
        <f t="shared" si="38"/>
        <v>#REF!</v>
      </c>
      <c r="K818" s="9">
        <v>0.5</v>
      </c>
      <c r="L818" s="9"/>
    </row>
    <row r="819" spans="1:12" x14ac:dyDescent="0.25">
      <c r="A819">
        <v>510198</v>
      </c>
      <c r="B819" s="7" t="e">
        <f t="array" ref="B819">MAX(IF( [1]!tabla1[ACT_ID] = A819, [1]!tabla1[max_carga]))</f>
        <v>#REF!</v>
      </c>
      <c r="C819" s="7" t="e">
        <f t="array" ref="C819">AVERAGE(IF( [1]!tabla1[ACT_ID] = A819, [1]!tabla1[NIVEL]))</f>
        <v>#REF!</v>
      </c>
      <c r="D819" s="7" t="e">
        <f t="array" ref="D819">MEDIAN(IF( [1]!tabla1[ACT_ID] = A819, [1]!tabla1[NIVEL]))</f>
        <v>#REF!</v>
      </c>
      <c r="E819" s="7" t="e">
        <f t="array" ref="E819">STDEV(IF( [1]!tabla1[ACT_ID] = A819, [1]!tabla1[NIVEL]))</f>
        <v>#REF!</v>
      </c>
      <c r="F819" s="8" t="e">
        <f t="array" ref="F819">AVERAGE(IF( [1]!tabla1[ACT_ID] = A819, [1]!tabla1[NO_UTILIZADO]))</f>
        <v>#REF!</v>
      </c>
      <c r="G819">
        <f t="array" ref="G819">COUNT(IF( [1]!tabla1[ACT_ID] = A819, [1]!tabla1[FECHA_DESPACHO]))</f>
        <v>0</v>
      </c>
      <c r="H819" s="2" t="e">
        <f t="shared" si="36"/>
        <v>#REF!</v>
      </c>
      <c r="I819" s="7" t="e">
        <f t="shared" si="37"/>
        <v>#REF!</v>
      </c>
      <c r="J819" s="7" t="e">
        <f t="shared" si="38"/>
        <v>#REF!</v>
      </c>
      <c r="K819" s="9">
        <v>0.5</v>
      </c>
      <c r="L819" s="9"/>
    </row>
    <row r="820" spans="1:12" x14ac:dyDescent="0.25">
      <c r="A820">
        <v>510199</v>
      </c>
      <c r="B820" s="7" t="e">
        <f t="array" ref="B820">MAX(IF( [1]!tabla1[ACT_ID] = A820, [1]!tabla1[max_carga]))</f>
        <v>#REF!</v>
      </c>
      <c r="C820" s="7" t="e">
        <f t="array" ref="C820">AVERAGE(IF( [1]!tabla1[ACT_ID] = A820, [1]!tabla1[NIVEL]))</f>
        <v>#REF!</v>
      </c>
      <c r="D820" s="7" t="e">
        <f t="array" ref="D820">MEDIAN(IF( [1]!tabla1[ACT_ID] = A820, [1]!tabla1[NIVEL]))</f>
        <v>#REF!</v>
      </c>
      <c r="E820" s="7" t="e">
        <f t="array" ref="E820">STDEV(IF( [1]!tabla1[ACT_ID] = A820, [1]!tabla1[NIVEL]))</f>
        <v>#REF!</v>
      </c>
      <c r="F820" s="8" t="e">
        <f t="array" ref="F820">AVERAGE(IF( [1]!tabla1[ACT_ID] = A820, [1]!tabla1[NO_UTILIZADO]))</f>
        <v>#REF!</v>
      </c>
      <c r="G820">
        <f t="array" ref="G820">COUNT(IF( [1]!tabla1[ACT_ID] = A820, [1]!tabla1[FECHA_DESPACHO]))</f>
        <v>0</v>
      </c>
      <c r="H820" s="2" t="e">
        <f t="shared" si="36"/>
        <v>#REF!</v>
      </c>
      <c r="I820" s="7" t="e">
        <f t="shared" si="37"/>
        <v>#REF!</v>
      </c>
      <c r="J820" s="7" t="e">
        <f t="shared" si="38"/>
        <v>#REF!</v>
      </c>
      <c r="K820" s="9">
        <v>0.5</v>
      </c>
      <c r="L820" s="9"/>
    </row>
    <row r="821" spans="1:12" x14ac:dyDescent="0.25">
      <c r="A821">
        <v>510201</v>
      </c>
      <c r="B821" s="7" t="e">
        <f t="array" ref="B821">MAX(IF( [1]!tabla1[ACT_ID] = A821, [1]!tabla1[max_carga]))</f>
        <v>#REF!</v>
      </c>
      <c r="C821" s="7" t="e">
        <f t="array" ref="C821">AVERAGE(IF( [1]!tabla1[ACT_ID] = A821, [1]!tabla1[NIVEL]))</f>
        <v>#REF!</v>
      </c>
      <c r="D821" s="7" t="e">
        <f t="array" ref="D821">MEDIAN(IF( [1]!tabla1[ACT_ID] = A821, [1]!tabla1[NIVEL]))</f>
        <v>#REF!</v>
      </c>
      <c r="E821" s="7" t="e">
        <f t="array" ref="E821">STDEV(IF( [1]!tabla1[ACT_ID] = A821, [1]!tabla1[NIVEL]))</f>
        <v>#REF!</v>
      </c>
      <c r="F821" s="8" t="e">
        <f t="array" ref="F821">AVERAGE(IF( [1]!tabla1[ACT_ID] = A821, [1]!tabla1[NO_UTILIZADO]))</f>
        <v>#REF!</v>
      </c>
      <c r="G821">
        <f t="array" ref="G821">COUNT(IF( [1]!tabla1[ACT_ID] = A821, [1]!tabla1[FECHA_DESPACHO]))</f>
        <v>0</v>
      </c>
      <c r="H821" s="2" t="e">
        <f t="shared" si="36"/>
        <v>#REF!</v>
      </c>
      <c r="I821" s="7" t="e">
        <f t="shared" si="37"/>
        <v>#REF!</v>
      </c>
      <c r="J821" s="7" t="e">
        <f t="shared" si="38"/>
        <v>#REF!</v>
      </c>
      <c r="K821" s="9">
        <v>0.5</v>
      </c>
      <c r="L821" s="9"/>
    </row>
    <row r="822" spans="1:12" x14ac:dyDescent="0.25">
      <c r="A822">
        <v>510202</v>
      </c>
      <c r="B822" s="7" t="e">
        <f t="array" ref="B822">MAX(IF( [1]!tabla1[ACT_ID] = A822, [1]!tabla1[max_carga]))</f>
        <v>#REF!</v>
      </c>
      <c r="C822" s="7" t="e">
        <f t="array" ref="C822">AVERAGE(IF( [1]!tabla1[ACT_ID] = A822, [1]!tabla1[NIVEL]))</f>
        <v>#REF!</v>
      </c>
      <c r="D822" s="7" t="e">
        <f t="array" ref="D822">MEDIAN(IF( [1]!tabla1[ACT_ID] = A822, [1]!tabla1[NIVEL]))</f>
        <v>#REF!</v>
      </c>
      <c r="E822" s="7" t="e">
        <f t="array" ref="E822">STDEV(IF( [1]!tabla1[ACT_ID] = A822, [1]!tabla1[NIVEL]))</f>
        <v>#REF!</v>
      </c>
      <c r="F822" s="8" t="e">
        <f t="array" ref="F822">AVERAGE(IF( [1]!tabla1[ACT_ID] = A822, [1]!tabla1[NO_UTILIZADO]))</f>
        <v>#REF!</v>
      </c>
      <c r="G822">
        <f t="array" ref="G822">COUNT(IF( [1]!tabla1[ACT_ID] = A822, [1]!tabla1[FECHA_DESPACHO]))</f>
        <v>0</v>
      </c>
      <c r="H822" s="2" t="e">
        <f t="shared" si="36"/>
        <v>#REF!</v>
      </c>
      <c r="I822" s="7" t="e">
        <f t="shared" si="37"/>
        <v>#REF!</v>
      </c>
      <c r="J822" s="7" t="e">
        <f t="shared" si="38"/>
        <v>#REF!</v>
      </c>
      <c r="K822" s="9">
        <v>0.5</v>
      </c>
      <c r="L822" s="9"/>
    </row>
    <row r="823" spans="1:12" x14ac:dyDescent="0.25">
      <c r="A823">
        <v>510203</v>
      </c>
      <c r="B823" s="7" t="e">
        <f t="array" ref="B823">MAX(IF( [1]!tabla1[ACT_ID] = A823, [1]!tabla1[max_carga]))</f>
        <v>#REF!</v>
      </c>
      <c r="C823" s="7" t="e">
        <f t="array" ref="C823">AVERAGE(IF( [1]!tabla1[ACT_ID] = A823, [1]!tabla1[NIVEL]))</f>
        <v>#REF!</v>
      </c>
      <c r="D823" s="7" t="e">
        <f t="array" ref="D823">MEDIAN(IF( [1]!tabla1[ACT_ID] = A823, [1]!tabla1[NIVEL]))</f>
        <v>#REF!</v>
      </c>
      <c r="E823" s="7" t="e">
        <f t="array" ref="E823">STDEV(IF( [1]!tabla1[ACT_ID] = A823, [1]!tabla1[NIVEL]))</f>
        <v>#REF!</v>
      </c>
      <c r="F823" s="8" t="e">
        <f t="array" ref="F823">AVERAGE(IF( [1]!tabla1[ACT_ID] = A823, [1]!tabla1[NO_UTILIZADO]))</f>
        <v>#REF!</v>
      </c>
      <c r="G823">
        <f t="array" ref="G823">COUNT(IF( [1]!tabla1[ACT_ID] = A823, [1]!tabla1[FECHA_DESPACHO]))</f>
        <v>0</v>
      </c>
      <c r="H823" s="2" t="e">
        <f t="shared" si="36"/>
        <v>#REF!</v>
      </c>
      <c r="I823" s="7" t="e">
        <f t="shared" si="37"/>
        <v>#REF!</v>
      </c>
      <c r="J823" s="7" t="e">
        <f t="shared" si="38"/>
        <v>#REF!</v>
      </c>
      <c r="K823" s="9">
        <v>0.5</v>
      </c>
      <c r="L823" s="9"/>
    </row>
    <row r="824" spans="1:12" x14ac:dyDescent="0.25">
      <c r="A824">
        <v>510204</v>
      </c>
      <c r="B824" s="7" t="e">
        <f t="array" ref="B824">MAX(IF( [1]!tabla1[ACT_ID] = A824, [1]!tabla1[max_carga]))</f>
        <v>#REF!</v>
      </c>
      <c r="C824" s="7" t="e">
        <f t="array" ref="C824">AVERAGE(IF( [1]!tabla1[ACT_ID] = A824, [1]!tabla1[NIVEL]))</f>
        <v>#REF!</v>
      </c>
      <c r="D824" s="7" t="e">
        <f t="array" ref="D824">MEDIAN(IF( [1]!tabla1[ACT_ID] = A824, [1]!tabla1[NIVEL]))</f>
        <v>#REF!</v>
      </c>
      <c r="E824" s="7" t="e">
        <f t="array" ref="E824">STDEV(IF( [1]!tabla1[ACT_ID] = A824, [1]!tabla1[NIVEL]))</f>
        <v>#REF!</v>
      </c>
      <c r="F824" s="8" t="e">
        <f t="array" ref="F824">AVERAGE(IF( [1]!tabla1[ACT_ID] = A824, [1]!tabla1[NO_UTILIZADO]))</f>
        <v>#REF!</v>
      </c>
      <c r="G824">
        <f t="array" ref="G824">COUNT(IF( [1]!tabla1[ACT_ID] = A824, [1]!tabla1[FECHA_DESPACHO]))</f>
        <v>0</v>
      </c>
      <c r="H824" s="2" t="e">
        <f t="shared" si="36"/>
        <v>#REF!</v>
      </c>
      <c r="I824" s="7" t="e">
        <f t="shared" si="37"/>
        <v>#REF!</v>
      </c>
      <c r="J824" s="7" t="e">
        <f t="shared" si="38"/>
        <v>#REF!</v>
      </c>
      <c r="K824" s="9">
        <v>0.5</v>
      </c>
      <c r="L824" s="9"/>
    </row>
    <row r="825" spans="1:12" x14ac:dyDescent="0.25">
      <c r="A825">
        <v>510205</v>
      </c>
      <c r="B825" s="7" t="e">
        <f t="array" ref="B825">MAX(IF( [1]!tabla1[ACT_ID] = A825, [1]!tabla1[max_carga]))</f>
        <v>#REF!</v>
      </c>
      <c r="C825" s="7" t="e">
        <f t="array" ref="C825">AVERAGE(IF( [1]!tabla1[ACT_ID] = A825, [1]!tabla1[NIVEL]))</f>
        <v>#REF!</v>
      </c>
      <c r="D825" s="7" t="e">
        <f t="array" ref="D825">MEDIAN(IF( [1]!tabla1[ACT_ID] = A825, [1]!tabla1[NIVEL]))</f>
        <v>#REF!</v>
      </c>
      <c r="E825" s="7" t="e">
        <f t="array" ref="E825">STDEV(IF( [1]!tabla1[ACT_ID] = A825, [1]!tabla1[NIVEL]))</f>
        <v>#REF!</v>
      </c>
      <c r="F825" s="8" t="e">
        <f t="array" ref="F825">AVERAGE(IF( [1]!tabla1[ACT_ID] = A825, [1]!tabla1[NO_UTILIZADO]))</f>
        <v>#REF!</v>
      </c>
      <c r="G825">
        <f t="array" ref="G825">COUNT(IF( [1]!tabla1[ACT_ID] = A825, [1]!tabla1[FECHA_DESPACHO]))</f>
        <v>0</v>
      </c>
      <c r="H825" s="2" t="e">
        <f t="shared" si="36"/>
        <v>#REF!</v>
      </c>
      <c r="I825" s="7" t="e">
        <f t="shared" si="37"/>
        <v>#REF!</v>
      </c>
      <c r="J825" s="7" t="e">
        <f t="shared" si="38"/>
        <v>#REF!</v>
      </c>
      <c r="K825" s="9">
        <v>0.5</v>
      </c>
      <c r="L825" s="9"/>
    </row>
    <row r="826" spans="1:12" x14ac:dyDescent="0.25">
      <c r="A826">
        <v>510208</v>
      </c>
      <c r="B826" s="7" t="e">
        <f t="array" ref="B826">MAX(IF( [1]!tabla1[ACT_ID] = A826, [1]!tabla1[max_carga]))</f>
        <v>#REF!</v>
      </c>
      <c r="C826" s="7" t="e">
        <f t="array" ref="C826">AVERAGE(IF( [1]!tabla1[ACT_ID] = A826, [1]!tabla1[NIVEL]))</f>
        <v>#REF!</v>
      </c>
      <c r="D826" s="7" t="e">
        <f t="array" ref="D826">MEDIAN(IF( [1]!tabla1[ACT_ID] = A826, [1]!tabla1[NIVEL]))</f>
        <v>#REF!</v>
      </c>
      <c r="E826" s="7" t="e">
        <f t="array" ref="E826">STDEV(IF( [1]!tabla1[ACT_ID] = A826, [1]!tabla1[NIVEL]))</f>
        <v>#REF!</v>
      </c>
      <c r="F826" s="8" t="e">
        <f t="array" ref="F826">AVERAGE(IF( [1]!tabla1[ACT_ID] = A826, [1]!tabla1[NO_UTILIZADO]))</f>
        <v>#REF!</v>
      </c>
      <c r="G826">
        <f t="array" ref="G826">COUNT(IF( [1]!tabla1[ACT_ID] = A826, [1]!tabla1[FECHA_DESPACHO]))</f>
        <v>0</v>
      </c>
      <c r="H826" s="2" t="e">
        <f t="shared" si="36"/>
        <v>#REF!</v>
      </c>
      <c r="I826" s="7" t="e">
        <f t="shared" si="37"/>
        <v>#REF!</v>
      </c>
      <c r="J826" s="7" t="e">
        <f t="shared" si="38"/>
        <v>#REF!</v>
      </c>
      <c r="K826" s="9">
        <v>0.5</v>
      </c>
      <c r="L826" s="9"/>
    </row>
    <row r="827" spans="1:12" x14ac:dyDescent="0.25">
      <c r="A827">
        <v>510209</v>
      </c>
      <c r="B827" s="7" t="e">
        <f t="array" ref="B827">MAX(IF( [1]!tabla1[ACT_ID] = A827, [1]!tabla1[max_carga]))</f>
        <v>#REF!</v>
      </c>
      <c r="C827" s="7" t="e">
        <f t="array" ref="C827">AVERAGE(IF( [1]!tabla1[ACT_ID] = A827, [1]!tabla1[NIVEL]))</f>
        <v>#REF!</v>
      </c>
      <c r="D827" s="7" t="e">
        <f t="array" ref="D827">MEDIAN(IF( [1]!tabla1[ACT_ID] = A827, [1]!tabla1[NIVEL]))</f>
        <v>#REF!</v>
      </c>
      <c r="E827" s="7" t="e">
        <f t="array" ref="E827">STDEV(IF( [1]!tabla1[ACT_ID] = A827, [1]!tabla1[NIVEL]))</f>
        <v>#REF!</v>
      </c>
      <c r="F827" s="8" t="e">
        <f t="array" ref="F827">AVERAGE(IF( [1]!tabla1[ACT_ID] = A827, [1]!tabla1[NO_UTILIZADO]))</f>
        <v>#REF!</v>
      </c>
      <c r="G827">
        <f t="array" ref="G827">COUNT(IF( [1]!tabla1[ACT_ID] = A827, [1]!tabla1[FECHA_DESPACHO]))</f>
        <v>0</v>
      </c>
      <c r="H827" s="2" t="e">
        <f t="shared" si="36"/>
        <v>#REF!</v>
      </c>
      <c r="I827" s="7" t="e">
        <f t="shared" si="37"/>
        <v>#REF!</v>
      </c>
      <c r="J827" s="7" t="e">
        <f t="shared" si="38"/>
        <v>#REF!</v>
      </c>
      <c r="K827" s="9">
        <v>0.5</v>
      </c>
      <c r="L827" s="9"/>
    </row>
    <row r="828" spans="1:12" x14ac:dyDescent="0.25">
      <c r="A828">
        <v>510210</v>
      </c>
      <c r="B828" s="7" t="e">
        <f t="array" ref="B828">MAX(IF( [1]!tabla1[ACT_ID] = A828, [1]!tabla1[max_carga]))</f>
        <v>#REF!</v>
      </c>
      <c r="C828" s="7" t="e">
        <f t="array" ref="C828">AVERAGE(IF( [1]!tabla1[ACT_ID] = A828, [1]!tabla1[NIVEL]))</f>
        <v>#REF!</v>
      </c>
      <c r="D828" s="7" t="e">
        <f t="array" ref="D828">MEDIAN(IF( [1]!tabla1[ACT_ID] = A828, [1]!tabla1[NIVEL]))</f>
        <v>#REF!</v>
      </c>
      <c r="E828" s="7" t="e">
        <f t="array" ref="E828">STDEV(IF( [1]!tabla1[ACT_ID] = A828, [1]!tabla1[NIVEL]))</f>
        <v>#REF!</v>
      </c>
      <c r="F828" s="8" t="e">
        <f t="array" ref="F828">AVERAGE(IF( [1]!tabla1[ACT_ID] = A828, [1]!tabla1[NO_UTILIZADO]))</f>
        <v>#REF!</v>
      </c>
      <c r="G828">
        <f t="array" ref="G828">COUNT(IF( [1]!tabla1[ACT_ID] = A828, [1]!tabla1[FECHA_DESPACHO]))</f>
        <v>0</v>
      </c>
      <c r="H828" s="2" t="e">
        <f t="shared" si="36"/>
        <v>#REF!</v>
      </c>
      <c r="I828" s="7" t="e">
        <f t="shared" si="37"/>
        <v>#REF!</v>
      </c>
      <c r="J828" s="7" t="e">
        <f t="shared" si="38"/>
        <v>#REF!</v>
      </c>
      <c r="K828" s="9">
        <v>0.5</v>
      </c>
      <c r="L828" s="9"/>
    </row>
    <row r="829" spans="1:12" x14ac:dyDescent="0.25">
      <c r="A829">
        <v>510211</v>
      </c>
      <c r="B829" s="7" t="e">
        <f t="array" ref="B829">MAX(IF( [1]!tabla1[ACT_ID] = A829, [1]!tabla1[max_carga]))</f>
        <v>#REF!</v>
      </c>
      <c r="C829" s="7" t="e">
        <f t="array" ref="C829">AVERAGE(IF( [1]!tabla1[ACT_ID] = A829, [1]!tabla1[NIVEL]))</f>
        <v>#REF!</v>
      </c>
      <c r="D829" s="7" t="e">
        <f t="array" ref="D829">MEDIAN(IF( [1]!tabla1[ACT_ID] = A829, [1]!tabla1[NIVEL]))</f>
        <v>#REF!</v>
      </c>
      <c r="E829" s="7" t="e">
        <f t="array" ref="E829">STDEV(IF( [1]!tabla1[ACT_ID] = A829, [1]!tabla1[NIVEL]))</f>
        <v>#REF!</v>
      </c>
      <c r="F829" s="8" t="e">
        <f t="array" ref="F829">AVERAGE(IF( [1]!tabla1[ACT_ID] = A829, [1]!tabla1[NO_UTILIZADO]))</f>
        <v>#REF!</v>
      </c>
      <c r="G829">
        <f t="array" ref="G829">COUNT(IF( [1]!tabla1[ACT_ID] = A829, [1]!tabla1[FECHA_DESPACHO]))</f>
        <v>0</v>
      </c>
      <c r="H829" s="2" t="e">
        <f t="shared" si="36"/>
        <v>#REF!</v>
      </c>
      <c r="I829" s="7" t="e">
        <f t="shared" si="37"/>
        <v>#REF!</v>
      </c>
      <c r="J829" s="7" t="e">
        <f t="shared" si="38"/>
        <v>#REF!</v>
      </c>
      <c r="K829" s="9">
        <v>0.5</v>
      </c>
      <c r="L829" s="9"/>
    </row>
    <row r="830" spans="1:12" x14ac:dyDescent="0.25">
      <c r="A830">
        <v>510212</v>
      </c>
      <c r="B830" s="7" t="e">
        <f t="array" ref="B830">MAX(IF( [1]!tabla1[ACT_ID] = A830, [1]!tabla1[max_carga]))</f>
        <v>#REF!</v>
      </c>
      <c r="C830" s="7" t="e">
        <f t="array" ref="C830">AVERAGE(IF( [1]!tabla1[ACT_ID] = A830, [1]!tabla1[NIVEL]))</f>
        <v>#REF!</v>
      </c>
      <c r="D830" s="7" t="e">
        <f t="array" ref="D830">MEDIAN(IF( [1]!tabla1[ACT_ID] = A830, [1]!tabla1[NIVEL]))</f>
        <v>#REF!</v>
      </c>
      <c r="E830" s="7" t="e">
        <f t="array" ref="E830">STDEV(IF( [1]!tabla1[ACT_ID] = A830, [1]!tabla1[NIVEL]))</f>
        <v>#REF!</v>
      </c>
      <c r="F830" s="8" t="e">
        <f t="array" ref="F830">AVERAGE(IF( [1]!tabla1[ACT_ID] = A830, [1]!tabla1[NO_UTILIZADO]))</f>
        <v>#REF!</v>
      </c>
      <c r="G830">
        <f t="array" ref="G830">COUNT(IF( [1]!tabla1[ACT_ID] = A830, [1]!tabla1[FECHA_DESPACHO]))</f>
        <v>0</v>
      </c>
      <c r="H830" s="2" t="e">
        <f t="shared" si="36"/>
        <v>#REF!</v>
      </c>
      <c r="I830" s="7" t="e">
        <f t="shared" si="37"/>
        <v>#REF!</v>
      </c>
      <c r="J830" s="7" t="e">
        <f t="shared" si="38"/>
        <v>#REF!</v>
      </c>
      <c r="K830" s="9">
        <v>0.5</v>
      </c>
      <c r="L830" s="9"/>
    </row>
    <row r="831" spans="1:12" x14ac:dyDescent="0.25">
      <c r="A831">
        <v>510213</v>
      </c>
      <c r="B831" s="7" t="e">
        <f t="array" ref="B831">MAX(IF( [1]!tabla1[ACT_ID] = A831, [1]!tabla1[max_carga]))</f>
        <v>#REF!</v>
      </c>
      <c r="C831" s="7" t="e">
        <f t="array" ref="C831">AVERAGE(IF( [1]!tabla1[ACT_ID] = A831, [1]!tabla1[NIVEL]))</f>
        <v>#REF!</v>
      </c>
      <c r="D831" s="7" t="e">
        <f t="array" ref="D831">MEDIAN(IF( [1]!tabla1[ACT_ID] = A831, [1]!tabla1[NIVEL]))</f>
        <v>#REF!</v>
      </c>
      <c r="E831" s="7" t="e">
        <f t="array" ref="E831">STDEV(IF( [1]!tabla1[ACT_ID] = A831, [1]!tabla1[NIVEL]))</f>
        <v>#REF!</v>
      </c>
      <c r="F831" s="8" t="e">
        <f t="array" ref="F831">AVERAGE(IF( [1]!tabla1[ACT_ID] = A831, [1]!tabla1[NO_UTILIZADO]))</f>
        <v>#REF!</v>
      </c>
      <c r="G831">
        <f t="array" ref="G831">COUNT(IF( [1]!tabla1[ACT_ID] = A831, [1]!tabla1[FECHA_DESPACHO]))</f>
        <v>0</v>
      </c>
      <c r="H831" s="2" t="e">
        <f t="shared" si="36"/>
        <v>#REF!</v>
      </c>
      <c r="I831" s="7" t="e">
        <f t="shared" si="37"/>
        <v>#REF!</v>
      </c>
      <c r="J831" s="7" t="e">
        <f t="shared" si="38"/>
        <v>#REF!</v>
      </c>
      <c r="K831" s="9">
        <v>0.5</v>
      </c>
      <c r="L831" s="9"/>
    </row>
    <row r="832" spans="1:12" x14ac:dyDescent="0.25">
      <c r="A832">
        <v>510214</v>
      </c>
      <c r="B832" s="7" t="e">
        <f t="array" ref="B832">MAX(IF( [1]!tabla1[ACT_ID] = A832, [1]!tabla1[max_carga]))</f>
        <v>#REF!</v>
      </c>
      <c r="C832" s="7" t="e">
        <f t="array" ref="C832">AVERAGE(IF( [1]!tabla1[ACT_ID] = A832, [1]!tabla1[NIVEL]))</f>
        <v>#REF!</v>
      </c>
      <c r="D832" s="7" t="e">
        <f t="array" ref="D832">MEDIAN(IF( [1]!tabla1[ACT_ID] = A832, [1]!tabla1[NIVEL]))</f>
        <v>#REF!</v>
      </c>
      <c r="E832" s="7" t="e">
        <f t="array" ref="E832">STDEV(IF( [1]!tabla1[ACT_ID] = A832, [1]!tabla1[NIVEL]))</f>
        <v>#REF!</v>
      </c>
      <c r="F832" s="8" t="e">
        <f t="array" ref="F832">AVERAGE(IF( [1]!tabla1[ACT_ID] = A832, [1]!tabla1[NO_UTILIZADO]))</f>
        <v>#REF!</v>
      </c>
      <c r="G832">
        <f t="array" ref="G832">COUNT(IF( [1]!tabla1[ACT_ID] = A832, [1]!tabla1[FECHA_DESPACHO]))</f>
        <v>0</v>
      </c>
      <c r="H832" s="2" t="e">
        <f t="shared" si="36"/>
        <v>#REF!</v>
      </c>
      <c r="I832" s="7" t="e">
        <f t="shared" si="37"/>
        <v>#REF!</v>
      </c>
      <c r="J832" s="7" t="e">
        <f t="shared" si="38"/>
        <v>#REF!</v>
      </c>
      <c r="K832" s="9">
        <v>0.5</v>
      </c>
      <c r="L832" s="9"/>
    </row>
    <row r="833" spans="1:12" x14ac:dyDescent="0.25">
      <c r="A833">
        <v>510215</v>
      </c>
      <c r="B833" s="7" t="e">
        <f t="array" ref="B833">MAX(IF( [1]!tabla1[ACT_ID] = A833, [1]!tabla1[max_carga]))</f>
        <v>#REF!</v>
      </c>
      <c r="C833" s="7" t="e">
        <f t="array" ref="C833">AVERAGE(IF( [1]!tabla1[ACT_ID] = A833, [1]!tabla1[NIVEL]))</f>
        <v>#REF!</v>
      </c>
      <c r="D833" s="7" t="e">
        <f t="array" ref="D833">MEDIAN(IF( [1]!tabla1[ACT_ID] = A833, [1]!tabla1[NIVEL]))</f>
        <v>#REF!</v>
      </c>
      <c r="E833" s="7" t="e">
        <f t="array" ref="E833">STDEV(IF( [1]!tabla1[ACT_ID] = A833, [1]!tabla1[NIVEL]))</f>
        <v>#REF!</v>
      </c>
      <c r="F833" s="8" t="e">
        <f t="array" ref="F833">AVERAGE(IF( [1]!tabla1[ACT_ID] = A833, [1]!tabla1[NO_UTILIZADO]))</f>
        <v>#REF!</v>
      </c>
      <c r="G833">
        <f t="array" ref="G833">COUNT(IF( [1]!tabla1[ACT_ID] = A833, [1]!tabla1[FECHA_DESPACHO]))</f>
        <v>0</v>
      </c>
      <c r="H833" s="2" t="e">
        <f t="shared" si="36"/>
        <v>#REF!</v>
      </c>
      <c r="I833" s="7" t="e">
        <f t="shared" si="37"/>
        <v>#REF!</v>
      </c>
      <c r="J833" s="7" t="e">
        <f t="shared" si="38"/>
        <v>#REF!</v>
      </c>
      <c r="K833" s="9">
        <v>0.5</v>
      </c>
      <c r="L833" s="9"/>
    </row>
    <row r="834" spans="1:12" x14ac:dyDescent="0.25">
      <c r="A834">
        <v>510216</v>
      </c>
      <c r="B834" s="7" t="e">
        <f t="array" ref="B834">MAX(IF( [1]!tabla1[ACT_ID] = A834, [1]!tabla1[max_carga]))</f>
        <v>#REF!</v>
      </c>
      <c r="C834" s="7" t="e">
        <f t="array" ref="C834">AVERAGE(IF( [1]!tabla1[ACT_ID] = A834, [1]!tabla1[NIVEL]))</f>
        <v>#REF!</v>
      </c>
      <c r="D834" s="7" t="e">
        <f t="array" ref="D834">MEDIAN(IF( [1]!tabla1[ACT_ID] = A834, [1]!tabla1[NIVEL]))</f>
        <v>#REF!</v>
      </c>
      <c r="E834" s="7" t="e">
        <f t="array" ref="E834">STDEV(IF( [1]!tabla1[ACT_ID] = A834, [1]!tabla1[NIVEL]))</f>
        <v>#REF!</v>
      </c>
      <c r="F834" s="8" t="e">
        <f t="array" ref="F834">AVERAGE(IF( [1]!tabla1[ACT_ID] = A834, [1]!tabla1[NO_UTILIZADO]))</f>
        <v>#REF!</v>
      </c>
      <c r="G834">
        <f t="array" ref="G834">COUNT(IF( [1]!tabla1[ACT_ID] = A834, [1]!tabla1[FECHA_DESPACHO]))</f>
        <v>0</v>
      </c>
      <c r="H834" s="2" t="e">
        <f t="shared" si="36"/>
        <v>#REF!</v>
      </c>
      <c r="I834" s="7" t="e">
        <f t="shared" si="37"/>
        <v>#REF!</v>
      </c>
      <c r="J834" s="7" t="e">
        <f t="shared" si="38"/>
        <v>#REF!</v>
      </c>
      <c r="K834" s="9">
        <v>0.5</v>
      </c>
      <c r="L834" s="9"/>
    </row>
    <row r="835" spans="1:12" x14ac:dyDescent="0.25">
      <c r="A835">
        <v>510217</v>
      </c>
      <c r="B835" s="7" t="e">
        <f t="array" ref="B835">MAX(IF( [1]!tabla1[ACT_ID] = A835, [1]!tabla1[max_carga]))</f>
        <v>#REF!</v>
      </c>
      <c r="C835" s="7" t="e">
        <f t="array" ref="C835">AVERAGE(IF( [1]!tabla1[ACT_ID] = A835, [1]!tabla1[NIVEL]))</f>
        <v>#REF!</v>
      </c>
      <c r="D835" s="7" t="e">
        <f t="array" ref="D835">MEDIAN(IF( [1]!tabla1[ACT_ID] = A835, [1]!tabla1[NIVEL]))</f>
        <v>#REF!</v>
      </c>
      <c r="E835" s="7" t="e">
        <f t="array" ref="E835">STDEV(IF( [1]!tabla1[ACT_ID] = A835, [1]!tabla1[NIVEL]))</f>
        <v>#REF!</v>
      </c>
      <c r="F835" s="8" t="e">
        <f t="array" ref="F835">AVERAGE(IF( [1]!tabla1[ACT_ID] = A835, [1]!tabla1[NO_UTILIZADO]))</f>
        <v>#REF!</v>
      </c>
      <c r="G835">
        <f t="array" ref="G835">COUNT(IF( [1]!tabla1[ACT_ID] = A835, [1]!tabla1[FECHA_DESPACHO]))</f>
        <v>0</v>
      </c>
      <c r="H835" s="2" t="e">
        <f t="shared" si="36"/>
        <v>#REF!</v>
      </c>
      <c r="I835" s="7" t="e">
        <f t="shared" si="37"/>
        <v>#REF!</v>
      </c>
      <c r="J835" s="7" t="e">
        <f t="shared" si="38"/>
        <v>#REF!</v>
      </c>
      <c r="K835" s="9">
        <v>0.5</v>
      </c>
      <c r="L835" s="9"/>
    </row>
    <row r="836" spans="1:12" x14ac:dyDescent="0.25">
      <c r="A836">
        <v>510218</v>
      </c>
      <c r="B836" s="7" t="e">
        <f t="array" ref="B836">MAX(IF( [1]!tabla1[ACT_ID] = A836, [1]!tabla1[max_carga]))</f>
        <v>#REF!</v>
      </c>
      <c r="C836" s="7" t="e">
        <f t="array" ref="C836">AVERAGE(IF( [1]!tabla1[ACT_ID] = A836, [1]!tabla1[NIVEL]))</f>
        <v>#REF!</v>
      </c>
      <c r="D836" s="7" t="e">
        <f t="array" ref="D836">MEDIAN(IF( [1]!tabla1[ACT_ID] = A836, [1]!tabla1[NIVEL]))</f>
        <v>#REF!</v>
      </c>
      <c r="E836" s="7" t="e">
        <f t="array" ref="E836">STDEV(IF( [1]!tabla1[ACT_ID] = A836, [1]!tabla1[NIVEL]))</f>
        <v>#REF!</v>
      </c>
      <c r="F836" s="8" t="e">
        <f t="array" ref="F836">AVERAGE(IF( [1]!tabla1[ACT_ID] = A836, [1]!tabla1[NO_UTILIZADO]))</f>
        <v>#REF!</v>
      </c>
      <c r="G836">
        <f t="array" ref="G836">COUNT(IF( [1]!tabla1[ACT_ID] = A836, [1]!tabla1[FECHA_DESPACHO]))</f>
        <v>0</v>
      </c>
      <c r="H836" s="2" t="e">
        <f t="shared" ref="H836:H899" si="39">C836/B836</f>
        <v>#REF!</v>
      </c>
      <c r="I836" s="7" t="e">
        <f t="shared" ref="I836:I899" si="40">G836*C836</f>
        <v>#REF!</v>
      </c>
      <c r="J836" s="7" t="e">
        <f t="shared" ref="J836:J899" si="41">G836*D836</f>
        <v>#REF!</v>
      </c>
      <c r="K836" s="9">
        <v>0.5</v>
      </c>
      <c r="L836" s="9"/>
    </row>
    <row r="837" spans="1:12" x14ac:dyDescent="0.25">
      <c r="A837">
        <v>510219</v>
      </c>
      <c r="B837" s="7" t="e">
        <f t="array" ref="B837">MAX(IF( [1]!tabla1[ACT_ID] = A837, [1]!tabla1[max_carga]))</f>
        <v>#REF!</v>
      </c>
      <c r="C837" s="7" t="e">
        <f t="array" ref="C837">AVERAGE(IF( [1]!tabla1[ACT_ID] = A837, [1]!tabla1[NIVEL]))</f>
        <v>#REF!</v>
      </c>
      <c r="D837" s="7" t="e">
        <f t="array" ref="D837">MEDIAN(IF( [1]!tabla1[ACT_ID] = A837, [1]!tabla1[NIVEL]))</f>
        <v>#REF!</v>
      </c>
      <c r="E837" s="7" t="e">
        <f t="array" ref="E837">STDEV(IF( [1]!tabla1[ACT_ID] = A837, [1]!tabla1[NIVEL]))</f>
        <v>#REF!</v>
      </c>
      <c r="F837" s="8" t="e">
        <f t="array" ref="F837">AVERAGE(IF( [1]!tabla1[ACT_ID] = A837, [1]!tabla1[NO_UTILIZADO]))</f>
        <v>#REF!</v>
      </c>
      <c r="G837">
        <f t="array" ref="G837">COUNT(IF( [1]!tabla1[ACT_ID] = A837, [1]!tabla1[FECHA_DESPACHO]))</f>
        <v>0</v>
      </c>
      <c r="H837" s="2" t="e">
        <f t="shared" si="39"/>
        <v>#REF!</v>
      </c>
      <c r="I837" s="7" t="e">
        <f t="shared" si="40"/>
        <v>#REF!</v>
      </c>
      <c r="J837" s="7" t="e">
        <f t="shared" si="41"/>
        <v>#REF!</v>
      </c>
      <c r="K837" s="9">
        <v>0.5</v>
      </c>
      <c r="L837" s="9"/>
    </row>
    <row r="838" spans="1:12" x14ac:dyDescent="0.25">
      <c r="A838">
        <v>510220</v>
      </c>
      <c r="B838" s="7" t="e">
        <f t="array" ref="B838">MAX(IF( [1]!tabla1[ACT_ID] = A838, [1]!tabla1[max_carga]))</f>
        <v>#REF!</v>
      </c>
      <c r="C838" s="7" t="e">
        <f t="array" ref="C838">AVERAGE(IF( [1]!tabla1[ACT_ID] = A838, [1]!tabla1[NIVEL]))</f>
        <v>#REF!</v>
      </c>
      <c r="D838" s="7" t="e">
        <f t="array" ref="D838">MEDIAN(IF( [1]!tabla1[ACT_ID] = A838, [1]!tabla1[NIVEL]))</f>
        <v>#REF!</v>
      </c>
      <c r="E838" s="7" t="e">
        <f t="array" ref="E838">STDEV(IF( [1]!tabla1[ACT_ID] = A838, [1]!tabla1[NIVEL]))</f>
        <v>#REF!</v>
      </c>
      <c r="F838" s="8" t="e">
        <f t="array" ref="F838">AVERAGE(IF( [1]!tabla1[ACT_ID] = A838, [1]!tabla1[NO_UTILIZADO]))</f>
        <v>#REF!</v>
      </c>
      <c r="G838">
        <f t="array" ref="G838">COUNT(IF( [1]!tabla1[ACT_ID] = A838, [1]!tabla1[FECHA_DESPACHO]))</f>
        <v>0</v>
      </c>
      <c r="H838" s="2" t="e">
        <f t="shared" si="39"/>
        <v>#REF!</v>
      </c>
      <c r="I838" s="7" t="e">
        <f t="shared" si="40"/>
        <v>#REF!</v>
      </c>
      <c r="J838" s="7" t="e">
        <f t="shared" si="41"/>
        <v>#REF!</v>
      </c>
      <c r="K838" s="9">
        <v>0.5</v>
      </c>
      <c r="L838" s="9"/>
    </row>
    <row r="839" spans="1:12" x14ac:dyDescent="0.25">
      <c r="A839">
        <v>510221</v>
      </c>
      <c r="B839" s="7" t="e">
        <f t="array" ref="B839">MAX(IF( [1]!tabla1[ACT_ID] = A839, [1]!tabla1[max_carga]))</f>
        <v>#REF!</v>
      </c>
      <c r="C839" s="7" t="e">
        <f t="array" ref="C839">AVERAGE(IF( [1]!tabla1[ACT_ID] = A839, [1]!tabla1[NIVEL]))</f>
        <v>#REF!</v>
      </c>
      <c r="D839" s="7" t="e">
        <f t="array" ref="D839">MEDIAN(IF( [1]!tabla1[ACT_ID] = A839, [1]!tabla1[NIVEL]))</f>
        <v>#REF!</v>
      </c>
      <c r="E839" s="7" t="e">
        <f t="array" ref="E839">STDEV(IF( [1]!tabla1[ACT_ID] = A839, [1]!tabla1[NIVEL]))</f>
        <v>#REF!</v>
      </c>
      <c r="F839" s="8" t="e">
        <f t="array" ref="F839">AVERAGE(IF( [1]!tabla1[ACT_ID] = A839, [1]!tabla1[NO_UTILIZADO]))</f>
        <v>#REF!</v>
      </c>
      <c r="G839">
        <f t="array" ref="G839">COUNT(IF( [1]!tabla1[ACT_ID] = A839, [1]!tabla1[FECHA_DESPACHO]))</f>
        <v>0</v>
      </c>
      <c r="H839" s="2" t="e">
        <f t="shared" si="39"/>
        <v>#REF!</v>
      </c>
      <c r="I839" s="7" t="e">
        <f t="shared" si="40"/>
        <v>#REF!</v>
      </c>
      <c r="J839" s="7" t="e">
        <f t="shared" si="41"/>
        <v>#REF!</v>
      </c>
      <c r="K839" s="9">
        <v>0.5</v>
      </c>
      <c r="L839" s="9"/>
    </row>
    <row r="840" spans="1:12" x14ac:dyDescent="0.25">
      <c r="A840">
        <v>510222</v>
      </c>
      <c r="B840" s="7" t="e">
        <f t="array" ref="B840">MAX(IF( [1]!tabla1[ACT_ID] = A840, [1]!tabla1[max_carga]))</f>
        <v>#REF!</v>
      </c>
      <c r="C840" s="7" t="e">
        <f t="array" ref="C840">AVERAGE(IF( [1]!tabla1[ACT_ID] = A840, [1]!tabla1[NIVEL]))</f>
        <v>#REF!</v>
      </c>
      <c r="D840" s="7" t="e">
        <f t="array" ref="D840">MEDIAN(IF( [1]!tabla1[ACT_ID] = A840, [1]!tabla1[NIVEL]))</f>
        <v>#REF!</v>
      </c>
      <c r="E840" s="7" t="e">
        <f t="array" ref="E840">STDEV(IF( [1]!tabla1[ACT_ID] = A840, [1]!tabla1[NIVEL]))</f>
        <v>#REF!</v>
      </c>
      <c r="F840" s="8" t="e">
        <f t="array" ref="F840">AVERAGE(IF( [1]!tabla1[ACT_ID] = A840, [1]!tabla1[NO_UTILIZADO]))</f>
        <v>#REF!</v>
      </c>
      <c r="G840">
        <f t="array" ref="G840">COUNT(IF( [1]!tabla1[ACT_ID] = A840, [1]!tabla1[FECHA_DESPACHO]))</f>
        <v>0</v>
      </c>
      <c r="H840" s="2" t="e">
        <f t="shared" si="39"/>
        <v>#REF!</v>
      </c>
      <c r="I840" s="7" t="e">
        <f t="shared" si="40"/>
        <v>#REF!</v>
      </c>
      <c r="J840" s="7" t="e">
        <f t="shared" si="41"/>
        <v>#REF!</v>
      </c>
      <c r="K840" s="9">
        <v>0.5</v>
      </c>
      <c r="L840" s="9"/>
    </row>
    <row r="841" spans="1:12" x14ac:dyDescent="0.25">
      <c r="A841">
        <v>510223</v>
      </c>
      <c r="B841" s="7" t="e">
        <f t="array" ref="B841">MAX(IF( [1]!tabla1[ACT_ID] = A841, [1]!tabla1[max_carga]))</f>
        <v>#REF!</v>
      </c>
      <c r="C841" s="7" t="e">
        <f t="array" ref="C841">AVERAGE(IF( [1]!tabla1[ACT_ID] = A841, [1]!tabla1[NIVEL]))</f>
        <v>#REF!</v>
      </c>
      <c r="D841" s="7" t="e">
        <f t="array" ref="D841">MEDIAN(IF( [1]!tabla1[ACT_ID] = A841, [1]!tabla1[NIVEL]))</f>
        <v>#REF!</v>
      </c>
      <c r="E841" s="7" t="e">
        <f t="array" ref="E841">STDEV(IF( [1]!tabla1[ACT_ID] = A841, [1]!tabla1[NIVEL]))</f>
        <v>#REF!</v>
      </c>
      <c r="F841" s="8" t="e">
        <f t="array" ref="F841">AVERAGE(IF( [1]!tabla1[ACT_ID] = A841, [1]!tabla1[NO_UTILIZADO]))</f>
        <v>#REF!</v>
      </c>
      <c r="G841">
        <f t="array" ref="G841">COUNT(IF( [1]!tabla1[ACT_ID] = A841, [1]!tabla1[FECHA_DESPACHO]))</f>
        <v>0</v>
      </c>
      <c r="H841" s="2" t="e">
        <f t="shared" si="39"/>
        <v>#REF!</v>
      </c>
      <c r="I841" s="7" t="e">
        <f t="shared" si="40"/>
        <v>#REF!</v>
      </c>
      <c r="J841" s="7" t="e">
        <f t="shared" si="41"/>
        <v>#REF!</v>
      </c>
      <c r="K841" s="9">
        <v>0.5</v>
      </c>
      <c r="L841" s="9"/>
    </row>
    <row r="842" spans="1:12" x14ac:dyDescent="0.25">
      <c r="A842">
        <v>510224</v>
      </c>
      <c r="B842" s="7" t="e">
        <f t="array" ref="B842">MAX(IF( [1]!tabla1[ACT_ID] = A842, [1]!tabla1[max_carga]))</f>
        <v>#REF!</v>
      </c>
      <c r="C842" s="7" t="e">
        <f t="array" ref="C842">AVERAGE(IF( [1]!tabla1[ACT_ID] = A842, [1]!tabla1[NIVEL]))</f>
        <v>#REF!</v>
      </c>
      <c r="D842" s="7" t="e">
        <f t="array" ref="D842">MEDIAN(IF( [1]!tabla1[ACT_ID] = A842, [1]!tabla1[NIVEL]))</f>
        <v>#REF!</v>
      </c>
      <c r="E842" s="7" t="e">
        <f t="array" ref="E842">STDEV(IF( [1]!tabla1[ACT_ID] = A842, [1]!tabla1[NIVEL]))</f>
        <v>#REF!</v>
      </c>
      <c r="F842" s="8" t="e">
        <f t="array" ref="F842">AVERAGE(IF( [1]!tabla1[ACT_ID] = A842, [1]!tabla1[NO_UTILIZADO]))</f>
        <v>#REF!</v>
      </c>
      <c r="G842">
        <f t="array" ref="G842">COUNT(IF( [1]!tabla1[ACT_ID] = A842, [1]!tabla1[FECHA_DESPACHO]))</f>
        <v>0</v>
      </c>
      <c r="H842" s="2" t="e">
        <f t="shared" si="39"/>
        <v>#REF!</v>
      </c>
      <c r="I842" s="7" t="e">
        <f t="shared" si="40"/>
        <v>#REF!</v>
      </c>
      <c r="J842" s="7" t="e">
        <f t="shared" si="41"/>
        <v>#REF!</v>
      </c>
      <c r="K842" s="9">
        <v>0.5</v>
      </c>
      <c r="L842" s="9"/>
    </row>
    <row r="843" spans="1:12" x14ac:dyDescent="0.25">
      <c r="A843">
        <v>510225</v>
      </c>
      <c r="B843" s="7" t="e">
        <f t="array" ref="B843">MAX(IF( [1]!tabla1[ACT_ID] = A843, [1]!tabla1[max_carga]))</f>
        <v>#REF!</v>
      </c>
      <c r="C843" s="7" t="e">
        <f t="array" ref="C843">AVERAGE(IF( [1]!tabla1[ACT_ID] = A843, [1]!tabla1[NIVEL]))</f>
        <v>#REF!</v>
      </c>
      <c r="D843" s="7" t="e">
        <f t="array" ref="D843">MEDIAN(IF( [1]!tabla1[ACT_ID] = A843, [1]!tabla1[NIVEL]))</f>
        <v>#REF!</v>
      </c>
      <c r="E843" s="7" t="e">
        <f t="array" ref="E843">STDEV(IF( [1]!tabla1[ACT_ID] = A843, [1]!tabla1[NIVEL]))</f>
        <v>#REF!</v>
      </c>
      <c r="F843" s="8" t="e">
        <f t="array" ref="F843">AVERAGE(IF( [1]!tabla1[ACT_ID] = A843, [1]!tabla1[NO_UTILIZADO]))</f>
        <v>#REF!</v>
      </c>
      <c r="G843">
        <f t="array" ref="G843">COUNT(IF( [1]!tabla1[ACT_ID] = A843, [1]!tabla1[FECHA_DESPACHO]))</f>
        <v>0</v>
      </c>
      <c r="H843" s="2" t="e">
        <f t="shared" si="39"/>
        <v>#REF!</v>
      </c>
      <c r="I843" s="7" t="e">
        <f t="shared" si="40"/>
        <v>#REF!</v>
      </c>
      <c r="J843" s="7" t="e">
        <f t="shared" si="41"/>
        <v>#REF!</v>
      </c>
      <c r="K843" s="9">
        <v>0.5</v>
      </c>
      <c r="L843" s="9"/>
    </row>
    <row r="844" spans="1:12" x14ac:dyDescent="0.25">
      <c r="A844">
        <v>510226</v>
      </c>
      <c r="B844" s="7" t="e">
        <f t="array" ref="B844">MAX(IF( [1]!tabla1[ACT_ID] = A844, [1]!tabla1[max_carga]))</f>
        <v>#REF!</v>
      </c>
      <c r="C844" s="7" t="e">
        <f t="array" ref="C844">AVERAGE(IF( [1]!tabla1[ACT_ID] = A844, [1]!tabla1[NIVEL]))</f>
        <v>#REF!</v>
      </c>
      <c r="D844" s="7" t="e">
        <f t="array" ref="D844">MEDIAN(IF( [1]!tabla1[ACT_ID] = A844, [1]!tabla1[NIVEL]))</f>
        <v>#REF!</v>
      </c>
      <c r="E844" s="7" t="e">
        <f t="array" ref="E844">STDEV(IF( [1]!tabla1[ACT_ID] = A844, [1]!tabla1[NIVEL]))</f>
        <v>#REF!</v>
      </c>
      <c r="F844" s="8" t="e">
        <f t="array" ref="F844">AVERAGE(IF( [1]!tabla1[ACT_ID] = A844, [1]!tabla1[NO_UTILIZADO]))</f>
        <v>#REF!</v>
      </c>
      <c r="G844">
        <f t="array" ref="G844">COUNT(IF( [1]!tabla1[ACT_ID] = A844, [1]!tabla1[FECHA_DESPACHO]))</f>
        <v>0</v>
      </c>
      <c r="H844" s="2" t="e">
        <f t="shared" si="39"/>
        <v>#REF!</v>
      </c>
      <c r="I844" s="7" t="e">
        <f t="shared" si="40"/>
        <v>#REF!</v>
      </c>
      <c r="J844" s="7" t="e">
        <f t="shared" si="41"/>
        <v>#REF!</v>
      </c>
      <c r="K844" s="9">
        <v>0.5</v>
      </c>
      <c r="L844" s="9"/>
    </row>
    <row r="845" spans="1:12" x14ac:dyDescent="0.25">
      <c r="A845">
        <v>510227</v>
      </c>
      <c r="B845" s="7" t="e">
        <f t="array" ref="B845">MAX(IF( [1]!tabla1[ACT_ID] = A845, [1]!tabla1[max_carga]))</f>
        <v>#REF!</v>
      </c>
      <c r="C845" s="7" t="e">
        <f t="array" ref="C845">AVERAGE(IF( [1]!tabla1[ACT_ID] = A845, [1]!tabla1[NIVEL]))</f>
        <v>#REF!</v>
      </c>
      <c r="D845" s="7" t="e">
        <f t="array" ref="D845">MEDIAN(IF( [1]!tabla1[ACT_ID] = A845, [1]!tabla1[NIVEL]))</f>
        <v>#REF!</v>
      </c>
      <c r="E845" s="7" t="e">
        <f t="array" ref="E845">STDEV(IF( [1]!tabla1[ACT_ID] = A845, [1]!tabla1[NIVEL]))</f>
        <v>#REF!</v>
      </c>
      <c r="F845" s="8" t="e">
        <f t="array" ref="F845">AVERAGE(IF( [1]!tabla1[ACT_ID] = A845, [1]!tabla1[NO_UTILIZADO]))</f>
        <v>#REF!</v>
      </c>
      <c r="G845">
        <f t="array" ref="G845">COUNT(IF( [1]!tabla1[ACT_ID] = A845, [1]!tabla1[FECHA_DESPACHO]))</f>
        <v>0</v>
      </c>
      <c r="H845" s="2" t="e">
        <f t="shared" si="39"/>
        <v>#REF!</v>
      </c>
      <c r="I845" s="7" t="e">
        <f t="shared" si="40"/>
        <v>#REF!</v>
      </c>
      <c r="J845" s="7" t="e">
        <f t="shared" si="41"/>
        <v>#REF!</v>
      </c>
      <c r="K845" s="9">
        <v>0.5</v>
      </c>
      <c r="L845" s="9"/>
    </row>
    <row r="846" spans="1:12" x14ac:dyDescent="0.25">
      <c r="A846">
        <v>510228</v>
      </c>
      <c r="B846" s="7" t="e">
        <f t="array" ref="B846">MAX(IF( [1]!tabla1[ACT_ID] = A846, [1]!tabla1[max_carga]))</f>
        <v>#REF!</v>
      </c>
      <c r="C846" s="7" t="e">
        <f t="array" ref="C846">AVERAGE(IF( [1]!tabla1[ACT_ID] = A846, [1]!tabla1[NIVEL]))</f>
        <v>#REF!</v>
      </c>
      <c r="D846" s="7" t="e">
        <f t="array" ref="D846">MEDIAN(IF( [1]!tabla1[ACT_ID] = A846, [1]!tabla1[NIVEL]))</f>
        <v>#REF!</v>
      </c>
      <c r="E846" s="7" t="e">
        <f t="array" ref="E846">STDEV(IF( [1]!tabla1[ACT_ID] = A846, [1]!tabla1[NIVEL]))</f>
        <v>#REF!</v>
      </c>
      <c r="F846" s="8" t="e">
        <f t="array" ref="F846">AVERAGE(IF( [1]!tabla1[ACT_ID] = A846, [1]!tabla1[NO_UTILIZADO]))</f>
        <v>#REF!</v>
      </c>
      <c r="G846">
        <f t="array" ref="G846">COUNT(IF( [1]!tabla1[ACT_ID] = A846, [1]!tabla1[FECHA_DESPACHO]))</f>
        <v>0</v>
      </c>
      <c r="H846" s="2" t="e">
        <f t="shared" si="39"/>
        <v>#REF!</v>
      </c>
      <c r="I846" s="7" t="e">
        <f t="shared" si="40"/>
        <v>#REF!</v>
      </c>
      <c r="J846" s="7" t="e">
        <f t="shared" si="41"/>
        <v>#REF!</v>
      </c>
      <c r="K846" s="9">
        <v>0.5</v>
      </c>
      <c r="L846" s="9"/>
    </row>
    <row r="847" spans="1:12" x14ac:dyDescent="0.25">
      <c r="A847">
        <v>510229</v>
      </c>
      <c r="B847" s="7" t="e">
        <f t="array" ref="B847">MAX(IF( [1]!tabla1[ACT_ID] = A847, [1]!tabla1[max_carga]))</f>
        <v>#REF!</v>
      </c>
      <c r="C847" s="7" t="e">
        <f t="array" ref="C847">AVERAGE(IF( [1]!tabla1[ACT_ID] = A847, [1]!tabla1[NIVEL]))</f>
        <v>#REF!</v>
      </c>
      <c r="D847" s="7" t="e">
        <f t="array" ref="D847">MEDIAN(IF( [1]!tabla1[ACT_ID] = A847, [1]!tabla1[NIVEL]))</f>
        <v>#REF!</v>
      </c>
      <c r="E847" s="7" t="e">
        <f t="array" ref="E847">STDEV(IF( [1]!tabla1[ACT_ID] = A847, [1]!tabla1[NIVEL]))</f>
        <v>#REF!</v>
      </c>
      <c r="F847" s="8" t="e">
        <f t="array" ref="F847">AVERAGE(IF( [1]!tabla1[ACT_ID] = A847, [1]!tabla1[NO_UTILIZADO]))</f>
        <v>#REF!</v>
      </c>
      <c r="G847">
        <f t="array" ref="G847">COUNT(IF( [1]!tabla1[ACT_ID] = A847, [1]!tabla1[FECHA_DESPACHO]))</f>
        <v>0</v>
      </c>
      <c r="H847" s="2" t="e">
        <f t="shared" si="39"/>
        <v>#REF!</v>
      </c>
      <c r="I847" s="7" t="e">
        <f t="shared" si="40"/>
        <v>#REF!</v>
      </c>
      <c r="J847" s="7" t="e">
        <f t="shared" si="41"/>
        <v>#REF!</v>
      </c>
      <c r="K847" s="9">
        <v>0.5</v>
      </c>
      <c r="L847" s="9"/>
    </row>
    <row r="848" spans="1:12" x14ac:dyDescent="0.25">
      <c r="A848">
        <v>510230</v>
      </c>
      <c r="B848" s="7" t="e">
        <f t="array" ref="B848">MAX(IF( [1]!tabla1[ACT_ID] = A848, [1]!tabla1[max_carga]))</f>
        <v>#REF!</v>
      </c>
      <c r="C848" s="7" t="e">
        <f t="array" ref="C848">AVERAGE(IF( [1]!tabla1[ACT_ID] = A848, [1]!tabla1[NIVEL]))</f>
        <v>#REF!</v>
      </c>
      <c r="D848" s="7" t="e">
        <f t="array" ref="D848">MEDIAN(IF( [1]!tabla1[ACT_ID] = A848, [1]!tabla1[NIVEL]))</f>
        <v>#REF!</v>
      </c>
      <c r="E848" s="7" t="e">
        <f t="array" ref="E848">STDEV(IF( [1]!tabla1[ACT_ID] = A848, [1]!tabla1[NIVEL]))</f>
        <v>#REF!</v>
      </c>
      <c r="F848" s="8" t="e">
        <f t="array" ref="F848">AVERAGE(IF( [1]!tabla1[ACT_ID] = A848, [1]!tabla1[NO_UTILIZADO]))</f>
        <v>#REF!</v>
      </c>
      <c r="G848">
        <f t="array" ref="G848">COUNT(IF( [1]!tabla1[ACT_ID] = A848, [1]!tabla1[FECHA_DESPACHO]))</f>
        <v>0</v>
      </c>
      <c r="H848" s="2" t="e">
        <f t="shared" si="39"/>
        <v>#REF!</v>
      </c>
      <c r="I848" s="7" t="e">
        <f t="shared" si="40"/>
        <v>#REF!</v>
      </c>
      <c r="J848" s="7" t="e">
        <f t="shared" si="41"/>
        <v>#REF!</v>
      </c>
      <c r="K848" s="9">
        <v>0.5</v>
      </c>
      <c r="L848" s="9"/>
    </row>
    <row r="849" spans="1:12" x14ac:dyDescent="0.25">
      <c r="A849">
        <v>510231</v>
      </c>
      <c r="B849" s="7" t="e">
        <f t="array" ref="B849">MAX(IF( [1]!tabla1[ACT_ID] = A849, [1]!tabla1[max_carga]))</f>
        <v>#REF!</v>
      </c>
      <c r="C849" s="7" t="e">
        <f t="array" ref="C849">AVERAGE(IF( [1]!tabla1[ACT_ID] = A849, [1]!tabla1[NIVEL]))</f>
        <v>#REF!</v>
      </c>
      <c r="D849" s="7" t="e">
        <f t="array" ref="D849">MEDIAN(IF( [1]!tabla1[ACT_ID] = A849, [1]!tabla1[NIVEL]))</f>
        <v>#REF!</v>
      </c>
      <c r="E849" s="7" t="e">
        <f t="array" ref="E849">STDEV(IF( [1]!tabla1[ACT_ID] = A849, [1]!tabla1[NIVEL]))</f>
        <v>#REF!</v>
      </c>
      <c r="F849" s="8" t="e">
        <f t="array" ref="F849">AVERAGE(IF( [1]!tabla1[ACT_ID] = A849, [1]!tabla1[NO_UTILIZADO]))</f>
        <v>#REF!</v>
      </c>
      <c r="G849">
        <f t="array" ref="G849">COUNT(IF( [1]!tabla1[ACT_ID] = A849, [1]!tabla1[FECHA_DESPACHO]))</f>
        <v>0</v>
      </c>
      <c r="H849" s="2" t="e">
        <f t="shared" si="39"/>
        <v>#REF!</v>
      </c>
      <c r="I849" s="7" t="e">
        <f t="shared" si="40"/>
        <v>#REF!</v>
      </c>
      <c r="J849" s="7" t="e">
        <f t="shared" si="41"/>
        <v>#REF!</v>
      </c>
      <c r="K849" s="9">
        <v>0.5</v>
      </c>
      <c r="L849" s="9"/>
    </row>
    <row r="850" spans="1:12" x14ac:dyDescent="0.25">
      <c r="A850">
        <v>510232</v>
      </c>
      <c r="B850" s="7" t="e">
        <f t="array" ref="B850">MAX(IF( [1]!tabla1[ACT_ID] = A850, [1]!tabla1[max_carga]))</f>
        <v>#REF!</v>
      </c>
      <c r="C850" s="7" t="e">
        <f t="array" ref="C850">AVERAGE(IF( [1]!tabla1[ACT_ID] = A850, [1]!tabla1[NIVEL]))</f>
        <v>#REF!</v>
      </c>
      <c r="D850" s="7" t="e">
        <f t="array" ref="D850">MEDIAN(IF( [1]!tabla1[ACT_ID] = A850, [1]!tabla1[NIVEL]))</f>
        <v>#REF!</v>
      </c>
      <c r="E850" s="7" t="e">
        <f t="array" ref="E850">STDEV(IF( [1]!tabla1[ACT_ID] = A850, [1]!tabla1[NIVEL]))</f>
        <v>#REF!</v>
      </c>
      <c r="F850" s="8" t="e">
        <f t="array" ref="F850">AVERAGE(IF( [1]!tabla1[ACT_ID] = A850, [1]!tabla1[NO_UTILIZADO]))</f>
        <v>#REF!</v>
      </c>
      <c r="G850">
        <f t="array" ref="G850">COUNT(IF( [1]!tabla1[ACT_ID] = A850, [1]!tabla1[FECHA_DESPACHO]))</f>
        <v>0</v>
      </c>
      <c r="H850" s="2" t="e">
        <f t="shared" si="39"/>
        <v>#REF!</v>
      </c>
      <c r="I850" s="7" t="e">
        <f t="shared" si="40"/>
        <v>#REF!</v>
      </c>
      <c r="J850" s="7" t="e">
        <f t="shared" si="41"/>
        <v>#REF!</v>
      </c>
      <c r="K850" s="9">
        <v>0.5</v>
      </c>
      <c r="L850" s="9"/>
    </row>
    <row r="851" spans="1:12" x14ac:dyDescent="0.25">
      <c r="A851">
        <v>510233</v>
      </c>
      <c r="B851" s="7" t="e">
        <f t="array" ref="B851">MAX(IF( [1]!tabla1[ACT_ID] = A851, [1]!tabla1[max_carga]))</f>
        <v>#REF!</v>
      </c>
      <c r="C851" s="7" t="e">
        <f t="array" ref="C851">AVERAGE(IF( [1]!tabla1[ACT_ID] = A851, [1]!tabla1[NIVEL]))</f>
        <v>#REF!</v>
      </c>
      <c r="D851" s="7" t="e">
        <f t="array" ref="D851">MEDIAN(IF( [1]!tabla1[ACT_ID] = A851, [1]!tabla1[NIVEL]))</f>
        <v>#REF!</v>
      </c>
      <c r="E851" s="7" t="e">
        <f t="array" ref="E851">STDEV(IF( [1]!tabla1[ACT_ID] = A851, [1]!tabla1[NIVEL]))</f>
        <v>#REF!</v>
      </c>
      <c r="F851" s="8" t="e">
        <f t="array" ref="F851">AVERAGE(IF( [1]!tabla1[ACT_ID] = A851, [1]!tabla1[NO_UTILIZADO]))</f>
        <v>#REF!</v>
      </c>
      <c r="G851">
        <f t="array" ref="G851">COUNT(IF( [1]!tabla1[ACT_ID] = A851, [1]!tabla1[FECHA_DESPACHO]))</f>
        <v>0</v>
      </c>
      <c r="H851" s="2" t="e">
        <f t="shared" si="39"/>
        <v>#REF!</v>
      </c>
      <c r="I851" s="7" t="e">
        <f t="shared" si="40"/>
        <v>#REF!</v>
      </c>
      <c r="J851" s="7" t="e">
        <f t="shared" si="41"/>
        <v>#REF!</v>
      </c>
      <c r="K851" s="9">
        <v>0.5</v>
      </c>
      <c r="L851" s="9"/>
    </row>
    <row r="852" spans="1:12" x14ac:dyDescent="0.25">
      <c r="A852">
        <v>510235</v>
      </c>
      <c r="B852" s="7" t="e">
        <f t="array" ref="B852">MAX(IF( [1]!tabla1[ACT_ID] = A852, [1]!tabla1[max_carga]))</f>
        <v>#REF!</v>
      </c>
      <c r="C852" s="7" t="e">
        <f t="array" ref="C852">AVERAGE(IF( [1]!tabla1[ACT_ID] = A852, [1]!tabla1[NIVEL]))</f>
        <v>#REF!</v>
      </c>
      <c r="D852" s="7" t="e">
        <f t="array" ref="D852">MEDIAN(IF( [1]!tabla1[ACT_ID] = A852, [1]!tabla1[NIVEL]))</f>
        <v>#REF!</v>
      </c>
      <c r="E852" s="7" t="e">
        <f t="array" ref="E852">STDEV(IF( [1]!tabla1[ACT_ID] = A852, [1]!tabla1[NIVEL]))</f>
        <v>#REF!</v>
      </c>
      <c r="F852" s="8" t="e">
        <f t="array" ref="F852">AVERAGE(IF( [1]!tabla1[ACT_ID] = A852, [1]!tabla1[NO_UTILIZADO]))</f>
        <v>#REF!</v>
      </c>
      <c r="G852">
        <f t="array" ref="G852">COUNT(IF( [1]!tabla1[ACT_ID] = A852, [1]!tabla1[FECHA_DESPACHO]))</f>
        <v>0</v>
      </c>
      <c r="H852" s="2" t="e">
        <f t="shared" si="39"/>
        <v>#REF!</v>
      </c>
      <c r="I852" s="7" t="e">
        <f t="shared" si="40"/>
        <v>#REF!</v>
      </c>
      <c r="J852" s="7" t="e">
        <f t="shared" si="41"/>
        <v>#REF!</v>
      </c>
      <c r="K852" s="9">
        <v>0.5</v>
      </c>
      <c r="L852" s="9"/>
    </row>
    <row r="853" spans="1:12" x14ac:dyDescent="0.25">
      <c r="A853">
        <v>510236</v>
      </c>
      <c r="B853" s="7" t="e">
        <f t="array" ref="B853">MAX(IF( [1]!tabla1[ACT_ID] = A853, [1]!tabla1[max_carga]))</f>
        <v>#REF!</v>
      </c>
      <c r="C853" s="7" t="e">
        <f t="array" ref="C853">AVERAGE(IF( [1]!tabla1[ACT_ID] = A853, [1]!tabla1[NIVEL]))</f>
        <v>#REF!</v>
      </c>
      <c r="D853" s="7" t="e">
        <f t="array" ref="D853">MEDIAN(IF( [1]!tabla1[ACT_ID] = A853, [1]!tabla1[NIVEL]))</f>
        <v>#REF!</v>
      </c>
      <c r="E853" s="7" t="e">
        <f t="array" ref="E853">STDEV(IF( [1]!tabla1[ACT_ID] = A853, [1]!tabla1[NIVEL]))</f>
        <v>#REF!</v>
      </c>
      <c r="F853" s="8" t="e">
        <f t="array" ref="F853">AVERAGE(IF( [1]!tabla1[ACT_ID] = A853, [1]!tabla1[NO_UTILIZADO]))</f>
        <v>#REF!</v>
      </c>
      <c r="G853">
        <f t="array" ref="G853">COUNT(IF( [1]!tabla1[ACT_ID] = A853, [1]!tabla1[FECHA_DESPACHO]))</f>
        <v>0</v>
      </c>
      <c r="H853" s="2" t="e">
        <f t="shared" si="39"/>
        <v>#REF!</v>
      </c>
      <c r="I853" s="7" t="e">
        <f t="shared" si="40"/>
        <v>#REF!</v>
      </c>
      <c r="J853" s="7" t="e">
        <f t="shared" si="41"/>
        <v>#REF!</v>
      </c>
      <c r="K853" s="9">
        <v>0.5</v>
      </c>
      <c r="L853" s="9"/>
    </row>
    <row r="854" spans="1:12" x14ac:dyDescent="0.25">
      <c r="A854">
        <v>510237</v>
      </c>
      <c r="B854" s="7" t="e">
        <f t="array" ref="B854">MAX(IF( [1]!tabla1[ACT_ID] = A854, [1]!tabla1[max_carga]))</f>
        <v>#REF!</v>
      </c>
      <c r="C854" s="7" t="e">
        <f t="array" ref="C854">AVERAGE(IF( [1]!tabla1[ACT_ID] = A854, [1]!tabla1[NIVEL]))</f>
        <v>#REF!</v>
      </c>
      <c r="D854" s="7" t="e">
        <f t="array" ref="D854">MEDIAN(IF( [1]!tabla1[ACT_ID] = A854, [1]!tabla1[NIVEL]))</f>
        <v>#REF!</v>
      </c>
      <c r="E854" s="7" t="e">
        <f t="array" ref="E854">STDEV(IF( [1]!tabla1[ACT_ID] = A854, [1]!tabla1[NIVEL]))</f>
        <v>#REF!</v>
      </c>
      <c r="F854" s="8" t="e">
        <f t="array" ref="F854">AVERAGE(IF( [1]!tabla1[ACT_ID] = A854, [1]!tabla1[NO_UTILIZADO]))</f>
        <v>#REF!</v>
      </c>
      <c r="G854">
        <f t="array" ref="G854">COUNT(IF( [1]!tabla1[ACT_ID] = A854, [1]!tabla1[FECHA_DESPACHO]))</f>
        <v>0</v>
      </c>
      <c r="H854" s="2" t="e">
        <f t="shared" si="39"/>
        <v>#REF!</v>
      </c>
      <c r="I854" s="7" t="e">
        <f t="shared" si="40"/>
        <v>#REF!</v>
      </c>
      <c r="J854" s="7" t="e">
        <f t="shared" si="41"/>
        <v>#REF!</v>
      </c>
      <c r="K854" s="9">
        <v>0.5</v>
      </c>
      <c r="L854" s="9"/>
    </row>
    <row r="855" spans="1:12" x14ac:dyDescent="0.25">
      <c r="A855">
        <v>510238</v>
      </c>
      <c r="B855" s="7" t="e">
        <f t="array" ref="B855">MAX(IF( [1]!tabla1[ACT_ID] = A855, [1]!tabla1[max_carga]))</f>
        <v>#REF!</v>
      </c>
      <c r="C855" s="7" t="e">
        <f t="array" ref="C855">AVERAGE(IF( [1]!tabla1[ACT_ID] = A855, [1]!tabla1[NIVEL]))</f>
        <v>#REF!</v>
      </c>
      <c r="D855" s="7" t="e">
        <f t="array" ref="D855">MEDIAN(IF( [1]!tabla1[ACT_ID] = A855, [1]!tabla1[NIVEL]))</f>
        <v>#REF!</v>
      </c>
      <c r="E855" s="7" t="e">
        <f t="array" ref="E855">STDEV(IF( [1]!tabla1[ACT_ID] = A855, [1]!tabla1[NIVEL]))</f>
        <v>#REF!</v>
      </c>
      <c r="F855" s="8" t="e">
        <f t="array" ref="F855">AVERAGE(IF( [1]!tabla1[ACT_ID] = A855, [1]!tabla1[NO_UTILIZADO]))</f>
        <v>#REF!</v>
      </c>
      <c r="G855">
        <f t="array" ref="G855">COUNT(IF( [1]!tabla1[ACT_ID] = A855, [1]!tabla1[FECHA_DESPACHO]))</f>
        <v>0</v>
      </c>
      <c r="H855" s="2" t="e">
        <f t="shared" si="39"/>
        <v>#REF!</v>
      </c>
      <c r="I855" s="7" t="e">
        <f t="shared" si="40"/>
        <v>#REF!</v>
      </c>
      <c r="J855" s="7" t="e">
        <f t="shared" si="41"/>
        <v>#REF!</v>
      </c>
      <c r="K855" s="9">
        <v>0.5</v>
      </c>
      <c r="L855" s="9"/>
    </row>
    <row r="856" spans="1:12" x14ac:dyDescent="0.25">
      <c r="A856">
        <v>510239</v>
      </c>
      <c r="B856" s="7" t="e">
        <f t="array" ref="B856">MAX(IF( [1]!tabla1[ACT_ID] = A856, [1]!tabla1[max_carga]))</f>
        <v>#REF!</v>
      </c>
      <c r="C856" s="7" t="e">
        <f t="array" ref="C856">AVERAGE(IF( [1]!tabla1[ACT_ID] = A856, [1]!tabla1[NIVEL]))</f>
        <v>#REF!</v>
      </c>
      <c r="D856" s="7" t="e">
        <f t="array" ref="D856">MEDIAN(IF( [1]!tabla1[ACT_ID] = A856, [1]!tabla1[NIVEL]))</f>
        <v>#REF!</v>
      </c>
      <c r="E856" s="7" t="e">
        <f t="array" ref="E856">STDEV(IF( [1]!tabla1[ACT_ID] = A856, [1]!tabla1[NIVEL]))</f>
        <v>#REF!</v>
      </c>
      <c r="F856" s="8" t="e">
        <f t="array" ref="F856">AVERAGE(IF( [1]!tabla1[ACT_ID] = A856, [1]!tabla1[NO_UTILIZADO]))</f>
        <v>#REF!</v>
      </c>
      <c r="G856">
        <f t="array" ref="G856">COUNT(IF( [1]!tabla1[ACT_ID] = A856, [1]!tabla1[FECHA_DESPACHO]))</f>
        <v>0</v>
      </c>
      <c r="H856" s="2" t="e">
        <f t="shared" si="39"/>
        <v>#REF!</v>
      </c>
      <c r="I856" s="7" t="e">
        <f t="shared" si="40"/>
        <v>#REF!</v>
      </c>
      <c r="J856" s="7" t="e">
        <f t="shared" si="41"/>
        <v>#REF!</v>
      </c>
      <c r="K856" s="9">
        <v>0.5</v>
      </c>
      <c r="L856" s="9"/>
    </row>
    <row r="857" spans="1:12" x14ac:dyDescent="0.25">
      <c r="A857">
        <v>510240</v>
      </c>
      <c r="B857" s="7" t="e">
        <f t="array" ref="B857">MAX(IF( [1]!tabla1[ACT_ID] = A857, [1]!tabla1[max_carga]))</f>
        <v>#REF!</v>
      </c>
      <c r="C857" s="7" t="e">
        <f t="array" ref="C857">AVERAGE(IF( [1]!tabla1[ACT_ID] = A857, [1]!tabla1[NIVEL]))</f>
        <v>#REF!</v>
      </c>
      <c r="D857" s="7" t="e">
        <f t="array" ref="D857">MEDIAN(IF( [1]!tabla1[ACT_ID] = A857, [1]!tabla1[NIVEL]))</f>
        <v>#REF!</v>
      </c>
      <c r="E857" s="7" t="e">
        <f t="array" ref="E857">STDEV(IF( [1]!tabla1[ACT_ID] = A857, [1]!tabla1[NIVEL]))</f>
        <v>#REF!</v>
      </c>
      <c r="F857" s="8" t="e">
        <f t="array" ref="F857">AVERAGE(IF( [1]!tabla1[ACT_ID] = A857, [1]!tabla1[NO_UTILIZADO]))</f>
        <v>#REF!</v>
      </c>
      <c r="G857">
        <f t="array" ref="G857">COUNT(IF( [1]!tabla1[ACT_ID] = A857, [1]!tabla1[FECHA_DESPACHO]))</f>
        <v>0</v>
      </c>
      <c r="H857" s="2" t="e">
        <f t="shared" si="39"/>
        <v>#REF!</v>
      </c>
      <c r="I857" s="7" t="e">
        <f t="shared" si="40"/>
        <v>#REF!</v>
      </c>
      <c r="J857" s="7" t="e">
        <f t="shared" si="41"/>
        <v>#REF!</v>
      </c>
      <c r="K857" s="9">
        <v>0.5</v>
      </c>
      <c r="L857" s="9"/>
    </row>
    <row r="858" spans="1:12" x14ac:dyDescent="0.25">
      <c r="A858">
        <v>510241</v>
      </c>
      <c r="B858" s="7" t="e">
        <f t="array" ref="B858">MAX(IF( [1]!tabla1[ACT_ID] = A858, [1]!tabla1[max_carga]))</f>
        <v>#REF!</v>
      </c>
      <c r="C858" s="7" t="e">
        <f t="array" ref="C858">AVERAGE(IF( [1]!tabla1[ACT_ID] = A858, [1]!tabla1[NIVEL]))</f>
        <v>#REF!</v>
      </c>
      <c r="D858" s="7" t="e">
        <f t="array" ref="D858">MEDIAN(IF( [1]!tabla1[ACT_ID] = A858, [1]!tabla1[NIVEL]))</f>
        <v>#REF!</v>
      </c>
      <c r="E858" s="7" t="e">
        <f t="array" ref="E858">STDEV(IF( [1]!tabla1[ACT_ID] = A858, [1]!tabla1[NIVEL]))</f>
        <v>#REF!</v>
      </c>
      <c r="F858" s="8" t="e">
        <f t="array" ref="F858">AVERAGE(IF( [1]!tabla1[ACT_ID] = A858, [1]!tabla1[NO_UTILIZADO]))</f>
        <v>#REF!</v>
      </c>
      <c r="G858">
        <f t="array" ref="G858">COUNT(IF( [1]!tabla1[ACT_ID] = A858, [1]!tabla1[FECHA_DESPACHO]))</f>
        <v>0</v>
      </c>
      <c r="H858" s="2" t="e">
        <f t="shared" si="39"/>
        <v>#REF!</v>
      </c>
      <c r="I858" s="7" t="e">
        <f t="shared" si="40"/>
        <v>#REF!</v>
      </c>
      <c r="J858" s="7" t="e">
        <f t="shared" si="41"/>
        <v>#REF!</v>
      </c>
      <c r="K858" s="9">
        <v>0.5</v>
      </c>
      <c r="L858" s="9"/>
    </row>
    <row r="859" spans="1:12" x14ac:dyDescent="0.25">
      <c r="A859">
        <v>510242</v>
      </c>
      <c r="B859" s="7" t="e">
        <f t="array" ref="B859">MAX(IF( [1]!tabla1[ACT_ID] = A859, [1]!tabla1[max_carga]))</f>
        <v>#REF!</v>
      </c>
      <c r="C859" s="7" t="e">
        <f t="array" ref="C859">AVERAGE(IF( [1]!tabla1[ACT_ID] = A859, [1]!tabla1[NIVEL]))</f>
        <v>#REF!</v>
      </c>
      <c r="D859" s="7" t="e">
        <f t="array" ref="D859">MEDIAN(IF( [1]!tabla1[ACT_ID] = A859, [1]!tabla1[NIVEL]))</f>
        <v>#REF!</v>
      </c>
      <c r="E859" s="7" t="e">
        <f t="array" ref="E859">STDEV(IF( [1]!tabla1[ACT_ID] = A859, [1]!tabla1[NIVEL]))</f>
        <v>#REF!</v>
      </c>
      <c r="F859" s="8" t="e">
        <f t="array" ref="F859">AVERAGE(IF( [1]!tabla1[ACT_ID] = A859, [1]!tabla1[NO_UTILIZADO]))</f>
        <v>#REF!</v>
      </c>
      <c r="G859">
        <f t="array" ref="G859">COUNT(IF( [1]!tabla1[ACT_ID] = A859, [1]!tabla1[FECHA_DESPACHO]))</f>
        <v>0</v>
      </c>
      <c r="H859" s="2" t="e">
        <f t="shared" si="39"/>
        <v>#REF!</v>
      </c>
      <c r="I859" s="7" t="e">
        <f t="shared" si="40"/>
        <v>#REF!</v>
      </c>
      <c r="J859" s="7" t="e">
        <f t="shared" si="41"/>
        <v>#REF!</v>
      </c>
      <c r="K859" s="9">
        <v>0.5</v>
      </c>
      <c r="L859" s="9"/>
    </row>
    <row r="860" spans="1:12" x14ac:dyDescent="0.25">
      <c r="A860">
        <v>510243</v>
      </c>
      <c r="B860" s="7" t="e">
        <f t="array" ref="B860">MAX(IF( [1]!tabla1[ACT_ID] = A860, [1]!tabla1[max_carga]))</f>
        <v>#REF!</v>
      </c>
      <c r="C860" s="7" t="e">
        <f t="array" ref="C860">AVERAGE(IF( [1]!tabla1[ACT_ID] = A860, [1]!tabla1[NIVEL]))</f>
        <v>#REF!</v>
      </c>
      <c r="D860" s="7" t="e">
        <f t="array" ref="D860">MEDIAN(IF( [1]!tabla1[ACT_ID] = A860, [1]!tabla1[NIVEL]))</f>
        <v>#REF!</v>
      </c>
      <c r="E860" s="7" t="e">
        <f t="array" ref="E860">STDEV(IF( [1]!tabla1[ACT_ID] = A860, [1]!tabla1[NIVEL]))</f>
        <v>#REF!</v>
      </c>
      <c r="F860" s="8" t="e">
        <f t="array" ref="F860">AVERAGE(IF( [1]!tabla1[ACT_ID] = A860, [1]!tabla1[NO_UTILIZADO]))</f>
        <v>#REF!</v>
      </c>
      <c r="G860">
        <f t="array" ref="G860">COUNT(IF( [1]!tabla1[ACT_ID] = A860, [1]!tabla1[FECHA_DESPACHO]))</f>
        <v>0</v>
      </c>
      <c r="H860" s="2" t="e">
        <f t="shared" si="39"/>
        <v>#REF!</v>
      </c>
      <c r="I860" s="7" t="e">
        <f t="shared" si="40"/>
        <v>#REF!</v>
      </c>
      <c r="J860" s="7" t="e">
        <f t="shared" si="41"/>
        <v>#REF!</v>
      </c>
      <c r="K860" s="9">
        <v>0.5</v>
      </c>
      <c r="L860" s="9"/>
    </row>
    <row r="861" spans="1:12" x14ac:dyDescent="0.25">
      <c r="A861">
        <v>510244</v>
      </c>
      <c r="B861" s="7" t="e">
        <f t="array" ref="B861">MAX(IF( [1]!tabla1[ACT_ID] = A861, [1]!tabla1[max_carga]))</f>
        <v>#REF!</v>
      </c>
      <c r="C861" s="7" t="e">
        <f t="array" ref="C861">AVERAGE(IF( [1]!tabla1[ACT_ID] = A861, [1]!tabla1[NIVEL]))</f>
        <v>#REF!</v>
      </c>
      <c r="D861" s="7" t="e">
        <f t="array" ref="D861">MEDIAN(IF( [1]!tabla1[ACT_ID] = A861, [1]!tabla1[NIVEL]))</f>
        <v>#REF!</v>
      </c>
      <c r="E861" s="7" t="e">
        <f t="array" ref="E861">STDEV(IF( [1]!tabla1[ACT_ID] = A861, [1]!tabla1[NIVEL]))</f>
        <v>#REF!</v>
      </c>
      <c r="F861" s="8" t="e">
        <f t="array" ref="F861">AVERAGE(IF( [1]!tabla1[ACT_ID] = A861, [1]!tabla1[NO_UTILIZADO]))</f>
        <v>#REF!</v>
      </c>
      <c r="G861">
        <f t="array" ref="G861">COUNT(IF( [1]!tabla1[ACT_ID] = A861, [1]!tabla1[FECHA_DESPACHO]))</f>
        <v>0</v>
      </c>
      <c r="H861" s="2" t="e">
        <f t="shared" si="39"/>
        <v>#REF!</v>
      </c>
      <c r="I861" s="7" t="e">
        <f t="shared" si="40"/>
        <v>#REF!</v>
      </c>
      <c r="J861" s="7" t="e">
        <f t="shared" si="41"/>
        <v>#REF!</v>
      </c>
      <c r="K861" s="9">
        <v>0.5</v>
      </c>
      <c r="L861" s="9"/>
    </row>
    <row r="862" spans="1:12" x14ac:dyDescent="0.25">
      <c r="A862">
        <v>510245</v>
      </c>
      <c r="B862" s="7" t="e">
        <f t="array" ref="B862">MAX(IF( [1]!tabla1[ACT_ID] = A862, [1]!tabla1[max_carga]))</f>
        <v>#REF!</v>
      </c>
      <c r="C862" s="7" t="e">
        <f t="array" ref="C862">AVERAGE(IF( [1]!tabla1[ACT_ID] = A862, [1]!tabla1[NIVEL]))</f>
        <v>#REF!</v>
      </c>
      <c r="D862" s="7" t="e">
        <f t="array" ref="D862">MEDIAN(IF( [1]!tabla1[ACT_ID] = A862, [1]!tabla1[NIVEL]))</f>
        <v>#REF!</v>
      </c>
      <c r="E862" s="7" t="e">
        <f t="array" ref="E862">STDEV(IF( [1]!tabla1[ACT_ID] = A862, [1]!tabla1[NIVEL]))</f>
        <v>#REF!</v>
      </c>
      <c r="F862" s="8" t="e">
        <f t="array" ref="F862">AVERAGE(IF( [1]!tabla1[ACT_ID] = A862, [1]!tabla1[NO_UTILIZADO]))</f>
        <v>#REF!</v>
      </c>
      <c r="G862">
        <f t="array" ref="G862">COUNT(IF( [1]!tabla1[ACT_ID] = A862, [1]!tabla1[FECHA_DESPACHO]))</f>
        <v>0</v>
      </c>
      <c r="H862" s="2" t="e">
        <f t="shared" si="39"/>
        <v>#REF!</v>
      </c>
      <c r="I862" s="7" t="e">
        <f t="shared" si="40"/>
        <v>#REF!</v>
      </c>
      <c r="J862" s="7" t="e">
        <f t="shared" si="41"/>
        <v>#REF!</v>
      </c>
      <c r="K862" s="9">
        <v>0.5</v>
      </c>
      <c r="L862" s="9"/>
    </row>
    <row r="863" spans="1:12" x14ac:dyDescent="0.25">
      <c r="A863">
        <v>510246</v>
      </c>
      <c r="B863" s="7" t="e">
        <f t="array" ref="B863">MAX(IF( [1]!tabla1[ACT_ID] = A863, [1]!tabla1[max_carga]))</f>
        <v>#REF!</v>
      </c>
      <c r="C863" s="7" t="e">
        <f t="array" ref="C863">AVERAGE(IF( [1]!tabla1[ACT_ID] = A863, [1]!tabla1[NIVEL]))</f>
        <v>#REF!</v>
      </c>
      <c r="D863" s="7" t="e">
        <f t="array" ref="D863">MEDIAN(IF( [1]!tabla1[ACT_ID] = A863, [1]!tabla1[NIVEL]))</f>
        <v>#REF!</v>
      </c>
      <c r="E863" s="7" t="e">
        <f t="array" ref="E863">STDEV(IF( [1]!tabla1[ACT_ID] = A863, [1]!tabla1[NIVEL]))</f>
        <v>#REF!</v>
      </c>
      <c r="F863" s="8" t="e">
        <f t="array" ref="F863">AVERAGE(IF( [1]!tabla1[ACT_ID] = A863, [1]!tabla1[NO_UTILIZADO]))</f>
        <v>#REF!</v>
      </c>
      <c r="G863">
        <f t="array" ref="G863">COUNT(IF( [1]!tabla1[ACT_ID] = A863, [1]!tabla1[FECHA_DESPACHO]))</f>
        <v>0</v>
      </c>
      <c r="H863" s="2" t="e">
        <f t="shared" si="39"/>
        <v>#REF!</v>
      </c>
      <c r="I863" s="7" t="e">
        <f t="shared" si="40"/>
        <v>#REF!</v>
      </c>
      <c r="J863" s="7" t="e">
        <f t="shared" si="41"/>
        <v>#REF!</v>
      </c>
      <c r="K863" s="9">
        <v>0.5</v>
      </c>
      <c r="L863" s="9"/>
    </row>
    <row r="864" spans="1:12" x14ac:dyDescent="0.25">
      <c r="A864">
        <v>510247</v>
      </c>
      <c r="B864" s="7" t="e">
        <f t="array" ref="B864">MAX(IF( [1]!tabla1[ACT_ID] = A864, [1]!tabla1[max_carga]))</f>
        <v>#REF!</v>
      </c>
      <c r="C864" s="7" t="e">
        <f t="array" ref="C864">AVERAGE(IF( [1]!tabla1[ACT_ID] = A864, [1]!tabla1[NIVEL]))</f>
        <v>#REF!</v>
      </c>
      <c r="D864" s="7" t="e">
        <f t="array" ref="D864">MEDIAN(IF( [1]!tabla1[ACT_ID] = A864, [1]!tabla1[NIVEL]))</f>
        <v>#REF!</v>
      </c>
      <c r="E864" s="7" t="e">
        <f t="array" ref="E864">STDEV(IF( [1]!tabla1[ACT_ID] = A864, [1]!tabla1[NIVEL]))</f>
        <v>#REF!</v>
      </c>
      <c r="F864" s="8" t="e">
        <f t="array" ref="F864">AVERAGE(IF( [1]!tabla1[ACT_ID] = A864, [1]!tabla1[NO_UTILIZADO]))</f>
        <v>#REF!</v>
      </c>
      <c r="G864">
        <f t="array" ref="G864">COUNT(IF( [1]!tabla1[ACT_ID] = A864, [1]!tabla1[FECHA_DESPACHO]))</f>
        <v>0</v>
      </c>
      <c r="H864" s="2" t="e">
        <f t="shared" si="39"/>
        <v>#REF!</v>
      </c>
      <c r="I864" s="7" t="e">
        <f t="shared" si="40"/>
        <v>#REF!</v>
      </c>
      <c r="J864" s="7" t="e">
        <f t="shared" si="41"/>
        <v>#REF!</v>
      </c>
      <c r="K864" s="9">
        <v>0.5</v>
      </c>
      <c r="L864" s="9"/>
    </row>
    <row r="865" spans="1:12" x14ac:dyDescent="0.25">
      <c r="A865">
        <v>510248</v>
      </c>
      <c r="B865" s="7" t="e">
        <f t="array" ref="B865">MAX(IF( [1]!tabla1[ACT_ID] = A865, [1]!tabla1[max_carga]))</f>
        <v>#REF!</v>
      </c>
      <c r="C865" s="7" t="e">
        <f t="array" ref="C865">AVERAGE(IF( [1]!tabla1[ACT_ID] = A865, [1]!tabla1[NIVEL]))</f>
        <v>#REF!</v>
      </c>
      <c r="D865" s="7" t="e">
        <f t="array" ref="D865">MEDIAN(IF( [1]!tabla1[ACT_ID] = A865, [1]!tabla1[NIVEL]))</f>
        <v>#REF!</v>
      </c>
      <c r="E865" s="7" t="e">
        <f t="array" ref="E865">STDEV(IF( [1]!tabla1[ACT_ID] = A865, [1]!tabla1[NIVEL]))</f>
        <v>#REF!</v>
      </c>
      <c r="F865" s="8" t="e">
        <f t="array" ref="F865">AVERAGE(IF( [1]!tabla1[ACT_ID] = A865, [1]!tabla1[NO_UTILIZADO]))</f>
        <v>#REF!</v>
      </c>
      <c r="G865">
        <f t="array" ref="G865">COUNT(IF( [1]!tabla1[ACT_ID] = A865, [1]!tabla1[FECHA_DESPACHO]))</f>
        <v>0</v>
      </c>
      <c r="H865" s="2" t="e">
        <f t="shared" si="39"/>
        <v>#REF!</v>
      </c>
      <c r="I865" s="7" t="e">
        <f t="shared" si="40"/>
        <v>#REF!</v>
      </c>
      <c r="J865" s="7" t="e">
        <f t="shared" si="41"/>
        <v>#REF!</v>
      </c>
      <c r="K865" s="9">
        <v>0.5</v>
      </c>
      <c r="L865" s="9"/>
    </row>
    <row r="866" spans="1:12" x14ac:dyDescent="0.25">
      <c r="A866">
        <v>510249</v>
      </c>
      <c r="B866" s="7" t="e">
        <f t="array" ref="B866">MAX(IF( [1]!tabla1[ACT_ID] = A866, [1]!tabla1[max_carga]))</f>
        <v>#REF!</v>
      </c>
      <c r="C866" s="7" t="e">
        <f t="array" ref="C866">AVERAGE(IF( [1]!tabla1[ACT_ID] = A866, [1]!tabla1[NIVEL]))</f>
        <v>#REF!</v>
      </c>
      <c r="D866" s="7" t="e">
        <f t="array" ref="D866">MEDIAN(IF( [1]!tabla1[ACT_ID] = A866, [1]!tabla1[NIVEL]))</f>
        <v>#REF!</v>
      </c>
      <c r="E866" s="7" t="e">
        <f t="array" ref="E866">STDEV(IF( [1]!tabla1[ACT_ID] = A866, [1]!tabla1[NIVEL]))</f>
        <v>#REF!</v>
      </c>
      <c r="F866" s="8" t="e">
        <f t="array" ref="F866">AVERAGE(IF( [1]!tabla1[ACT_ID] = A866, [1]!tabla1[NO_UTILIZADO]))</f>
        <v>#REF!</v>
      </c>
      <c r="G866">
        <f t="array" ref="G866">COUNT(IF( [1]!tabla1[ACT_ID] = A866, [1]!tabla1[FECHA_DESPACHO]))</f>
        <v>0</v>
      </c>
      <c r="H866" s="2" t="e">
        <f t="shared" si="39"/>
        <v>#REF!</v>
      </c>
      <c r="I866" s="7" t="e">
        <f t="shared" si="40"/>
        <v>#REF!</v>
      </c>
      <c r="J866" s="7" t="e">
        <f t="shared" si="41"/>
        <v>#REF!</v>
      </c>
      <c r="K866" s="9">
        <v>0.5</v>
      </c>
      <c r="L866" s="9"/>
    </row>
    <row r="867" spans="1:12" x14ac:dyDescent="0.25">
      <c r="A867">
        <v>510250</v>
      </c>
      <c r="B867" s="7" t="e">
        <f t="array" ref="B867">MAX(IF( [1]!tabla1[ACT_ID] = A867, [1]!tabla1[max_carga]))</f>
        <v>#REF!</v>
      </c>
      <c r="C867" s="7" t="e">
        <f t="array" ref="C867">AVERAGE(IF( [1]!tabla1[ACT_ID] = A867, [1]!tabla1[NIVEL]))</f>
        <v>#REF!</v>
      </c>
      <c r="D867" s="7" t="e">
        <f t="array" ref="D867">MEDIAN(IF( [1]!tabla1[ACT_ID] = A867, [1]!tabla1[NIVEL]))</f>
        <v>#REF!</v>
      </c>
      <c r="E867" s="7" t="e">
        <f t="array" ref="E867">STDEV(IF( [1]!tabla1[ACT_ID] = A867, [1]!tabla1[NIVEL]))</f>
        <v>#REF!</v>
      </c>
      <c r="F867" s="8" t="e">
        <f t="array" ref="F867">AVERAGE(IF( [1]!tabla1[ACT_ID] = A867, [1]!tabla1[NO_UTILIZADO]))</f>
        <v>#REF!</v>
      </c>
      <c r="G867">
        <f t="array" ref="G867">COUNT(IF( [1]!tabla1[ACT_ID] = A867, [1]!tabla1[FECHA_DESPACHO]))</f>
        <v>0</v>
      </c>
      <c r="H867" s="2" t="e">
        <f t="shared" si="39"/>
        <v>#REF!</v>
      </c>
      <c r="I867" s="7" t="e">
        <f t="shared" si="40"/>
        <v>#REF!</v>
      </c>
      <c r="J867" s="7" t="e">
        <f t="shared" si="41"/>
        <v>#REF!</v>
      </c>
      <c r="K867" s="9">
        <v>0.5</v>
      </c>
      <c r="L867" s="9"/>
    </row>
    <row r="868" spans="1:12" x14ac:dyDescent="0.25">
      <c r="A868">
        <v>510251</v>
      </c>
      <c r="B868" s="7" t="e">
        <f t="array" ref="B868">MAX(IF( [1]!tabla1[ACT_ID] = A868, [1]!tabla1[max_carga]))</f>
        <v>#REF!</v>
      </c>
      <c r="C868" s="7" t="e">
        <f t="array" ref="C868">AVERAGE(IF( [1]!tabla1[ACT_ID] = A868, [1]!tabla1[NIVEL]))</f>
        <v>#REF!</v>
      </c>
      <c r="D868" s="7" t="e">
        <f t="array" ref="D868">MEDIAN(IF( [1]!tabla1[ACT_ID] = A868, [1]!tabla1[NIVEL]))</f>
        <v>#REF!</v>
      </c>
      <c r="E868" s="7" t="e">
        <f t="array" ref="E868">STDEV(IF( [1]!tabla1[ACT_ID] = A868, [1]!tabla1[NIVEL]))</f>
        <v>#REF!</v>
      </c>
      <c r="F868" s="8" t="e">
        <f t="array" ref="F868">AVERAGE(IF( [1]!tabla1[ACT_ID] = A868, [1]!tabla1[NO_UTILIZADO]))</f>
        <v>#REF!</v>
      </c>
      <c r="G868">
        <f t="array" ref="G868">COUNT(IF( [1]!tabla1[ACT_ID] = A868, [1]!tabla1[FECHA_DESPACHO]))</f>
        <v>0</v>
      </c>
      <c r="H868" s="2" t="e">
        <f t="shared" si="39"/>
        <v>#REF!</v>
      </c>
      <c r="I868" s="7" t="e">
        <f t="shared" si="40"/>
        <v>#REF!</v>
      </c>
      <c r="J868" s="7" t="e">
        <f t="shared" si="41"/>
        <v>#REF!</v>
      </c>
      <c r="K868" s="9">
        <v>0.5</v>
      </c>
      <c r="L868" s="9"/>
    </row>
    <row r="869" spans="1:12" x14ac:dyDescent="0.25">
      <c r="A869">
        <v>510252</v>
      </c>
      <c r="B869" s="7" t="e">
        <f t="array" ref="B869">MAX(IF( [1]!tabla1[ACT_ID] = A869, [1]!tabla1[max_carga]))</f>
        <v>#REF!</v>
      </c>
      <c r="C869" s="7" t="e">
        <f t="array" ref="C869">AVERAGE(IF( [1]!tabla1[ACT_ID] = A869, [1]!tabla1[NIVEL]))</f>
        <v>#REF!</v>
      </c>
      <c r="D869" s="7" t="e">
        <f t="array" ref="D869">MEDIAN(IF( [1]!tabla1[ACT_ID] = A869, [1]!tabla1[NIVEL]))</f>
        <v>#REF!</v>
      </c>
      <c r="E869" s="7" t="e">
        <f t="array" ref="E869">STDEV(IF( [1]!tabla1[ACT_ID] = A869, [1]!tabla1[NIVEL]))</f>
        <v>#REF!</v>
      </c>
      <c r="F869" s="8" t="e">
        <f t="array" ref="F869">AVERAGE(IF( [1]!tabla1[ACT_ID] = A869, [1]!tabla1[NO_UTILIZADO]))</f>
        <v>#REF!</v>
      </c>
      <c r="G869">
        <f t="array" ref="G869">COUNT(IF( [1]!tabla1[ACT_ID] = A869, [1]!tabla1[FECHA_DESPACHO]))</f>
        <v>0</v>
      </c>
      <c r="H869" s="2" t="e">
        <f t="shared" si="39"/>
        <v>#REF!</v>
      </c>
      <c r="I869" s="7" t="e">
        <f t="shared" si="40"/>
        <v>#REF!</v>
      </c>
      <c r="J869" s="7" t="e">
        <f t="shared" si="41"/>
        <v>#REF!</v>
      </c>
      <c r="K869" s="9">
        <v>0.5</v>
      </c>
      <c r="L869" s="9"/>
    </row>
    <row r="870" spans="1:12" x14ac:dyDescent="0.25">
      <c r="A870">
        <v>510253</v>
      </c>
      <c r="B870" s="7" t="e">
        <f t="array" ref="B870">MAX(IF( [1]!tabla1[ACT_ID] = A870, [1]!tabla1[max_carga]))</f>
        <v>#REF!</v>
      </c>
      <c r="C870" s="7" t="e">
        <f t="array" ref="C870">AVERAGE(IF( [1]!tabla1[ACT_ID] = A870, [1]!tabla1[NIVEL]))</f>
        <v>#REF!</v>
      </c>
      <c r="D870" s="7" t="e">
        <f t="array" ref="D870">MEDIAN(IF( [1]!tabla1[ACT_ID] = A870, [1]!tabla1[NIVEL]))</f>
        <v>#REF!</v>
      </c>
      <c r="E870" s="7" t="e">
        <f t="array" ref="E870">STDEV(IF( [1]!tabla1[ACT_ID] = A870, [1]!tabla1[NIVEL]))</f>
        <v>#REF!</v>
      </c>
      <c r="F870" s="8" t="e">
        <f t="array" ref="F870">AVERAGE(IF( [1]!tabla1[ACT_ID] = A870, [1]!tabla1[NO_UTILIZADO]))</f>
        <v>#REF!</v>
      </c>
      <c r="G870">
        <f t="array" ref="G870">COUNT(IF( [1]!tabla1[ACT_ID] = A870, [1]!tabla1[FECHA_DESPACHO]))</f>
        <v>0</v>
      </c>
      <c r="H870" s="2" t="e">
        <f t="shared" si="39"/>
        <v>#REF!</v>
      </c>
      <c r="I870" s="7" t="e">
        <f t="shared" si="40"/>
        <v>#REF!</v>
      </c>
      <c r="J870" s="7" t="e">
        <f t="shared" si="41"/>
        <v>#REF!</v>
      </c>
      <c r="K870" s="9">
        <v>0.5</v>
      </c>
      <c r="L870" s="9"/>
    </row>
    <row r="871" spans="1:12" x14ac:dyDescent="0.25">
      <c r="A871">
        <v>510254</v>
      </c>
      <c r="B871" s="7" t="e">
        <f t="array" ref="B871">MAX(IF( [1]!tabla1[ACT_ID] = A871, [1]!tabla1[max_carga]))</f>
        <v>#REF!</v>
      </c>
      <c r="C871" s="7" t="e">
        <f t="array" ref="C871">AVERAGE(IF( [1]!tabla1[ACT_ID] = A871, [1]!tabla1[NIVEL]))</f>
        <v>#REF!</v>
      </c>
      <c r="D871" s="7" t="e">
        <f t="array" ref="D871">MEDIAN(IF( [1]!tabla1[ACT_ID] = A871, [1]!tabla1[NIVEL]))</f>
        <v>#REF!</v>
      </c>
      <c r="E871" s="7" t="e">
        <f t="array" ref="E871">STDEV(IF( [1]!tabla1[ACT_ID] = A871, [1]!tabla1[NIVEL]))</f>
        <v>#REF!</v>
      </c>
      <c r="F871" s="8" t="e">
        <f t="array" ref="F871">AVERAGE(IF( [1]!tabla1[ACT_ID] = A871, [1]!tabla1[NO_UTILIZADO]))</f>
        <v>#REF!</v>
      </c>
      <c r="G871">
        <f t="array" ref="G871">COUNT(IF( [1]!tabla1[ACT_ID] = A871, [1]!tabla1[FECHA_DESPACHO]))</f>
        <v>0</v>
      </c>
      <c r="H871" s="2" t="e">
        <f t="shared" si="39"/>
        <v>#REF!</v>
      </c>
      <c r="I871" s="7" t="e">
        <f t="shared" si="40"/>
        <v>#REF!</v>
      </c>
      <c r="J871" s="7" t="e">
        <f t="shared" si="41"/>
        <v>#REF!</v>
      </c>
      <c r="K871" s="9">
        <v>0.5</v>
      </c>
      <c r="L871" s="9"/>
    </row>
    <row r="872" spans="1:12" x14ac:dyDescent="0.25">
      <c r="A872">
        <v>510255</v>
      </c>
      <c r="B872" s="7" t="e">
        <f t="array" ref="B872">MAX(IF( [1]!tabla1[ACT_ID] = A872, [1]!tabla1[max_carga]))</f>
        <v>#REF!</v>
      </c>
      <c r="C872" s="7" t="e">
        <f t="array" ref="C872">AVERAGE(IF( [1]!tabla1[ACT_ID] = A872, [1]!tabla1[NIVEL]))</f>
        <v>#REF!</v>
      </c>
      <c r="D872" s="7" t="e">
        <f t="array" ref="D872">MEDIAN(IF( [1]!tabla1[ACT_ID] = A872, [1]!tabla1[NIVEL]))</f>
        <v>#REF!</v>
      </c>
      <c r="E872" s="7" t="e">
        <f t="array" ref="E872">STDEV(IF( [1]!tabla1[ACT_ID] = A872, [1]!tabla1[NIVEL]))</f>
        <v>#REF!</v>
      </c>
      <c r="F872" s="8" t="e">
        <f t="array" ref="F872">AVERAGE(IF( [1]!tabla1[ACT_ID] = A872, [1]!tabla1[NO_UTILIZADO]))</f>
        <v>#REF!</v>
      </c>
      <c r="G872">
        <f t="array" ref="G872">COUNT(IF( [1]!tabla1[ACT_ID] = A872, [1]!tabla1[FECHA_DESPACHO]))</f>
        <v>0</v>
      </c>
      <c r="H872" s="2" t="e">
        <f t="shared" si="39"/>
        <v>#REF!</v>
      </c>
      <c r="I872" s="7" t="e">
        <f t="shared" si="40"/>
        <v>#REF!</v>
      </c>
      <c r="J872" s="7" t="e">
        <f t="shared" si="41"/>
        <v>#REF!</v>
      </c>
      <c r="K872" s="9">
        <v>0.5</v>
      </c>
      <c r="L872" s="9"/>
    </row>
    <row r="873" spans="1:12" x14ac:dyDescent="0.25">
      <c r="A873">
        <v>510256</v>
      </c>
      <c r="B873" s="7" t="e">
        <f t="array" ref="B873">MAX(IF( [1]!tabla1[ACT_ID] = A873, [1]!tabla1[max_carga]))</f>
        <v>#REF!</v>
      </c>
      <c r="C873" s="7" t="e">
        <f t="array" ref="C873">AVERAGE(IF( [1]!tabla1[ACT_ID] = A873, [1]!tabla1[NIVEL]))</f>
        <v>#REF!</v>
      </c>
      <c r="D873" s="7" t="e">
        <f t="array" ref="D873">MEDIAN(IF( [1]!tabla1[ACT_ID] = A873, [1]!tabla1[NIVEL]))</f>
        <v>#REF!</v>
      </c>
      <c r="E873" s="7" t="e">
        <f t="array" ref="E873">STDEV(IF( [1]!tabla1[ACT_ID] = A873, [1]!tabla1[NIVEL]))</f>
        <v>#REF!</v>
      </c>
      <c r="F873" s="8" t="e">
        <f t="array" ref="F873">AVERAGE(IF( [1]!tabla1[ACT_ID] = A873, [1]!tabla1[NO_UTILIZADO]))</f>
        <v>#REF!</v>
      </c>
      <c r="G873">
        <f t="array" ref="G873">COUNT(IF( [1]!tabla1[ACT_ID] = A873, [1]!tabla1[FECHA_DESPACHO]))</f>
        <v>0</v>
      </c>
      <c r="H873" s="2" t="e">
        <f t="shared" si="39"/>
        <v>#REF!</v>
      </c>
      <c r="I873" s="7" t="e">
        <f t="shared" si="40"/>
        <v>#REF!</v>
      </c>
      <c r="J873" s="7" t="e">
        <f t="shared" si="41"/>
        <v>#REF!</v>
      </c>
      <c r="K873" s="9">
        <v>0.5</v>
      </c>
      <c r="L873" s="9"/>
    </row>
    <row r="874" spans="1:12" x14ac:dyDescent="0.25">
      <c r="A874">
        <v>510257</v>
      </c>
      <c r="B874" s="7" t="e">
        <f t="array" ref="B874">MAX(IF( [1]!tabla1[ACT_ID] = A874, [1]!tabla1[max_carga]))</f>
        <v>#REF!</v>
      </c>
      <c r="C874" s="7" t="e">
        <f t="array" ref="C874">AVERAGE(IF( [1]!tabla1[ACT_ID] = A874, [1]!tabla1[NIVEL]))</f>
        <v>#REF!</v>
      </c>
      <c r="D874" s="7" t="e">
        <f t="array" ref="D874">MEDIAN(IF( [1]!tabla1[ACT_ID] = A874, [1]!tabla1[NIVEL]))</f>
        <v>#REF!</v>
      </c>
      <c r="E874" s="7" t="e">
        <f t="array" ref="E874">STDEV(IF( [1]!tabla1[ACT_ID] = A874, [1]!tabla1[NIVEL]))</f>
        <v>#REF!</v>
      </c>
      <c r="F874" s="8" t="e">
        <f t="array" ref="F874">AVERAGE(IF( [1]!tabla1[ACT_ID] = A874, [1]!tabla1[NO_UTILIZADO]))</f>
        <v>#REF!</v>
      </c>
      <c r="G874">
        <f t="array" ref="G874">COUNT(IF( [1]!tabla1[ACT_ID] = A874, [1]!tabla1[FECHA_DESPACHO]))</f>
        <v>0</v>
      </c>
      <c r="H874" s="2" t="e">
        <f t="shared" si="39"/>
        <v>#REF!</v>
      </c>
      <c r="I874" s="7" t="e">
        <f t="shared" si="40"/>
        <v>#REF!</v>
      </c>
      <c r="J874" s="7" t="e">
        <f t="shared" si="41"/>
        <v>#REF!</v>
      </c>
      <c r="K874" s="9">
        <v>0.5</v>
      </c>
      <c r="L874" s="9"/>
    </row>
    <row r="875" spans="1:12" x14ac:dyDescent="0.25">
      <c r="A875">
        <v>510258</v>
      </c>
      <c r="B875" s="7" t="e">
        <f t="array" ref="B875">MAX(IF( [1]!tabla1[ACT_ID] = A875, [1]!tabla1[max_carga]))</f>
        <v>#REF!</v>
      </c>
      <c r="C875" s="7" t="e">
        <f t="array" ref="C875">AVERAGE(IF( [1]!tabla1[ACT_ID] = A875, [1]!tabla1[NIVEL]))</f>
        <v>#REF!</v>
      </c>
      <c r="D875" s="7" t="e">
        <f t="array" ref="D875">MEDIAN(IF( [1]!tabla1[ACT_ID] = A875, [1]!tabla1[NIVEL]))</f>
        <v>#REF!</v>
      </c>
      <c r="E875" s="7" t="e">
        <f t="array" ref="E875">STDEV(IF( [1]!tabla1[ACT_ID] = A875, [1]!tabla1[NIVEL]))</f>
        <v>#REF!</v>
      </c>
      <c r="F875" s="8" t="e">
        <f t="array" ref="F875">AVERAGE(IF( [1]!tabla1[ACT_ID] = A875, [1]!tabla1[NO_UTILIZADO]))</f>
        <v>#REF!</v>
      </c>
      <c r="G875">
        <f t="array" ref="G875">COUNT(IF( [1]!tabla1[ACT_ID] = A875, [1]!tabla1[FECHA_DESPACHO]))</f>
        <v>0</v>
      </c>
      <c r="H875" s="2" t="e">
        <f t="shared" si="39"/>
        <v>#REF!</v>
      </c>
      <c r="I875" s="7" t="e">
        <f t="shared" si="40"/>
        <v>#REF!</v>
      </c>
      <c r="J875" s="7" t="e">
        <f t="shared" si="41"/>
        <v>#REF!</v>
      </c>
      <c r="K875" s="9">
        <v>0.5</v>
      </c>
      <c r="L875" s="9"/>
    </row>
    <row r="876" spans="1:12" x14ac:dyDescent="0.25">
      <c r="A876">
        <v>510259</v>
      </c>
      <c r="B876" s="7" t="e">
        <f t="array" ref="B876">MAX(IF( [1]!tabla1[ACT_ID] = A876, [1]!tabla1[max_carga]))</f>
        <v>#REF!</v>
      </c>
      <c r="C876" s="7" t="e">
        <f t="array" ref="C876">AVERAGE(IF( [1]!tabla1[ACT_ID] = A876, [1]!tabla1[NIVEL]))</f>
        <v>#REF!</v>
      </c>
      <c r="D876" s="7" t="e">
        <f t="array" ref="D876">MEDIAN(IF( [1]!tabla1[ACT_ID] = A876, [1]!tabla1[NIVEL]))</f>
        <v>#REF!</v>
      </c>
      <c r="E876" s="7" t="e">
        <f t="array" ref="E876">STDEV(IF( [1]!tabla1[ACT_ID] = A876, [1]!tabla1[NIVEL]))</f>
        <v>#REF!</v>
      </c>
      <c r="F876" s="8" t="e">
        <f t="array" ref="F876">AVERAGE(IF( [1]!tabla1[ACT_ID] = A876, [1]!tabla1[NO_UTILIZADO]))</f>
        <v>#REF!</v>
      </c>
      <c r="G876">
        <f t="array" ref="G876">COUNT(IF( [1]!tabla1[ACT_ID] = A876, [1]!tabla1[FECHA_DESPACHO]))</f>
        <v>0</v>
      </c>
      <c r="H876" s="2" t="e">
        <f t="shared" si="39"/>
        <v>#REF!</v>
      </c>
      <c r="I876" s="7" t="e">
        <f t="shared" si="40"/>
        <v>#REF!</v>
      </c>
      <c r="J876" s="7" t="e">
        <f t="shared" si="41"/>
        <v>#REF!</v>
      </c>
      <c r="K876" s="9">
        <v>0.5</v>
      </c>
      <c r="L876" s="9"/>
    </row>
    <row r="877" spans="1:12" x14ac:dyDescent="0.25">
      <c r="A877">
        <v>510260</v>
      </c>
      <c r="B877" s="7" t="e">
        <f t="array" ref="B877">MAX(IF( [1]!tabla1[ACT_ID] = A877, [1]!tabla1[max_carga]))</f>
        <v>#REF!</v>
      </c>
      <c r="C877" s="7" t="e">
        <f t="array" ref="C877">AVERAGE(IF( [1]!tabla1[ACT_ID] = A877, [1]!tabla1[NIVEL]))</f>
        <v>#REF!</v>
      </c>
      <c r="D877" s="7" t="e">
        <f t="array" ref="D877">MEDIAN(IF( [1]!tabla1[ACT_ID] = A877, [1]!tabla1[NIVEL]))</f>
        <v>#REF!</v>
      </c>
      <c r="E877" s="7" t="e">
        <f t="array" ref="E877">STDEV(IF( [1]!tabla1[ACT_ID] = A877, [1]!tabla1[NIVEL]))</f>
        <v>#REF!</v>
      </c>
      <c r="F877" s="8" t="e">
        <f t="array" ref="F877">AVERAGE(IF( [1]!tabla1[ACT_ID] = A877, [1]!tabla1[NO_UTILIZADO]))</f>
        <v>#REF!</v>
      </c>
      <c r="G877">
        <f t="array" ref="G877">COUNT(IF( [1]!tabla1[ACT_ID] = A877, [1]!tabla1[FECHA_DESPACHO]))</f>
        <v>0</v>
      </c>
      <c r="H877" s="2" t="e">
        <f t="shared" si="39"/>
        <v>#REF!</v>
      </c>
      <c r="I877" s="7" t="e">
        <f t="shared" si="40"/>
        <v>#REF!</v>
      </c>
      <c r="J877" s="7" t="e">
        <f t="shared" si="41"/>
        <v>#REF!</v>
      </c>
      <c r="K877" s="9">
        <v>0.5</v>
      </c>
      <c r="L877" s="9"/>
    </row>
    <row r="878" spans="1:12" x14ac:dyDescent="0.25">
      <c r="A878">
        <v>510261</v>
      </c>
      <c r="B878" s="7" t="e">
        <f t="array" ref="B878">MAX(IF( [1]!tabla1[ACT_ID] = A878, [1]!tabla1[max_carga]))</f>
        <v>#REF!</v>
      </c>
      <c r="C878" s="7" t="e">
        <f t="array" ref="C878">AVERAGE(IF( [1]!tabla1[ACT_ID] = A878, [1]!tabla1[NIVEL]))</f>
        <v>#REF!</v>
      </c>
      <c r="D878" s="7" t="e">
        <f t="array" ref="D878">MEDIAN(IF( [1]!tabla1[ACT_ID] = A878, [1]!tabla1[NIVEL]))</f>
        <v>#REF!</v>
      </c>
      <c r="E878" s="7" t="e">
        <f t="array" ref="E878">STDEV(IF( [1]!tabla1[ACT_ID] = A878, [1]!tabla1[NIVEL]))</f>
        <v>#REF!</v>
      </c>
      <c r="F878" s="8" t="e">
        <f t="array" ref="F878">AVERAGE(IF( [1]!tabla1[ACT_ID] = A878, [1]!tabla1[NO_UTILIZADO]))</f>
        <v>#REF!</v>
      </c>
      <c r="G878">
        <f t="array" ref="G878">COUNT(IF( [1]!tabla1[ACT_ID] = A878, [1]!tabla1[FECHA_DESPACHO]))</f>
        <v>0</v>
      </c>
      <c r="H878" s="2" t="e">
        <f t="shared" si="39"/>
        <v>#REF!</v>
      </c>
      <c r="I878" s="7" t="e">
        <f t="shared" si="40"/>
        <v>#REF!</v>
      </c>
      <c r="J878" s="7" t="e">
        <f t="shared" si="41"/>
        <v>#REF!</v>
      </c>
      <c r="K878" s="9">
        <v>0.5</v>
      </c>
      <c r="L878" s="9"/>
    </row>
    <row r="879" spans="1:12" x14ac:dyDescent="0.25">
      <c r="A879">
        <v>510262</v>
      </c>
      <c r="B879" s="7" t="e">
        <f t="array" ref="B879">MAX(IF( [1]!tabla1[ACT_ID] = A879, [1]!tabla1[max_carga]))</f>
        <v>#REF!</v>
      </c>
      <c r="C879" s="7" t="e">
        <f t="array" ref="C879">AVERAGE(IF( [1]!tabla1[ACT_ID] = A879, [1]!tabla1[NIVEL]))</f>
        <v>#REF!</v>
      </c>
      <c r="D879" s="7" t="e">
        <f t="array" ref="D879">MEDIAN(IF( [1]!tabla1[ACT_ID] = A879, [1]!tabla1[NIVEL]))</f>
        <v>#REF!</v>
      </c>
      <c r="E879" s="7" t="e">
        <f t="array" ref="E879">STDEV(IF( [1]!tabla1[ACT_ID] = A879, [1]!tabla1[NIVEL]))</f>
        <v>#REF!</v>
      </c>
      <c r="F879" s="8" t="e">
        <f t="array" ref="F879">AVERAGE(IF( [1]!tabla1[ACT_ID] = A879, [1]!tabla1[NO_UTILIZADO]))</f>
        <v>#REF!</v>
      </c>
      <c r="G879">
        <f t="array" ref="G879">COUNT(IF( [1]!tabla1[ACT_ID] = A879, [1]!tabla1[FECHA_DESPACHO]))</f>
        <v>0</v>
      </c>
      <c r="H879" s="2" t="e">
        <f t="shared" si="39"/>
        <v>#REF!</v>
      </c>
      <c r="I879" s="7" t="e">
        <f t="shared" si="40"/>
        <v>#REF!</v>
      </c>
      <c r="J879" s="7" t="e">
        <f t="shared" si="41"/>
        <v>#REF!</v>
      </c>
      <c r="K879" s="9">
        <v>0.5</v>
      </c>
      <c r="L879" s="9"/>
    </row>
    <row r="880" spans="1:12" x14ac:dyDescent="0.25">
      <c r="A880">
        <v>510263</v>
      </c>
      <c r="B880" s="7" t="e">
        <f t="array" ref="B880">MAX(IF( [1]!tabla1[ACT_ID] = A880, [1]!tabla1[max_carga]))</f>
        <v>#REF!</v>
      </c>
      <c r="C880" s="7" t="e">
        <f t="array" ref="C880">AVERAGE(IF( [1]!tabla1[ACT_ID] = A880, [1]!tabla1[NIVEL]))</f>
        <v>#REF!</v>
      </c>
      <c r="D880" s="7" t="e">
        <f t="array" ref="D880">MEDIAN(IF( [1]!tabla1[ACT_ID] = A880, [1]!tabla1[NIVEL]))</f>
        <v>#REF!</v>
      </c>
      <c r="E880" s="7" t="e">
        <f t="array" ref="E880">STDEV(IF( [1]!tabla1[ACT_ID] = A880, [1]!tabla1[NIVEL]))</f>
        <v>#REF!</v>
      </c>
      <c r="F880" s="8" t="e">
        <f t="array" ref="F880">AVERAGE(IF( [1]!tabla1[ACT_ID] = A880, [1]!tabla1[NO_UTILIZADO]))</f>
        <v>#REF!</v>
      </c>
      <c r="G880">
        <f t="array" ref="G880">COUNT(IF( [1]!tabla1[ACT_ID] = A880, [1]!tabla1[FECHA_DESPACHO]))</f>
        <v>0</v>
      </c>
      <c r="H880" s="2" t="e">
        <f t="shared" si="39"/>
        <v>#REF!</v>
      </c>
      <c r="I880" s="7" t="e">
        <f t="shared" si="40"/>
        <v>#REF!</v>
      </c>
      <c r="J880" s="7" t="e">
        <f t="shared" si="41"/>
        <v>#REF!</v>
      </c>
      <c r="K880" s="9">
        <v>0.5</v>
      </c>
      <c r="L880" s="9"/>
    </row>
    <row r="881" spans="1:12" x14ac:dyDescent="0.25">
      <c r="A881">
        <v>510264</v>
      </c>
      <c r="B881" s="7" t="e">
        <f t="array" ref="B881">MAX(IF( [1]!tabla1[ACT_ID] = A881, [1]!tabla1[max_carga]))</f>
        <v>#REF!</v>
      </c>
      <c r="C881" s="7" t="e">
        <f t="array" ref="C881">AVERAGE(IF( [1]!tabla1[ACT_ID] = A881, [1]!tabla1[NIVEL]))</f>
        <v>#REF!</v>
      </c>
      <c r="D881" s="7" t="e">
        <f t="array" ref="D881">MEDIAN(IF( [1]!tabla1[ACT_ID] = A881, [1]!tabla1[NIVEL]))</f>
        <v>#REF!</v>
      </c>
      <c r="E881" s="7" t="e">
        <f t="array" ref="E881">STDEV(IF( [1]!tabla1[ACT_ID] = A881, [1]!tabla1[NIVEL]))</f>
        <v>#REF!</v>
      </c>
      <c r="F881" s="8" t="e">
        <f t="array" ref="F881">AVERAGE(IF( [1]!tabla1[ACT_ID] = A881, [1]!tabla1[NO_UTILIZADO]))</f>
        <v>#REF!</v>
      </c>
      <c r="G881">
        <f t="array" ref="G881">COUNT(IF( [1]!tabla1[ACT_ID] = A881, [1]!tabla1[FECHA_DESPACHO]))</f>
        <v>0</v>
      </c>
      <c r="H881" s="2" t="e">
        <f t="shared" si="39"/>
        <v>#REF!</v>
      </c>
      <c r="I881" s="7" t="e">
        <f t="shared" si="40"/>
        <v>#REF!</v>
      </c>
      <c r="J881" s="7" t="e">
        <f t="shared" si="41"/>
        <v>#REF!</v>
      </c>
      <c r="K881" s="9">
        <v>0.5</v>
      </c>
      <c r="L881" s="9"/>
    </row>
    <row r="882" spans="1:12" x14ac:dyDescent="0.25">
      <c r="A882">
        <v>510265</v>
      </c>
      <c r="B882" s="7" t="e">
        <f t="array" ref="B882">MAX(IF( [1]!tabla1[ACT_ID] = A882, [1]!tabla1[max_carga]))</f>
        <v>#REF!</v>
      </c>
      <c r="C882" s="7" t="e">
        <f t="array" ref="C882">AVERAGE(IF( [1]!tabla1[ACT_ID] = A882, [1]!tabla1[NIVEL]))</f>
        <v>#REF!</v>
      </c>
      <c r="D882" s="7" t="e">
        <f t="array" ref="D882">MEDIAN(IF( [1]!tabla1[ACT_ID] = A882, [1]!tabla1[NIVEL]))</f>
        <v>#REF!</v>
      </c>
      <c r="E882" s="7" t="e">
        <f t="array" ref="E882">STDEV(IF( [1]!tabla1[ACT_ID] = A882, [1]!tabla1[NIVEL]))</f>
        <v>#REF!</v>
      </c>
      <c r="F882" s="8" t="e">
        <f t="array" ref="F882">AVERAGE(IF( [1]!tabla1[ACT_ID] = A882, [1]!tabla1[NO_UTILIZADO]))</f>
        <v>#REF!</v>
      </c>
      <c r="G882">
        <f t="array" ref="G882">COUNT(IF( [1]!tabla1[ACT_ID] = A882, [1]!tabla1[FECHA_DESPACHO]))</f>
        <v>0</v>
      </c>
      <c r="H882" s="2" t="e">
        <f t="shared" si="39"/>
        <v>#REF!</v>
      </c>
      <c r="I882" s="7" t="e">
        <f t="shared" si="40"/>
        <v>#REF!</v>
      </c>
      <c r="J882" s="7" t="e">
        <f t="shared" si="41"/>
        <v>#REF!</v>
      </c>
      <c r="K882" s="9">
        <v>0.5</v>
      </c>
      <c r="L882" s="9"/>
    </row>
    <row r="883" spans="1:12" x14ac:dyDescent="0.25">
      <c r="A883">
        <v>510266</v>
      </c>
      <c r="B883" s="7" t="e">
        <f t="array" ref="B883">MAX(IF( [1]!tabla1[ACT_ID] = A883, [1]!tabla1[max_carga]))</f>
        <v>#REF!</v>
      </c>
      <c r="C883" s="7" t="e">
        <f t="array" ref="C883">AVERAGE(IF( [1]!tabla1[ACT_ID] = A883, [1]!tabla1[NIVEL]))</f>
        <v>#REF!</v>
      </c>
      <c r="D883" s="7" t="e">
        <f t="array" ref="D883">MEDIAN(IF( [1]!tabla1[ACT_ID] = A883, [1]!tabla1[NIVEL]))</f>
        <v>#REF!</v>
      </c>
      <c r="E883" s="7" t="e">
        <f t="array" ref="E883">STDEV(IF( [1]!tabla1[ACT_ID] = A883, [1]!tabla1[NIVEL]))</f>
        <v>#REF!</v>
      </c>
      <c r="F883" s="8" t="e">
        <f t="array" ref="F883">AVERAGE(IF( [1]!tabla1[ACT_ID] = A883, [1]!tabla1[NO_UTILIZADO]))</f>
        <v>#REF!</v>
      </c>
      <c r="G883">
        <f t="array" ref="G883">COUNT(IF( [1]!tabla1[ACT_ID] = A883, [1]!tabla1[FECHA_DESPACHO]))</f>
        <v>0</v>
      </c>
      <c r="H883" s="2" t="e">
        <f t="shared" si="39"/>
        <v>#REF!</v>
      </c>
      <c r="I883" s="7" t="e">
        <f t="shared" si="40"/>
        <v>#REF!</v>
      </c>
      <c r="J883" s="7" t="e">
        <f t="shared" si="41"/>
        <v>#REF!</v>
      </c>
      <c r="K883" s="9">
        <v>0.5</v>
      </c>
      <c r="L883" s="9"/>
    </row>
    <row r="884" spans="1:12" x14ac:dyDescent="0.25">
      <c r="A884">
        <v>510267</v>
      </c>
      <c r="B884" s="7" t="e">
        <f t="array" ref="B884">MAX(IF( [1]!tabla1[ACT_ID] = A884, [1]!tabla1[max_carga]))</f>
        <v>#REF!</v>
      </c>
      <c r="C884" s="7" t="e">
        <f t="array" ref="C884">AVERAGE(IF( [1]!tabla1[ACT_ID] = A884, [1]!tabla1[NIVEL]))</f>
        <v>#REF!</v>
      </c>
      <c r="D884" s="7" t="e">
        <f t="array" ref="D884">MEDIAN(IF( [1]!tabla1[ACT_ID] = A884, [1]!tabla1[NIVEL]))</f>
        <v>#REF!</v>
      </c>
      <c r="E884" s="7" t="e">
        <f t="array" ref="E884">STDEV(IF( [1]!tabla1[ACT_ID] = A884, [1]!tabla1[NIVEL]))</f>
        <v>#REF!</v>
      </c>
      <c r="F884" s="8" t="e">
        <f t="array" ref="F884">AVERAGE(IF( [1]!tabla1[ACT_ID] = A884, [1]!tabla1[NO_UTILIZADO]))</f>
        <v>#REF!</v>
      </c>
      <c r="G884">
        <f t="array" ref="G884">COUNT(IF( [1]!tabla1[ACT_ID] = A884, [1]!tabla1[FECHA_DESPACHO]))</f>
        <v>0</v>
      </c>
      <c r="H884" s="2" t="e">
        <f t="shared" si="39"/>
        <v>#REF!</v>
      </c>
      <c r="I884" s="7" t="e">
        <f t="shared" si="40"/>
        <v>#REF!</v>
      </c>
      <c r="J884" s="7" t="e">
        <f t="shared" si="41"/>
        <v>#REF!</v>
      </c>
      <c r="K884" s="9">
        <v>0.5</v>
      </c>
      <c r="L884" s="9"/>
    </row>
    <row r="885" spans="1:12" x14ac:dyDescent="0.25">
      <c r="A885">
        <v>510268</v>
      </c>
      <c r="B885" s="7" t="e">
        <f t="array" ref="B885">MAX(IF( [1]!tabla1[ACT_ID] = A885, [1]!tabla1[max_carga]))</f>
        <v>#REF!</v>
      </c>
      <c r="C885" s="7" t="e">
        <f t="array" ref="C885">AVERAGE(IF( [1]!tabla1[ACT_ID] = A885, [1]!tabla1[NIVEL]))</f>
        <v>#REF!</v>
      </c>
      <c r="D885" s="7" t="e">
        <f t="array" ref="D885">MEDIAN(IF( [1]!tabla1[ACT_ID] = A885, [1]!tabla1[NIVEL]))</f>
        <v>#REF!</v>
      </c>
      <c r="E885" s="7" t="e">
        <f t="array" ref="E885">STDEV(IF( [1]!tabla1[ACT_ID] = A885, [1]!tabla1[NIVEL]))</f>
        <v>#REF!</v>
      </c>
      <c r="F885" s="8" t="e">
        <f t="array" ref="F885">AVERAGE(IF( [1]!tabla1[ACT_ID] = A885, [1]!tabla1[NO_UTILIZADO]))</f>
        <v>#REF!</v>
      </c>
      <c r="G885">
        <f t="array" ref="G885">COUNT(IF( [1]!tabla1[ACT_ID] = A885, [1]!tabla1[FECHA_DESPACHO]))</f>
        <v>0</v>
      </c>
      <c r="H885" s="2" t="e">
        <f t="shared" si="39"/>
        <v>#REF!</v>
      </c>
      <c r="I885" s="7" t="e">
        <f t="shared" si="40"/>
        <v>#REF!</v>
      </c>
      <c r="J885" s="7" t="e">
        <f t="shared" si="41"/>
        <v>#REF!</v>
      </c>
      <c r="K885" s="9">
        <v>0.5</v>
      </c>
      <c r="L885" s="9"/>
    </row>
    <row r="886" spans="1:12" x14ac:dyDescent="0.25">
      <c r="A886">
        <v>510269</v>
      </c>
      <c r="B886" s="7" t="e">
        <f t="array" ref="B886">MAX(IF( [1]!tabla1[ACT_ID] = A886, [1]!tabla1[max_carga]))</f>
        <v>#REF!</v>
      </c>
      <c r="C886" s="7" t="e">
        <f t="array" ref="C886">AVERAGE(IF( [1]!tabla1[ACT_ID] = A886, [1]!tabla1[NIVEL]))</f>
        <v>#REF!</v>
      </c>
      <c r="D886" s="7" t="e">
        <f t="array" ref="D886">MEDIAN(IF( [1]!tabla1[ACT_ID] = A886, [1]!tabla1[NIVEL]))</f>
        <v>#REF!</v>
      </c>
      <c r="E886" s="7" t="e">
        <f t="array" ref="E886">STDEV(IF( [1]!tabla1[ACT_ID] = A886, [1]!tabla1[NIVEL]))</f>
        <v>#REF!</v>
      </c>
      <c r="F886" s="8" t="e">
        <f t="array" ref="F886">AVERAGE(IF( [1]!tabla1[ACT_ID] = A886, [1]!tabla1[NO_UTILIZADO]))</f>
        <v>#REF!</v>
      </c>
      <c r="G886">
        <f t="array" ref="G886">COUNT(IF( [1]!tabla1[ACT_ID] = A886, [1]!tabla1[FECHA_DESPACHO]))</f>
        <v>0</v>
      </c>
      <c r="H886" s="2" t="e">
        <f t="shared" si="39"/>
        <v>#REF!</v>
      </c>
      <c r="I886" s="7" t="e">
        <f t="shared" si="40"/>
        <v>#REF!</v>
      </c>
      <c r="J886" s="7" t="e">
        <f t="shared" si="41"/>
        <v>#REF!</v>
      </c>
      <c r="K886" s="9">
        <v>0.5</v>
      </c>
      <c r="L886" s="9"/>
    </row>
    <row r="887" spans="1:12" x14ac:dyDescent="0.25">
      <c r="A887">
        <v>510270</v>
      </c>
      <c r="B887" s="7" t="e">
        <f t="array" ref="B887">MAX(IF( [1]!tabla1[ACT_ID] = A887, [1]!tabla1[max_carga]))</f>
        <v>#REF!</v>
      </c>
      <c r="C887" s="7" t="e">
        <f t="array" ref="C887">AVERAGE(IF( [1]!tabla1[ACT_ID] = A887, [1]!tabla1[NIVEL]))</f>
        <v>#REF!</v>
      </c>
      <c r="D887" s="7" t="e">
        <f t="array" ref="D887">MEDIAN(IF( [1]!tabla1[ACT_ID] = A887, [1]!tabla1[NIVEL]))</f>
        <v>#REF!</v>
      </c>
      <c r="E887" s="7" t="e">
        <f t="array" ref="E887">STDEV(IF( [1]!tabla1[ACT_ID] = A887, [1]!tabla1[NIVEL]))</f>
        <v>#REF!</v>
      </c>
      <c r="F887" s="8" t="e">
        <f t="array" ref="F887">AVERAGE(IF( [1]!tabla1[ACT_ID] = A887, [1]!tabla1[NO_UTILIZADO]))</f>
        <v>#REF!</v>
      </c>
      <c r="G887">
        <f t="array" ref="G887">COUNT(IF( [1]!tabla1[ACT_ID] = A887, [1]!tabla1[FECHA_DESPACHO]))</f>
        <v>0</v>
      </c>
      <c r="H887" s="2" t="e">
        <f t="shared" si="39"/>
        <v>#REF!</v>
      </c>
      <c r="I887" s="7" t="e">
        <f t="shared" si="40"/>
        <v>#REF!</v>
      </c>
      <c r="J887" s="7" t="e">
        <f t="shared" si="41"/>
        <v>#REF!</v>
      </c>
      <c r="K887" s="9">
        <v>0.5</v>
      </c>
      <c r="L887" s="9"/>
    </row>
    <row r="888" spans="1:12" x14ac:dyDescent="0.25">
      <c r="A888">
        <v>510271</v>
      </c>
      <c r="B888" s="7" t="e">
        <f t="array" ref="B888">MAX(IF( [1]!tabla1[ACT_ID] = A888, [1]!tabla1[max_carga]))</f>
        <v>#REF!</v>
      </c>
      <c r="C888" s="7" t="e">
        <f t="array" ref="C888">AVERAGE(IF( [1]!tabla1[ACT_ID] = A888, [1]!tabla1[NIVEL]))</f>
        <v>#REF!</v>
      </c>
      <c r="D888" s="7" t="e">
        <f t="array" ref="D888">MEDIAN(IF( [1]!tabla1[ACT_ID] = A888, [1]!tabla1[NIVEL]))</f>
        <v>#REF!</v>
      </c>
      <c r="E888" s="7" t="e">
        <f t="array" ref="E888">STDEV(IF( [1]!tabla1[ACT_ID] = A888, [1]!tabla1[NIVEL]))</f>
        <v>#REF!</v>
      </c>
      <c r="F888" s="8" t="e">
        <f t="array" ref="F888">AVERAGE(IF( [1]!tabla1[ACT_ID] = A888, [1]!tabla1[NO_UTILIZADO]))</f>
        <v>#REF!</v>
      </c>
      <c r="G888">
        <f t="array" ref="G888">COUNT(IF( [1]!tabla1[ACT_ID] = A888, [1]!tabla1[FECHA_DESPACHO]))</f>
        <v>0</v>
      </c>
      <c r="H888" s="2" t="e">
        <f t="shared" si="39"/>
        <v>#REF!</v>
      </c>
      <c r="I888" s="7" t="e">
        <f t="shared" si="40"/>
        <v>#REF!</v>
      </c>
      <c r="J888" s="7" t="e">
        <f t="shared" si="41"/>
        <v>#REF!</v>
      </c>
      <c r="K888" s="9">
        <v>0.5</v>
      </c>
      <c r="L888" s="9"/>
    </row>
    <row r="889" spans="1:12" x14ac:dyDescent="0.25">
      <c r="A889">
        <v>510272</v>
      </c>
      <c r="B889" s="7" t="e">
        <f t="array" ref="B889">MAX(IF( [1]!tabla1[ACT_ID] = A889, [1]!tabla1[max_carga]))</f>
        <v>#REF!</v>
      </c>
      <c r="C889" s="7" t="e">
        <f t="array" ref="C889">AVERAGE(IF( [1]!tabla1[ACT_ID] = A889, [1]!tabla1[NIVEL]))</f>
        <v>#REF!</v>
      </c>
      <c r="D889" s="7" t="e">
        <f t="array" ref="D889">MEDIAN(IF( [1]!tabla1[ACT_ID] = A889, [1]!tabla1[NIVEL]))</f>
        <v>#REF!</v>
      </c>
      <c r="E889" s="7" t="e">
        <f t="array" ref="E889">STDEV(IF( [1]!tabla1[ACT_ID] = A889, [1]!tabla1[NIVEL]))</f>
        <v>#REF!</v>
      </c>
      <c r="F889" s="8" t="e">
        <f t="array" ref="F889">AVERAGE(IF( [1]!tabla1[ACT_ID] = A889, [1]!tabla1[NO_UTILIZADO]))</f>
        <v>#REF!</v>
      </c>
      <c r="G889">
        <f t="array" ref="G889">COUNT(IF( [1]!tabla1[ACT_ID] = A889, [1]!tabla1[FECHA_DESPACHO]))</f>
        <v>0</v>
      </c>
      <c r="H889" s="2" t="e">
        <f t="shared" si="39"/>
        <v>#REF!</v>
      </c>
      <c r="I889" s="7" t="e">
        <f t="shared" si="40"/>
        <v>#REF!</v>
      </c>
      <c r="J889" s="7" t="e">
        <f t="shared" si="41"/>
        <v>#REF!</v>
      </c>
      <c r="K889" s="9">
        <v>0.5</v>
      </c>
      <c r="L889" s="9"/>
    </row>
    <row r="890" spans="1:12" x14ac:dyDescent="0.25">
      <c r="A890">
        <v>510273</v>
      </c>
      <c r="B890" s="7" t="e">
        <f t="array" ref="B890">MAX(IF( [1]!tabla1[ACT_ID] = A890, [1]!tabla1[max_carga]))</f>
        <v>#REF!</v>
      </c>
      <c r="C890" s="7" t="e">
        <f t="array" ref="C890">AVERAGE(IF( [1]!tabla1[ACT_ID] = A890, [1]!tabla1[NIVEL]))</f>
        <v>#REF!</v>
      </c>
      <c r="D890" s="7" t="e">
        <f t="array" ref="D890">MEDIAN(IF( [1]!tabla1[ACT_ID] = A890, [1]!tabla1[NIVEL]))</f>
        <v>#REF!</v>
      </c>
      <c r="E890" s="7" t="e">
        <f t="array" ref="E890">STDEV(IF( [1]!tabla1[ACT_ID] = A890, [1]!tabla1[NIVEL]))</f>
        <v>#REF!</v>
      </c>
      <c r="F890" s="8" t="e">
        <f t="array" ref="F890">AVERAGE(IF( [1]!tabla1[ACT_ID] = A890, [1]!tabla1[NO_UTILIZADO]))</f>
        <v>#REF!</v>
      </c>
      <c r="G890">
        <f t="array" ref="G890">COUNT(IF( [1]!tabla1[ACT_ID] = A890, [1]!tabla1[FECHA_DESPACHO]))</f>
        <v>0</v>
      </c>
      <c r="H890" s="2" t="e">
        <f t="shared" si="39"/>
        <v>#REF!</v>
      </c>
      <c r="I890" s="7" t="e">
        <f t="shared" si="40"/>
        <v>#REF!</v>
      </c>
      <c r="J890" s="7" t="e">
        <f t="shared" si="41"/>
        <v>#REF!</v>
      </c>
      <c r="K890" s="9">
        <v>0.5</v>
      </c>
      <c r="L890" s="9"/>
    </row>
    <row r="891" spans="1:12" x14ac:dyDescent="0.25">
      <c r="A891">
        <v>510274</v>
      </c>
      <c r="B891" s="7" t="e">
        <f t="array" ref="B891">MAX(IF( [1]!tabla1[ACT_ID] = A891, [1]!tabla1[max_carga]))</f>
        <v>#REF!</v>
      </c>
      <c r="C891" s="7" t="e">
        <f t="array" ref="C891">AVERAGE(IF( [1]!tabla1[ACT_ID] = A891, [1]!tabla1[NIVEL]))</f>
        <v>#REF!</v>
      </c>
      <c r="D891" s="7" t="e">
        <f t="array" ref="D891">MEDIAN(IF( [1]!tabla1[ACT_ID] = A891, [1]!tabla1[NIVEL]))</f>
        <v>#REF!</v>
      </c>
      <c r="E891" s="7" t="e">
        <f t="array" ref="E891">STDEV(IF( [1]!tabla1[ACT_ID] = A891, [1]!tabla1[NIVEL]))</f>
        <v>#REF!</v>
      </c>
      <c r="F891" s="8" t="e">
        <f t="array" ref="F891">AVERAGE(IF( [1]!tabla1[ACT_ID] = A891, [1]!tabla1[NO_UTILIZADO]))</f>
        <v>#REF!</v>
      </c>
      <c r="G891">
        <f t="array" ref="G891">COUNT(IF( [1]!tabla1[ACT_ID] = A891, [1]!tabla1[FECHA_DESPACHO]))</f>
        <v>0</v>
      </c>
      <c r="H891" s="2" t="e">
        <f t="shared" si="39"/>
        <v>#REF!</v>
      </c>
      <c r="I891" s="7" t="e">
        <f t="shared" si="40"/>
        <v>#REF!</v>
      </c>
      <c r="J891" s="7" t="e">
        <f t="shared" si="41"/>
        <v>#REF!</v>
      </c>
      <c r="K891" s="9">
        <v>0.5</v>
      </c>
      <c r="L891" s="9"/>
    </row>
    <row r="892" spans="1:12" x14ac:dyDescent="0.25">
      <c r="A892">
        <v>52251</v>
      </c>
      <c r="B892" s="7" t="e">
        <f t="array" ref="B892">MAX(IF( [1]!tabla1[ACT_ID] = A892, [1]!tabla1[max_carga]))</f>
        <v>#REF!</v>
      </c>
      <c r="C892" s="7" t="e">
        <f t="array" ref="C892">AVERAGE(IF( [1]!tabla1[ACT_ID] = A892, [1]!tabla1[NIVEL]))</f>
        <v>#REF!</v>
      </c>
      <c r="D892" s="7" t="e">
        <f t="array" ref="D892">MEDIAN(IF( [1]!tabla1[ACT_ID] = A892, [1]!tabla1[NIVEL]))</f>
        <v>#REF!</v>
      </c>
      <c r="E892" s="7" t="e">
        <f t="array" ref="E892">STDEV(IF( [1]!tabla1[ACT_ID] = A892, [1]!tabla1[NIVEL]))</f>
        <v>#REF!</v>
      </c>
      <c r="F892" s="8" t="e">
        <f t="array" ref="F892">AVERAGE(IF( [1]!tabla1[ACT_ID] = A892, [1]!tabla1[NO_UTILIZADO]))</f>
        <v>#REF!</v>
      </c>
      <c r="G892">
        <f t="array" ref="G892">COUNT(IF( [1]!tabla1[ACT_ID] = A892, [1]!tabla1[FECHA_DESPACHO]))</f>
        <v>0</v>
      </c>
      <c r="H892" s="2" t="e">
        <f t="shared" si="39"/>
        <v>#REF!</v>
      </c>
      <c r="I892" s="7" t="e">
        <f t="shared" si="40"/>
        <v>#REF!</v>
      </c>
      <c r="J892" s="7" t="e">
        <f t="shared" si="41"/>
        <v>#REF!</v>
      </c>
      <c r="K892" s="9">
        <v>0.5</v>
      </c>
      <c r="L892" s="9"/>
    </row>
    <row r="893" spans="1:12" x14ac:dyDescent="0.25">
      <c r="A893">
        <v>52302</v>
      </c>
      <c r="B893" s="7" t="e">
        <f t="array" ref="B893">MAX(IF( [1]!tabla1[ACT_ID] = A893, [1]!tabla1[max_carga]))</f>
        <v>#REF!</v>
      </c>
      <c r="C893" s="7" t="e">
        <f t="array" ref="C893">AVERAGE(IF( [1]!tabla1[ACT_ID] = A893, [1]!tabla1[NIVEL]))</f>
        <v>#REF!</v>
      </c>
      <c r="D893" s="7" t="e">
        <f t="array" ref="D893">MEDIAN(IF( [1]!tabla1[ACT_ID] = A893, [1]!tabla1[NIVEL]))</f>
        <v>#REF!</v>
      </c>
      <c r="E893" s="7" t="e">
        <f t="array" ref="E893">STDEV(IF( [1]!tabla1[ACT_ID] = A893, [1]!tabla1[NIVEL]))</f>
        <v>#REF!</v>
      </c>
      <c r="F893" s="8" t="e">
        <f t="array" ref="F893">AVERAGE(IF( [1]!tabla1[ACT_ID] = A893, [1]!tabla1[NO_UTILIZADO]))</f>
        <v>#REF!</v>
      </c>
      <c r="G893">
        <f t="array" ref="G893">COUNT(IF( [1]!tabla1[ACT_ID] = A893, [1]!tabla1[FECHA_DESPACHO]))</f>
        <v>0</v>
      </c>
      <c r="H893" s="2" t="e">
        <f t="shared" si="39"/>
        <v>#REF!</v>
      </c>
      <c r="I893" s="7" t="e">
        <f t="shared" si="40"/>
        <v>#REF!</v>
      </c>
      <c r="J893" s="7" t="e">
        <f t="shared" si="41"/>
        <v>#REF!</v>
      </c>
      <c r="K893" s="9">
        <v>0.5</v>
      </c>
      <c r="L893" s="9"/>
    </row>
    <row r="894" spans="1:12" x14ac:dyDescent="0.25">
      <c r="A894">
        <v>52303</v>
      </c>
      <c r="B894" s="7" t="e">
        <f t="array" ref="B894">MAX(IF( [1]!tabla1[ACT_ID] = A894, [1]!tabla1[max_carga]))</f>
        <v>#REF!</v>
      </c>
      <c r="C894" s="7" t="e">
        <f t="array" ref="C894">AVERAGE(IF( [1]!tabla1[ACT_ID] = A894, [1]!tabla1[NIVEL]))</f>
        <v>#REF!</v>
      </c>
      <c r="D894" s="7" t="e">
        <f t="array" ref="D894">MEDIAN(IF( [1]!tabla1[ACT_ID] = A894, [1]!tabla1[NIVEL]))</f>
        <v>#REF!</v>
      </c>
      <c r="E894" s="7" t="e">
        <f t="array" ref="E894">STDEV(IF( [1]!tabla1[ACT_ID] = A894, [1]!tabla1[NIVEL]))</f>
        <v>#REF!</v>
      </c>
      <c r="F894" s="8" t="e">
        <f t="array" ref="F894">AVERAGE(IF( [1]!tabla1[ACT_ID] = A894, [1]!tabla1[NO_UTILIZADO]))</f>
        <v>#REF!</v>
      </c>
      <c r="G894">
        <f t="array" ref="G894">COUNT(IF( [1]!tabla1[ACT_ID] = A894, [1]!tabla1[FECHA_DESPACHO]))</f>
        <v>0</v>
      </c>
      <c r="H894" s="2" t="e">
        <f t="shared" si="39"/>
        <v>#REF!</v>
      </c>
      <c r="I894" s="7" t="e">
        <f t="shared" si="40"/>
        <v>#REF!</v>
      </c>
      <c r="J894" s="7" t="e">
        <f t="shared" si="41"/>
        <v>#REF!</v>
      </c>
      <c r="K894" s="9">
        <v>0.5</v>
      </c>
      <c r="L894" s="9"/>
    </row>
    <row r="895" spans="1:12" x14ac:dyDescent="0.25">
      <c r="A895">
        <v>53023</v>
      </c>
      <c r="B895" s="7" t="e">
        <f t="array" ref="B895">MAX(IF( [1]!tabla1[ACT_ID] = A895, [1]!tabla1[max_carga]))</f>
        <v>#REF!</v>
      </c>
      <c r="C895" s="7" t="e">
        <f t="array" ref="C895">AVERAGE(IF( [1]!tabla1[ACT_ID] = A895, [1]!tabla1[NIVEL]))</f>
        <v>#REF!</v>
      </c>
      <c r="D895" s="7" t="e">
        <f t="array" ref="D895">MEDIAN(IF( [1]!tabla1[ACT_ID] = A895, [1]!tabla1[NIVEL]))</f>
        <v>#REF!</v>
      </c>
      <c r="E895" s="7" t="e">
        <f t="array" ref="E895">STDEV(IF( [1]!tabla1[ACT_ID] = A895, [1]!tabla1[NIVEL]))</f>
        <v>#REF!</v>
      </c>
      <c r="F895" s="8" t="e">
        <f t="array" ref="F895">AVERAGE(IF( [1]!tabla1[ACT_ID] = A895, [1]!tabla1[NO_UTILIZADO]))</f>
        <v>#REF!</v>
      </c>
      <c r="G895">
        <f t="array" ref="G895">COUNT(IF( [1]!tabla1[ACT_ID] = A895, [1]!tabla1[FECHA_DESPACHO]))</f>
        <v>0</v>
      </c>
      <c r="H895" s="2" t="e">
        <f t="shared" si="39"/>
        <v>#REF!</v>
      </c>
      <c r="I895" s="7" t="e">
        <f t="shared" si="40"/>
        <v>#REF!</v>
      </c>
      <c r="J895" s="7" t="e">
        <f t="shared" si="41"/>
        <v>#REF!</v>
      </c>
      <c r="K895" s="9">
        <v>0.5</v>
      </c>
      <c r="L895" s="9"/>
    </row>
    <row r="896" spans="1:12" x14ac:dyDescent="0.25">
      <c r="A896">
        <v>53522</v>
      </c>
      <c r="B896" s="7" t="e">
        <f t="array" ref="B896">MAX(IF( [1]!tabla1[ACT_ID] = A896, [1]!tabla1[max_carga]))</f>
        <v>#REF!</v>
      </c>
      <c r="C896" s="7" t="e">
        <f t="array" ref="C896">AVERAGE(IF( [1]!tabla1[ACT_ID] = A896, [1]!tabla1[NIVEL]))</f>
        <v>#REF!</v>
      </c>
      <c r="D896" s="7" t="e">
        <f t="array" ref="D896">MEDIAN(IF( [1]!tabla1[ACT_ID] = A896, [1]!tabla1[NIVEL]))</f>
        <v>#REF!</v>
      </c>
      <c r="E896" s="7" t="e">
        <f t="array" ref="E896">STDEV(IF( [1]!tabla1[ACT_ID] = A896, [1]!tabla1[NIVEL]))</f>
        <v>#REF!</v>
      </c>
      <c r="F896" s="8" t="e">
        <f t="array" ref="F896">AVERAGE(IF( [1]!tabla1[ACT_ID] = A896, [1]!tabla1[NO_UTILIZADO]))</f>
        <v>#REF!</v>
      </c>
      <c r="G896">
        <f t="array" ref="G896">COUNT(IF( [1]!tabla1[ACT_ID] = A896, [1]!tabla1[FECHA_DESPACHO]))</f>
        <v>0</v>
      </c>
      <c r="H896" s="2" t="e">
        <f t="shared" si="39"/>
        <v>#REF!</v>
      </c>
      <c r="I896" s="7" t="e">
        <f t="shared" si="40"/>
        <v>#REF!</v>
      </c>
      <c r="J896" s="7" t="e">
        <f t="shared" si="41"/>
        <v>#REF!</v>
      </c>
      <c r="K896" s="9">
        <v>0.5</v>
      </c>
      <c r="L896" s="9"/>
    </row>
    <row r="897" spans="1:12" x14ac:dyDescent="0.25">
      <c r="A897">
        <v>55011</v>
      </c>
      <c r="B897" s="7" t="e">
        <f t="array" ref="B897">MAX(IF( [1]!tabla1[ACT_ID] = A897, [1]!tabla1[max_carga]))</f>
        <v>#REF!</v>
      </c>
      <c r="C897" s="7" t="e">
        <f t="array" ref="C897">AVERAGE(IF( [1]!tabla1[ACT_ID] = A897, [1]!tabla1[NIVEL]))</f>
        <v>#REF!</v>
      </c>
      <c r="D897" s="7" t="e">
        <f t="array" ref="D897">MEDIAN(IF( [1]!tabla1[ACT_ID] = A897, [1]!tabla1[NIVEL]))</f>
        <v>#REF!</v>
      </c>
      <c r="E897" s="7" t="e">
        <f t="array" ref="E897">STDEV(IF( [1]!tabla1[ACT_ID] = A897, [1]!tabla1[NIVEL]))</f>
        <v>#REF!</v>
      </c>
      <c r="F897" s="8" t="e">
        <f t="array" ref="F897">AVERAGE(IF( [1]!tabla1[ACT_ID] = A897, [1]!tabla1[NO_UTILIZADO]))</f>
        <v>#REF!</v>
      </c>
      <c r="G897">
        <f t="array" ref="G897">COUNT(IF( [1]!tabla1[ACT_ID] = A897, [1]!tabla1[FECHA_DESPACHO]))</f>
        <v>0</v>
      </c>
      <c r="H897" s="2" t="e">
        <f t="shared" si="39"/>
        <v>#REF!</v>
      </c>
      <c r="I897" s="7" t="e">
        <f t="shared" si="40"/>
        <v>#REF!</v>
      </c>
      <c r="J897" s="7" t="e">
        <f t="shared" si="41"/>
        <v>#REF!</v>
      </c>
      <c r="K897" s="9">
        <v>0.5</v>
      </c>
      <c r="L897" s="9"/>
    </row>
    <row r="898" spans="1:12" x14ac:dyDescent="0.25">
      <c r="A898">
        <v>55012</v>
      </c>
      <c r="B898" s="7" t="e">
        <f t="array" ref="B898">MAX(IF( [1]!tabla1[ACT_ID] = A898, [1]!tabla1[max_carga]))</f>
        <v>#REF!</v>
      </c>
      <c r="C898" s="7" t="e">
        <f t="array" ref="C898">AVERAGE(IF( [1]!tabla1[ACT_ID] = A898, [1]!tabla1[NIVEL]))</f>
        <v>#REF!</v>
      </c>
      <c r="D898" s="7" t="e">
        <f t="array" ref="D898">MEDIAN(IF( [1]!tabla1[ACT_ID] = A898, [1]!tabla1[NIVEL]))</f>
        <v>#REF!</v>
      </c>
      <c r="E898" s="7" t="e">
        <f t="array" ref="E898">STDEV(IF( [1]!tabla1[ACT_ID] = A898, [1]!tabla1[NIVEL]))</f>
        <v>#REF!</v>
      </c>
      <c r="F898" s="8" t="e">
        <f t="array" ref="F898">AVERAGE(IF( [1]!tabla1[ACT_ID] = A898, [1]!tabla1[NO_UTILIZADO]))</f>
        <v>#REF!</v>
      </c>
      <c r="G898">
        <f t="array" ref="G898">COUNT(IF( [1]!tabla1[ACT_ID] = A898, [1]!tabla1[FECHA_DESPACHO]))</f>
        <v>0</v>
      </c>
      <c r="H898" s="2" t="e">
        <f t="shared" si="39"/>
        <v>#REF!</v>
      </c>
      <c r="I898" s="7" t="e">
        <f t="shared" si="40"/>
        <v>#REF!</v>
      </c>
      <c r="J898" s="7" t="e">
        <f t="shared" si="41"/>
        <v>#REF!</v>
      </c>
      <c r="K898" s="9">
        <v>0.5</v>
      </c>
      <c r="L898" s="9"/>
    </row>
    <row r="899" spans="1:12" x14ac:dyDescent="0.25">
      <c r="A899">
        <v>55013</v>
      </c>
      <c r="B899" s="7" t="e">
        <f t="array" ref="B899">MAX(IF( [1]!tabla1[ACT_ID] = A899, [1]!tabla1[max_carga]))</f>
        <v>#REF!</v>
      </c>
      <c r="C899" s="7" t="e">
        <f t="array" ref="C899">AVERAGE(IF( [1]!tabla1[ACT_ID] = A899, [1]!tabla1[NIVEL]))</f>
        <v>#REF!</v>
      </c>
      <c r="D899" s="7" t="e">
        <f t="array" ref="D899">MEDIAN(IF( [1]!tabla1[ACT_ID] = A899, [1]!tabla1[NIVEL]))</f>
        <v>#REF!</v>
      </c>
      <c r="E899" s="7" t="e">
        <f t="array" ref="E899">STDEV(IF( [1]!tabla1[ACT_ID] = A899, [1]!tabla1[NIVEL]))</f>
        <v>#REF!</v>
      </c>
      <c r="F899" s="8" t="e">
        <f t="array" ref="F899">AVERAGE(IF( [1]!tabla1[ACT_ID] = A899, [1]!tabla1[NO_UTILIZADO]))</f>
        <v>#REF!</v>
      </c>
      <c r="G899">
        <f t="array" ref="G899">COUNT(IF( [1]!tabla1[ACT_ID] = A899, [1]!tabla1[FECHA_DESPACHO]))</f>
        <v>0</v>
      </c>
      <c r="H899" s="2" t="e">
        <f t="shared" si="39"/>
        <v>#REF!</v>
      </c>
      <c r="I899" s="7" t="e">
        <f t="shared" si="40"/>
        <v>#REF!</v>
      </c>
      <c r="J899" s="7" t="e">
        <f t="shared" si="41"/>
        <v>#REF!</v>
      </c>
      <c r="K899" s="9">
        <v>0.5</v>
      </c>
      <c r="L899" s="9"/>
    </row>
    <row r="900" spans="1:12" x14ac:dyDescent="0.25">
      <c r="A900">
        <v>55014</v>
      </c>
      <c r="B900" s="7" t="e">
        <f t="array" ref="B900">MAX(IF( [1]!tabla1[ACT_ID] = A900, [1]!tabla1[max_carga]))</f>
        <v>#REF!</v>
      </c>
      <c r="C900" s="7" t="e">
        <f t="array" ref="C900">AVERAGE(IF( [1]!tabla1[ACT_ID] = A900, [1]!tabla1[NIVEL]))</f>
        <v>#REF!</v>
      </c>
      <c r="D900" s="7" t="e">
        <f t="array" ref="D900">MEDIAN(IF( [1]!tabla1[ACT_ID] = A900, [1]!tabla1[NIVEL]))</f>
        <v>#REF!</v>
      </c>
      <c r="E900" s="7" t="e">
        <f t="array" ref="E900">STDEV(IF( [1]!tabla1[ACT_ID] = A900, [1]!tabla1[NIVEL]))</f>
        <v>#REF!</v>
      </c>
      <c r="F900" s="8" t="e">
        <f t="array" ref="F900">AVERAGE(IF( [1]!tabla1[ACT_ID] = A900, [1]!tabla1[NO_UTILIZADO]))</f>
        <v>#REF!</v>
      </c>
      <c r="G900">
        <f t="array" ref="G900">COUNT(IF( [1]!tabla1[ACT_ID] = A900, [1]!tabla1[FECHA_DESPACHO]))</f>
        <v>0</v>
      </c>
      <c r="H900" s="2" t="e">
        <f t="shared" ref="H900:H963" si="42">C900/B900</f>
        <v>#REF!</v>
      </c>
      <c r="I900" s="7" t="e">
        <f t="shared" ref="I900:I963" si="43">G900*C900</f>
        <v>#REF!</v>
      </c>
      <c r="J900" s="7" t="e">
        <f t="shared" ref="J900:J963" si="44">G900*D900</f>
        <v>#REF!</v>
      </c>
      <c r="K900" s="9">
        <v>0.5</v>
      </c>
      <c r="L900" s="9"/>
    </row>
    <row r="901" spans="1:12" x14ac:dyDescent="0.25">
      <c r="A901">
        <v>55015</v>
      </c>
      <c r="B901" s="7" t="e">
        <f t="array" ref="B901">MAX(IF( [1]!tabla1[ACT_ID] = A901, [1]!tabla1[max_carga]))</f>
        <v>#REF!</v>
      </c>
      <c r="C901" s="7" t="e">
        <f t="array" ref="C901">AVERAGE(IF( [1]!tabla1[ACT_ID] = A901, [1]!tabla1[NIVEL]))</f>
        <v>#REF!</v>
      </c>
      <c r="D901" s="7" t="e">
        <f t="array" ref="D901">MEDIAN(IF( [1]!tabla1[ACT_ID] = A901, [1]!tabla1[NIVEL]))</f>
        <v>#REF!</v>
      </c>
      <c r="E901" s="7" t="e">
        <f t="array" ref="E901">STDEV(IF( [1]!tabla1[ACT_ID] = A901, [1]!tabla1[NIVEL]))</f>
        <v>#REF!</v>
      </c>
      <c r="F901" s="8" t="e">
        <f t="array" ref="F901">AVERAGE(IF( [1]!tabla1[ACT_ID] = A901, [1]!tabla1[NO_UTILIZADO]))</f>
        <v>#REF!</v>
      </c>
      <c r="G901">
        <f t="array" ref="G901">COUNT(IF( [1]!tabla1[ACT_ID] = A901, [1]!tabla1[FECHA_DESPACHO]))</f>
        <v>0</v>
      </c>
      <c r="H901" s="2" t="e">
        <f t="shared" si="42"/>
        <v>#REF!</v>
      </c>
      <c r="I901" s="7" t="e">
        <f t="shared" si="43"/>
        <v>#REF!</v>
      </c>
      <c r="J901" s="7" t="e">
        <f t="shared" si="44"/>
        <v>#REF!</v>
      </c>
      <c r="K901" s="9">
        <v>0.5</v>
      </c>
      <c r="L901" s="9"/>
    </row>
    <row r="902" spans="1:12" x14ac:dyDescent="0.25">
      <c r="A902">
        <v>55016</v>
      </c>
      <c r="B902" s="7" t="e">
        <f t="array" ref="B902">MAX(IF( [1]!tabla1[ACT_ID] = A902, [1]!tabla1[max_carga]))</f>
        <v>#REF!</v>
      </c>
      <c r="C902" s="7" t="e">
        <f t="array" ref="C902">AVERAGE(IF( [1]!tabla1[ACT_ID] = A902, [1]!tabla1[NIVEL]))</f>
        <v>#REF!</v>
      </c>
      <c r="D902" s="7" t="e">
        <f t="array" ref="D902">MEDIAN(IF( [1]!tabla1[ACT_ID] = A902, [1]!tabla1[NIVEL]))</f>
        <v>#REF!</v>
      </c>
      <c r="E902" s="7" t="e">
        <f t="array" ref="E902">STDEV(IF( [1]!tabla1[ACT_ID] = A902, [1]!tabla1[NIVEL]))</f>
        <v>#REF!</v>
      </c>
      <c r="F902" s="8" t="e">
        <f t="array" ref="F902">AVERAGE(IF( [1]!tabla1[ACT_ID] = A902, [1]!tabla1[NO_UTILIZADO]))</f>
        <v>#REF!</v>
      </c>
      <c r="G902">
        <f t="array" ref="G902">COUNT(IF( [1]!tabla1[ACT_ID] = A902, [1]!tabla1[FECHA_DESPACHO]))</f>
        <v>0</v>
      </c>
      <c r="H902" s="2" t="e">
        <f t="shared" si="42"/>
        <v>#REF!</v>
      </c>
      <c r="I902" s="7" t="e">
        <f t="shared" si="43"/>
        <v>#REF!</v>
      </c>
      <c r="J902" s="7" t="e">
        <f t="shared" si="44"/>
        <v>#REF!</v>
      </c>
      <c r="K902" s="9">
        <v>0.5</v>
      </c>
      <c r="L902" s="9"/>
    </row>
    <row r="903" spans="1:12" x14ac:dyDescent="0.25">
      <c r="A903">
        <v>551045</v>
      </c>
      <c r="B903" s="7" t="e">
        <f t="array" ref="B903">MAX(IF( [1]!tabla1[ACT_ID] = A903, [1]!tabla1[max_carga]))</f>
        <v>#REF!</v>
      </c>
      <c r="C903" s="7" t="e">
        <f t="array" ref="C903">AVERAGE(IF( [1]!tabla1[ACT_ID] = A903, [1]!tabla1[NIVEL]))</f>
        <v>#REF!</v>
      </c>
      <c r="D903" s="7" t="e">
        <f t="array" ref="D903">MEDIAN(IF( [1]!tabla1[ACT_ID] = A903, [1]!tabla1[NIVEL]))</f>
        <v>#REF!</v>
      </c>
      <c r="E903" s="7" t="e">
        <f t="array" ref="E903">STDEV(IF( [1]!tabla1[ACT_ID] = A903, [1]!tabla1[NIVEL]))</f>
        <v>#REF!</v>
      </c>
      <c r="F903" s="8" t="e">
        <f t="array" ref="F903">AVERAGE(IF( [1]!tabla1[ACT_ID] = A903, [1]!tabla1[NO_UTILIZADO]))</f>
        <v>#REF!</v>
      </c>
      <c r="G903">
        <f t="array" ref="G903">COUNT(IF( [1]!tabla1[ACT_ID] = A903, [1]!tabla1[FECHA_DESPACHO]))</f>
        <v>0</v>
      </c>
      <c r="H903" s="2" t="e">
        <f t="shared" si="42"/>
        <v>#REF!</v>
      </c>
      <c r="I903" s="7" t="e">
        <f t="shared" si="43"/>
        <v>#REF!</v>
      </c>
      <c r="J903" s="7" t="e">
        <f t="shared" si="44"/>
        <v>#REF!</v>
      </c>
      <c r="K903" s="9">
        <v>0.5</v>
      </c>
      <c r="L903" s="9"/>
    </row>
    <row r="904" spans="1:12" x14ac:dyDescent="0.25">
      <c r="A904">
        <v>551060</v>
      </c>
      <c r="B904" s="7" t="e">
        <f t="array" ref="B904">MAX(IF( [1]!tabla1[ACT_ID] = A904, [1]!tabla1[max_carga]))</f>
        <v>#REF!</v>
      </c>
      <c r="C904" s="7" t="e">
        <f t="array" ref="C904">AVERAGE(IF( [1]!tabla1[ACT_ID] = A904, [1]!tabla1[NIVEL]))</f>
        <v>#REF!</v>
      </c>
      <c r="D904" s="7" t="e">
        <f t="array" ref="D904">MEDIAN(IF( [1]!tabla1[ACT_ID] = A904, [1]!tabla1[NIVEL]))</f>
        <v>#REF!</v>
      </c>
      <c r="E904" s="7" t="e">
        <f t="array" ref="E904">STDEV(IF( [1]!tabla1[ACT_ID] = A904, [1]!tabla1[NIVEL]))</f>
        <v>#REF!</v>
      </c>
      <c r="F904" s="8" t="e">
        <f t="array" ref="F904">AVERAGE(IF( [1]!tabla1[ACT_ID] = A904, [1]!tabla1[NO_UTILIZADO]))</f>
        <v>#REF!</v>
      </c>
      <c r="G904">
        <f t="array" ref="G904">COUNT(IF( [1]!tabla1[ACT_ID] = A904, [1]!tabla1[FECHA_DESPACHO]))</f>
        <v>0</v>
      </c>
      <c r="H904" s="2" t="e">
        <f t="shared" si="42"/>
        <v>#REF!</v>
      </c>
      <c r="I904" s="7" t="e">
        <f t="shared" si="43"/>
        <v>#REF!</v>
      </c>
      <c r="J904" s="7" t="e">
        <f t="shared" si="44"/>
        <v>#REF!</v>
      </c>
      <c r="K904" s="9">
        <v>0.5</v>
      </c>
      <c r="L904" s="9"/>
    </row>
    <row r="905" spans="1:12" x14ac:dyDescent="0.25">
      <c r="A905">
        <v>551061</v>
      </c>
      <c r="B905" s="7" t="e">
        <f t="array" ref="B905">MAX(IF( [1]!tabla1[ACT_ID] = A905, [1]!tabla1[max_carga]))</f>
        <v>#REF!</v>
      </c>
      <c r="C905" s="7" t="e">
        <f t="array" ref="C905">AVERAGE(IF( [1]!tabla1[ACT_ID] = A905, [1]!tabla1[NIVEL]))</f>
        <v>#REF!</v>
      </c>
      <c r="D905" s="7" t="e">
        <f t="array" ref="D905">MEDIAN(IF( [1]!tabla1[ACT_ID] = A905, [1]!tabla1[NIVEL]))</f>
        <v>#REF!</v>
      </c>
      <c r="E905" s="7" t="e">
        <f t="array" ref="E905">STDEV(IF( [1]!tabla1[ACT_ID] = A905, [1]!tabla1[NIVEL]))</f>
        <v>#REF!</v>
      </c>
      <c r="F905" s="8" t="e">
        <f t="array" ref="F905">AVERAGE(IF( [1]!tabla1[ACT_ID] = A905, [1]!tabla1[NO_UTILIZADO]))</f>
        <v>#REF!</v>
      </c>
      <c r="G905">
        <f t="array" ref="G905">COUNT(IF( [1]!tabla1[ACT_ID] = A905, [1]!tabla1[FECHA_DESPACHO]))</f>
        <v>0</v>
      </c>
      <c r="H905" s="2" t="e">
        <f t="shared" si="42"/>
        <v>#REF!</v>
      </c>
      <c r="I905" s="7" t="e">
        <f t="shared" si="43"/>
        <v>#REF!</v>
      </c>
      <c r="J905" s="7" t="e">
        <f t="shared" si="44"/>
        <v>#REF!</v>
      </c>
      <c r="K905" s="9">
        <v>0.5</v>
      </c>
      <c r="L905" s="9"/>
    </row>
    <row r="906" spans="1:12" x14ac:dyDescent="0.25">
      <c r="A906">
        <v>551064</v>
      </c>
      <c r="B906" s="7" t="e">
        <f t="array" ref="B906">MAX(IF( [1]!tabla1[ACT_ID] = A906, [1]!tabla1[max_carga]))</f>
        <v>#REF!</v>
      </c>
      <c r="C906" s="7" t="e">
        <f t="array" ref="C906">AVERAGE(IF( [1]!tabla1[ACT_ID] = A906, [1]!tabla1[NIVEL]))</f>
        <v>#REF!</v>
      </c>
      <c r="D906" s="7" t="e">
        <f t="array" ref="D906">MEDIAN(IF( [1]!tabla1[ACT_ID] = A906, [1]!tabla1[NIVEL]))</f>
        <v>#REF!</v>
      </c>
      <c r="E906" s="7" t="e">
        <f t="array" ref="E906">STDEV(IF( [1]!tabla1[ACT_ID] = A906, [1]!tabla1[NIVEL]))</f>
        <v>#REF!</v>
      </c>
      <c r="F906" s="8" t="e">
        <f t="array" ref="F906">AVERAGE(IF( [1]!tabla1[ACT_ID] = A906, [1]!tabla1[NO_UTILIZADO]))</f>
        <v>#REF!</v>
      </c>
      <c r="G906">
        <f t="array" ref="G906">COUNT(IF( [1]!tabla1[ACT_ID] = A906, [1]!tabla1[FECHA_DESPACHO]))</f>
        <v>0</v>
      </c>
      <c r="H906" s="2" t="e">
        <f t="shared" si="42"/>
        <v>#REF!</v>
      </c>
      <c r="I906" s="7" t="e">
        <f t="shared" si="43"/>
        <v>#REF!</v>
      </c>
      <c r="J906" s="7" t="e">
        <f t="shared" si="44"/>
        <v>#REF!</v>
      </c>
      <c r="K906" s="9">
        <v>0.5</v>
      </c>
      <c r="L906" s="9"/>
    </row>
    <row r="907" spans="1:12" x14ac:dyDescent="0.25">
      <c r="A907">
        <v>551065</v>
      </c>
      <c r="B907" s="7" t="e">
        <f t="array" ref="B907">MAX(IF( [1]!tabla1[ACT_ID] = A907, [1]!tabla1[max_carga]))</f>
        <v>#REF!</v>
      </c>
      <c r="C907" s="7" t="e">
        <f t="array" ref="C907">AVERAGE(IF( [1]!tabla1[ACT_ID] = A907, [1]!tabla1[NIVEL]))</f>
        <v>#REF!</v>
      </c>
      <c r="D907" s="7" t="e">
        <f t="array" ref="D907">MEDIAN(IF( [1]!tabla1[ACT_ID] = A907, [1]!tabla1[NIVEL]))</f>
        <v>#REF!</v>
      </c>
      <c r="E907" s="7" t="e">
        <f t="array" ref="E907">STDEV(IF( [1]!tabla1[ACT_ID] = A907, [1]!tabla1[NIVEL]))</f>
        <v>#REF!</v>
      </c>
      <c r="F907" s="8" t="e">
        <f t="array" ref="F907">AVERAGE(IF( [1]!tabla1[ACT_ID] = A907, [1]!tabla1[NO_UTILIZADO]))</f>
        <v>#REF!</v>
      </c>
      <c r="G907">
        <f t="array" ref="G907">COUNT(IF( [1]!tabla1[ACT_ID] = A907, [1]!tabla1[FECHA_DESPACHO]))</f>
        <v>0</v>
      </c>
      <c r="H907" s="2" t="e">
        <f t="shared" si="42"/>
        <v>#REF!</v>
      </c>
      <c r="I907" s="7" t="e">
        <f t="shared" si="43"/>
        <v>#REF!</v>
      </c>
      <c r="J907" s="7" t="e">
        <f t="shared" si="44"/>
        <v>#REF!</v>
      </c>
      <c r="K907" s="9">
        <v>0.5</v>
      </c>
      <c r="L907" s="9"/>
    </row>
    <row r="908" spans="1:12" x14ac:dyDescent="0.25">
      <c r="A908">
        <v>551068</v>
      </c>
      <c r="B908" s="7" t="e">
        <f t="array" ref="B908">MAX(IF( [1]!tabla1[ACT_ID] = A908, [1]!tabla1[max_carga]))</f>
        <v>#REF!</v>
      </c>
      <c r="C908" s="7" t="e">
        <f t="array" ref="C908">AVERAGE(IF( [1]!tabla1[ACT_ID] = A908, [1]!tabla1[NIVEL]))</f>
        <v>#REF!</v>
      </c>
      <c r="D908" s="7" t="e">
        <f t="array" ref="D908">MEDIAN(IF( [1]!tabla1[ACT_ID] = A908, [1]!tabla1[NIVEL]))</f>
        <v>#REF!</v>
      </c>
      <c r="E908" s="7" t="e">
        <f t="array" ref="E908">STDEV(IF( [1]!tabla1[ACT_ID] = A908, [1]!tabla1[NIVEL]))</f>
        <v>#REF!</v>
      </c>
      <c r="F908" s="8" t="e">
        <f t="array" ref="F908">AVERAGE(IF( [1]!tabla1[ACT_ID] = A908, [1]!tabla1[NO_UTILIZADO]))</f>
        <v>#REF!</v>
      </c>
      <c r="G908">
        <f t="array" ref="G908">COUNT(IF( [1]!tabla1[ACT_ID] = A908, [1]!tabla1[FECHA_DESPACHO]))</f>
        <v>0</v>
      </c>
      <c r="H908" s="2" t="e">
        <f t="shared" si="42"/>
        <v>#REF!</v>
      </c>
      <c r="I908" s="7" t="e">
        <f t="shared" si="43"/>
        <v>#REF!</v>
      </c>
      <c r="J908" s="7" t="e">
        <f t="shared" si="44"/>
        <v>#REF!</v>
      </c>
      <c r="K908" s="9">
        <v>0.5</v>
      </c>
      <c r="L908" s="9"/>
    </row>
    <row r="909" spans="1:12" x14ac:dyDescent="0.25">
      <c r="A909">
        <v>551069</v>
      </c>
      <c r="B909" s="7" t="e">
        <f t="array" ref="B909">MAX(IF( [1]!tabla1[ACT_ID] = A909, [1]!tabla1[max_carga]))</f>
        <v>#REF!</v>
      </c>
      <c r="C909" s="7" t="e">
        <f t="array" ref="C909">AVERAGE(IF( [1]!tabla1[ACT_ID] = A909, [1]!tabla1[NIVEL]))</f>
        <v>#REF!</v>
      </c>
      <c r="D909" s="7" t="e">
        <f t="array" ref="D909">MEDIAN(IF( [1]!tabla1[ACT_ID] = A909, [1]!tabla1[NIVEL]))</f>
        <v>#REF!</v>
      </c>
      <c r="E909" s="7" t="e">
        <f t="array" ref="E909">STDEV(IF( [1]!tabla1[ACT_ID] = A909, [1]!tabla1[NIVEL]))</f>
        <v>#REF!</v>
      </c>
      <c r="F909" s="8" t="e">
        <f t="array" ref="F909">AVERAGE(IF( [1]!tabla1[ACT_ID] = A909, [1]!tabla1[NO_UTILIZADO]))</f>
        <v>#REF!</v>
      </c>
      <c r="G909">
        <f t="array" ref="G909">COUNT(IF( [1]!tabla1[ACT_ID] = A909, [1]!tabla1[FECHA_DESPACHO]))</f>
        <v>0</v>
      </c>
      <c r="H909" s="2" t="e">
        <f t="shared" si="42"/>
        <v>#REF!</v>
      </c>
      <c r="I909" s="7" t="e">
        <f t="shared" si="43"/>
        <v>#REF!</v>
      </c>
      <c r="J909" s="7" t="e">
        <f t="shared" si="44"/>
        <v>#REF!</v>
      </c>
      <c r="K909" s="9">
        <v>0.5</v>
      </c>
      <c r="L909" s="9"/>
    </row>
    <row r="910" spans="1:12" x14ac:dyDescent="0.25">
      <c r="A910">
        <v>551070</v>
      </c>
      <c r="B910" s="7" t="e">
        <f t="array" ref="B910">MAX(IF( [1]!tabla1[ACT_ID] = A910, [1]!tabla1[max_carga]))</f>
        <v>#REF!</v>
      </c>
      <c r="C910" s="7" t="e">
        <f t="array" ref="C910">AVERAGE(IF( [1]!tabla1[ACT_ID] = A910, [1]!tabla1[NIVEL]))</f>
        <v>#REF!</v>
      </c>
      <c r="D910" s="7" t="e">
        <f t="array" ref="D910">MEDIAN(IF( [1]!tabla1[ACT_ID] = A910, [1]!tabla1[NIVEL]))</f>
        <v>#REF!</v>
      </c>
      <c r="E910" s="7" t="e">
        <f t="array" ref="E910">STDEV(IF( [1]!tabla1[ACT_ID] = A910, [1]!tabla1[NIVEL]))</f>
        <v>#REF!</v>
      </c>
      <c r="F910" s="8" t="e">
        <f t="array" ref="F910">AVERAGE(IF( [1]!tabla1[ACT_ID] = A910, [1]!tabla1[NO_UTILIZADO]))</f>
        <v>#REF!</v>
      </c>
      <c r="G910">
        <f t="array" ref="G910">COUNT(IF( [1]!tabla1[ACT_ID] = A910, [1]!tabla1[FECHA_DESPACHO]))</f>
        <v>0</v>
      </c>
      <c r="H910" s="2" t="e">
        <f t="shared" si="42"/>
        <v>#REF!</v>
      </c>
      <c r="I910" s="7" t="e">
        <f t="shared" si="43"/>
        <v>#REF!</v>
      </c>
      <c r="J910" s="7" t="e">
        <f t="shared" si="44"/>
        <v>#REF!</v>
      </c>
      <c r="K910" s="9">
        <v>0.5</v>
      </c>
      <c r="L910" s="9"/>
    </row>
    <row r="911" spans="1:12" x14ac:dyDescent="0.25">
      <c r="A911">
        <v>553024</v>
      </c>
      <c r="B911" s="7" t="e">
        <f t="array" ref="B911">MAX(IF( [1]!tabla1[ACT_ID] = A911, [1]!tabla1[max_carga]))</f>
        <v>#REF!</v>
      </c>
      <c r="C911" s="7" t="e">
        <f t="array" ref="C911">AVERAGE(IF( [1]!tabla1[ACT_ID] = A911, [1]!tabla1[NIVEL]))</f>
        <v>#REF!</v>
      </c>
      <c r="D911" s="7" t="e">
        <f t="array" ref="D911">MEDIAN(IF( [1]!tabla1[ACT_ID] = A911, [1]!tabla1[NIVEL]))</f>
        <v>#REF!</v>
      </c>
      <c r="E911" s="7" t="e">
        <f t="array" ref="E911">STDEV(IF( [1]!tabla1[ACT_ID] = A911, [1]!tabla1[NIVEL]))</f>
        <v>#REF!</v>
      </c>
      <c r="F911" s="8" t="e">
        <f t="array" ref="F911">AVERAGE(IF( [1]!tabla1[ACT_ID] = A911, [1]!tabla1[NO_UTILIZADO]))</f>
        <v>#REF!</v>
      </c>
      <c r="G911">
        <f t="array" ref="G911">COUNT(IF( [1]!tabla1[ACT_ID] = A911, [1]!tabla1[FECHA_DESPACHO]))</f>
        <v>0</v>
      </c>
      <c r="H911" s="2" t="e">
        <f t="shared" si="42"/>
        <v>#REF!</v>
      </c>
      <c r="I911" s="7" t="e">
        <f t="shared" si="43"/>
        <v>#REF!</v>
      </c>
      <c r="J911" s="7" t="e">
        <f t="shared" si="44"/>
        <v>#REF!</v>
      </c>
      <c r="K911" s="9">
        <v>0.5</v>
      </c>
      <c r="L911" s="9"/>
    </row>
    <row r="912" spans="1:12" x14ac:dyDescent="0.25">
      <c r="A912">
        <v>553034</v>
      </c>
      <c r="B912" s="7" t="e">
        <f t="array" ref="B912">MAX(IF( [1]!tabla1[ACT_ID] = A912, [1]!tabla1[max_carga]))</f>
        <v>#REF!</v>
      </c>
      <c r="C912" s="7" t="e">
        <f t="array" ref="C912">AVERAGE(IF( [1]!tabla1[ACT_ID] = A912, [1]!tabla1[NIVEL]))</f>
        <v>#REF!</v>
      </c>
      <c r="D912" s="7" t="e">
        <f t="array" ref="D912">MEDIAN(IF( [1]!tabla1[ACT_ID] = A912, [1]!tabla1[NIVEL]))</f>
        <v>#REF!</v>
      </c>
      <c r="E912" s="7" t="e">
        <f t="array" ref="E912">STDEV(IF( [1]!tabla1[ACT_ID] = A912, [1]!tabla1[NIVEL]))</f>
        <v>#REF!</v>
      </c>
      <c r="F912" s="8" t="e">
        <f t="array" ref="F912">AVERAGE(IF( [1]!tabla1[ACT_ID] = A912, [1]!tabla1[NO_UTILIZADO]))</f>
        <v>#REF!</v>
      </c>
      <c r="G912">
        <f t="array" ref="G912">COUNT(IF( [1]!tabla1[ACT_ID] = A912, [1]!tabla1[FECHA_DESPACHO]))</f>
        <v>0</v>
      </c>
      <c r="H912" s="2" t="e">
        <f t="shared" si="42"/>
        <v>#REF!</v>
      </c>
      <c r="I912" s="7" t="e">
        <f t="shared" si="43"/>
        <v>#REF!</v>
      </c>
      <c r="J912" s="7" t="e">
        <f t="shared" si="44"/>
        <v>#REF!</v>
      </c>
      <c r="K912" s="9">
        <v>0.5</v>
      </c>
      <c r="L912" s="9"/>
    </row>
    <row r="913" spans="1:12" x14ac:dyDescent="0.25">
      <c r="A913">
        <v>557014</v>
      </c>
      <c r="B913" s="7" t="e">
        <f t="array" ref="B913">MAX(IF( [1]!tabla1[ACT_ID] = A913, [1]!tabla1[max_carga]))</f>
        <v>#REF!</v>
      </c>
      <c r="C913" s="7" t="e">
        <f t="array" ref="C913">AVERAGE(IF( [1]!tabla1[ACT_ID] = A913, [1]!tabla1[NIVEL]))</f>
        <v>#REF!</v>
      </c>
      <c r="D913" s="7" t="e">
        <f t="array" ref="D913">MEDIAN(IF( [1]!tabla1[ACT_ID] = A913, [1]!tabla1[NIVEL]))</f>
        <v>#REF!</v>
      </c>
      <c r="E913" s="7" t="e">
        <f t="array" ref="E913">STDEV(IF( [1]!tabla1[ACT_ID] = A913, [1]!tabla1[NIVEL]))</f>
        <v>#REF!</v>
      </c>
      <c r="F913" s="8" t="e">
        <f t="array" ref="F913">AVERAGE(IF( [1]!tabla1[ACT_ID] = A913, [1]!tabla1[NO_UTILIZADO]))</f>
        <v>#REF!</v>
      </c>
      <c r="G913">
        <f t="array" ref="G913">COUNT(IF( [1]!tabla1[ACT_ID] = A913, [1]!tabla1[FECHA_DESPACHO]))</f>
        <v>0</v>
      </c>
      <c r="H913" s="2" t="e">
        <f t="shared" si="42"/>
        <v>#REF!</v>
      </c>
      <c r="I913" s="7" t="e">
        <f t="shared" si="43"/>
        <v>#REF!</v>
      </c>
      <c r="J913" s="7" t="e">
        <f t="shared" si="44"/>
        <v>#REF!</v>
      </c>
      <c r="K913" s="9">
        <v>0.5</v>
      </c>
      <c r="L913" s="9"/>
    </row>
    <row r="914" spans="1:12" x14ac:dyDescent="0.25">
      <c r="A914">
        <v>55703</v>
      </c>
      <c r="B914" s="7" t="e">
        <f t="array" ref="B914">MAX(IF( [1]!tabla1[ACT_ID] = A914, [1]!tabla1[max_carga]))</f>
        <v>#REF!</v>
      </c>
      <c r="C914" s="7" t="e">
        <f t="array" ref="C914">AVERAGE(IF( [1]!tabla1[ACT_ID] = A914, [1]!tabla1[NIVEL]))</f>
        <v>#REF!</v>
      </c>
      <c r="D914" s="7" t="e">
        <f t="array" ref="D914">MEDIAN(IF( [1]!tabla1[ACT_ID] = A914, [1]!tabla1[NIVEL]))</f>
        <v>#REF!</v>
      </c>
      <c r="E914" s="7" t="e">
        <f t="array" ref="E914">STDEV(IF( [1]!tabla1[ACT_ID] = A914, [1]!tabla1[NIVEL]))</f>
        <v>#REF!</v>
      </c>
      <c r="F914" s="8" t="e">
        <f t="array" ref="F914">AVERAGE(IF( [1]!tabla1[ACT_ID] = A914, [1]!tabla1[NO_UTILIZADO]))</f>
        <v>#REF!</v>
      </c>
      <c r="G914">
        <f t="array" ref="G914">COUNT(IF( [1]!tabla1[ACT_ID] = A914, [1]!tabla1[FECHA_DESPACHO]))</f>
        <v>0</v>
      </c>
      <c r="H914" s="2" t="e">
        <f t="shared" si="42"/>
        <v>#REF!</v>
      </c>
      <c r="I914" s="7" t="e">
        <f t="shared" si="43"/>
        <v>#REF!</v>
      </c>
      <c r="J914" s="7" t="e">
        <f t="shared" si="44"/>
        <v>#REF!</v>
      </c>
      <c r="K914" s="9">
        <v>0.5</v>
      </c>
      <c r="L914" s="9"/>
    </row>
    <row r="915" spans="1:12" x14ac:dyDescent="0.25">
      <c r="A915">
        <v>560101</v>
      </c>
      <c r="B915" s="7" t="e">
        <f t="array" ref="B915">MAX(IF( [1]!tabla1[ACT_ID] = A915, [1]!tabla1[max_carga]))</f>
        <v>#REF!</v>
      </c>
      <c r="C915" s="7" t="e">
        <f t="array" ref="C915">AVERAGE(IF( [1]!tabla1[ACT_ID] = A915, [1]!tabla1[NIVEL]))</f>
        <v>#REF!</v>
      </c>
      <c r="D915" s="7" t="e">
        <f t="array" ref="D915">MEDIAN(IF( [1]!tabla1[ACT_ID] = A915, [1]!tabla1[NIVEL]))</f>
        <v>#REF!</v>
      </c>
      <c r="E915" s="7" t="e">
        <f t="array" ref="E915">STDEV(IF( [1]!tabla1[ACT_ID] = A915, [1]!tabla1[NIVEL]))</f>
        <v>#REF!</v>
      </c>
      <c r="F915" s="8" t="e">
        <f t="array" ref="F915">AVERAGE(IF( [1]!tabla1[ACT_ID] = A915, [1]!tabla1[NO_UTILIZADO]))</f>
        <v>#REF!</v>
      </c>
      <c r="G915">
        <f t="array" ref="G915">COUNT(IF( [1]!tabla1[ACT_ID] = A915, [1]!tabla1[FECHA_DESPACHO]))</f>
        <v>0</v>
      </c>
      <c r="H915" s="2" t="e">
        <f t="shared" si="42"/>
        <v>#REF!</v>
      </c>
      <c r="I915" s="7" t="e">
        <f t="shared" si="43"/>
        <v>#REF!</v>
      </c>
      <c r="J915" s="7" t="e">
        <f t="shared" si="44"/>
        <v>#REF!</v>
      </c>
      <c r="K915" s="9">
        <v>0.5</v>
      </c>
      <c r="L915" s="9"/>
    </row>
    <row r="916" spans="1:12" x14ac:dyDescent="0.25">
      <c r="A916">
        <v>560102</v>
      </c>
      <c r="B916" s="7" t="e">
        <f t="array" ref="B916">MAX(IF( [1]!tabla1[ACT_ID] = A916, [1]!tabla1[max_carga]))</f>
        <v>#REF!</v>
      </c>
      <c r="C916" s="7" t="e">
        <f t="array" ref="C916">AVERAGE(IF( [1]!tabla1[ACT_ID] = A916, [1]!tabla1[NIVEL]))</f>
        <v>#REF!</v>
      </c>
      <c r="D916" s="7" t="e">
        <f t="array" ref="D916">MEDIAN(IF( [1]!tabla1[ACT_ID] = A916, [1]!tabla1[NIVEL]))</f>
        <v>#REF!</v>
      </c>
      <c r="E916" s="7" t="e">
        <f t="array" ref="E916">STDEV(IF( [1]!tabla1[ACT_ID] = A916, [1]!tabla1[NIVEL]))</f>
        <v>#REF!</v>
      </c>
      <c r="F916" s="8" t="e">
        <f t="array" ref="F916">AVERAGE(IF( [1]!tabla1[ACT_ID] = A916, [1]!tabla1[NO_UTILIZADO]))</f>
        <v>#REF!</v>
      </c>
      <c r="G916">
        <f t="array" ref="G916">COUNT(IF( [1]!tabla1[ACT_ID] = A916, [1]!tabla1[FECHA_DESPACHO]))</f>
        <v>0</v>
      </c>
      <c r="H916" s="2" t="e">
        <f t="shared" si="42"/>
        <v>#REF!</v>
      </c>
      <c r="I916" s="7" t="e">
        <f t="shared" si="43"/>
        <v>#REF!</v>
      </c>
      <c r="J916" s="7" t="e">
        <f t="shared" si="44"/>
        <v>#REF!</v>
      </c>
      <c r="K916" s="9">
        <v>0.5</v>
      </c>
      <c r="L916" s="9"/>
    </row>
    <row r="917" spans="1:12" x14ac:dyDescent="0.25">
      <c r="A917">
        <v>560103</v>
      </c>
      <c r="B917" s="7" t="e">
        <f t="array" ref="B917">MAX(IF( [1]!tabla1[ACT_ID] = A917, [1]!tabla1[max_carga]))</f>
        <v>#REF!</v>
      </c>
      <c r="C917" s="7" t="e">
        <f t="array" ref="C917">AVERAGE(IF( [1]!tabla1[ACT_ID] = A917, [1]!tabla1[NIVEL]))</f>
        <v>#REF!</v>
      </c>
      <c r="D917" s="7" t="e">
        <f t="array" ref="D917">MEDIAN(IF( [1]!tabla1[ACT_ID] = A917, [1]!tabla1[NIVEL]))</f>
        <v>#REF!</v>
      </c>
      <c r="E917" s="7" t="e">
        <f t="array" ref="E917">STDEV(IF( [1]!tabla1[ACT_ID] = A917, [1]!tabla1[NIVEL]))</f>
        <v>#REF!</v>
      </c>
      <c r="F917" s="8" t="e">
        <f t="array" ref="F917">AVERAGE(IF( [1]!tabla1[ACT_ID] = A917, [1]!tabla1[NO_UTILIZADO]))</f>
        <v>#REF!</v>
      </c>
      <c r="G917">
        <f t="array" ref="G917">COUNT(IF( [1]!tabla1[ACT_ID] = A917, [1]!tabla1[FECHA_DESPACHO]))</f>
        <v>0</v>
      </c>
      <c r="H917" s="2" t="e">
        <f t="shared" si="42"/>
        <v>#REF!</v>
      </c>
      <c r="I917" s="7" t="e">
        <f t="shared" si="43"/>
        <v>#REF!</v>
      </c>
      <c r="J917" s="7" t="e">
        <f t="shared" si="44"/>
        <v>#REF!</v>
      </c>
      <c r="K917" s="9">
        <v>0.5</v>
      </c>
      <c r="L917" s="9"/>
    </row>
    <row r="918" spans="1:12" x14ac:dyDescent="0.25">
      <c r="A918">
        <v>560104</v>
      </c>
      <c r="B918" s="7" t="e">
        <f t="array" ref="B918">MAX(IF( [1]!tabla1[ACT_ID] = A918, [1]!tabla1[max_carga]))</f>
        <v>#REF!</v>
      </c>
      <c r="C918" s="7" t="e">
        <f t="array" ref="C918">AVERAGE(IF( [1]!tabla1[ACT_ID] = A918, [1]!tabla1[NIVEL]))</f>
        <v>#REF!</v>
      </c>
      <c r="D918" s="7" t="e">
        <f t="array" ref="D918">MEDIAN(IF( [1]!tabla1[ACT_ID] = A918, [1]!tabla1[NIVEL]))</f>
        <v>#REF!</v>
      </c>
      <c r="E918" s="7" t="e">
        <f t="array" ref="E918">STDEV(IF( [1]!tabla1[ACT_ID] = A918, [1]!tabla1[NIVEL]))</f>
        <v>#REF!</v>
      </c>
      <c r="F918" s="8" t="e">
        <f t="array" ref="F918">AVERAGE(IF( [1]!tabla1[ACT_ID] = A918, [1]!tabla1[NO_UTILIZADO]))</f>
        <v>#REF!</v>
      </c>
      <c r="G918">
        <f t="array" ref="G918">COUNT(IF( [1]!tabla1[ACT_ID] = A918, [1]!tabla1[FECHA_DESPACHO]))</f>
        <v>0</v>
      </c>
      <c r="H918" s="2" t="e">
        <f t="shared" si="42"/>
        <v>#REF!</v>
      </c>
      <c r="I918" s="7" t="e">
        <f t="shared" si="43"/>
        <v>#REF!</v>
      </c>
      <c r="J918" s="7" t="e">
        <f t="shared" si="44"/>
        <v>#REF!</v>
      </c>
      <c r="K918" s="9">
        <v>0.5</v>
      </c>
      <c r="L918" s="9"/>
    </row>
    <row r="919" spans="1:12" x14ac:dyDescent="0.25">
      <c r="A919">
        <v>560105</v>
      </c>
      <c r="B919" s="7" t="e">
        <f t="array" ref="B919">MAX(IF( [1]!tabla1[ACT_ID] = A919, [1]!tabla1[max_carga]))</f>
        <v>#REF!</v>
      </c>
      <c r="C919" s="7" t="e">
        <f t="array" ref="C919">AVERAGE(IF( [1]!tabla1[ACT_ID] = A919, [1]!tabla1[NIVEL]))</f>
        <v>#REF!</v>
      </c>
      <c r="D919" s="7" t="e">
        <f t="array" ref="D919">MEDIAN(IF( [1]!tabla1[ACT_ID] = A919, [1]!tabla1[NIVEL]))</f>
        <v>#REF!</v>
      </c>
      <c r="E919" s="7" t="e">
        <f t="array" ref="E919">STDEV(IF( [1]!tabla1[ACT_ID] = A919, [1]!tabla1[NIVEL]))</f>
        <v>#REF!</v>
      </c>
      <c r="F919" s="8" t="e">
        <f t="array" ref="F919">AVERAGE(IF( [1]!tabla1[ACT_ID] = A919, [1]!tabla1[NO_UTILIZADO]))</f>
        <v>#REF!</v>
      </c>
      <c r="G919">
        <f t="array" ref="G919">COUNT(IF( [1]!tabla1[ACT_ID] = A919, [1]!tabla1[FECHA_DESPACHO]))</f>
        <v>0</v>
      </c>
      <c r="H919" s="2" t="e">
        <f t="shared" si="42"/>
        <v>#REF!</v>
      </c>
      <c r="I919" s="7" t="e">
        <f t="shared" si="43"/>
        <v>#REF!</v>
      </c>
      <c r="J919" s="7" t="e">
        <f t="shared" si="44"/>
        <v>#REF!</v>
      </c>
      <c r="K919" s="9">
        <v>0.5</v>
      </c>
      <c r="L919" s="9"/>
    </row>
    <row r="920" spans="1:12" x14ac:dyDescent="0.25">
      <c r="A920">
        <v>560106</v>
      </c>
      <c r="B920" s="7" t="e">
        <f t="array" ref="B920">MAX(IF( [1]!tabla1[ACT_ID] = A920, [1]!tabla1[max_carga]))</f>
        <v>#REF!</v>
      </c>
      <c r="C920" s="7" t="e">
        <f t="array" ref="C920">AVERAGE(IF( [1]!tabla1[ACT_ID] = A920, [1]!tabla1[NIVEL]))</f>
        <v>#REF!</v>
      </c>
      <c r="D920" s="7" t="e">
        <f t="array" ref="D920">MEDIAN(IF( [1]!tabla1[ACT_ID] = A920, [1]!tabla1[NIVEL]))</f>
        <v>#REF!</v>
      </c>
      <c r="E920" s="7" t="e">
        <f t="array" ref="E920">STDEV(IF( [1]!tabla1[ACT_ID] = A920, [1]!tabla1[NIVEL]))</f>
        <v>#REF!</v>
      </c>
      <c r="F920" s="8" t="e">
        <f t="array" ref="F920">AVERAGE(IF( [1]!tabla1[ACT_ID] = A920, [1]!tabla1[NO_UTILIZADO]))</f>
        <v>#REF!</v>
      </c>
      <c r="G920">
        <f t="array" ref="G920">COUNT(IF( [1]!tabla1[ACT_ID] = A920, [1]!tabla1[FECHA_DESPACHO]))</f>
        <v>0</v>
      </c>
      <c r="H920" s="2" t="e">
        <f t="shared" si="42"/>
        <v>#REF!</v>
      </c>
      <c r="I920" s="7" t="e">
        <f t="shared" si="43"/>
        <v>#REF!</v>
      </c>
      <c r="J920" s="7" t="e">
        <f t="shared" si="44"/>
        <v>#REF!</v>
      </c>
      <c r="K920" s="9">
        <v>0.5</v>
      </c>
      <c r="L920" s="9"/>
    </row>
    <row r="921" spans="1:12" x14ac:dyDescent="0.25">
      <c r="A921">
        <v>560108</v>
      </c>
      <c r="B921" s="7" t="e">
        <f t="array" ref="B921">MAX(IF( [1]!tabla1[ACT_ID] = A921, [1]!tabla1[max_carga]))</f>
        <v>#REF!</v>
      </c>
      <c r="C921" s="7" t="e">
        <f t="array" ref="C921">AVERAGE(IF( [1]!tabla1[ACT_ID] = A921, [1]!tabla1[NIVEL]))</f>
        <v>#REF!</v>
      </c>
      <c r="D921" s="7" t="e">
        <f t="array" ref="D921">MEDIAN(IF( [1]!tabla1[ACT_ID] = A921, [1]!tabla1[NIVEL]))</f>
        <v>#REF!</v>
      </c>
      <c r="E921" s="7" t="e">
        <f t="array" ref="E921">STDEV(IF( [1]!tabla1[ACT_ID] = A921, [1]!tabla1[NIVEL]))</f>
        <v>#REF!</v>
      </c>
      <c r="F921" s="8" t="e">
        <f t="array" ref="F921">AVERAGE(IF( [1]!tabla1[ACT_ID] = A921, [1]!tabla1[NO_UTILIZADO]))</f>
        <v>#REF!</v>
      </c>
      <c r="G921">
        <f t="array" ref="G921">COUNT(IF( [1]!tabla1[ACT_ID] = A921, [1]!tabla1[FECHA_DESPACHO]))</f>
        <v>0</v>
      </c>
      <c r="H921" s="2" t="e">
        <f t="shared" si="42"/>
        <v>#REF!</v>
      </c>
      <c r="I921" s="7" t="e">
        <f t="shared" si="43"/>
        <v>#REF!</v>
      </c>
      <c r="J921" s="7" t="e">
        <f t="shared" si="44"/>
        <v>#REF!</v>
      </c>
      <c r="K921" s="9">
        <v>0.5</v>
      </c>
      <c r="L921" s="9"/>
    </row>
    <row r="922" spans="1:12" x14ac:dyDescent="0.25">
      <c r="A922">
        <v>560109</v>
      </c>
      <c r="B922" s="7" t="e">
        <f t="array" ref="B922">MAX(IF( [1]!tabla1[ACT_ID] = A922, [1]!tabla1[max_carga]))</f>
        <v>#REF!</v>
      </c>
      <c r="C922" s="7" t="e">
        <f t="array" ref="C922">AVERAGE(IF( [1]!tabla1[ACT_ID] = A922, [1]!tabla1[NIVEL]))</f>
        <v>#REF!</v>
      </c>
      <c r="D922" s="7" t="e">
        <f t="array" ref="D922">MEDIAN(IF( [1]!tabla1[ACT_ID] = A922, [1]!tabla1[NIVEL]))</f>
        <v>#REF!</v>
      </c>
      <c r="E922" s="7" t="e">
        <f t="array" ref="E922">STDEV(IF( [1]!tabla1[ACT_ID] = A922, [1]!tabla1[NIVEL]))</f>
        <v>#REF!</v>
      </c>
      <c r="F922" s="8" t="e">
        <f t="array" ref="F922">AVERAGE(IF( [1]!tabla1[ACT_ID] = A922, [1]!tabla1[NO_UTILIZADO]))</f>
        <v>#REF!</v>
      </c>
      <c r="G922">
        <f t="array" ref="G922">COUNT(IF( [1]!tabla1[ACT_ID] = A922, [1]!tabla1[FECHA_DESPACHO]))</f>
        <v>0</v>
      </c>
      <c r="H922" s="2" t="e">
        <f t="shared" si="42"/>
        <v>#REF!</v>
      </c>
      <c r="I922" s="7" t="e">
        <f t="shared" si="43"/>
        <v>#REF!</v>
      </c>
      <c r="J922" s="7" t="e">
        <f t="shared" si="44"/>
        <v>#REF!</v>
      </c>
      <c r="K922" s="9">
        <v>0.5</v>
      </c>
      <c r="L922" s="9"/>
    </row>
    <row r="923" spans="1:12" x14ac:dyDescent="0.25">
      <c r="A923">
        <v>560110</v>
      </c>
      <c r="B923" s="7" t="e">
        <f t="array" ref="B923">MAX(IF( [1]!tabla1[ACT_ID] = A923, [1]!tabla1[max_carga]))</f>
        <v>#REF!</v>
      </c>
      <c r="C923" s="7" t="e">
        <f t="array" ref="C923">AVERAGE(IF( [1]!tabla1[ACT_ID] = A923, [1]!tabla1[NIVEL]))</f>
        <v>#REF!</v>
      </c>
      <c r="D923" s="7" t="e">
        <f t="array" ref="D923">MEDIAN(IF( [1]!tabla1[ACT_ID] = A923, [1]!tabla1[NIVEL]))</f>
        <v>#REF!</v>
      </c>
      <c r="E923" s="7" t="e">
        <f t="array" ref="E923">STDEV(IF( [1]!tabla1[ACT_ID] = A923, [1]!tabla1[NIVEL]))</f>
        <v>#REF!</v>
      </c>
      <c r="F923" s="8" t="e">
        <f t="array" ref="F923">AVERAGE(IF( [1]!tabla1[ACT_ID] = A923, [1]!tabla1[NO_UTILIZADO]))</f>
        <v>#REF!</v>
      </c>
      <c r="G923">
        <f t="array" ref="G923">COUNT(IF( [1]!tabla1[ACT_ID] = A923, [1]!tabla1[FECHA_DESPACHO]))</f>
        <v>0</v>
      </c>
      <c r="H923" s="2" t="e">
        <f t="shared" si="42"/>
        <v>#REF!</v>
      </c>
      <c r="I923" s="7" t="e">
        <f t="shared" si="43"/>
        <v>#REF!</v>
      </c>
      <c r="J923" s="7" t="e">
        <f t="shared" si="44"/>
        <v>#REF!</v>
      </c>
      <c r="K923" s="9">
        <v>0.5</v>
      </c>
      <c r="L923" s="9"/>
    </row>
    <row r="924" spans="1:12" x14ac:dyDescent="0.25">
      <c r="A924">
        <v>560112</v>
      </c>
      <c r="B924" s="7" t="e">
        <f t="array" ref="B924">MAX(IF( [1]!tabla1[ACT_ID] = A924, [1]!tabla1[max_carga]))</f>
        <v>#REF!</v>
      </c>
      <c r="C924" s="7" t="e">
        <f t="array" ref="C924">AVERAGE(IF( [1]!tabla1[ACT_ID] = A924, [1]!tabla1[NIVEL]))</f>
        <v>#REF!</v>
      </c>
      <c r="D924" s="7" t="e">
        <f t="array" ref="D924">MEDIAN(IF( [1]!tabla1[ACT_ID] = A924, [1]!tabla1[NIVEL]))</f>
        <v>#REF!</v>
      </c>
      <c r="E924" s="7" t="e">
        <f t="array" ref="E924">STDEV(IF( [1]!tabla1[ACT_ID] = A924, [1]!tabla1[NIVEL]))</f>
        <v>#REF!</v>
      </c>
      <c r="F924" s="8" t="e">
        <f t="array" ref="F924">AVERAGE(IF( [1]!tabla1[ACT_ID] = A924, [1]!tabla1[NO_UTILIZADO]))</f>
        <v>#REF!</v>
      </c>
      <c r="G924">
        <f t="array" ref="G924">COUNT(IF( [1]!tabla1[ACT_ID] = A924, [1]!tabla1[FECHA_DESPACHO]))</f>
        <v>0</v>
      </c>
      <c r="H924" s="2" t="e">
        <f t="shared" si="42"/>
        <v>#REF!</v>
      </c>
      <c r="I924" s="7" t="e">
        <f t="shared" si="43"/>
        <v>#REF!</v>
      </c>
      <c r="J924" s="7" t="e">
        <f t="shared" si="44"/>
        <v>#REF!</v>
      </c>
      <c r="K924" s="9">
        <v>0.5</v>
      </c>
      <c r="L924" s="9"/>
    </row>
    <row r="925" spans="1:12" x14ac:dyDescent="0.25">
      <c r="A925">
        <v>560113</v>
      </c>
      <c r="B925" s="7" t="e">
        <f t="array" ref="B925">MAX(IF( [1]!tabla1[ACT_ID] = A925, [1]!tabla1[max_carga]))</f>
        <v>#REF!</v>
      </c>
      <c r="C925" s="7" t="e">
        <f t="array" ref="C925">AVERAGE(IF( [1]!tabla1[ACT_ID] = A925, [1]!tabla1[NIVEL]))</f>
        <v>#REF!</v>
      </c>
      <c r="D925" s="7" t="e">
        <f t="array" ref="D925">MEDIAN(IF( [1]!tabla1[ACT_ID] = A925, [1]!tabla1[NIVEL]))</f>
        <v>#REF!</v>
      </c>
      <c r="E925" s="7" t="e">
        <f t="array" ref="E925">STDEV(IF( [1]!tabla1[ACT_ID] = A925, [1]!tabla1[NIVEL]))</f>
        <v>#REF!</v>
      </c>
      <c r="F925" s="8" t="e">
        <f t="array" ref="F925">AVERAGE(IF( [1]!tabla1[ACT_ID] = A925, [1]!tabla1[NO_UTILIZADO]))</f>
        <v>#REF!</v>
      </c>
      <c r="G925">
        <f t="array" ref="G925">COUNT(IF( [1]!tabla1[ACT_ID] = A925, [1]!tabla1[FECHA_DESPACHO]))</f>
        <v>0</v>
      </c>
      <c r="H925" s="2" t="e">
        <f t="shared" si="42"/>
        <v>#REF!</v>
      </c>
      <c r="I925" s="7" t="e">
        <f t="shared" si="43"/>
        <v>#REF!</v>
      </c>
      <c r="J925" s="7" t="e">
        <f t="shared" si="44"/>
        <v>#REF!</v>
      </c>
      <c r="K925" s="9">
        <v>0.5</v>
      </c>
      <c r="L925" s="9"/>
    </row>
    <row r="926" spans="1:12" x14ac:dyDescent="0.25">
      <c r="A926">
        <v>560114</v>
      </c>
      <c r="B926" s="7" t="e">
        <f t="array" ref="B926">MAX(IF( [1]!tabla1[ACT_ID] = A926, [1]!tabla1[max_carga]))</f>
        <v>#REF!</v>
      </c>
      <c r="C926" s="7" t="e">
        <f t="array" ref="C926">AVERAGE(IF( [1]!tabla1[ACT_ID] = A926, [1]!tabla1[NIVEL]))</f>
        <v>#REF!</v>
      </c>
      <c r="D926" s="7" t="e">
        <f t="array" ref="D926">MEDIAN(IF( [1]!tabla1[ACT_ID] = A926, [1]!tabla1[NIVEL]))</f>
        <v>#REF!</v>
      </c>
      <c r="E926" s="7" t="e">
        <f t="array" ref="E926">STDEV(IF( [1]!tabla1[ACT_ID] = A926, [1]!tabla1[NIVEL]))</f>
        <v>#REF!</v>
      </c>
      <c r="F926" s="8" t="e">
        <f t="array" ref="F926">AVERAGE(IF( [1]!tabla1[ACT_ID] = A926, [1]!tabla1[NO_UTILIZADO]))</f>
        <v>#REF!</v>
      </c>
      <c r="G926">
        <f t="array" ref="G926">COUNT(IF( [1]!tabla1[ACT_ID] = A926, [1]!tabla1[FECHA_DESPACHO]))</f>
        <v>0</v>
      </c>
      <c r="H926" s="2" t="e">
        <f t="shared" si="42"/>
        <v>#REF!</v>
      </c>
      <c r="I926" s="7" t="e">
        <f t="shared" si="43"/>
        <v>#REF!</v>
      </c>
      <c r="J926" s="7" t="e">
        <f t="shared" si="44"/>
        <v>#REF!</v>
      </c>
      <c r="K926" s="9">
        <v>0.5</v>
      </c>
      <c r="L926" s="9"/>
    </row>
    <row r="927" spans="1:12" x14ac:dyDescent="0.25">
      <c r="A927">
        <v>560115</v>
      </c>
      <c r="B927" s="7" t="e">
        <f t="array" ref="B927">MAX(IF( [1]!tabla1[ACT_ID] = A927, [1]!tabla1[max_carga]))</f>
        <v>#REF!</v>
      </c>
      <c r="C927" s="7" t="e">
        <f t="array" ref="C927">AVERAGE(IF( [1]!tabla1[ACT_ID] = A927, [1]!tabla1[NIVEL]))</f>
        <v>#REF!</v>
      </c>
      <c r="D927" s="7" t="e">
        <f t="array" ref="D927">MEDIAN(IF( [1]!tabla1[ACT_ID] = A927, [1]!tabla1[NIVEL]))</f>
        <v>#REF!</v>
      </c>
      <c r="E927" s="7" t="e">
        <f t="array" ref="E927">STDEV(IF( [1]!tabla1[ACT_ID] = A927, [1]!tabla1[NIVEL]))</f>
        <v>#REF!</v>
      </c>
      <c r="F927" s="8" t="e">
        <f t="array" ref="F927">AVERAGE(IF( [1]!tabla1[ACT_ID] = A927, [1]!tabla1[NO_UTILIZADO]))</f>
        <v>#REF!</v>
      </c>
      <c r="G927">
        <f t="array" ref="G927">COUNT(IF( [1]!tabla1[ACT_ID] = A927, [1]!tabla1[FECHA_DESPACHO]))</f>
        <v>0</v>
      </c>
      <c r="H927" s="2" t="e">
        <f t="shared" si="42"/>
        <v>#REF!</v>
      </c>
      <c r="I927" s="7" t="e">
        <f t="shared" si="43"/>
        <v>#REF!</v>
      </c>
      <c r="J927" s="7" t="e">
        <f t="shared" si="44"/>
        <v>#REF!</v>
      </c>
      <c r="K927" s="9">
        <v>0.5</v>
      </c>
      <c r="L927" s="9"/>
    </row>
    <row r="928" spans="1:12" x14ac:dyDescent="0.25">
      <c r="A928">
        <v>560116</v>
      </c>
      <c r="B928" s="7" t="e">
        <f t="array" ref="B928">MAX(IF( [1]!tabla1[ACT_ID] = A928, [1]!tabla1[max_carga]))</f>
        <v>#REF!</v>
      </c>
      <c r="C928" s="7" t="e">
        <f t="array" ref="C928">AVERAGE(IF( [1]!tabla1[ACT_ID] = A928, [1]!tabla1[NIVEL]))</f>
        <v>#REF!</v>
      </c>
      <c r="D928" s="7" t="e">
        <f t="array" ref="D928">MEDIAN(IF( [1]!tabla1[ACT_ID] = A928, [1]!tabla1[NIVEL]))</f>
        <v>#REF!</v>
      </c>
      <c r="E928" s="7" t="e">
        <f t="array" ref="E928">STDEV(IF( [1]!tabla1[ACT_ID] = A928, [1]!tabla1[NIVEL]))</f>
        <v>#REF!</v>
      </c>
      <c r="F928" s="8" t="e">
        <f t="array" ref="F928">AVERAGE(IF( [1]!tabla1[ACT_ID] = A928, [1]!tabla1[NO_UTILIZADO]))</f>
        <v>#REF!</v>
      </c>
      <c r="G928">
        <f t="array" ref="G928">COUNT(IF( [1]!tabla1[ACT_ID] = A928, [1]!tabla1[FECHA_DESPACHO]))</f>
        <v>0</v>
      </c>
      <c r="H928" s="2" t="e">
        <f t="shared" si="42"/>
        <v>#REF!</v>
      </c>
      <c r="I928" s="7" t="e">
        <f t="shared" si="43"/>
        <v>#REF!</v>
      </c>
      <c r="J928" s="7" t="e">
        <f t="shared" si="44"/>
        <v>#REF!</v>
      </c>
      <c r="K928" s="9">
        <v>0.5</v>
      </c>
      <c r="L928" s="9"/>
    </row>
    <row r="929" spans="1:12" x14ac:dyDescent="0.25">
      <c r="A929">
        <v>560117</v>
      </c>
      <c r="B929" s="7" t="e">
        <f t="array" ref="B929">MAX(IF( [1]!tabla1[ACT_ID] = A929, [1]!tabla1[max_carga]))</f>
        <v>#REF!</v>
      </c>
      <c r="C929" s="7" t="e">
        <f t="array" ref="C929">AVERAGE(IF( [1]!tabla1[ACT_ID] = A929, [1]!tabla1[NIVEL]))</f>
        <v>#REF!</v>
      </c>
      <c r="D929" s="7" t="e">
        <f t="array" ref="D929">MEDIAN(IF( [1]!tabla1[ACT_ID] = A929, [1]!tabla1[NIVEL]))</f>
        <v>#REF!</v>
      </c>
      <c r="E929" s="7" t="e">
        <f t="array" ref="E929">STDEV(IF( [1]!tabla1[ACT_ID] = A929, [1]!tabla1[NIVEL]))</f>
        <v>#REF!</v>
      </c>
      <c r="F929" s="8" t="e">
        <f t="array" ref="F929">AVERAGE(IF( [1]!tabla1[ACT_ID] = A929, [1]!tabla1[NO_UTILIZADO]))</f>
        <v>#REF!</v>
      </c>
      <c r="G929">
        <f t="array" ref="G929">COUNT(IF( [1]!tabla1[ACT_ID] = A929, [1]!tabla1[FECHA_DESPACHO]))</f>
        <v>0</v>
      </c>
      <c r="H929" s="2" t="e">
        <f t="shared" si="42"/>
        <v>#REF!</v>
      </c>
      <c r="I929" s="7" t="e">
        <f t="shared" si="43"/>
        <v>#REF!</v>
      </c>
      <c r="J929" s="7" t="e">
        <f t="shared" si="44"/>
        <v>#REF!</v>
      </c>
      <c r="K929" s="9">
        <v>0.5</v>
      </c>
      <c r="L929" s="9"/>
    </row>
    <row r="930" spans="1:12" x14ac:dyDescent="0.25">
      <c r="A930">
        <v>560118</v>
      </c>
      <c r="B930" s="7" t="e">
        <f t="array" ref="B930">MAX(IF( [1]!tabla1[ACT_ID] = A930, [1]!tabla1[max_carga]))</f>
        <v>#REF!</v>
      </c>
      <c r="C930" s="7" t="e">
        <f t="array" ref="C930">AVERAGE(IF( [1]!tabla1[ACT_ID] = A930, [1]!tabla1[NIVEL]))</f>
        <v>#REF!</v>
      </c>
      <c r="D930" s="7" t="e">
        <f t="array" ref="D930">MEDIAN(IF( [1]!tabla1[ACT_ID] = A930, [1]!tabla1[NIVEL]))</f>
        <v>#REF!</v>
      </c>
      <c r="E930" s="7" t="e">
        <f t="array" ref="E930">STDEV(IF( [1]!tabla1[ACT_ID] = A930, [1]!tabla1[NIVEL]))</f>
        <v>#REF!</v>
      </c>
      <c r="F930" s="8" t="e">
        <f t="array" ref="F930">AVERAGE(IF( [1]!tabla1[ACT_ID] = A930, [1]!tabla1[NO_UTILIZADO]))</f>
        <v>#REF!</v>
      </c>
      <c r="G930">
        <f t="array" ref="G930">COUNT(IF( [1]!tabla1[ACT_ID] = A930, [1]!tabla1[FECHA_DESPACHO]))</f>
        <v>0</v>
      </c>
      <c r="H930" s="2" t="e">
        <f t="shared" si="42"/>
        <v>#REF!</v>
      </c>
      <c r="I930" s="7" t="e">
        <f t="shared" si="43"/>
        <v>#REF!</v>
      </c>
      <c r="J930" s="7" t="e">
        <f t="shared" si="44"/>
        <v>#REF!</v>
      </c>
      <c r="K930" s="9">
        <v>0.5</v>
      </c>
      <c r="L930" s="9"/>
    </row>
    <row r="931" spans="1:12" x14ac:dyDescent="0.25">
      <c r="A931">
        <v>560120</v>
      </c>
      <c r="B931" s="7" t="e">
        <f t="array" ref="B931">MAX(IF( [1]!tabla1[ACT_ID] = A931, [1]!tabla1[max_carga]))</f>
        <v>#REF!</v>
      </c>
      <c r="C931" s="7" t="e">
        <f t="array" ref="C931">AVERAGE(IF( [1]!tabla1[ACT_ID] = A931, [1]!tabla1[NIVEL]))</f>
        <v>#REF!</v>
      </c>
      <c r="D931" s="7" t="e">
        <f t="array" ref="D931">MEDIAN(IF( [1]!tabla1[ACT_ID] = A931, [1]!tabla1[NIVEL]))</f>
        <v>#REF!</v>
      </c>
      <c r="E931" s="7" t="e">
        <f t="array" ref="E931">STDEV(IF( [1]!tabla1[ACT_ID] = A931, [1]!tabla1[NIVEL]))</f>
        <v>#REF!</v>
      </c>
      <c r="F931" s="8" t="e">
        <f t="array" ref="F931">AVERAGE(IF( [1]!tabla1[ACT_ID] = A931, [1]!tabla1[NO_UTILIZADO]))</f>
        <v>#REF!</v>
      </c>
      <c r="G931">
        <f t="array" ref="G931">COUNT(IF( [1]!tabla1[ACT_ID] = A931, [1]!tabla1[FECHA_DESPACHO]))</f>
        <v>0</v>
      </c>
      <c r="H931" s="2" t="e">
        <f t="shared" si="42"/>
        <v>#REF!</v>
      </c>
      <c r="I931" s="7" t="e">
        <f t="shared" si="43"/>
        <v>#REF!</v>
      </c>
      <c r="J931" s="7" t="e">
        <f t="shared" si="44"/>
        <v>#REF!</v>
      </c>
      <c r="K931" s="9">
        <v>0.5</v>
      </c>
      <c r="L931" s="9"/>
    </row>
    <row r="932" spans="1:12" x14ac:dyDescent="0.25">
      <c r="A932">
        <v>560124</v>
      </c>
      <c r="B932" s="7" t="e">
        <f t="array" ref="B932">MAX(IF( [1]!tabla1[ACT_ID] = A932, [1]!tabla1[max_carga]))</f>
        <v>#REF!</v>
      </c>
      <c r="C932" s="7" t="e">
        <f t="array" ref="C932">AVERAGE(IF( [1]!tabla1[ACT_ID] = A932, [1]!tabla1[NIVEL]))</f>
        <v>#REF!</v>
      </c>
      <c r="D932" s="7" t="e">
        <f t="array" ref="D932">MEDIAN(IF( [1]!tabla1[ACT_ID] = A932, [1]!tabla1[NIVEL]))</f>
        <v>#REF!</v>
      </c>
      <c r="E932" s="7" t="e">
        <f t="array" ref="E932">STDEV(IF( [1]!tabla1[ACT_ID] = A932, [1]!tabla1[NIVEL]))</f>
        <v>#REF!</v>
      </c>
      <c r="F932" s="8" t="e">
        <f t="array" ref="F932">AVERAGE(IF( [1]!tabla1[ACT_ID] = A932, [1]!tabla1[NO_UTILIZADO]))</f>
        <v>#REF!</v>
      </c>
      <c r="G932">
        <f t="array" ref="G932">COUNT(IF( [1]!tabla1[ACT_ID] = A932, [1]!tabla1[FECHA_DESPACHO]))</f>
        <v>0</v>
      </c>
      <c r="H932" s="2" t="e">
        <f t="shared" si="42"/>
        <v>#REF!</v>
      </c>
      <c r="I932" s="7" t="e">
        <f t="shared" si="43"/>
        <v>#REF!</v>
      </c>
      <c r="J932" s="7" t="e">
        <f t="shared" si="44"/>
        <v>#REF!</v>
      </c>
      <c r="K932" s="9">
        <v>0.5</v>
      </c>
      <c r="L932" s="9"/>
    </row>
    <row r="933" spans="1:12" x14ac:dyDescent="0.25">
      <c r="A933">
        <v>560125</v>
      </c>
      <c r="B933" s="7" t="e">
        <f t="array" ref="B933">MAX(IF( [1]!tabla1[ACT_ID] = A933, [1]!tabla1[max_carga]))</f>
        <v>#REF!</v>
      </c>
      <c r="C933" s="7" t="e">
        <f t="array" ref="C933">AVERAGE(IF( [1]!tabla1[ACT_ID] = A933, [1]!tabla1[NIVEL]))</f>
        <v>#REF!</v>
      </c>
      <c r="D933" s="7" t="e">
        <f t="array" ref="D933">MEDIAN(IF( [1]!tabla1[ACT_ID] = A933, [1]!tabla1[NIVEL]))</f>
        <v>#REF!</v>
      </c>
      <c r="E933" s="7" t="e">
        <f t="array" ref="E933">STDEV(IF( [1]!tabla1[ACT_ID] = A933, [1]!tabla1[NIVEL]))</f>
        <v>#REF!</v>
      </c>
      <c r="F933" s="8" t="e">
        <f t="array" ref="F933">AVERAGE(IF( [1]!tabla1[ACT_ID] = A933, [1]!tabla1[NO_UTILIZADO]))</f>
        <v>#REF!</v>
      </c>
      <c r="G933">
        <f t="array" ref="G933">COUNT(IF( [1]!tabla1[ACT_ID] = A933, [1]!tabla1[FECHA_DESPACHO]))</f>
        <v>0</v>
      </c>
      <c r="H933" s="2" t="e">
        <f t="shared" si="42"/>
        <v>#REF!</v>
      </c>
      <c r="I933" s="7" t="e">
        <f t="shared" si="43"/>
        <v>#REF!</v>
      </c>
      <c r="J933" s="7" t="e">
        <f t="shared" si="44"/>
        <v>#REF!</v>
      </c>
      <c r="K933" s="9">
        <v>0.5</v>
      </c>
      <c r="L933" s="9"/>
    </row>
    <row r="934" spans="1:12" x14ac:dyDescent="0.25">
      <c r="A934">
        <v>560126</v>
      </c>
      <c r="B934" s="7" t="e">
        <f t="array" ref="B934">MAX(IF( [1]!tabla1[ACT_ID] = A934, [1]!tabla1[max_carga]))</f>
        <v>#REF!</v>
      </c>
      <c r="C934" s="7" t="e">
        <f t="array" ref="C934">AVERAGE(IF( [1]!tabla1[ACT_ID] = A934, [1]!tabla1[NIVEL]))</f>
        <v>#REF!</v>
      </c>
      <c r="D934" s="7" t="e">
        <f t="array" ref="D934">MEDIAN(IF( [1]!tabla1[ACT_ID] = A934, [1]!tabla1[NIVEL]))</f>
        <v>#REF!</v>
      </c>
      <c r="E934" s="7" t="e">
        <f t="array" ref="E934">STDEV(IF( [1]!tabla1[ACT_ID] = A934, [1]!tabla1[NIVEL]))</f>
        <v>#REF!</v>
      </c>
      <c r="F934" s="8" t="e">
        <f t="array" ref="F934">AVERAGE(IF( [1]!tabla1[ACT_ID] = A934, [1]!tabla1[NO_UTILIZADO]))</f>
        <v>#REF!</v>
      </c>
      <c r="G934">
        <f t="array" ref="G934">COUNT(IF( [1]!tabla1[ACT_ID] = A934, [1]!tabla1[FECHA_DESPACHO]))</f>
        <v>0</v>
      </c>
      <c r="H934" s="2" t="e">
        <f t="shared" si="42"/>
        <v>#REF!</v>
      </c>
      <c r="I934" s="7" t="e">
        <f t="shared" si="43"/>
        <v>#REF!</v>
      </c>
      <c r="J934" s="7" t="e">
        <f t="shared" si="44"/>
        <v>#REF!</v>
      </c>
      <c r="K934" s="9">
        <v>0.5</v>
      </c>
      <c r="L934" s="9"/>
    </row>
    <row r="935" spans="1:12" x14ac:dyDescent="0.25">
      <c r="A935">
        <v>560127</v>
      </c>
      <c r="B935" s="7" t="e">
        <f t="array" ref="B935">MAX(IF( [1]!tabla1[ACT_ID] = A935, [1]!tabla1[max_carga]))</f>
        <v>#REF!</v>
      </c>
      <c r="C935" s="7" t="e">
        <f t="array" ref="C935">AVERAGE(IF( [1]!tabla1[ACT_ID] = A935, [1]!tabla1[NIVEL]))</f>
        <v>#REF!</v>
      </c>
      <c r="D935" s="7" t="e">
        <f t="array" ref="D935">MEDIAN(IF( [1]!tabla1[ACT_ID] = A935, [1]!tabla1[NIVEL]))</f>
        <v>#REF!</v>
      </c>
      <c r="E935" s="7" t="e">
        <f t="array" ref="E935">STDEV(IF( [1]!tabla1[ACT_ID] = A935, [1]!tabla1[NIVEL]))</f>
        <v>#REF!</v>
      </c>
      <c r="F935" s="8" t="e">
        <f t="array" ref="F935">AVERAGE(IF( [1]!tabla1[ACT_ID] = A935, [1]!tabla1[NO_UTILIZADO]))</f>
        <v>#REF!</v>
      </c>
      <c r="G935">
        <f t="array" ref="G935">COUNT(IF( [1]!tabla1[ACT_ID] = A935, [1]!tabla1[FECHA_DESPACHO]))</f>
        <v>0</v>
      </c>
      <c r="H935" s="2" t="e">
        <f t="shared" si="42"/>
        <v>#REF!</v>
      </c>
      <c r="I935" s="7" t="e">
        <f t="shared" si="43"/>
        <v>#REF!</v>
      </c>
      <c r="J935" s="7" t="e">
        <f t="shared" si="44"/>
        <v>#REF!</v>
      </c>
      <c r="K935" s="9">
        <v>0.5</v>
      </c>
      <c r="L935" s="9"/>
    </row>
    <row r="936" spans="1:12" x14ac:dyDescent="0.25">
      <c r="A936">
        <v>560128</v>
      </c>
      <c r="B936" s="7" t="e">
        <f t="array" ref="B936">MAX(IF( [1]!tabla1[ACT_ID] = A936, [1]!tabla1[max_carga]))</f>
        <v>#REF!</v>
      </c>
      <c r="C936" s="7" t="e">
        <f t="array" ref="C936">AVERAGE(IF( [1]!tabla1[ACT_ID] = A936, [1]!tabla1[NIVEL]))</f>
        <v>#REF!</v>
      </c>
      <c r="D936" s="7" t="e">
        <f t="array" ref="D936">MEDIAN(IF( [1]!tabla1[ACT_ID] = A936, [1]!tabla1[NIVEL]))</f>
        <v>#REF!</v>
      </c>
      <c r="E936" s="7" t="e">
        <f t="array" ref="E936">STDEV(IF( [1]!tabla1[ACT_ID] = A936, [1]!tabla1[NIVEL]))</f>
        <v>#REF!</v>
      </c>
      <c r="F936" s="8" t="e">
        <f t="array" ref="F936">AVERAGE(IF( [1]!tabla1[ACT_ID] = A936, [1]!tabla1[NO_UTILIZADO]))</f>
        <v>#REF!</v>
      </c>
      <c r="G936">
        <f t="array" ref="G936">COUNT(IF( [1]!tabla1[ACT_ID] = A936, [1]!tabla1[FECHA_DESPACHO]))</f>
        <v>0</v>
      </c>
      <c r="H936" s="2" t="e">
        <f t="shared" si="42"/>
        <v>#REF!</v>
      </c>
      <c r="I936" s="7" t="e">
        <f t="shared" si="43"/>
        <v>#REF!</v>
      </c>
      <c r="J936" s="7" t="e">
        <f t="shared" si="44"/>
        <v>#REF!</v>
      </c>
      <c r="K936" s="9">
        <v>0.5</v>
      </c>
      <c r="L936" s="9"/>
    </row>
    <row r="937" spans="1:12" x14ac:dyDescent="0.25">
      <c r="A937">
        <v>560129</v>
      </c>
      <c r="B937" s="7" t="e">
        <f t="array" ref="B937">MAX(IF( [1]!tabla1[ACT_ID] = A937, [1]!tabla1[max_carga]))</f>
        <v>#REF!</v>
      </c>
      <c r="C937" s="7" t="e">
        <f t="array" ref="C937">AVERAGE(IF( [1]!tabla1[ACT_ID] = A937, [1]!tabla1[NIVEL]))</f>
        <v>#REF!</v>
      </c>
      <c r="D937" s="7" t="e">
        <f t="array" ref="D937">MEDIAN(IF( [1]!tabla1[ACT_ID] = A937, [1]!tabla1[NIVEL]))</f>
        <v>#REF!</v>
      </c>
      <c r="E937" s="7" t="e">
        <f t="array" ref="E937">STDEV(IF( [1]!tabla1[ACT_ID] = A937, [1]!tabla1[NIVEL]))</f>
        <v>#REF!</v>
      </c>
      <c r="F937" s="8" t="e">
        <f t="array" ref="F937">AVERAGE(IF( [1]!tabla1[ACT_ID] = A937, [1]!tabla1[NO_UTILIZADO]))</f>
        <v>#REF!</v>
      </c>
      <c r="G937">
        <f t="array" ref="G937">COUNT(IF( [1]!tabla1[ACT_ID] = A937, [1]!tabla1[FECHA_DESPACHO]))</f>
        <v>0</v>
      </c>
      <c r="H937" s="2" t="e">
        <f t="shared" si="42"/>
        <v>#REF!</v>
      </c>
      <c r="I937" s="7" t="e">
        <f t="shared" si="43"/>
        <v>#REF!</v>
      </c>
      <c r="J937" s="7" t="e">
        <f t="shared" si="44"/>
        <v>#REF!</v>
      </c>
      <c r="K937" s="9">
        <v>0.5</v>
      </c>
      <c r="L937" s="9"/>
    </row>
    <row r="938" spans="1:12" x14ac:dyDescent="0.25">
      <c r="A938">
        <v>560130</v>
      </c>
      <c r="B938" s="7" t="e">
        <f t="array" ref="B938">MAX(IF( [1]!tabla1[ACT_ID] = A938, [1]!tabla1[max_carga]))</f>
        <v>#REF!</v>
      </c>
      <c r="C938" s="7" t="e">
        <f t="array" ref="C938">AVERAGE(IF( [1]!tabla1[ACT_ID] = A938, [1]!tabla1[NIVEL]))</f>
        <v>#REF!</v>
      </c>
      <c r="D938" s="7" t="e">
        <f t="array" ref="D938">MEDIAN(IF( [1]!tabla1[ACT_ID] = A938, [1]!tabla1[NIVEL]))</f>
        <v>#REF!</v>
      </c>
      <c r="E938" s="7" t="e">
        <f t="array" ref="E938">STDEV(IF( [1]!tabla1[ACT_ID] = A938, [1]!tabla1[NIVEL]))</f>
        <v>#REF!</v>
      </c>
      <c r="F938" s="8" t="e">
        <f t="array" ref="F938">AVERAGE(IF( [1]!tabla1[ACT_ID] = A938, [1]!tabla1[NO_UTILIZADO]))</f>
        <v>#REF!</v>
      </c>
      <c r="G938">
        <f t="array" ref="G938">COUNT(IF( [1]!tabla1[ACT_ID] = A938, [1]!tabla1[FECHA_DESPACHO]))</f>
        <v>0</v>
      </c>
      <c r="H938" s="2" t="e">
        <f t="shared" si="42"/>
        <v>#REF!</v>
      </c>
      <c r="I938" s="7" t="e">
        <f t="shared" si="43"/>
        <v>#REF!</v>
      </c>
      <c r="J938" s="7" t="e">
        <f t="shared" si="44"/>
        <v>#REF!</v>
      </c>
      <c r="K938" s="9">
        <v>0.5</v>
      </c>
      <c r="L938" s="9"/>
    </row>
    <row r="939" spans="1:12" x14ac:dyDescent="0.25">
      <c r="A939">
        <v>560131</v>
      </c>
      <c r="B939" s="7" t="e">
        <f t="array" ref="B939">MAX(IF( [1]!tabla1[ACT_ID] = A939, [1]!tabla1[max_carga]))</f>
        <v>#REF!</v>
      </c>
      <c r="C939" s="7" t="e">
        <f t="array" ref="C939">AVERAGE(IF( [1]!tabla1[ACT_ID] = A939, [1]!tabla1[NIVEL]))</f>
        <v>#REF!</v>
      </c>
      <c r="D939" s="7" t="e">
        <f t="array" ref="D939">MEDIAN(IF( [1]!tabla1[ACT_ID] = A939, [1]!tabla1[NIVEL]))</f>
        <v>#REF!</v>
      </c>
      <c r="E939" s="7" t="e">
        <f t="array" ref="E939">STDEV(IF( [1]!tabla1[ACT_ID] = A939, [1]!tabla1[NIVEL]))</f>
        <v>#REF!</v>
      </c>
      <c r="F939" s="8" t="e">
        <f t="array" ref="F939">AVERAGE(IF( [1]!tabla1[ACT_ID] = A939, [1]!tabla1[NO_UTILIZADO]))</f>
        <v>#REF!</v>
      </c>
      <c r="G939">
        <f t="array" ref="G939">COUNT(IF( [1]!tabla1[ACT_ID] = A939, [1]!tabla1[FECHA_DESPACHO]))</f>
        <v>0</v>
      </c>
      <c r="H939" s="2" t="e">
        <f t="shared" si="42"/>
        <v>#REF!</v>
      </c>
      <c r="I939" s="7" t="e">
        <f t="shared" si="43"/>
        <v>#REF!</v>
      </c>
      <c r="J939" s="7" t="e">
        <f t="shared" si="44"/>
        <v>#REF!</v>
      </c>
      <c r="K939" s="9">
        <v>0.5</v>
      </c>
      <c r="L939" s="9"/>
    </row>
    <row r="940" spans="1:12" x14ac:dyDescent="0.25">
      <c r="A940">
        <v>560132</v>
      </c>
      <c r="B940" s="7" t="e">
        <f t="array" ref="B940">MAX(IF( [1]!tabla1[ACT_ID] = A940, [1]!tabla1[max_carga]))</f>
        <v>#REF!</v>
      </c>
      <c r="C940" s="7" t="e">
        <f t="array" ref="C940">AVERAGE(IF( [1]!tabla1[ACT_ID] = A940, [1]!tabla1[NIVEL]))</f>
        <v>#REF!</v>
      </c>
      <c r="D940" s="7" t="e">
        <f t="array" ref="D940">MEDIAN(IF( [1]!tabla1[ACT_ID] = A940, [1]!tabla1[NIVEL]))</f>
        <v>#REF!</v>
      </c>
      <c r="E940" s="7" t="e">
        <f t="array" ref="E940">STDEV(IF( [1]!tabla1[ACT_ID] = A940, [1]!tabla1[NIVEL]))</f>
        <v>#REF!</v>
      </c>
      <c r="F940" s="8" t="e">
        <f t="array" ref="F940">AVERAGE(IF( [1]!tabla1[ACT_ID] = A940, [1]!tabla1[NO_UTILIZADO]))</f>
        <v>#REF!</v>
      </c>
      <c r="G940">
        <f t="array" ref="G940">COUNT(IF( [1]!tabla1[ACT_ID] = A940, [1]!tabla1[FECHA_DESPACHO]))</f>
        <v>0</v>
      </c>
      <c r="H940" s="2" t="e">
        <f t="shared" si="42"/>
        <v>#REF!</v>
      </c>
      <c r="I940" s="7" t="e">
        <f t="shared" si="43"/>
        <v>#REF!</v>
      </c>
      <c r="J940" s="7" t="e">
        <f t="shared" si="44"/>
        <v>#REF!</v>
      </c>
      <c r="K940" s="9">
        <v>0.5</v>
      </c>
      <c r="L940" s="9"/>
    </row>
    <row r="941" spans="1:12" x14ac:dyDescent="0.25">
      <c r="A941">
        <v>560133</v>
      </c>
      <c r="B941" s="7" t="e">
        <f t="array" ref="B941">MAX(IF( [1]!tabla1[ACT_ID] = A941, [1]!tabla1[max_carga]))</f>
        <v>#REF!</v>
      </c>
      <c r="C941" s="7" t="e">
        <f t="array" ref="C941">AVERAGE(IF( [1]!tabla1[ACT_ID] = A941, [1]!tabla1[NIVEL]))</f>
        <v>#REF!</v>
      </c>
      <c r="D941" s="7" t="e">
        <f t="array" ref="D941">MEDIAN(IF( [1]!tabla1[ACT_ID] = A941, [1]!tabla1[NIVEL]))</f>
        <v>#REF!</v>
      </c>
      <c r="E941" s="7" t="e">
        <f t="array" ref="E941">STDEV(IF( [1]!tabla1[ACT_ID] = A941, [1]!tabla1[NIVEL]))</f>
        <v>#REF!</v>
      </c>
      <c r="F941" s="8" t="e">
        <f t="array" ref="F941">AVERAGE(IF( [1]!tabla1[ACT_ID] = A941, [1]!tabla1[NO_UTILIZADO]))</f>
        <v>#REF!</v>
      </c>
      <c r="G941">
        <f t="array" ref="G941">COUNT(IF( [1]!tabla1[ACT_ID] = A941, [1]!tabla1[FECHA_DESPACHO]))</f>
        <v>0</v>
      </c>
      <c r="H941" s="2" t="e">
        <f t="shared" si="42"/>
        <v>#REF!</v>
      </c>
      <c r="I941" s="7" t="e">
        <f t="shared" si="43"/>
        <v>#REF!</v>
      </c>
      <c r="J941" s="7" t="e">
        <f t="shared" si="44"/>
        <v>#REF!</v>
      </c>
      <c r="K941" s="9">
        <v>0.5</v>
      </c>
      <c r="L941" s="9"/>
    </row>
    <row r="942" spans="1:12" x14ac:dyDescent="0.25">
      <c r="A942">
        <v>560134</v>
      </c>
      <c r="B942" s="7" t="e">
        <f t="array" ref="B942">MAX(IF( [1]!tabla1[ACT_ID] = A942, [1]!tabla1[max_carga]))</f>
        <v>#REF!</v>
      </c>
      <c r="C942" s="7" t="e">
        <f t="array" ref="C942">AVERAGE(IF( [1]!tabla1[ACT_ID] = A942, [1]!tabla1[NIVEL]))</f>
        <v>#REF!</v>
      </c>
      <c r="D942" s="7" t="e">
        <f t="array" ref="D942">MEDIAN(IF( [1]!tabla1[ACT_ID] = A942, [1]!tabla1[NIVEL]))</f>
        <v>#REF!</v>
      </c>
      <c r="E942" s="7" t="e">
        <f t="array" ref="E942">STDEV(IF( [1]!tabla1[ACT_ID] = A942, [1]!tabla1[NIVEL]))</f>
        <v>#REF!</v>
      </c>
      <c r="F942" s="8" t="e">
        <f t="array" ref="F942">AVERAGE(IF( [1]!tabla1[ACT_ID] = A942, [1]!tabla1[NO_UTILIZADO]))</f>
        <v>#REF!</v>
      </c>
      <c r="G942">
        <f t="array" ref="G942">COUNT(IF( [1]!tabla1[ACT_ID] = A942, [1]!tabla1[FECHA_DESPACHO]))</f>
        <v>0</v>
      </c>
      <c r="H942" s="2" t="e">
        <f t="shared" si="42"/>
        <v>#REF!</v>
      </c>
      <c r="I942" s="7" t="e">
        <f t="shared" si="43"/>
        <v>#REF!</v>
      </c>
      <c r="J942" s="7" t="e">
        <f t="shared" si="44"/>
        <v>#REF!</v>
      </c>
      <c r="K942" s="9">
        <v>0.5</v>
      </c>
      <c r="L942" s="9"/>
    </row>
    <row r="943" spans="1:12" x14ac:dyDescent="0.25">
      <c r="A943">
        <v>560135</v>
      </c>
      <c r="B943" s="7" t="e">
        <f t="array" ref="B943">MAX(IF( [1]!tabla1[ACT_ID] = A943, [1]!tabla1[max_carga]))</f>
        <v>#REF!</v>
      </c>
      <c r="C943" s="7" t="e">
        <f t="array" ref="C943">AVERAGE(IF( [1]!tabla1[ACT_ID] = A943, [1]!tabla1[NIVEL]))</f>
        <v>#REF!</v>
      </c>
      <c r="D943" s="7" t="e">
        <f t="array" ref="D943">MEDIAN(IF( [1]!tabla1[ACT_ID] = A943, [1]!tabla1[NIVEL]))</f>
        <v>#REF!</v>
      </c>
      <c r="E943" s="7" t="e">
        <f t="array" ref="E943">STDEV(IF( [1]!tabla1[ACT_ID] = A943, [1]!tabla1[NIVEL]))</f>
        <v>#REF!</v>
      </c>
      <c r="F943" s="8" t="e">
        <f t="array" ref="F943">AVERAGE(IF( [1]!tabla1[ACT_ID] = A943, [1]!tabla1[NO_UTILIZADO]))</f>
        <v>#REF!</v>
      </c>
      <c r="G943">
        <f t="array" ref="G943">COUNT(IF( [1]!tabla1[ACT_ID] = A943, [1]!tabla1[FECHA_DESPACHO]))</f>
        <v>0</v>
      </c>
      <c r="H943" s="2" t="e">
        <f t="shared" si="42"/>
        <v>#REF!</v>
      </c>
      <c r="I943" s="7" t="e">
        <f t="shared" si="43"/>
        <v>#REF!</v>
      </c>
      <c r="J943" s="7" t="e">
        <f t="shared" si="44"/>
        <v>#REF!</v>
      </c>
      <c r="K943" s="9">
        <v>0.5</v>
      </c>
      <c r="L943" s="9"/>
    </row>
    <row r="944" spans="1:12" x14ac:dyDescent="0.25">
      <c r="A944">
        <v>560136</v>
      </c>
      <c r="B944" s="7" t="e">
        <f t="array" ref="B944">MAX(IF( [1]!tabla1[ACT_ID] = A944, [1]!tabla1[max_carga]))</f>
        <v>#REF!</v>
      </c>
      <c r="C944" s="7" t="e">
        <f t="array" ref="C944">AVERAGE(IF( [1]!tabla1[ACT_ID] = A944, [1]!tabla1[NIVEL]))</f>
        <v>#REF!</v>
      </c>
      <c r="D944" s="7" t="e">
        <f t="array" ref="D944">MEDIAN(IF( [1]!tabla1[ACT_ID] = A944, [1]!tabla1[NIVEL]))</f>
        <v>#REF!</v>
      </c>
      <c r="E944" s="7" t="e">
        <f t="array" ref="E944">STDEV(IF( [1]!tabla1[ACT_ID] = A944, [1]!tabla1[NIVEL]))</f>
        <v>#REF!</v>
      </c>
      <c r="F944" s="8" t="e">
        <f t="array" ref="F944">AVERAGE(IF( [1]!tabla1[ACT_ID] = A944, [1]!tabla1[NO_UTILIZADO]))</f>
        <v>#REF!</v>
      </c>
      <c r="G944">
        <f t="array" ref="G944">COUNT(IF( [1]!tabla1[ACT_ID] = A944, [1]!tabla1[FECHA_DESPACHO]))</f>
        <v>0</v>
      </c>
      <c r="H944" s="2" t="e">
        <f t="shared" si="42"/>
        <v>#REF!</v>
      </c>
      <c r="I944" s="7" t="e">
        <f t="shared" si="43"/>
        <v>#REF!</v>
      </c>
      <c r="J944" s="7" t="e">
        <f t="shared" si="44"/>
        <v>#REF!</v>
      </c>
      <c r="K944" s="9">
        <v>0.5</v>
      </c>
      <c r="L944" s="9"/>
    </row>
    <row r="945" spans="1:12" x14ac:dyDescent="0.25">
      <c r="A945">
        <v>560137</v>
      </c>
      <c r="B945" s="7" t="e">
        <f t="array" ref="B945">MAX(IF( [1]!tabla1[ACT_ID] = A945, [1]!tabla1[max_carga]))</f>
        <v>#REF!</v>
      </c>
      <c r="C945" s="7" t="e">
        <f t="array" ref="C945">AVERAGE(IF( [1]!tabla1[ACT_ID] = A945, [1]!tabla1[NIVEL]))</f>
        <v>#REF!</v>
      </c>
      <c r="D945" s="7" t="e">
        <f t="array" ref="D945">MEDIAN(IF( [1]!tabla1[ACT_ID] = A945, [1]!tabla1[NIVEL]))</f>
        <v>#REF!</v>
      </c>
      <c r="E945" s="7" t="e">
        <f t="array" ref="E945">STDEV(IF( [1]!tabla1[ACT_ID] = A945, [1]!tabla1[NIVEL]))</f>
        <v>#REF!</v>
      </c>
      <c r="F945" s="8" t="e">
        <f t="array" ref="F945">AVERAGE(IF( [1]!tabla1[ACT_ID] = A945, [1]!tabla1[NO_UTILIZADO]))</f>
        <v>#REF!</v>
      </c>
      <c r="G945">
        <f t="array" ref="G945">COUNT(IF( [1]!tabla1[ACT_ID] = A945, [1]!tabla1[FECHA_DESPACHO]))</f>
        <v>0</v>
      </c>
      <c r="H945" s="2" t="e">
        <f t="shared" si="42"/>
        <v>#REF!</v>
      </c>
      <c r="I945" s="7" t="e">
        <f t="shared" si="43"/>
        <v>#REF!</v>
      </c>
      <c r="J945" s="7" t="e">
        <f t="shared" si="44"/>
        <v>#REF!</v>
      </c>
      <c r="K945" s="9">
        <v>0.5</v>
      </c>
      <c r="L945" s="9"/>
    </row>
    <row r="946" spans="1:12" x14ac:dyDescent="0.25">
      <c r="A946">
        <v>560138</v>
      </c>
      <c r="B946" s="7" t="e">
        <f t="array" ref="B946">MAX(IF( [1]!tabla1[ACT_ID] = A946, [1]!tabla1[max_carga]))</f>
        <v>#REF!</v>
      </c>
      <c r="C946" s="7" t="e">
        <f t="array" ref="C946">AVERAGE(IF( [1]!tabla1[ACT_ID] = A946, [1]!tabla1[NIVEL]))</f>
        <v>#REF!</v>
      </c>
      <c r="D946" s="7" t="e">
        <f t="array" ref="D946">MEDIAN(IF( [1]!tabla1[ACT_ID] = A946, [1]!tabla1[NIVEL]))</f>
        <v>#REF!</v>
      </c>
      <c r="E946" s="7" t="e">
        <f t="array" ref="E946">STDEV(IF( [1]!tabla1[ACT_ID] = A946, [1]!tabla1[NIVEL]))</f>
        <v>#REF!</v>
      </c>
      <c r="F946" s="8" t="e">
        <f t="array" ref="F946">AVERAGE(IF( [1]!tabla1[ACT_ID] = A946, [1]!tabla1[NO_UTILIZADO]))</f>
        <v>#REF!</v>
      </c>
      <c r="G946">
        <f t="array" ref="G946">COUNT(IF( [1]!tabla1[ACT_ID] = A946, [1]!tabla1[FECHA_DESPACHO]))</f>
        <v>0</v>
      </c>
      <c r="H946" s="2" t="e">
        <f t="shared" si="42"/>
        <v>#REF!</v>
      </c>
      <c r="I946" s="7" t="e">
        <f t="shared" si="43"/>
        <v>#REF!</v>
      </c>
      <c r="J946" s="7" t="e">
        <f t="shared" si="44"/>
        <v>#REF!</v>
      </c>
      <c r="K946" s="9">
        <v>0.5</v>
      </c>
      <c r="L946" s="9"/>
    </row>
    <row r="947" spans="1:12" x14ac:dyDescent="0.25">
      <c r="A947">
        <v>560139</v>
      </c>
      <c r="B947" s="7" t="e">
        <f t="array" ref="B947">MAX(IF( [1]!tabla1[ACT_ID] = A947, [1]!tabla1[max_carga]))</f>
        <v>#REF!</v>
      </c>
      <c r="C947" s="7" t="e">
        <f t="array" ref="C947">AVERAGE(IF( [1]!tabla1[ACT_ID] = A947, [1]!tabla1[NIVEL]))</f>
        <v>#REF!</v>
      </c>
      <c r="D947" s="7" t="e">
        <f t="array" ref="D947">MEDIAN(IF( [1]!tabla1[ACT_ID] = A947, [1]!tabla1[NIVEL]))</f>
        <v>#REF!</v>
      </c>
      <c r="E947" s="7" t="e">
        <f t="array" ref="E947">STDEV(IF( [1]!tabla1[ACT_ID] = A947, [1]!tabla1[NIVEL]))</f>
        <v>#REF!</v>
      </c>
      <c r="F947" s="8" t="e">
        <f t="array" ref="F947">AVERAGE(IF( [1]!tabla1[ACT_ID] = A947, [1]!tabla1[NO_UTILIZADO]))</f>
        <v>#REF!</v>
      </c>
      <c r="G947">
        <f t="array" ref="G947">COUNT(IF( [1]!tabla1[ACT_ID] = A947, [1]!tabla1[FECHA_DESPACHO]))</f>
        <v>0</v>
      </c>
      <c r="H947" s="2" t="e">
        <f t="shared" si="42"/>
        <v>#REF!</v>
      </c>
      <c r="I947" s="7" t="e">
        <f t="shared" si="43"/>
        <v>#REF!</v>
      </c>
      <c r="J947" s="7" t="e">
        <f t="shared" si="44"/>
        <v>#REF!</v>
      </c>
      <c r="K947" s="9">
        <v>0.5</v>
      </c>
      <c r="L947" s="9"/>
    </row>
    <row r="948" spans="1:12" x14ac:dyDescent="0.25">
      <c r="A948">
        <v>560140</v>
      </c>
      <c r="B948" s="7" t="e">
        <f t="array" ref="B948">MAX(IF( [1]!tabla1[ACT_ID] = A948, [1]!tabla1[max_carga]))</f>
        <v>#REF!</v>
      </c>
      <c r="C948" s="7" t="e">
        <f t="array" ref="C948">AVERAGE(IF( [1]!tabla1[ACT_ID] = A948, [1]!tabla1[NIVEL]))</f>
        <v>#REF!</v>
      </c>
      <c r="D948" s="7" t="e">
        <f t="array" ref="D948">MEDIAN(IF( [1]!tabla1[ACT_ID] = A948, [1]!tabla1[NIVEL]))</f>
        <v>#REF!</v>
      </c>
      <c r="E948" s="7" t="e">
        <f t="array" ref="E948">STDEV(IF( [1]!tabla1[ACT_ID] = A948, [1]!tabla1[NIVEL]))</f>
        <v>#REF!</v>
      </c>
      <c r="F948" s="8" t="e">
        <f t="array" ref="F948">AVERAGE(IF( [1]!tabla1[ACT_ID] = A948, [1]!tabla1[NO_UTILIZADO]))</f>
        <v>#REF!</v>
      </c>
      <c r="G948">
        <f t="array" ref="G948">COUNT(IF( [1]!tabla1[ACT_ID] = A948, [1]!tabla1[FECHA_DESPACHO]))</f>
        <v>0</v>
      </c>
      <c r="H948" s="2" t="e">
        <f t="shared" si="42"/>
        <v>#REF!</v>
      </c>
      <c r="I948" s="7" t="e">
        <f t="shared" si="43"/>
        <v>#REF!</v>
      </c>
      <c r="J948" s="7" t="e">
        <f t="shared" si="44"/>
        <v>#REF!</v>
      </c>
      <c r="K948" s="9">
        <v>0.5</v>
      </c>
      <c r="L948" s="9"/>
    </row>
    <row r="949" spans="1:12" x14ac:dyDescent="0.25">
      <c r="A949">
        <v>560141</v>
      </c>
      <c r="B949" s="7" t="e">
        <f t="array" ref="B949">MAX(IF( [1]!tabla1[ACT_ID] = A949, [1]!tabla1[max_carga]))</f>
        <v>#REF!</v>
      </c>
      <c r="C949" s="7" t="e">
        <f t="array" ref="C949">AVERAGE(IF( [1]!tabla1[ACT_ID] = A949, [1]!tabla1[NIVEL]))</f>
        <v>#REF!</v>
      </c>
      <c r="D949" s="7" t="e">
        <f t="array" ref="D949">MEDIAN(IF( [1]!tabla1[ACT_ID] = A949, [1]!tabla1[NIVEL]))</f>
        <v>#REF!</v>
      </c>
      <c r="E949" s="7" t="e">
        <f t="array" ref="E949">STDEV(IF( [1]!tabla1[ACT_ID] = A949, [1]!tabla1[NIVEL]))</f>
        <v>#REF!</v>
      </c>
      <c r="F949" s="8" t="e">
        <f t="array" ref="F949">AVERAGE(IF( [1]!tabla1[ACT_ID] = A949, [1]!tabla1[NO_UTILIZADO]))</f>
        <v>#REF!</v>
      </c>
      <c r="G949">
        <f t="array" ref="G949">COUNT(IF( [1]!tabla1[ACT_ID] = A949, [1]!tabla1[FECHA_DESPACHO]))</f>
        <v>0</v>
      </c>
      <c r="H949" s="2" t="e">
        <f t="shared" si="42"/>
        <v>#REF!</v>
      </c>
      <c r="I949" s="7" t="e">
        <f t="shared" si="43"/>
        <v>#REF!</v>
      </c>
      <c r="J949" s="7" t="e">
        <f t="shared" si="44"/>
        <v>#REF!</v>
      </c>
      <c r="K949" s="9">
        <v>0.5</v>
      </c>
      <c r="L949" s="9"/>
    </row>
    <row r="950" spans="1:12" x14ac:dyDescent="0.25">
      <c r="A950">
        <v>560142</v>
      </c>
      <c r="B950" s="7" t="e">
        <f t="array" ref="B950">MAX(IF( [1]!tabla1[ACT_ID] = A950, [1]!tabla1[max_carga]))</f>
        <v>#REF!</v>
      </c>
      <c r="C950" s="7" t="e">
        <f t="array" ref="C950">AVERAGE(IF( [1]!tabla1[ACT_ID] = A950, [1]!tabla1[NIVEL]))</f>
        <v>#REF!</v>
      </c>
      <c r="D950" s="7" t="e">
        <f t="array" ref="D950">MEDIAN(IF( [1]!tabla1[ACT_ID] = A950, [1]!tabla1[NIVEL]))</f>
        <v>#REF!</v>
      </c>
      <c r="E950" s="7" t="e">
        <f t="array" ref="E950">STDEV(IF( [1]!tabla1[ACT_ID] = A950, [1]!tabla1[NIVEL]))</f>
        <v>#REF!</v>
      </c>
      <c r="F950" s="8" t="e">
        <f t="array" ref="F950">AVERAGE(IF( [1]!tabla1[ACT_ID] = A950, [1]!tabla1[NO_UTILIZADO]))</f>
        <v>#REF!</v>
      </c>
      <c r="G950">
        <f t="array" ref="G950">COUNT(IF( [1]!tabla1[ACT_ID] = A950, [1]!tabla1[FECHA_DESPACHO]))</f>
        <v>0</v>
      </c>
      <c r="H950" s="2" t="e">
        <f t="shared" si="42"/>
        <v>#REF!</v>
      </c>
      <c r="I950" s="7" t="e">
        <f t="shared" si="43"/>
        <v>#REF!</v>
      </c>
      <c r="J950" s="7" t="e">
        <f t="shared" si="44"/>
        <v>#REF!</v>
      </c>
      <c r="K950" s="9">
        <v>0.5</v>
      </c>
      <c r="L950" s="9"/>
    </row>
    <row r="951" spans="1:12" x14ac:dyDescent="0.25">
      <c r="A951">
        <v>560143</v>
      </c>
      <c r="B951" s="7" t="e">
        <f t="array" ref="B951">MAX(IF( [1]!tabla1[ACT_ID] = A951, [1]!tabla1[max_carga]))</f>
        <v>#REF!</v>
      </c>
      <c r="C951" s="7" t="e">
        <f t="array" ref="C951">AVERAGE(IF( [1]!tabla1[ACT_ID] = A951, [1]!tabla1[NIVEL]))</f>
        <v>#REF!</v>
      </c>
      <c r="D951" s="7" t="e">
        <f t="array" ref="D951">MEDIAN(IF( [1]!tabla1[ACT_ID] = A951, [1]!tabla1[NIVEL]))</f>
        <v>#REF!</v>
      </c>
      <c r="E951" s="7" t="e">
        <f t="array" ref="E951">STDEV(IF( [1]!tabla1[ACT_ID] = A951, [1]!tabla1[NIVEL]))</f>
        <v>#REF!</v>
      </c>
      <c r="F951" s="8" t="e">
        <f t="array" ref="F951">AVERAGE(IF( [1]!tabla1[ACT_ID] = A951, [1]!tabla1[NO_UTILIZADO]))</f>
        <v>#REF!</v>
      </c>
      <c r="G951">
        <f t="array" ref="G951">COUNT(IF( [1]!tabla1[ACT_ID] = A951, [1]!tabla1[FECHA_DESPACHO]))</f>
        <v>0</v>
      </c>
      <c r="H951" s="2" t="e">
        <f t="shared" si="42"/>
        <v>#REF!</v>
      </c>
      <c r="I951" s="7" t="e">
        <f t="shared" si="43"/>
        <v>#REF!</v>
      </c>
      <c r="J951" s="7" t="e">
        <f t="shared" si="44"/>
        <v>#REF!</v>
      </c>
      <c r="K951" s="9">
        <v>0.5</v>
      </c>
      <c r="L951" s="9"/>
    </row>
    <row r="952" spans="1:12" x14ac:dyDescent="0.25">
      <c r="A952">
        <v>560144</v>
      </c>
      <c r="B952" s="7" t="e">
        <f t="array" ref="B952">MAX(IF( [1]!tabla1[ACT_ID] = A952, [1]!tabla1[max_carga]))</f>
        <v>#REF!</v>
      </c>
      <c r="C952" s="7" t="e">
        <f t="array" ref="C952">AVERAGE(IF( [1]!tabla1[ACT_ID] = A952, [1]!tabla1[NIVEL]))</f>
        <v>#REF!</v>
      </c>
      <c r="D952" s="7" t="e">
        <f t="array" ref="D952">MEDIAN(IF( [1]!tabla1[ACT_ID] = A952, [1]!tabla1[NIVEL]))</f>
        <v>#REF!</v>
      </c>
      <c r="E952" s="7" t="e">
        <f t="array" ref="E952">STDEV(IF( [1]!tabla1[ACT_ID] = A952, [1]!tabla1[NIVEL]))</f>
        <v>#REF!</v>
      </c>
      <c r="F952" s="8" t="e">
        <f t="array" ref="F952">AVERAGE(IF( [1]!tabla1[ACT_ID] = A952, [1]!tabla1[NO_UTILIZADO]))</f>
        <v>#REF!</v>
      </c>
      <c r="G952">
        <f t="array" ref="G952">COUNT(IF( [1]!tabla1[ACT_ID] = A952, [1]!tabla1[FECHA_DESPACHO]))</f>
        <v>0</v>
      </c>
      <c r="H952" s="2" t="e">
        <f t="shared" si="42"/>
        <v>#REF!</v>
      </c>
      <c r="I952" s="7" t="e">
        <f t="shared" si="43"/>
        <v>#REF!</v>
      </c>
      <c r="J952" s="7" t="e">
        <f t="shared" si="44"/>
        <v>#REF!</v>
      </c>
      <c r="K952" s="9">
        <v>0.5</v>
      </c>
      <c r="L952" s="9"/>
    </row>
    <row r="953" spans="1:12" x14ac:dyDescent="0.25">
      <c r="A953">
        <v>560145</v>
      </c>
      <c r="B953" s="7" t="e">
        <f t="array" ref="B953">MAX(IF( [1]!tabla1[ACT_ID] = A953, [1]!tabla1[max_carga]))</f>
        <v>#REF!</v>
      </c>
      <c r="C953" s="7" t="e">
        <f t="array" ref="C953">AVERAGE(IF( [1]!tabla1[ACT_ID] = A953, [1]!tabla1[NIVEL]))</f>
        <v>#REF!</v>
      </c>
      <c r="D953" s="7" t="e">
        <f t="array" ref="D953">MEDIAN(IF( [1]!tabla1[ACT_ID] = A953, [1]!tabla1[NIVEL]))</f>
        <v>#REF!</v>
      </c>
      <c r="E953" s="7" t="e">
        <f t="array" ref="E953">STDEV(IF( [1]!tabla1[ACT_ID] = A953, [1]!tabla1[NIVEL]))</f>
        <v>#REF!</v>
      </c>
      <c r="F953" s="8" t="e">
        <f t="array" ref="F953">AVERAGE(IF( [1]!tabla1[ACT_ID] = A953, [1]!tabla1[NO_UTILIZADO]))</f>
        <v>#REF!</v>
      </c>
      <c r="G953">
        <f t="array" ref="G953">COUNT(IF( [1]!tabla1[ACT_ID] = A953, [1]!tabla1[FECHA_DESPACHO]))</f>
        <v>0</v>
      </c>
      <c r="H953" s="2" t="e">
        <f t="shared" si="42"/>
        <v>#REF!</v>
      </c>
      <c r="I953" s="7" t="e">
        <f t="shared" si="43"/>
        <v>#REF!</v>
      </c>
      <c r="J953" s="7" t="e">
        <f t="shared" si="44"/>
        <v>#REF!</v>
      </c>
      <c r="K953" s="9">
        <v>0.5</v>
      </c>
      <c r="L953" s="9"/>
    </row>
    <row r="954" spans="1:12" x14ac:dyDescent="0.25">
      <c r="A954">
        <v>560146</v>
      </c>
      <c r="B954" s="7" t="e">
        <f t="array" ref="B954">MAX(IF( [1]!tabla1[ACT_ID] = A954, [1]!tabla1[max_carga]))</f>
        <v>#REF!</v>
      </c>
      <c r="C954" s="7" t="e">
        <f t="array" ref="C954">AVERAGE(IF( [1]!tabla1[ACT_ID] = A954, [1]!tabla1[NIVEL]))</f>
        <v>#REF!</v>
      </c>
      <c r="D954" s="7" t="e">
        <f t="array" ref="D954">MEDIAN(IF( [1]!tabla1[ACT_ID] = A954, [1]!tabla1[NIVEL]))</f>
        <v>#REF!</v>
      </c>
      <c r="E954" s="7" t="e">
        <f t="array" ref="E954">STDEV(IF( [1]!tabla1[ACT_ID] = A954, [1]!tabla1[NIVEL]))</f>
        <v>#REF!</v>
      </c>
      <c r="F954" s="8" t="e">
        <f t="array" ref="F954">AVERAGE(IF( [1]!tabla1[ACT_ID] = A954, [1]!tabla1[NO_UTILIZADO]))</f>
        <v>#REF!</v>
      </c>
      <c r="G954">
        <f t="array" ref="G954">COUNT(IF( [1]!tabla1[ACT_ID] = A954, [1]!tabla1[FECHA_DESPACHO]))</f>
        <v>0</v>
      </c>
      <c r="H954" s="2" t="e">
        <f t="shared" si="42"/>
        <v>#REF!</v>
      </c>
      <c r="I954" s="7" t="e">
        <f t="shared" si="43"/>
        <v>#REF!</v>
      </c>
      <c r="J954" s="7" t="e">
        <f t="shared" si="44"/>
        <v>#REF!</v>
      </c>
      <c r="K954" s="9">
        <v>0.5</v>
      </c>
      <c r="L954" s="9"/>
    </row>
    <row r="955" spans="1:12" x14ac:dyDescent="0.25">
      <c r="A955">
        <v>560147</v>
      </c>
      <c r="B955" s="7" t="e">
        <f t="array" ref="B955">MAX(IF( [1]!tabla1[ACT_ID] = A955, [1]!tabla1[max_carga]))</f>
        <v>#REF!</v>
      </c>
      <c r="C955" s="7" t="e">
        <f t="array" ref="C955">AVERAGE(IF( [1]!tabla1[ACT_ID] = A955, [1]!tabla1[NIVEL]))</f>
        <v>#REF!</v>
      </c>
      <c r="D955" s="7" t="e">
        <f t="array" ref="D955">MEDIAN(IF( [1]!tabla1[ACT_ID] = A955, [1]!tabla1[NIVEL]))</f>
        <v>#REF!</v>
      </c>
      <c r="E955" s="7" t="e">
        <f t="array" ref="E955">STDEV(IF( [1]!tabla1[ACT_ID] = A955, [1]!tabla1[NIVEL]))</f>
        <v>#REF!</v>
      </c>
      <c r="F955" s="8" t="e">
        <f t="array" ref="F955">AVERAGE(IF( [1]!tabla1[ACT_ID] = A955, [1]!tabla1[NO_UTILIZADO]))</f>
        <v>#REF!</v>
      </c>
      <c r="G955">
        <f t="array" ref="G955">COUNT(IF( [1]!tabla1[ACT_ID] = A955, [1]!tabla1[FECHA_DESPACHO]))</f>
        <v>0</v>
      </c>
      <c r="H955" s="2" t="e">
        <f t="shared" si="42"/>
        <v>#REF!</v>
      </c>
      <c r="I955" s="7" t="e">
        <f t="shared" si="43"/>
        <v>#REF!</v>
      </c>
      <c r="J955" s="7" t="e">
        <f t="shared" si="44"/>
        <v>#REF!</v>
      </c>
      <c r="K955" s="9">
        <v>0.5</v>
      </c>
      <c r="L955" s="9"/>
    </row>
    <row r="956" spans="1:12" x14ac:dyDescent="0.25">
      <c r="A956">
        <v>560148</v>
      </c>
      <c r="B956" s="7" t="e">
        <f t="array" ref="B956">MAX(IF( [1]!tabla1[ACT_ID] = A956, [1]!tabla1[max_carga]))</f>
        <v>#REF!</v>
      </c>
      <c r="C956" s="7" t="e">
        <f t="array" ref="C956">AVERAGE(IF( [1]!tabla1[ACT_ID] = A956, [1]!tabla1[NIVEL]))</f>
        <v>#REF!</v>
      </c>
      <c r="D956" s="7" t="e">
        <f t="array" ref="D956">MEDIAN(IF( [1]!tabla1[ACT_ID] = A956, [1]!tabla1[NIVEL]))</f>
        <v>#REF!</v>
      </c>
      <c r="E956" s="7" t="e">
        <f t="array" ref="E956">STDEV(IF( [1]!tabla1[ACT_ID] = A956, [1]!tabla1[NIVEL]))</f>
        <v>#REF!</v>
      </c>
      <c r="F956" s="8" t="e">
        <f t="array" ref="F956">AVERAGE(IF( [1]!tabla1[ACT_ID] = A956, [1]!tabla1[NO_UTILIZADO]))</f>
        <v>#REF!</v>
      </c>
      <c r="G956">
        <f t="array" ref="G956">COUNT(IF( [1]!tabla1[ACT_ID] = A956, [1]!tabla1[FECHA_DESPACHO]))</f>
        <v>0</v>
      </c>
      <c r="H956" s="2" t="e">
        <f t="shared" si="42"/>
        <v>#REF!</v>
      </c>
      <c r="I956" s="7" t="e">
        <f t="shared" si="43"/>
        <v>#REF!</v>
      </c>
      <c r="J956" s="7" t="e">
        <f t="shared" si="44"/>
        <v>#REF!</v>
      </c>
      <c r="K956" s="9">
        <v>0.5</v>
      </c>
      <c r="L956" s="9"/>
    </row>
    <row r="957" spans="1:12" x14ac:dyDescent="0.25">
      <c r="A957">
        <v>560149</v>
      </c>
      <c r="B957" s="7" t="e">
        <f t="array" ref="B957">MAX(IF( [1]!tabla1[ACT_ID] = A957, [1]!tabla1[max_carga]))</f>
        <v>#REF!</v>
      </c>
      <c r="C957" s="7" t="e">
        <f t="array" ref="C957">AVERAGE(IF( [1]!tabla1[ACT_ID] = A957, [1]!tabla1[NIVEL]))</f>
        <v>#REF!</v>
      </c>
      <c r="D957" s="7" t="e">
        <f t="array" ref="D957">MEDIAN(IF( [1]!tabla1[ACT_ID] = A957, [1]!tabla1[NIVEL]))</f>
        <v>#REF!</v>
      </c>
      <c r="E957" s="7" t="e">
        <f t="array" ref="E957">STDEV(IF( [1]!tabla1[ACT_ID] = A957, [1]!tabla1[NIVEL]))</f>
        <v>#REF!</v>
      </c>
      <c r="F957" s="8" t="e">
        <f t="array" ref="F957">AVERAGE(IF( [1]!tabla1[ACT_ID] = A957, [1]!tabla1[NO_UTILIZADO]))</f>
        <v>#REF!</v>
      </c>
      <c r="G957">
        <f t="array" ref="G957">COUNT(IF( [1]!tabla1[ACT_ID] = A957, [1]!tabla1[FECHA_DESPACHO]))</f>
        <v>0</v>
      </c>
      <c r="H957" s="2" t="e">
        <f t="shared" si="42"/>
        <v>#REF!</v>
      </c>
      <c r="I957" s="7" t="e">
        <f t="shared" si="43"/>
        <v>#REF!</v>
      </c>
      <c r="J957" s="7" t="e">
        <f t="shared" si="44"/>
        <v>#REF!</v>
      </c>
      <c r="K957" s="9">
        <v>0.5</v>
      </c>
      <c r="L957" s="9"/>
    </row>
    <row r="958" spans="1:12" x14ac:dyDescent="0.25">
      <c r="A958">
        <v>560150</v>
      </c>
      <c r="B958" s="7" t="e">
        <f t="array" ref="B958">MAX(IF( [1]!tabla1[ACT_ID] = A958, [1]!tabla1[max_carga]))</f>
        <v>#REF!</v>
      </c>
      <c r="C958" s="7" t="e">
        <f t="array" ref="C958">AVERAGE(IF( [1]!tabla1[ACT_ID] = A958, [1]!tabla1[NIVEL]))</f>
        <v>#REF!</v>
      </c>
      <c r="D958" s="7" t="e">
        <f t="array" ref="D958">MEDIAN(IF( [1]!tabla1[ACT_ID] = A958, [1]!tabla1[NIVEL]))</f>
        <v>#REF!</v>
      </c>
      <c r="E958" s="7" t="e">
        <f t="array" ref="E958">STDEV(IF( [1]!tabla1[ACT_ID] = A958, [1]!tabla1[NIVEL]))</f>
        <v>#REF!</v>
      </c>
      <c r="F958" s="8" t="e">
        <f t="array" ref="F958">AVERAGE(IF( [1]!tabla1[ACT_ID] = A958, [1]!tabla1[NO_UTILIZADO]))</f>
        <v>#REF!</v>
      </c>
      <c r="G958">
        <f t="array" ref="G958">COUNT(IF( [1]!tabla1[ACT_ID] = A958, [1]!tabla1[FECHA_DESPACHO]))</f>
        <v>0</v>
      </c>
      <c r="H958" s="2" t="e">
        <f t="shared" si="42"/>
        <v>#REF!</v>
      </c>
      <c r="I958" s="7" t="e">
        <f t="shared" si="43"/>
        <v>#REF!</v>
      </c>
      <c r="J958" s="7" t="e">
        <f t="shared" si="44"/>
        <v>#REF!</v>
      </c>
      <c r="K958" s="9">
        <v>0.5</v>
      </c>
      <c r="L958" s="9"/>
    </row>
    <row r="959" spans="1:12" x14ac:dyDescent="0.25">
      <c r="A959">
        <v>560151</v>
      </c>
      <c r="B959" s="7" t="e">
        <f t="array" ref="B959">MAX(IF( [1]!tabla1[ACT_ID] = A959, [1]!tabla1[max_carga]))</f>
        <v>#REF!</v>
      </c>
      <c r="C959" s="7" t="e">
        <f t="array" ref="C959">AVERAGE(IF( [1]!tabla1[ACT_ID] = A959, [1]!tabla1[NIVEL]))</f>
        <v>#REF!</v>
      </c>
      <c r="D959" s="7" t="e">
        <f t="array" ref="D959">MEDIAN(IF( [1]!tabla1[ACT_ID] = A959, [1]!tabla1[NIVEL]))</f>
        <v>#REF!</v>
      </c>
      <c r="E959" s="7" t="e">
        <f t="array" ref="E959">STDEV(IF( [1]!tabla1[ACT_ID] = A959, [1]!tabla1[NIVEL]))</f>
        <v>#REF!</v>
      </c>
      <c r="F959" s="8" t="e">
        <f t="array" ref="F959">AVERAGE(IF( [1]!tabla1[ACT_ID] = A959, [1]!tabla1[NO_UTILIZADO]))</f>
        <v>#REF!</v>
      </c>
      <c r="G959">
        <f t="array" ref="G959">COUNT(IF( [1]!tabla1[ACT_ID] = A959, [1]!tabla1[FECHA_DESPACHO]))</f>
        <v>0</v>
      </c>
      <c r="H959" s="2" t="e">
        <f t="shared" si="42"/>
        <v>#REF!</v>
      </c>
      <c r="I959" s="7" t="e">
        <f t="shared" si="43"/>
        <v>#REF!</v>
      </c>
      <c r="J959" s="7" t="e">
        <f t="shared" si="44"/>
        <v>#REF!</v>
      </c>
      <c r="K959" s="9">
        <v>0.5</v>
      </c>
      <c r="L959" s="9"/>
    </row>
    <row r="960" spans="1:12" x14ac:dyDescent="0.25">
      <c r="A960">
        <v>560152</v>
      </c>
      <c r="B960" s="7" t="e">
        <f t="array" ref="B960">MAX(IF( [1]!tabla1[ACT_ID] = A960, [1]!tabla1[max_carga]))</f>
        <v>#REF!</v>
      </c>
      <c r="C960" s="7" t="e">
        <f t="array" ref="C960">AVERAGE(IF( [1]!tabla1[ACT_ID] = A960, [1]!tabla1[NIVEL]))</f>
        <v>#REF!</v>
      </c>
      <c r="D960" s="7" t="e">
        <f t="array" ref="D960">MEDIAN(IF( [1]!tabla1[ACT_ID] = A960, [1]!tabla1[NIVEL]))</f>
        <v>#REF!</v>
      </c>
      <c r="E960" s="7" t="e">
        <f t="array" ref="E960">STDEV(IF( [1]!tabla1[ACT_ID] = A960, [1]!tabla1[NIVEL]))</f>
        <v>#REF!</v>
      </c>
      <c r="F960" s="8" t="e">
        <f t="array" ref="F960">AVERAGE(IF( [1]!tabla1[ACT_ID] = A960, [1]!tabla1[NO_UTILIZADO]))</f>
        <v>#REF!</v>
      </c>
      <c r="G960">
        <f t="array" ref="G960">COUNT(IF( [1]!tabla1[ACT_ID] = A960, [1]!tabla1[FECHA_DESPACHO]))</f>
        <v>0</v>
      </c>
      <c r="H960" s="2" t="e">
        <f t="shared" si="42"/>
        <v>#REF!</v>
      </c>
      <c r="I960" s="7" t="e">
        <f t="shared" si="43"/>
        <v>#REF!</v>
      </c>
      <c r="J960" s="7" t="e">
        <f t="shared" si="44"/>
        <v>#REF!</v>
      </c>
      <c r="K960" s="9">
        <v>0.5</v>
      </c>
      <c r="L960" s="9"/>
    </row>
    <row r="961" spans="1:12" x14ac:dyDescent="0.25">
      <c r="A961">
        <v>560153</v>
      </c>
      <c r="B961" s="7" t="e">
        <f t="array" ref="B961">MAX(IF( [1]!tabla1[ACT_ID] = A961, [1]!tabla1[max_carga]))</f>
        <v>#REF!</v>
      </c>
      <c r="C961" s="7" t="e">
        <f t="array" ref="C961">AVERAGE(IF( [1]!tabla1[ACT_ID] = A961, [1]!tabla1[NIVEL]))</f>
        <v>#REF!</v>
      </c>
      <c r="D961" s="7" t="e">
        <f t="array" ref="D961">MEDIAN(IF( [1]!tabla1[ACT_ID] = A961, [1]!tabla1[NIVEL]))</f>
        <v>#REF!</v>
      </c>
      <c r="E961" s="7" t="e">
        <f t="array" ref="E961">STDEV(IF( [1]!tabla1[ACT_ID] = A961, [1]!tabla1[NIVEL]))</f>
        <v>#REF!</v>
      </c>
      <c r="F961" s="8" t="e">
        <f t="array" ref="F961">AVERAGE(IF( [1]!tabla1[ACT_ID] = A961, [1]!tabla1[NO_UTILIZADO]))</f>
        <v>#REF!</v>
      </c>
      <c r="G961">
        <f t="array" ref="G961">COUNT(IF( [1]!tabla1[ACT_ID] = A961, [1]!tabla1[FECHA_DESPACHO]))</f>
        <v>0</v>
      </c>
      <c r="H961" s="2" t="e">
        <f t="shared" si="42"/>
        <v>#REF!</v>
      </c>
      <c r="I961" s="7" t="e">
        <f t="shared" si="43"/>
        <v>#REF!</v>
      </c>
      <c r="J961" s="7" t="e">
        <f t="shared" si="44"/>
        <v>#REF!</v>
      </c>
      <c r="K961" s="9">
        <v>0.5</v>
      </c>
      <c r="L961" s="9"/>
    </row>
    <row r="962" spans="1:12" x14ac:dyDescent="0.25">
      <c r="A962">
        <v>560154</v>
      </c>
      <c r="B962" s="7" t="e">
        <f t="array" ref="B962">MAX(IF( [1]!tabla1[ACT_ID] = A962, [1]!tabla1[max_carga]))</f>
        <v>#REF!</v>
      </c>
      <c r="C962" s="7" t="e">
        <f t="array" ref="C962">AVERAGE(IF( [1]!tabla1[ACT_ID] = A962, [1]!tabla1[NIVEL]))</f>
        <v>#REF!</v>
      </c>
      <c r="D962" s="7" t="e">
        <f t="array" ref="D962">MEDIAN(IF( [1]!tabla1[ACT_ID] = A962, [1]!tabla1[NIVEL]))</f>
        <v>#REF!</v>
      </c>
      <c r="E962" s="7" t="e">
        <f t="array" ref="E962">STDEV(IF( [1]!tabla1[ACT_ID] = A962, [1]!tabla1[NIVEL]))</f>
        <v>#REF!</v>
      </c>
      <c r="F962" s="8" t="e">
        <f t="array" ref="F962">AVERAGE(IF( [1]!tabla1[ACT_ID] = A962, [1]!tabla1[NO_UTILIZADO]))</f>
        <v>#REF!</v>
      </c>
      <c r="G962">
        <f t="array" ref="G962">COUNT(IF( [1]!tabla1[ACT_ID] = A962, [1]!tabla1[FECHA_DESPACHO]))</f>
        <v>0</v>
      </c>
      <c r="H962" s="2" t="e">
        <f t="shared" si="42"/>
        <v>#REF!</v>
      </c>
      <c r="I962" s="7" t="e">
        <f t="shared" si="43"/>
        <v>#REF!</v>
      </c>
      <c r="J962" s="7" t="e">
        <f t="shared" si="44"/>
        <v>#REF!</v>
      </c>
      <c r="K962" s="9">
        <v>0.5</v>
      </c>
      <c r="L962" s="9"/>
    </row>
    <row r="963" spans="1:12" x14ac:dyDescent="0.25">
      <c r="A963">
        <v>560155</v>
      </c>
      <c r="B963" s="7" t="e">
        <f t="array" ref="B963">MAX(IF( [1]!tabla1[ACT_ID] = A963, [1]!tabla1[max_carga]))</f>
        <v>#REF!</v>
      </c>
      <c r="C963" s="7" t="e">
        <f t="array" ref="C963">AVERAGE(IF( [1]!tabla1[ACT_ID] = A963, [1]!tabla1[NIVEL]))</f>
        <v>#REF!</v>
      </c>
      <c r="D963" s="7" t="e">
        <f t="array" ref="D963">MEDIAN(IF( [1]!tabla1[ACT_ID] = A963, [1]!tabla1[NIVEL]))</f>
        <v>#REF!</v>
      </c>
      <c r="E963" s="7" t="e">
        <f t="array" ref="E963">STDEV(IF( [1]!tabla1[ACT_ID] = A963, [1]!tabla1[NIVEL]))</f>
        <v>#REF!</v>
      </c>
      <c r="F963" s="8" t="e">
        <f t="array" ref="F963">AVERAGE(IF( [1]!tabla1[ACT_ID] = A963, [1]!tabla1[NO_UTILIZADO]))</f>
        <v>#REF!</v>
      </c>
      <c r="G963">
        <f t="array" ref="G963">COUNT(IF( [1]!tabla1[ACT_ID] = A963, [1]!tabla1[FECHA_DESPACHO]))</f>
        <v>0</v>
      </c>
      <c r="H963" s="2" t="e">
        <f t="shared" si="42"/>
        <v>#REF!</v>
      </c>
      <c r="I963" s="7" t="e">
        <f t="shared" si="43"/>
        <v>#REF!</v>
      </c>
      <c r="J963" s="7" t="e">
        <f t="shared" si="44"/>
        <v>#REF!</v>
      </c>
      <c r="K963" s="9">
        <v>0.5</v>
      </c>
      <c r="L963" s="9"/>
    </row>
    <row r="964" spans="1:12" x14ac:dyDescent="0.25">
      <c r="A964">
        <v>560156</v>
      </c>
      <c r="B964" s="7" t="e">
        <f t="array" ref="B964">MAX(IF( [1]!tabla1[ACT_ID] = A964, [1]!tabla1[max_carga]))</f>
        <v>#REF!</v>
      </c>
      <c r="C964" s="7" t="e">
        <f t="array" ref="C964">AVERAGE(IF( [1]!tabla1[ACT_ID] = A964, [1]!tabla1[NIVEL]))</f>
        <v>#REF!</v>
      </c>
      <c r="D964" s="7" t="e">
        <f t="array" ref="D964">MEDIAN(IF( [1]!tabla1[ACT_ID] = A964, [1]!tabla1[NIVEL]))</f>
        <v>#REF!</v>
      </c>
      <c r="E964" s="7" t="e">
        <f t="array" ref="E964">STDEV(IF( [1]!tabla1[ACT_ID] = A964, [1]!tabla1[NIVEL]))</f>
        <v>#REF!</v>
      </c>
      <c r="F964" s="8" t="e">
        <f t="array" ref="F964">AVERAGE(IF( [1]!tabla1[ACT_ID] = A964, [1]!tabla1[NO_UTILIZADO]))</f>
        <v>#REF!</v>
      </c>
      <c r="G964">
        <f t="array" ref="G964">COUNT(IF( [1]!tabla1[ACT_ID] = A964, [1]!tabla1[FECHA_DESPACHO]))</f>
        <v>0</v>
      </c>
      <c r="H964" s="2" t="e">
        <f t="shared" ref="H964:H1027" si="45">C964/B964</f>
        <v>#REF!</v>
      </c>
      <c r="I964" s="7" t="e">
        <f t="shared" ref="I964:I1027" si="46">G964*C964</f>
        <v>#REF!</v>
      </c>
      <c r="J964" s="7" t="e">
        <f t="shared" ref="J964:J1027" si="47">G964*D964</f>
        <v>#REF!</v>
      </c>
      <c r="K964" s="9">
        <v>0.5</v>
      </c>
      <c r="L964" s="9"/>
    </row>
    <row r="965" spans="1:12" x14ac:dyDescent="0.25">
      <c r="A965">
        <v>560157</v>
      </c>
      <c r="B965" s="7" t="e">
        <f t="array" ref="B965">MAX(IF( [1]!tabla1[ACT_ID] = A965, [1]!tabla1[max_carga]))</f>
        <v>#REF!</v>
      </c>
      <c r="C965" s="7" t="e">
        <f t="array" ref="C965">AVERAGE(IF( [1]!tabla1[ACT_ID] = A965, [1]!tabla1[NIVEL]))</f>
        <v>#REF!</v>
      </c>
      <c r="D965" s="7" t="e">
        <f t="array" ref="D965">MEDIAN(IF( [1]!tabla1[ACT_ID] = A965, [1]!tabla1[NIVEL]))</f>
        <v>#REF!</v>
      </c>
      <c r="E965" s="7" t="e">
        <f t="array" ref="E965">STDEV(IF( [1]!tabla1[ACT_ID] = A965, [1]!tabla1[NIVEL]))</f>
        <v>#REF!</v>
      </c>
      <c r="F965" s="8" t="e">
        <f t="array" ref="F965">AVERAGE(IF( [1]!tabla1[ACT_ID] = A965, [1]!tabla1[NO_UTILIZADO]))</f>
        <v>#REF!</v>
      </c>
      <c r="G965">
        <f t="array" ref="G965">COUNT(IF( [1]!tabla1[ACT_ID] = A965, [1]!tabla1[FECHA_DESPACHO]))</f>
        <v>0</v>
      </c>
      <c r="H965" s="2" t="e">
        <f t="shared" si="45"/>
        <v>#REF!</v>
      </c>
      <c r="I965" s="7" t="e">
        <f t="shared" si="46"/>
        <v>#REF!</v>
      </c>
      <c r="J965" s="7" t="e">
        <f t="shared" si="47"/>
        <v>#REF!</v>
      </c>
      <c r="K965" s="9">
        <v>0.5</v>
      </c>
      <c r="L965" s="9"/>
    </row>
    <row r="966" spans="1:12" x14ac:dyDescent="0.25">
      <c r="A966">
        <v>560158</v>
      </c>
      <c r="B966" s="7" t="e">
        <f t="array" ref="B966">MAX(IF( [1]!tabla1[ACT_ID] = A966, [1]!tabla1[max_carga]))</f>
        <v>#REF!</v>
      </c>
      <c r="C966" s="7" t="e">
        <f t="array" ref="C966">AVERAGE(IF( [1]!tabla1[ACT_ID] = A966, [1]!tabla1[NIVEL]))</f>
        <v>#REF!</v>
      </c>
      <c r="D966" s="7" t="e">
        <f t="array" ref="D966">MEDIAN(IF( [1]!tabla1[ACT_ID] = A966, [1]!tabla1[NIVEL]))</f>
        <v>#REF!</v>
      </c>
      <c r="E966" s="7" t="e">
        <f t="array" ref="E966">STDEV(IF( [1]!tabla1[ACT_ID] = A966, [1]!tabla1[NIVEL]))</f>
        <v>#REF!</v>
      </c>
      <c r="F966" s="8" t="e">
        <f t="array" ref="F966">AVERAGE(IF( [1]!tabla1[ACT_ID] = A966, [1]!tabla1[NO_UTILIZADO]))</f>
        <v>#REF!</v>
      </c>
      <c r="G966">
        <f t="array" ref="G966">COUNT(IF( [1]!tabla1[ACT_ID] = A966, [1]!tabla1[FECHA_DESPACHO]))</f>
        <v>0</v>
      </c>
      <c r="H966" s="2" t="e">
        <f t="shared" si="45"/>
        <v>#REF!</v>
      </c>
      <c r="I966" s="7" t="e">
        <f t="shared" si="46"/>
        <v>#REF!</v>
      </c>
      <c r="J966" s="7" t="e">
        <f t="shared" si="47"/>
        <v>#REF!</v>
      </c>
      <c r="K966" s="9">
        <v>0.5</v>
      </c>
      <c r="L966" s="9"/>
    </row>
    <row r="967" spans="1:12" x14ac:dyDescent="0.25">
      <c r="A967">
        <v>560159</v>
      </c>
      <c r="B967" s="7" t="e">
        <f t="array" ref="B967">MAX(IF( [1]!tabla1[ACT_ID] = A967, [1]!tabla1[max_carga]))</f>
        <v>#REF!</v>
      </c>
      <c r="C967" s="7" t="e">
        <f t="array" ref="C967">AVERAGE(IF( [1]!tabla1[ACT_ID] = A967, [1]!tabla1[NIVEL]))</f>
        <v>#REF!</v>
      </c>
      <c r="D967" s="7" t="e">
        <f t="array" ref="D967">MEDIAN(IF( [1]!tabla1[ACT_ID] = A967, [1]!tabla1[NIVEL]))</f>
        <v>#REF!</v>
      </c>
      <c r="E967" s="7" t="e">
        <f t="array" ref="E967">STDEV(IF( [1]!tabla1[ACT_ID] = A967, [1]!tabla1[NIVEL]))</f>
        <v>#REF!</v>
      </c>
      <c r="F967" s="8" t="e">
        <f t="array" ref="F967">AVERAGE(IF( [1]!tabla1[ACT_ID] = A967, [1]!tabla1[NO_UTILIZADO]))</f>
        <v>#REF!</v>
      </c>
      <c r="G967">
        <f t="array" ref="G967">COUNT(IF( [1]!tabla1[ACT_ID] = A967, [1]!tabla1[FECHA_DESPACHO]))</f>
        <v>0</v>
      </c>
      <c r="H967" s="2" t="e">
        <f t="shared" si="45"/>
        <v>#REF!</v>
      </c>
      <c r="I967" s="7" t="e">
        <f t="shared" si="46"/>
        <v>#REF!</v>
      </c>
      <c r="J967" s="7" t="e">
        <f t="shared" si="47"/>
        <v>#REF!</v>
      </c>
      <c r="K967" s="9">
        <v>0.5</v>
      </c>
      <c r="L967" s="9"/>
    </row>
    <row r="968" spans="1:12" x14ac:dyDescent="0.25">
      <c r="A968">
        <v>560160</v>
      </c>
      <c r="B968" s="7" t="e">
        <f t="array" ref="B968">MAX(IF( [1]!tabla1[ACT_ID] = A968, [1]!tabla1[max_carga]))</f>
        <v>#REF!</v>
      </c>
      <c r="C968" s="7" t="e">
        <f t="array" ref="C968">AVERAGE(IF( [1]!tabla1[ACT_ID] = A968, [1]!tabla1[NIVEL]))</f>
        <v>#REF!</v>
      </c>
      <c r="D968" s="7" t="e">
        <f t="array" ref="D968">MEDIAN(IF( [1]!tabla1[ACT_ID] = A968, [1]!tabla1[NIVEL]))</f>
        <v>#REF!</v>
      </c>
      <c r="E968" s="7" t="e">
        <f t="array" ref="E968">STDEV(IF( [1]!tabla1[ACT_ID] = A968, [1]!tabla1[NIVEL]))</f>
        <v>#REF!</v>
      </c>
      <c r="F968" s="8" t="e">
        <f t="array" ref="F968">AVERAGE(IF( [1]!tabla1[ACT_ID] = A968, [1]!tabla1[NO_UTILIZADO]))</f>
        <v>#REF!</v>
      </c>
      <c r="G968">
        <f t="array" ref="G968">COUNT(IF( [1]!tabla1[ACT_ID] = A968, [1]!tabla1[FECHA_DESPACHO]))</f>
        <v>0</v>
      </c>
      <c r="H968" s="2" t="e">
        <f t="shared" si="45"/>
        <v>#REF!</v>
      </c>
      <c r="I968" s="7" t="e">
        <f t="shared" si="46"/>
        <v>#REF!</v>
      </c>
      <c r="J968" s="7" t="e">
        <f t="shared" si="47"/>
        <v>#REF!</v>
      </c>
      <c r="K968" s="9">
        <v>0.5</v>
      </c>
      <c r="L968" s="9"/>
    </row>
    <row r="969" spans="1:12" x14ac:dyDescent="0.25">
      <c r="A969">
        <v>560161</v>
      </c>
      <c r="B969" s="7" t="e">
        <f t="array" ref="B969">MAX(IF( [1]!tabla1[ACT_ID] = A969, [1]!tabla1[max_carga]))</f>
        <v>#REF!</v>
      </c>
      <c r="C969" s="7" t="e">
        <f t="array" ref="C969">AVERAGE(IF( [1]!tabla1[ACT_ID] = A969, [1]!tabla1[NIVEL]))</f>
        <v>#REF!</v>
      </c>
      <c r="D969" s="7" t="e">
        <f t="array" ref="D969">MEDIAN(IF( [1]!tabla1[ACT_ID] = A969, [1]!tabla1[NIVEL]))</f>
        <v>#REF!</v>
      </c>
      <c r="E969" s="7" t="e">
        <f t="array" ref="E969">STDEV(IF( [1]!tabla1[ACT_ID] = A969, [1]!tabla1[NIVEL]))</f>
        <v>#REF!</v>
      </c>
      <c r="F969" s="8" t="e">
        <f t="array" ref="F969">AVERAGE(IF( [1]!tabla1[ACT_ID] = A969, [1]!tabla1[NO_UTILIZADO]))</f>
        <v>#REF!</v>
      </c>
      <c r="G969">
        <f t="array" ref="G969">COUNT(IF( [1]!tabla1[ACT_ID] = A969, [1]!tabla1[FECHA_DESPACHO]))</f>
        <v>0</v>
      </c>
      <c r="H969" s="2" t="e">
        <f t="shared" si="45"/>
        <v>#REF!</v>
      </c>
      <c r="I969" s="7" t="e">
        <f t="shared" si="46"/>
        <v>#REF!</v>
      </c>
      <c r="J969" s="7" t="e">
        <f t="shared" si="47"/>
        <v>#REF!</v>
      </c>
      <c r="K969" s="9">
        <v>0.5</v>
      </c>
      <c r="L969" s="9"/>
    </row>
    <row r="970" spans="1:12" x14ac:dyDescent="0.25">
      <c r="A970">
        <v>560162</v>
      </c>
      <c r="B970" s="7" t="e">
        <f t="array" ref="B970">MAX(IF( [1]!tabla1[ACT_ID] = A970, [1]!tabla1[max_carga]))</f>
        <v>#REF!</v>
      </c>
      <c r="C970" s="7" t="e">
        <f t="array" ref="C970">AVERAGE(IF( [1]!tabla1[ACT_ID] = A970, [1]!tabla1[NIVEL]))</f>
        <v>#REF!</v>
      </c>
      <c r="D970" s="7" t="e">
        <f t="array" ref="D970">MEDIAN(IF( [1]!tabla1[ACT_ID] = A970, [1]!tabla1[NIVEL]))</f>
        <v>#REF!</v>
      </c>
      <c r="E970" s="7" t="e">
        <f t="array" ref="E970">STDEV(IF( [1]!tabla1[ACT_ID] = A970, [1]!tabla1[NIVEL]))</f>
        <v>#REF!</v>
      </c>
      <c r="F970" s="8" t="e">
        <f t="array" ref="F970">AVERAGE(IF( [1]!tabla1[ACT_ID] = A970, [1]!tabla1[NO_UTILIZADO]))</f>
        <v>#REF!</v>
      </c>
      <c r="G970">
        <f t="array" ref="G970">COUNT(IF( [1]!tabla1[ACT_ID] = A970, [1]!tabla1[FECHA_DESPACHO]))</f>
        <v>0</v>
      </c>
      <c r="H970" s="2" t="e">
        <f t="shared" si="45"/>
        <v>#REF!</v>
      </c>
      <c r="I970" s="7" t="e">
        <f t="shared" si="46"/>
        <v>#REF!</v>
      </c>
      <c r="J970" s="7" t="e">
        <f t="shared" si="47"/>
        <v>#REF!</v>
      </c>
      <c r="K970" s="9">
        <v>0.5</v>
      </c>
      <c r="L970" s="9"/>
    </row>
    <row r="971" spans="1:12" x14ac:dyDescent="0.25">
      <c r="A971">
        <v>560163</v>
      </c>
      <c r="B971" s="7" t="e">
        <f t="array" ref="B971">MAX(IF( [1]!tabla1[ACT_ID] = A971, [1]!tabla1[max_carga]))</f>
        <v>#REF!</v>
      </c>
      <c r="C971" s="7" t="e">
        <f t="array" ref="C971">AVERAGE(IF( [1]!tabla1[ACT_ID] = A971, [1]!tabla1[NIVEL]))</f>
        <v>#REF!</v>
      </c>
      <c r="D971" s="7" t="e">
        <f t="array" ref="D971">MEDIAN(IF( [1]!tabla1[ACT_ID] = A971, [1]!tabla1[NIVEL]))</f>
        <v>#REF!</v>
      </c>
      <c r="E971" s="7" t="e">
        <f t="array" ref="E971">STDEV(IF( [1]!tabla1[ACT_ID] = A971, [1]!tabla1[NIVEL]))</f>
        <v>#REF!</v>
      </c>
      <c r="F971" s="8" t="e">
        <f t="array" ref="F971">AVERAGE(IF( [1]!tabla1[ACT_ID] = A971, [1]!tabla1[NO_UTILIZADO]))</f>
        <v>#REF!</v>
      </c>
      <c r="G971">
        <f t="array" ref="G971">COUNT(IF( [1]!tabla1[ACT_ID] = A971, [1]!tabla1[FECHA_DESPACHO]))</f>
        <v>0</v>
      </c>
      <c r="H971" s="2" t="e">
        <f t="shared" si="45"/>
        <v>#REF!</v>
      </c>
      <c r="I971" s="7" t="e">
        <f t="shared" si="46"/>
        <v>#REF!</v>
      </c>
      <c r="J971" s="7" t="e">
        <f t="shared" si="47"/>
        <v>#REF!</v>
      </c>
      <c r="K971" s="9">
        <v>0.5</v>
      </c>
      <c r="L971" s="9"/>
    </row>
    <row r="972" spans="1:12" x14ac:dyDescent="0.25">
      <c r="A972">
        <v>560164</v>
      </c>
      <c r="B972" s="7" t="e">
        <f t="array" ref="B972">MAX(IF( [1]!tabla1[ACT_ID] = A972, [1]!tabla1[max_carga]))</f>
        <v>#REF!</v>
      </c>
      <c r="C972" s="7" t="e">
        <f t="array" ref="C972">AVERAGE(IF( [1]!tabla1[ACT_ID] = A972, [1]!tabla1[NIVEL]))</f>
        <v>#REF!</v>
      </c>
      <c r="D972" s="7" t="e">
        <f t="array" ref="D972">MEDIAN(IF( [1]!tabla1[ACT_ID] = A972, [1]!tabla1[NIVEL]))</f>
        <v>#REF!</v>
      </c>
      <c r="E972" s="7" t="e">
        <f t="array" ref="E972">STDEV(IF( [1]!tabla1[ACT_ID] = A972, [1]!tabla1[NIVEL]))</f>
        <v>#REF!</v>
      </c>
      <c r="F972" s="8" t="e">
        <f t="array" ref="F972">AVERAGE(IF( [1]!tabla1[ACT_ID] = A972, [1]!tabla1[NO_UTILIZADO]))</f>
        <v>#REF!</v>
      </c>
      <c r="G972">
        <f t="array" ref="G972">COUNT(IF( [1]!tabla1[ACT_ID] = A972, [1]!tabla1[FECHA_DESPACHO]))</f>
        <v>0</v>
      </c>
      <c r="H972" s="2" t="e">
        <f t="shared" si="45"/>
        <v>#REF!</v>
      </c>
      <c r="I972" s="7" t="e">
        <f t="shared" si="46"/>
        <v>#REF!</v>
      </c>
      <c r="J972" s="7" t="e">
        <f t="shared" si="47"/>
        <v>#REF!</v>
      </c>
      <c r="K972" s="9">
        <v>0.5</v>
      </c>
      <c r="L972" s="9"/>
    </row>
    <row r="973" spans="1:12" x14ac:dyDescent="0.25">
      <c r="A973">
        <v>560165</v>
      </c>
      <c r="B973" s="7" t="e">
        <f t="array" ref="B973">MAX(IF( [1]!tabla1[ACT_ID] = A973, [1]!tabla1[max_carga]))</f>
        <v>#REF!</v>
      </c>
      <c r="C973" s="7" t="e">
        <f t="array" ref="C973">AVERAGE(IF( [1]!tabla1[ACT_ID] = A973, [1]!tabla1[NIVEL]))</f>
        <v>#REF!</v>
      </c>
      <c r="D973" s="7" t="e">
        <f t="array" ref="D973">MEDIAN(IF( [1]!tabla1[ACT_ID] = A973, [1]!tabla1[NIVEL]))</f>
        <v>#REF!</v>
      </c>
      <c r="E973" s="7" t="e">
        <f t="array" ref="E973">STDEV(IF( [1]!tabla1[ACT_ID] = A973, [1]!tabla1[NIVEL]))</f>
        <v>#REF!</v>
      </c>
      <c r="F973" s="8" t="e">
        <f t="array" ref="F973">AVERAGE(IF( [1]!tabla1[ACT_ID] = A973, [1]!tabla1[NO_UTILIZADO]))</f>
        <v>#REF!</v>
      </c>
      <c r="G973">
        <f t="array" ref="G973">COUNT(IF( [1]!tabla1[ACT_ID] = A973, [1]!tabla1[FECHA_DESPACHO]))</f>
        <v>0</v>
      </c>
      <c r="H973" s="2" t="e">
        <f t="shared" si="45"/>
        <v>#REF!</v>
      </c>
      <c r="I973" s="7" t="e">
        <f t="shared" si="46"/>
        <v>#REF!</v>
      </c>
      <c r="J973" s="7" t="e">
        <f t="shared" si="47"/>
        <v>#REF!</v>
      </c>
      <c r="K973" s="9">
        <v>0.5</v>
      </c>
      <c r="L973" s="9"/>
    </row>
    <row r="974" spans="1:12" x14ac:dyDescent="0.25">
      <c r="A974">
        <v>560166</v>
      </c>
      <c r="B974" s="7" t="e">
        <f t="array" ref="B974">MAX(IF( [1]!tabla1[ACT_ID] = A974, [1]!tabla1[max_carga]))</f>
        <v>#REF!</v>
      </c>
      <c r="C974" s="7" t="e">
        <f t="array" ref="C974">AVERAGE(IF( [1]!tabla1[ACT_ID] = A974, [1]!tabla1[NIVEL]))</f>
        <v>#REF!</v>
      </c>
      <c r="D974" s="7" t="e">
        <f t="array" ref="D974">MEDIAN(IF( [1]!tabla1[ACT_ID] = A974, [1]!tabla1[NIVEL]))</f>
        <v>#REF!</v>
      </c>
      <c r="E974" s="7" t="e">
        <f t="array" ref="E974">STDEV(IF( [1]!tabla1[ACT_ID] = A974, [1]!tabla1[NIVEL]))</f>
        <v>#REF!</v>
      </c>
      <c r="F974" s="8" t="e">
        <f t="array" ref="F974">AVERAGE(IF( [1]!tabla1[ACT_ID] = A974, [1]!tabla1[NO_UTILIZADO]))</f>
        <v>#REF!</v>
      </c>
      <c r="G974">
        <f t="array" ref="G974">COUNT(IF( [1]!tabla1[ACT_ID] = A974, [1]!tabla1[FECHA_DESPACHO]))</f>
        <v>0</v>
      </c>
      <c r="H974" s="2" t="e">
        <f t="shared" si="45"/>
        <v>#REF!</v>
      </c>
      <c r="I974" s="7" t="e">
        <f t="shared" si="46"/>
        <v>#REF!</v>
      </c>
      <c r="J974" s="7" t="e">
        <f t="shared" si="47"/>
        <v>#REF!</v>
      </c>
      <c r="K974" s="9">
        <v>0.5</v>
      </c>
      <c r="L974" s="9"/>
    </row>
    <row r="975" spans="1:12" x14ac:dyDescent="0.25">
      <c r="A975">
        <v>560167</v>
      </c>
      <c r="B975" s="7" t="e">
        <f t="array" ref="B975">MAX(IF( [1]!tabla1[ACT_ID] = A975, [1]!tabla1[max_carga]))</f>
        <v>#REF!</v>
      </c>
      <c r="C975" s="7" t="e">
        <f t="array" ref="C975">AVERAGE(IF( [1]!tabla1[ACT_ID] = A975, [1]!tabla1[NIVEL]))</f>
        <v>#REF!</v>
      </c>
      <c r="D975" s="7" t="e">
        <f t="array" ref="D975">MEDIAN(IF( [1]!tabla1[ACT_ID] = A975, [1]!tabla1[NIVEL]))</f>
        <v>#REF!</v>
      </c>
      <c r="E975" s="7" t="e">
        <f t="array" ref="E975">STDEV(IF( [1]!tabla1[ACT_ID] = A975, [1]!tabla1[NIVEL]))</f>
        <v>#REF!</v>
      </c>
      <c r="F975" s="8" t="e">
        <f t="array" ref="F975">AVERAGE(IF( [1]!tabla1[ACT_ID] = A975, [1]!tabla1[NO_UTILIZADO]))</f>
        <v>#REF!</v>
      </c>
      <c r="G975">
        <f t="array" ref="G975">COUNT(IF( [1]!tabla1[ACT_ID] = A975, [1]!tabla1[FECHA_DESPACHO]))</f>
        <v>0</v>
      </c>
      <c r="H975" s="2" t="e">
        <f t="shared" si="45"/>
        <v>#REF!</v>
      </c>
      <c r="I975" s="7" t="e">
        <f t="shared" si="46"/>
        <v>#REF!</v>
      </c>
      <c r="J975" s="7" t="e">
        <f t="shared" si="47"/>
        <v>#REF!</v>
      </c>
      <c r="K975" s="9">
        <v>0.5</v>
      </c>
      <c r="L975" s="9"/>
    </row>
    <row r="976" spans="1:12" x14ac:dyDescent="0.25">
      <c r="A976">
        <v>560168</v>
      </c>
      <c r="B976" s="7" t="e">
        <f t="array" ref="B976">MAX(IF( [1]!tabla1[ACT_ID] = A976, [1]!tabla1[max_carga]))</f>
        <v>#REF!</v>
      </c>
      <c r="C976" s="7" t="e">
        <f t="array" ref="C976">AVERAGE(IF( [1]!tabla1[ACT_ID] = A976, [1]!tabla1[NIVEL]))</f>
        <v>#REF!</v>
      </c>
      <c r="D976" s="7" t="e">
        <f t="array" ref="D976">MEDIAN(IF( [1]!tabla1[ACT_ID] = A976, [1]!tabla1[NIVEL]))</f>
        <v>#REF!</v>
      </c>
      <c r="E976" s="7" t="e">
        <f t="array" ref="E976">STDEV(IF( [1]!tabla1[ACT_ID] = A976, [1]!tabla1[NIVEL]))</f>
        <v>#REF!</v>
      </c>
      <c r="F976" s="8" t="e">
        <f t="array" ref="F976">AVERAGE(IF( [1]!tabla1[ACT_ID] = A976, [1]!tabla1[NO_UTILIZADO]))</f>
        <v>#REF!</v>
      </c>
      <c r="G976">
        <f t="array" ref="G976">COUNT(IF( [1]!tabla1[ACT_ID] = A976, [1]!tabla1[FECHA_DESPACHO]))</f>
        <v>0</v>
      </c>
      <c r="H976" s="2" t="e">
        <f t="shared" si="45"/>
        <v>#REF!</v>
      </c>
      <c r="I976" s="7" t="e">
        <f t="shared" si="46"/>
        <v>#REF!</v>
      </c>
      <c r="J976" s="7" t="e">
        <f t="shared" si="47"/>
        <v>#REF!</v>
      </c>
      <c r="K976" s="9">
        <v>0.5</v>
      </c>
      <c r="L976" s="9"/>
    </row>
    <row r="977" spans="1:12" x14ac:dyDescent="0.25">
      <c r="A977">
        <v>560169</v>
      </c>
      <c r="B977" s="7" t="e">
        <f t="array" ref="B977">MAX(IF( [1]!tabla1[ACT_ID] = A977, [1]!tabla1[max_carga]))</f>
        <v>#REF!</v>
      </c>
      <c r="C977" s="7" t="e">
        <f t="array" ref="C977">AVERAGE(IF( [1]!tabla1[ACT_ID] = A977, [1]!tabla1[NIVEL]))</f>
        <v>#REF!</v>
      </c>
      <c r="D977" s="7" t="e">
        <f t="array" ref="D977">MEDIAN(IF( [1]!tabla1[ACT_ID] = A977, [1]!tabla1[NIVEL]))</f>
        <v>#REF!</v>
      </c>
      <c r="E977" s="7" t="e">
        <f t="array" ref="E977">STDEV(IF( [1]!tabla1[ACT_ID] = A977, [1]!tabla1[NIVEL]))</f>
        <v>#REF!</v>
      </c>
      <c r="F977" s="8" t="e">
        <f t="array" ref="F977">AVERAGE(IF( [1]!tabla1[ACT_ID] = A977, [1]!tabla1[NO_UTILIZADO]))</f>
        <v>#REF!</v>
      </c>
      <c r="G977">
        <f t="array" ref="G977">COUNT(IF( [1]!tabla1[ACT_ID] = A977, [1]!tabla1[FECHA_DESPACHO]))</f>
        <v>0</v>
      </c>
      <c r="H977" s="2" t="e">
        <f t="shared" si="45"/>
        <v>#REF!</v>
      </c>
      <c r="I977" s="7" t="e">
        <f t="shared" si="46"/>
        <v>#REF!</v>
      </c>
      <c r="J977" s="7" t="e">
        <f t="shared" si="47"/>
        <v>#REF!</v>
      </c>
      <c r="K977" s="9">
        <v>0.5</v>
      </c>
      <c r="L977" s="9"/>
    </row>
    <row r="978" spans="1:12" x14ac:dyDescent="0.25">
      <c r="A978">
        <v>560170</v>
      </c>
      <c r="B978" s="7" t="e">
        <f t="array" ref="B978">MAX(IF( [1]!tabla1[ACT_ID] = A978, [1]!tabla1[max_carga]))</f>
        <v>#REF!</v>
      </c>
      <c r="C978" s="7" t="e">
        <f t="array" ref="C978">AVERAGE(IF( [1]!tabla1[ACT_ID] = A978, [1]!tabla1[NIVEL]))</f>
        <v>#REF!</v>
      </c>
      <c r="D978" s="7" t="e">
        <f t="array" ref="D978">MEDIAN(IF( [1]!tabla1[ACT_ID] = A978, [1]!tabla1[NIVEL]))</f>
        <v>#REF!</v>
      </c>
      <c r="E978" s="7" t="e">
        <f t="array" ref="E978">STDEV(IF( [1]!tabla1[ACT_ID] = A978, [1]!tabla1[NIVEL]))</f>
        <v>#REF!</v>
      </c>
      <c r="F978" s="8" t="e">
        <f t="array" ref="F978">AVERAGE(IF( [1]!tabla1[ACT_ID] = A978, [1]!tabla1[NO_UTILIZADO]))</f>
        <v>#REF!</v>
      </c>
      <c r="G978">
        <f t="array" ref="G978">COUNT(IF( [1]!tabla1[ACT_ID] = A978, [1]!tabla1[FECHA_DESPACHO]))</f>
        <v>0</v>
      </c>
      <c r="H978" s="2" t="e">
        <f t="shared" si="45"/>
        <v>#REF!</v>
      </c>
      <c r="I978" s="7" t="e">
        <f t="shared" si="46"/>
        <v>#REF!</v>
      </c>
      <c r="J978" s="7" t="e">
        <f t="shared" si="47"/>
        <v>#REF!</v>
      </c>
      <c r="K978" s="9">
        <v>0.5</v>
      </c>
      <c r="L978" s="9"/>
    </row>
    <row r="979" spans="1:12" x14ac:dyDescent="0.25">
      <c r="A979">
        <v>56085</v>
      </c>
      <c r="B979" s="7" t="e">
        <f t="array" ref="B979">MAX(IF( [1]!tabla1[ACT_ID] = A979, [1]!tabla1[max_carga]))</f>
        <v>#REF!</v>
      </c>
      <c r="C979" s="7" t="e">
        <f t="array" ref="C979">AVERAGE(IF( [1]!tabla1[ACT_ID] = A979, [1]!tabla1[NIVEL]))</f>
        <v>#REF!</v>
      </c>
      <c r="D979" s="7" t="e">
        <f t="array" ref="D979">MEDIAN(IF( [1]!tabla1[ACT_ID] = A979, [1]!tabla1[NIVEL]))</f>
        <v>#REF!</v>
      </c>
      <c r="E979" s="7" t="e">
        <f t="array" ref="E979">STDEV(IF( [1]!tabla1[ACT_ID] = A979, [1]!tabla1[NIVEL]))</f>
        <v>#REF!</v>
      </c>
      <c r="F979" s="8" t="e">
        <f t="array" ref="F979">AVERAGE(IF( [1]!tabla1[ACT_ID] = A979, [1]!tabla1[NO_UTILIZADO]))</f>
        <v>#REF!</v>
      </c>
      <c r="G979">
        <f t="array" ref="G979">COUNT(IF( [1]!tabla1[ACT_ID] = A979, [1]!tabla1[FECHA_DESPACHO]))</f>
        <v>0</v>
      </c>
      <c r="H979" s="2" t="e">
        <f t="shared" si="45"/>
        <v>#REF!</v>
      </c>
      <c r="I979" s="7" t="e">
        <f t="shared" si="46"/>
        <v>#REF!</v>
      </c>
      <c r="J979" s="7" t="e">
        <f t="shared" si="47"/>
        <v>#REF!</v>
      </c>
      <c r="K979" s="9">
        <v>0.5</v>
      </c>
      <c r="L979" s="9"/>
    </row>
    <row r="980" spans="1:12" x14ac:dyDescent="0.25">
      <c r="A980">
        <v>56087</v>
      </c>
      <c r="B980" s="7" t="e">
        <f t="array" ref="B980">MAX(IF( [1]!tabla1[ACT_ID] = A980, [1]!tabla1[max_carga]))</f>
        <v>#REF!</v>
      </c>
      <c r="C980" s="7" t="e">
        <f t="array" ref="C980">AVERAGE(IF( [1]!tabla1[ACT_ID] = A980, [1]!tabla1[NIVEL]))</f>
        <v>#REF!</v>
      </c>
      <c r="D980" s="7" t="e">
        <f t="array" ref="D980">MEDIAN(IF( [1]!tabla1[ACT_ID] = A980, [1]!tabla1[NIVEL]))</f>
        <v>#REF!</v>
      </c>
      <c r="E980" s="7" t="e">
        <f t="array" ref="E980">STDEV(IF( [1]!tabla1[ACT_ID] = A980, [1]!tabla1[NIVEL]))</f>
        <v>#REF!</v>
      </c>
      <c r="F980" s="8" t="e">
        <f t="array" ref="F980">AVERAGE(IF( [1]!tabla1[ACT_ID] = A980, [1]!tabla1[NO_UTILIZADO]))</f>
        <v>#REF!</v>
      </c>
      <c r="G980">
        <f t="array" ref="G980">COUNT(IF( [1]!tabla1[ACT_ID] = A980, [1]!tabla1[FECHA_DESPACHO]))</f>
        <v>0</v>
      </c>
      <c r="H980" s="2" t="e">
        <f t="shared" si="45"/>
        <v>#REF!</v>
      </c>
      <c r="I980" s="7" t="e">
        <f t="shared" si="46"/>
        <v>#REF!</v>
      </c>
      <c r="J980" s="7" t="e">
        <f t="shared" si="47"/>
        <v>#REF!</v>
      </c>
      <c r="K980" s="9">
        <v>0.5</v>
      </c>
      <c r="L980" s="9"/>
    </row>
    <row r="981" spans="1:12" x14ac:dyDescent="0.25">
      <c r="A981">
        <v>56096</v>
      </c>
      <c r="B981" s="7" t="e">
        <f t="array" ref="B981">MAX(IF( [1]!tabla1[ACT_ID] = A981, [1]!tabla1[max_carga]))</f>
        <v>#REF!</v>
      </c>
      <c r="C981" s="7" t="e">
        <f t="array" ref="C981">AVERAGE(IF( [1]!tabla1[ACT_ID] = A981, [1]!tabla1[NIVEL]))</f>
        <v>#REF!</v>
      </c>
      <c r="D981" s="7" t="e">
        <f t="array" ref="D981">MEDIAN(IF( [1]!tabla1[ACT_ID] = A981, [1]!tabla1[NIVEL]))</f>
        <v>#REF!</v>
      </c>
      <c r="E981" s="7" t="e">
        <f t="array" ref="E981">STDEV(IF( [1]!tabla1[ACT_ID] = A981, [1]!tabla1[NIVEL]))</f>
        <v>#REF!</v>
      </c>
      <c r="F981" s="8" t="e">
        <f t="array" ref="F981">AVERAGE(IF( [1]!tabla1[ACT_ID] = A981, [1]!tabla1[NO_UTILIZADO]))</f>
        <v>#REF!</v>
      </c>
      <c r="G981">
        <f t="array" ref="G981">COUNT(IF( [1]!tabla1[ACT_ID] = A981, [1]!tabla1[FECHA_DESPACHO]))</f>
        <v>0</v>
      </c>
      <c r="H981" s="2" t="e">
        <f t="shared" si="45"/>
        <v>#REF!</v>
      </c>
      <c r="I981" s="7" t="e">
        <f t="shared" si="46"/>
        <v>#REF!</v>
      </c>
      <c r="J981" s="7" t="e">
        <f t="shared" si="47"/>
        <v>#REF!</v>
      </c>
      <c r="K981" s="9">
        <v>0.5</v>
      </c>
      <c r="L981" s="9"/>
    </row>
    <row r="982" spans="1:12" x14ac:dyDescent="0.25">
      <c r="A982">
        <v>56097</v>
      </c>
      <c r="B982" s="7" t="e">
        <f t="array" ref="B982">MAX(IF( [1]!tabla1[ACT_ID] = A982, [1]!tabla1[max_carga]))</f>
        <v>#REF!</v>
      </c>
      <c r="C982" s="7" t="e">
        <f t="array" ref="C982">AVERAGE(IF( [1]!tabla1[ACT_ID] = A982, [1]!tabla1[NIVEL]))</f>
        <v>#REF!</v>
      </c>
      <c r="D982" s="7" t="e">
        <f t="array" ref="D982">MEDIAN(IF( [1]!tabla1[ACT_ID] = A982, [1]!tabla1[NIVEL]))</f>
        <v>#REF!</v>
      </c>
      <c r="E982" s="7" t="e">
        <f t="array" ref="E982">STDEV(IF( [1]!tabla1[ACT_ID] = A982, [1]!tabla1[NIVEL]))</f>
        <v>#REF!</v>
      </c>
      <c r="F982" s="8" t="e">
        <f t="array" ref="F982">AVERAGE(IF( [1]!tabla1[ACT_ID] = A982, [1]!tabla1[NO_UTILIZADO]))</f>
        <v>#REF!</v>
      </c>
      <c r="G982">
        <f t="array" ref="G982">COUNT(IF( [1]!tabla1[ACT_ID] = A982, [1]!tabla1[FECHA_DESPACHO]))</f>
        <v>0</v>
      </c>
      <c r="H982" s="2" t="e">
        <f t="shared" si="45"/>
        <v>#REF!</v>
      </c>
      <c r="I982" s="7" t="e">
        <f t="shared" si="46"/>
        <v>#REF!</v>
      </c>
      <c r="J982" s="7" t="e">
        <f t="shared" si="47"/>
        <v>#REF!</v>
      </c>
      <c r="K982" s="9">
        <v>0.5</v>
      </c>
      <c r="L982" s="9"/>
    </row>
    <row r="983" spans="1:12" x14ac:dyDescent="0.25">
      <c r="A983">
        <v>56098</v>
      </c>
      <c r="B983" s="7" t="e">
        <f t="array" ref="B983">MAX(IF( [1]!tabla1[ACT_ID] = A983, [1]!tabla1[max_carga]))</f>
        <v>#REF!</v>
      </c>
      <c r="C983" s="7" t="e">
        <f t="array" ref="C983">AVERAGE(IF( [1]!tabla1[ACT_ID] = A983, [1]!tabla1[NIVEL]))</f>
        <v>#REF!</v>
      </c>
      <c r="D983" s="7" t="e">
        <f t="array" ref="D983">MEDIAN(IF( [1]!tabla1[ACT_ID] = A983, [1]!tabla1[NIVEL]))</f>
        <v>#REF!</v>
      </c>
      <c r="E983" s="7" t="e">
        <f t="array" ref="E983">STDEV(IF( [1]!tabla1[ACT_ID] = A983, [1]!tabla1[NIVEL]))</f>
        <v>#REF!</v>
      </c>
      <c r="F983" s="8" t="e">
        <f t="array" ref="F983">AVERAGE(IF( [1]!tabla1[ACT_ID] = A983, [1]!tabla1[NO_UTILIZADO]))</f>
        <v>#REF!</v>
      </c>
      <c r="G983">
        <f t="array" ref="G983">COUNT(IF( [1]!tabla1[ACT_ID] = A983, [1]!tabla1[FECHA_DESPACHO]))</f>
        <v>0</v>
      </c>
      <c r="H983" s="2" t="e">
        <f t="shared" si="45"/>
        <v>#REF!</v>
      </c>
      <c r="I983" s="7" t="e">
        <f t="shared" si="46"/>
        <v>#REF!</v>
      </c>
      <c r="J983" s="7" t="e">
        <f t="shared" si="47"/>
        <v>#REF!</v>
      </c>
      <c r="K983" s="9">
        <v>0.5</v>
      </c>
      <c r="L983" s="9"/>
    </row>
    <row r="984" spans="1:12" x14ac:dyDescent="0.25">
      <c r="A984">
        <v>57022</v>
      </c>
      <c r="B984" s="7" t="e">
        <f t="array" ref="B984">MAX(IF( [1]!tabla1[ACT_ID] = A984, [1]!tabla1[max_carga]))</f>
        <v>#REF!</v>
      </c>
      <c r="C984" s="7" t="e">
        <f t="array" ref="C984">AVERAGE(IF( [1]!tabla1[ACT_ID] = A984, [1]!tabla1[NIVEL]))</f>
        <v>#REF!</v>
      </c>
      <c r="D984" s="7" t="e">
        <f t="array" ref="D984">MEDIAN(IF( [1]!tabla1[ACT_ID] = A984, [1]!tabla1[NIVEL]))</f>
        <v>#REF!</v>
      </c>
      <c r="E984" s="7" t="e">
        <f t="array" ref="E984">STDEV(IF( [1]!tabla1[ACT_ID] = A984, [1]!tabla1[NIVEL]))</f>
        <v>#REF!</v>
      </c>
      <c r="F984" s="8" t="e">
        <f t="array" ref="F984">AVERAGE(IF( [1]!tabla1[ACT_ID] = A984, [1]!tabla1[NO_UTILIZADO]))</f>
        <v>#REF!</v>
      </c>
      <c r="G984">
        <f t="array" ref="G984">COUNT(IF( [1]!tabla1[ACT_ID] = A984, [1]!tabla1[FECHA_DESPACHO]))</f>
        <v>0</v>
      </c>
      <c r="H984" s="2" t="e">
        <f t="shared" si="45"/>
        <v>#REF!</v>
      </c>
      <c r="I984" s="7" t="e">
        <f t="shared" si="46"/>
        <v>#REF!</v>
      </c>
      <c r="J984" s="7" t="e">
        <f t="shared" si="47"/>
        <v>#REF!</v>
      </c>
      <c r="K984" s="9">
        <v>0.5</v>
      </c>
      <c r="L984" s="9"/>
    </row>
    <row r="985" spans="1:12" x14ac:dyDescent="0.25">
      <c r="A985">
        <v>57026</v>
      </c>
      <c r="B985" s="7" t="e">
        <f t="array" ref="B985">MAX(IF( [1]!tabla1[ACT_ID] = A985, [1]!tabla1[max_carga]))</f>
        <v>#REF!</v>
      </c>
      <c r="C985" s="7" t="e">
        <f t="array" ref="C985">AVERAGE(IF( [1]!tabla1[ACT_ID] = A985, [1]!tabla1[NIVEL]))</f>
        <v>#REF!</v>
      </c>
      <c r="D985" s="7" t="e">
        <f t="array" ref="D985">MEDIAN(IF( [1]!tabla1[ACT_ID] = A985, [1]!tabla1[NIVEL]))</f>
        <v>#REF!</v>
      </c>
      <c r="E985" s="7" t="e">
        <f t="array" ref="E985">STDEV(IF( [1]!tabla1[ACT_ID] = A985, [1]!tabla1[NIVEL]))</f>
        <v>#REF!</v>
      </c>
      <c r="F985" s="8" t="e">
        <f t="array" ref="F985">AVERAGE(IF( [1]!tabla1[ACT_ID] = A985, [1]!tabla1[NO_UTILIZADO]))</f>
        <v>#REF!</v>
      </c>
      <c r="G985">
        <f t="array" ref="G985">COUNT(IF( [1]!tabla1[ACT_ID] = A985, [1]!tabla1[FECHA_DESPACHO]))</f>
        <v>0</v>
      </c>
      <c r="H985" s="2" t="e">
        <f t="shared" si="45"/>
        <v>#REF!</v>
      </c>
      <c r="I985" s="7" t="e">
        <f t="shared" si="46"/>
        <v>#REF!</v>
      </c>
      <c r="J985" s="7" t="e">
        <f t="shared" si="47"/>
        <v>#REF!</v>
      </c>
      <c r="K985" s="9">
        <v>0.5</v>
      </c>
      <c r="L985" s="9"/>
    </row>
    <row r="986" spans="1:12" x14ac:dyDescent="0.25">
      <c r="A986">
        <v>57027</v>
      </c>
      <c r="B986" s="7" t="e">
        <f t="array" ref="B986">MAX(IF( [1]!tabla1[ACT_ID] = A986, [1]!tabla1[max_carga]))</f>
        <v>#REF!</v>
      </c>
      <c r="C986" s="7" t="e">
        <f t="array" ref="C986">AVERAGE(IF( [1]!tabla1[ACT_ID] = A986, [1]!tabla1[NIVEL]))</f>
        <v>#REF!</v>
      </c>
      <c r="D986" s="7" t="e">
        <f t="array" ref="D986">MEDIAN(IF( [1]!tabla1[ACT_ID] = A986, [1]!tabla1[NIVEL]))</f>
        <v>#REF!</v>
      </c>
      <c r="E986" s="7" t="e">
        <f t="array" ref="E986">STDEV(IF( [1]!tabla1[ACT_ID] = A986, [1]!tabla1[NIVEL]))</f>
        <v>#REF!</v>
      </c>
      <c r="F986" s="8" t="e">
        <f t="array" ref="F986">AVERAGE(IF( [1]!tabla1[ACT_ID] = A986, [1]!tabla1[NO_UTILIZADO]))</f>
        <v>#REF!</v>
      </c>
      <c r="G986">
        <f t="array" ref="G986">COUNT(IF( [1]!tabla1[ACT_ID] = A986, [1]!tabla1[FECHA_DESPACHO]))</f>
        <v>0</v>
      </c>
      <c r="H986" s="2" t="e">
        <f t="shared" si="45"/>
        <v>#REF!</v>
      </c>
      <c r="I986" s="7" t="e">
        <f t="shared" si="46"/>
        <v>#REF!</v>
      </c>
      <c r="J986" s="7" t="e">
        <f t="shared" si="47"/>
        <v>#REF!</v>
      </c>
      <c r="K986" s="9">
        <v>0.5</v>
      </c>
      <c r="L986" s="9"/>
    </row>
    <row r="987" spans="1:12" x14ac:dyDescent="0.25">
      <c r="A987">
        <v>57033</v>
      </c>
      <c r="B987" s="7" t="e">
        <f t="array" ref="B987">MAX(IF( [1]!tabla1[ACT_ID] = A987, [1]!tabla1[max_carga]))</f>
        <v>#REF!</v>
      </c>
      <c r="C987" s="7" t="e">
        <f t="array" ref="C987">AVERAGE(IF( [1]!tabla1[ACT_ID] = A987, [1]!tabla1[NIVEL]))</f>
        <v>#REF!</v>
      </c>
      <c r="D987" s="7" t="e">
        <f t="array" ref="D987">MEDIAN(IF( [1]!tabla1[ACT_ID] = A987, [1]!tabla1[NIVEL]))</f>
        <v>#REF!</v>
      </c>
      <c r="E987" s="7" t="e">
        <f t="array" ref="E987">STDEV(IF( [1]!tabla1[ACT_ID] = A987, [1]!tabla1[NIVEL]))</f>
        <v>#REF!</v>
      </c>
      <c r="F987" s="8" t="e">
        <f t="array" ref="F987">AVERAGE(IF( [1]!tabla1[ACT_ID] = A987, [1]!tabla1[NO_UTILIZADO]))</f>
        <v>#REF!</v>
      </c>
      <c r="G987">
        <f t="array" ref="G987">COUNT(IF( [1]!tabla1[ACT_ID] = A987, [1]!tabla1[FECHA_DESPACHO]))</f>
        <v>0</v>
      </c>
      <c r="H987" s="2" t="e">
        <f t="shared" si="45"/>
        <v>#REF!</v>
      </c>
      <c r="I987" s="7" t="e">
        <f t="shared" si="46"/>
        <v>#REF!</v>
      </c>
      <c r="J987" s="7" t="e">
        <f t="shared" si="47"/>
        <v>#REF!</v>
      </c>
      <c r="K987" s="9">
        <v>0.5</v>
      </c>
      <c r="L987" s="9"/>
    </row>
    <row r="988" spans="1:12" x14ac:dyDescent="0.25">
      <c r="A988">
        <v>57038</v>
      </c>
      <c r="B988" s="7" t="e">
        <f t="array" ref="B988">MAX(IF( [1]!tabla1[ACT_ID] = A988, [1]!tabla1[max_carga]))</f>
        <v>#REF!</v>
      </c>
      <c r="C988" s="7" t="e">
        <f t="array" ref="C988">AVERAGE(IF( [1]!tabla1[ACT_ID] = A988, [1]!tabla1[NIVEL]))</f>
        <v>#REF!</v>
      </c>
      <c r="D988" s="7" t="e">
        <f t="array" ref="D988">MEDIAN(IF( [1]!tabla1[ACT_ID] = A988, [1]!tabla1[NIVEL]))</f>
        <v>#REF!</v>
      </c>
      <c r="E988" s="7" t="e">
        <f t="array" ref="E988">STDEV(IF( [1]!tabla1[ACT_ID] = A988, [1]!tabla1[NIVEL]))</f>
        <v>#REF!</v>
      </c>
      <c r="F988" s="8" t="e">
        <f t="array" ref="F988">AVERAGE(IF( [1]!tabla1[ACT_ID] = A988, [1]!tabla1[NO_UTILIZADO]))</f>
        <v>#REF!</v>
      </c>
      <c r="G988">
        <f t="array" ref="G988">COUNT(IF( [1]!tabla1[ACT_ID] = A988, [1]!tabla1[FECHA_DESPACHO]))</f>
        <v>0</v>
      </c>
      <c r="H988" s="2" t="e">
        <f t="shared" si="45"/>
        <v>#REF!</v>
      </c>
      <c r="I988" s="7" t="e">
        <f t="shared" si="46"/>
        <v>#REF!</v>
      </c>
      <c r="J988" s="7" t="e">
        <f t="shared" si="47"/>
        <v>#REF!</v>
      </c>
      <c r="K988" s="9">
        <v>0.5</v>
      </c>
      <c r="L988" s="9"/>
    </row>
    <row r="989" spans="1:12" x14ac:dyDescent="0.25">
      <c r="A989">
        <v>57039</v>
      </c>
      <c r="B989" s="7" t="e">
        <f t="array" ref="B989">MAX(IF( [1]!tabla1[ACT_ID] = A989, [1]!tabla1[max_carga]))</f>
        <v>#REF!</v>
      </c>
      <c r="C989" s="7" t="e">
        <f t="array" ref="C989">AVERAGE(IF( [1]!tabla1[ACT_ID] = A989, [1]!tabla1[NIVEL]))</f>
        <v>#REF!</v>
      </c>
      <c r="D989" s="7" t="e">
        <f t="array" ref="D989">MEDIAN(IF( [1]!tabla1[ACT_ID] = A989, [1]!tabla1[NIVEL]))</f>
        <v>#REF!</v>
      </c>
      <c r="E989" s="7" t="e">
        <f t="array" ref="E989">STDEV(IF( [1]!tabla1[ACT_ID] = A989, [1]!tabla1[NIVEL]))</f>
        <v>#REF!</v>
      </c>
      <c r="F989" s="8" t="e">
        <f t="array" ref="F989">AVERAGE(IF( [1]!tabla1[ACT_ID] = A989, [1]!tabla1[NO_UTILIZADO]))</f>
        <v>#REF!</v>
      </c>
      <c r="G989">
        <f t="array" ref="G989">COUNT(IF( [1]!tabla1[ACT_ID] = A989, [1]!tabla1[FECHA_DESPACHO]))</f>
        <v>0</v>
      </c>
      <c r="H989" s="2" t="e">
        <f t="shared" si="45"/>
        <v>#REF!</v>
      </c>
      <c r="I989" s="7" t="e">
        <f t="shared" si="46"/>
        <v>#REF!</v>
      </c>
      <c r="J989" s="7" t="e">
        <f t="shared" si="47"/>
        <v>#REF!</v>
      </c>
      <c r="K989" s="9">
        <v>0.5</v>
      </c>
      <c r="L989" s="9"/>
    </row>
    <row r="990" spans="1:12" x14ac:dyDescent="0.25">
      <c r="A990">
        <v>57041</v>
      </c>
      <c r="B990" s="7" t="e">
        <f t="array" ref="B990">MAX(IF( [1]!tabla1[ACT_ID] = A990, [1]!tabla1[max_carga]))</f>
        <v>#REF!</v>
      </c>
      <c r="C990" s="7" t="e">
        <f t="array" ref="C990">AVERAGE(IF( [1]!tabla1[ACT_ID] = A990, [1]!tabla1[NIVEL]))</f>
        <v>#REF!</v>
      </c>
      <c r="D990" s="7" t="e">
        <f t="array" ref="D990">MEDIAN(IF( [1]!tabla1[ACT_ID] = A990, [1]!tabla1[NIVEL]))</f>
        <v>#REF!</v>
      </c>
      <c r="E990" s="7" t="e">
        <f t="array" ref="E990">STDEV(IF( [1]!tabla1[ACT_ID] = A990, [1]!tabla1[NIVEL]))</f>
        <v>#REF!</v>
      </c>
      <c r="F990" s="8" t="e">
        <f t="array" ref="F990">AVERAGE(IF( [1]!tabla1[ACT_ID] = A990, [1]!tabla1[NO_UTILIZADO]))</f>
        <v>#REF!</v>
      </c>
      <c r="G990">
        <f t="array" ref="G990">COUNT(IF( [1]!tabla1[ACT_ID] = A990, [1]!tabla1[FECHA_DESPACHO]))</f>
        <v>0</v>
      </c>
      <c r="H990" s="2" t="e">
        <f t="shared" si="45"/>
        <v>#REF!</v>
      </c>
      <c r="I990" s="7" t="e">
        <f t="shared" si="46"/>
        <v>#REF!</v>
      </c>
      <c r="J990" s="7" t="e">
        <f t="shared" si="47"/>
        <v>#REF!</v>
      </c>
      <c r="K990" s="9">
        <v>0.5</v>
      </c>
      <c r="L990" s="9"/>
    </row>
    <row r="991" spans="1:12" x14ac:dyDescent="0.25">
      <c r="A991">
        <v>57042</v>
      </c>
      <c r="B991" s="7" t="e">
        <f t="array" ref="B991">MAX(IF( [1]!tabla1[ACT_ID] = A991, [1]!tabla1[max_carga]))</f>
        <v>#REF!</v>
      </c>
      <c r="C991" s="7" t="e">
        <f t="array" ref="C991">AVERAGE(IF( [1]!tabla1[ACT_ID] = A991, [1]!tabla1[NIVEL]))</f>
        <v>#REF!</v>
      </c>
      <c r="D991" s="7" t="e">
        <f t="array" ref="D991">MEDIAN(IF( [1]!tabla1[ACT_ID] = A991, [1]!tabla1[NIVEL]))</f>
        <v>#REF!</v>
      </c>
      <c r="E991" s="7" t="e">
        <f t="array" ref="E991">STDEV(IF( [1]!tabla1[ACT_ID] = A991, [1]!tabla1[NIVEL]))</f>
        <v>#REF!</v>
      </c>
      <c r="F991" s="8" t="e">
        <f t="array" ref="F991">AVERAGE(IF( [1]!tabla1[ACT_ID] = A991, [1]!tabla1[NO_UTILIZADO]))</f>
        <v>#REF!</v>
      </c>
      <c r="G991">
        <f t="array" ref="G991">COUNT(IF( [1]!tabla1[ACT_ID] = A991, [1]!tabla1[FECHA_DESPACHO]))</f>
        <v>0</v>
      </c>
      <c r="H991" s="2" t="e">
        <f t="shared" si="45"/>
        <v>#REF!</v>
      </c>
      <c r="I991" s="7" t="e">
        <f t="shared" si="46"/>
        <v>#REF!</v>
      </c>
      <c r="J991" s="7" t="e">
        <f t="shared" si="47"/>
        <v>#REF!</v>
      </c>
      <c r="K991" s="9">
        <v>0.5</v>
      </c>
      <c r="L991" s="9"/>
    </row>
    <row r="992" spans="1:12" x14ac:dyDescent="0.25">
      <c r="A992">
        <v>57044</v>
      </c>
      <c r="B992" s="7" t="e">
        <f t="array" ref="B992">MAX(IF( [1]!tabla1[ACT_ID] = A992, [1]!tabla1[max_carga]))</f>
        <v>#REF!</v>
      </c>
      <c r="C992" s="7" t="e">
        <f t="array" ref="C992">AVERAGE(IF( [1]!tabla1[ACT_ID] = A992, [1]!tabla1[NIVEL]))</f>
        <v>#REF!</v>
      </c>
      <c r="D992" s="7" t="e">
        <f t="array" ref="D992">MEDIAN(IF( [1]!tabla1[ACT_ID] = A992, [1]!tabla1[NIVEL]))</f>
        <v>#REF!</v>
      </c>
      <c r="E992" s="7" t="e">
        <f t="array" ref="E992">STDEV(IF( [1]!tabla1[ACT_ID] = A992, [1]!tabla1[NIVEL]))</f>
        <v>#REF!</v>
      </c>
      <c r="F992" s="8" t="e">
        <f t="array" ref="F992">AVERAGE(IF( [1]!tabla1[ACT_ID] = A992, [1]!tabla1[NO_UTILIZADO]))</f>
        <v>#REF!</v>
      </c>
      <c r="G992">
        <f t="array" ref="G992">COUNT(IF( [1]!tabla1[ACT_ID] = A992, [1]!tabla1[FECHA_DESPACHO]))</f>
        <v>0</v>
      </c>
      <c r="H992" s="2" t="e">
        <f t="shared" si="45"/>
        <v>#REF!</v>
      </c>
      <c r="I992" s="7" t="e">
        <f t="shared" si="46"/>
        <v>#REF!</v>
      </c>
      <c r="J992" s="7" t="e">
        <f t="shared" si="47"/>
        <v>#REF!</v>
      </c>
      <c r="K992" s="9">
        <v>0.5</v>
      </c>
      <c r="L992" s="9"/>
    </row>
    <row r="993" spans="1:12" x14ac:dyDescent="0.25">
      <c r="A993">
        <v>57046</v>
      </c>
      <c r="B993" s="7" t="e">
        <f t="array" ref="B993">MAX(IF( [1]!tabla1[ACT_ID] = A993, [1]!tabla1[max_carga]))</f>
        <v>#REF!</v>
      </c>
      <c r="C993" s="7" t="e">
        <f t="array" ref="C993">AVERAGE(IF( [1]!tabla1[ACT_ID] = A993, [1]!tabla1[NIVEL]))</f>
        <v>#REF!</v>
      </c>
      <c r="D993" s="7" t="e">
        <f t="array" ref="D993">MEDIAN(IF( [1]!tabla1[ACT_ID] = A993, [1]!tabla1[NIVEL]))</f>
        <v>#REF!</v>
      </c>
      <c r="E993" s="7" t="e">
        <f t="array" ref="E993">STDEV(IF( [1]!tabla1[ACT_ID] = A993, [1]!tabla1[NIVEL]))</f>
        <v>#REF!</v>
      </c>
      <c r="F993" s="8" t="e">
        <f t="array" ref="F993">AVERAGE(IF( [1]!tabla1[ACT_ID] = A993, [1]!tabla1[NO_UTILIZADO]))</f>
        <v>#REF!</v>
      </c>
      <c r="G993">
        <f t="array" ref="G993">COUNT(IF( [1]!tabla1[ACT_ID] = A993, [1]!tabla1[FECHA_DESPACHO]))</f>
        <v>0</v>
      </c>
      <c r="H993" s="2" t="e">
        <f t="shared" si="45"/>
        <v>#REF!</v>
      </c>
      <c r="I993" s="7" t="e">
        <f t="shared" si="46"/>
        <v>#REF!</v>
      </c>
      <c r="J993" s="7" t="e">
        <f t="shared" si="47"/>
        <v>#REF!</v>
      </c>
      <c r="K993" s="9">
        <v>0.5</v>
      </c>
      <c r="L993" s="9"/>
    </row>
    <row r="994" spans="1:12" x14ac:dyDescent="0.25">
      <c r="A994">
        <v>57048</v>
      </c>
      <c r="B994" s="7" t="e">
        <f t="array" ref="B994">MAX(IF( [1]!tabla1[ACT_ID] = A994, [1]!tabla1[max_carga]))</f>
        <v>#REF!</v>
      </c>
      <c r="C994" s="7" t="e">
        <f t="array" ref="C994">AVERAGE(IF( [1]!tabla1[ACT_ID] = A994, [1]!tabla1[NIVEL]))</f>
        <v>#REF!</v>
      </c>
      <c r="D994" s="7" t="e">
        <f t="array" ref="D994">MEDIAN(IF( [1]!tabla1[ACT_ID] = A994, [1]!tabla1[NIVEL]))</f>
        <v>#REF!</v>
      </c>
      <c r="E994" s="7" t="e">
        <f t="array" ref="E994">STDEV(IF( [1]!tabla1[ACT_ID] = A994, [1]!tabla1[NIVEL]))</f>
        <v>#REF!</v>
      </c>
      <c r="F994" s="8" t="e">
        <f t="array" ref="F994">AVERAGE(IF( [1]!tabla1[ACT_ID] = A994, [1]!tabla1[NO_UTILIZADO]))</f>
        <v>#REF!</v>
      </c>
      <c r="G994">
        <f t="array" ref="G994">COUNT(IF( [1]!tabla1[ACT_ID] = A994, [1]!tabla1[FECHA_DESPACHO]))</f>
        <v>0</v>
      </c>
      <c r="H994" s="2" t="e">
        <f t="shared" si="45"/>
        <v>#REF!</v>
      </c>
      <c r="I994" s="7" t="e">
        <f t="shared" si="46"/>
        <v>#REF!</v>
      </c>
      <c r="J994" s="7" t="e">
        <f t="shared" si="47"/>
        <v>#REF!</v>
      </c>
      <c r="K994" s="9">
        <v>0.5</v>
      </c>
      <c r="L994" s="9"/>
    </row>
    <row r="995" spans="1:12" x14ac:dyDescent="0.25">
      <c r="A995">
        <v>57049</v>
      </c>
      <c r="B995" s="7" t="e">
        <f t="array" ref="B995">MAX(IF( [1]!tabla1[ACT_ID] = A995, [1]!tabla1[max_carga]))</f>
        <v>#REF!</v>
      </c>
      <c r="C995" s="7" t="e">
        <f t="array" ref="C995">AVERAGE(IF( [1]!tabla1[ACT_ID] = A995, [1]!tabla1[NIVEL]))</f>
        <v>#REF!</v>
      </c>
      <c r="D995" s="7" t="e">
        <f t="array" ref="D995">MEDIAN(IF( [1]!tabla1[ACT_ID] = A995, [1]!tabla1[NIVEL]))</f>
        <v>#REF!</v>
      </c>
      <c r="E995" s="7" t="e">
        <f t="array" ref="E995">STDEV(IF( [1]!tabla1[ACT_ID] = A995, [1]!tabla1[NIVEL]))</f>
        <v>#REF!</v>
      </c>
      <c r="F995" s="8" t="e">
        <f t="array" ref="F995">AVERAGE(IF( [1]!tabla1[ACT_ID] = A995, [1]!tabla1[NO_UTILIZADO]))</f>
        <v>#REF!</v>
      </c>
      <c r="G995">
        <f t="array" ref="G995">COUNT(IF( [1]!tabla1[ACT_ID] = A995, [1]!tabla1[FECHA_DESPACHO]))</f>
        <v>0</v>
      </c>
      <c r="H995" s="2" t="e">
        <f t="shared" si="45"/>
        <v>#REF!</v>
      </c>
      <c r="I995" s="7" t="e">
        <f t="shared" si="46"/>
        <v>#REF!</v>
      </c>
      <c r="J995" s="7" t="e">
        <f t="shared" si="47"/>
        <v>#REF!</v>
      </c>
      <c r="K995" s="9">
        <v>0.5</v>
      </c>
      <c r="L995" s="9"/>
    </row>
    <row r="996" spans="1:12" x14ac:dyDescent="0.25">
      <c r="A996">
        <v>57051</v>
      </c>
      <c r="B996" s="7" t="e">
        <f t="array" ref="B996">MAX(IF( [1]!tabla1[ACT_ID] = A996, [1]!tabla1[max_carga]))</f>
        <v>#REF!</v>
      </c>
      <c r="C996" s="7" t="e">
        <f t="array" ref="C996">AVERAGE(IF( [1]!tabla1[ACT_ID] = A996, [1]!tabla1[NIVEL]))</f>
        <v>#REF!</v>
      </c>
      <c r="D996" s="7" t="e">
        <f t="array" ref="D996">MEDIAN(IF( [1]!tabla1[ACT_ID] = A996, [1]!tabla1[NIVEL]))</f>
        <v>#REF!</v>
      </c>
      <c r="E996" s="7" t="e">
        <f t="array" ref="E996">STDEV(IF( [1]!tabla1[ACT_ID] = A996, [1]!tabla1[NIVEL]))</f>
        <v>#REF!</v>
      </c>
      <c r="F996" s="8" t="e">
        <f t="array" ref="F996">AVERAGE(IF( [1]!tabla1[ACT_ID] = A996, [1]!tabla1[NO_UTILIZADO]))</f>
        <v>#REF!</v>
      </c>
      <c r="G996">
        <f t="array" ref="G996">COUNT(IF( [1]!tabla1[ACT_ID] = A996, [1]!tabla1[FECHA_DESPACHO]))</f>
        <v>0</v>
      </c>
      <c r="H996" s="2" t="e">
        <f t="shared" si="45"/>
        <v>#REF!</v>
      </c>
      <c r="I996" s="7" t="e">
        <f t="shared" si="46"/>
        <v>#REF!</v>
      </c>
      <c r="J996" s="7" t="e">
        <f t="shared" si="47"/>
        <v>#REF!</v>
      </c>
      <c r="K996" s="9">
        <v>0.5</v>
      </c>
      <c r="L996" s="9"/>
    </row>
    <row r="997" spans="1:12" x14ac:dyDescent="0.25">
      <c r="A997">
        <v>57052</v>
      </c>
      <c r="B997" s="7" t="e">
        <f t="array" ref="B997">MAX(IF( [1]!tabla1[ACT_ID] = A997, [1]!tabla1[max_carga]))</f>
        <v>#REF!</v>
      </c>
      <c r="C997" s="7" t="e">
        <f t="array" ref="C997">AVERAGE(IF( [1]!tabla1[ACT_ID] = A997, [1]!tabla1[NIVEL]))</f>
        <v>#REF!</v>
      </c>
      <c r="D997" s="7" t="e">
        <f t="array" ref="D997">MEDIAN(IF( [1]!tabla1[ACT_ID] = A997, [1]!tabla1[NIVEL]))</f>
        <v>#REF!</v>
      </c>
      <c r="E997" s="7" t="e">
        <f t="array" ref="E997">STDEV(IF( [1]!tabla1[ACT_ID] = A997, [1]!tabla1[NIVEL]))</f>
        <v>#REF!</v>
      </c>
      <c r="F997" s="8" t="e">
        <f t="array" ref="F997">AVERAGE(IF( [1]!tabla1[ACT_ID] = A997, [1]!tabla1[NO_UTILIZADO]))</f>
        <v>#REF!</v>
      </c>
      <c r="G997">
        <f t="array" ref="G997">COUNT(IF( [1]!tabla1[ACT_ID] = A997, [1]!tabla1[FECHA_DESPACHO]))</f>
        <v>0</v>
      </c>
      <c r="H997" s="2" t="e">
        <f t="shared" si="45"/>
        <v>#REF!</v>
      </c>
      <c r="I997" s="7" t="e">
        <f t="shared" si="46"/>
        <v>#REF!</v>
      </c>
      <c r="J997" s="7" t="e">
        <f t="shared" si="47"/>
        <v>#REF!</v>
      </c>
      <c r="K997" s="9">
        <v>0.5</v>
      </c>
      <c r="L997" s="9"/>
    </row>
    <row r="998" spans="1:12" x14ac:dyDescent="0.25">
      <c r="A998">
        <v>57053</v>
      </c>
      <c r="B998" s="7" t="e">
        <f t="array" ref="B998">MAX(IF( [1]!tabla1[ACT_ID] = A998, [1]!tabla1[max_carga]))</f>
        <v>#REF!</v>
      </c>
      <c r="C998" s="7" t="e">
        <f t="array" ref="C998">AVERAGE(IF( [1]!tabla1[ACT_ID] = A998, [1]!tabla1[NIVEL]))</f>
        <v>#REF!</v>
      </c>
      <c r="D998" s="7" t="e">
        <f t="array" ref="D998">MEDIAN(IF( [1]!tabla1[ACT_ID] = A998, [1]!tabla1[NIVEL]))</f>
        <v>#REF!</v>
      </c>
      <c r="E998" s="7" t="e">
        <f t="array" ref="E998">STDEV(IF( [1]!tabla1[ACT_ID] = A998, [1]!tabla1[NIVEL]))</f>
        <v>#REF!</v>
      </c>
      <c r="F998" s="8" t="e">
        <f t="array" ref="F998">AVERAGE(IF( [1]!tabla1[ACT_ID] = A998, [1]!tabla1[NO_UTILIZADO]))</f>
        <v>#REF!</v>
      </c>
      <c r="G998">
        <f t="array" ref="G998">COUNT(IF( [1]!tabla1[ACT_ID] = A998, [1]!tabla1[FECHA_DESPACHO]))</f>
        <v>0</v>
      </c>
      <c r="H998" s="2" t="e">
        <f t="shared" si="45"/>
        <v>#REF!</v>
      </c>
      <c r="I998" s="7" t="e">
        <f t="shared" si="46"/>
        <v>#REF!</v>
      </c>
      <c r="J998" s="7" t="e">
        <f t="shared" si="47"/>
        <v>#REF!</v>
      </c>
      <c r="K998" s="9">
        <v>0.5</v>
      </c>
      <c r="L998" s="9"/>
    </row>
    <row r="999" spans="1:12" x14ac:dyDescent="0.25">
      <c r="A999">
        <v>57054</v>
      </c>
      <c r="B999" s="7" t="e">
        <f t="array" ref="B999">MAX(IF( [1]!tabla1[ACT_ID] = A999, [1]!tabla1[max_carga]))</f>
        <v>#REF!</v>
      </c>
      <c r="C999" s="7" t="e">
        <f t="array" ref="C999">AVERAGE(IF( [1]!tabla1[ACT_ID] = A999, [1]!tabla1[NIVEL]))</f>
        <v>#REF!</v>
      </c>
      <c r="D999" s="7" t="e">
        <f t="array" ref="D999">MEDIAN(IF( [1]!tabla1[ACT_ID] = A999, [1]!tabla1[NIVEL]))</f>
        <v>#REF!</v>
      </c>
      <c r="E999" s="7" t="e">
        <f t="array" ref="E999">STDEV(IF( [1]!tabla1[ACT_ID] = A999, [1]!tabla1[NIVEL]))</f>
        <v>#REF!</v>
      </c>
      <c r="F999" s="8" t="e">
        <f t="array" ref="F999">AVERAGE(IF( [1]!tabla1[ACT_ID] = A999, [1]!tabla1[NO_UTILIZADO]))</f>
        <v>#REF!</v>
      </c>
      <c r="G999">
        <f t="array" ref="G999">COUNT(IF( [1]!tabla1[ACT_ID] = A999, [1]!tabla1[FECHA_DESPACHO]))</f>
        <v>0</v>
      </c>
      <c r="H999" s="2" t="e">
        <f t="shared" si="45"/>
        <v>#REF!</v>
      </c>
      <c r="I999" s="7" t="e">
        <f t="shared" si="46"/>
        <v>#REF!</v>
      </c>
      <c r="J999" s="7" t="e">
        <f t="shared" si="47"/>
        <v>#REF!</v>
      </c>
      <c r="K999" s="9">
        <v>0.5</v>
      </c>
      <c r="L999" s="9"/>
    </row>
    <row r="1000" spans="1:12" x14ac:dyDescent="0.25">
      <c r="A1000">
        <v>57056</v>
      </c>
      <c r="B1000" s="7" t="e">
        <f t="array" ref="B1000">MAX(IF( [1]!tabla1[ACT_ID] = A1000, [1]!tabla1[max_carga]))</f>
        <v>#REF!</v>
      </c>
      <c r="C1000" s="7" t="e">
        <f t="array" ref="C1000">AVERAGE(IF( [1]!tabla1[ACT_ID] = A1000, [1]!tabla1[NIVEL]))</f>
        <v>#REF!</v>
      </c>
      <c r="D1000" s="7" t="e">
        <f t="array" ref="D1000">MEDIAN(IF( [1]!tabla1[ACT_ID] = A1000, [1]!tabla1[NIVEL]))</f>
        <v>#REF!</v>
      </c>
      <c r="E1000" s="7" t="e">
        <f t="array" ref="E1000">STDEV(IF( [1]!tabla1[ACT_ID] = A1000, [1]!tabla1[NIVEL]))</f>
        <v>#REF!</v>
      </c>
      <c r="F1000" s="8" t="e">
        <f t="array" ref="F1000">AVERAGE(IF( [1]!tabla1[ACT_ID] = A1000, [1]!tabla1[NO_UTILIZADO]))</f>
        <v>#REF!</v>
      </c>
      <c r="G1000">
        <f t="array" ref="G1000">COUNT(IF( [1]!tabla1[ACT_ID] = A1000, [1]!tabla1[FECHA_DESPACHO]))</f>
        <v>0</v>
      </c>
      <c r="H1000" s="2" t="e">
        <f t="shared" si="45"/>
        <v>#REF!</v>
      </c>
      <c r="I1000" s="7" t="e">
        <f t="shared" si="46"/>
        <v>#REF!</v>
      </c>
      <c r="J1000" s="7" t="e">
        <f t="shared" si="47"/>
        <v>#REF!</v>
      </c>
      <c r="K1000" s="9">
        <v>0.5</v>
      </c>
      <c r="L1000" s="9"/>
    </row>
    <row r="1001" spans="1:12" x14ac:dyDescent="0.25">
      <c r="A1001">
        <v>57057</v>
      </c>
      <c r="B1001" s="7" t="e">
        <f t="array" ref="B1001">MAX(IF( [1]!tabla1[ACT_ID] = A1001, [1]!tabla1[max_carga]))</f>
        <v>#REF!</v>
      </c>
      <c r="C1001" s="7" t="e">
        <f t="array" ref="C1001">AVERAGE(IF( [1]!tabla1[ACT_ID] = A1001, [1]!tabla1[NIVEL]))</f>
        <v>#REF!</v>
      </c>
      <c r="D1001" s="7" t="e">
        <f t="array" ref="D1001">MEDIAN(IF( [1]!tabla1[ACT_ID] = A1001, [1]!tabla1[NIVEL]))</f>
        <v>#REF!</v>
      </c>
      <c r="E1001" s="7" t="e">
        <f t="array" ref="E1001">STDEV(IF( [1]!tabla1[ACT_ID] = A1001, [1]!tabla1[NIVEL]))</f>
        <v>#REF!</v>
      </c>
      <c r="F1001" s="8" t="e">
        <f t="array" ref="F1001">AVERAGE(IF( [1]!tabla1[ACT_ID] = A1001, [1]!tabla1[NO_UTILIZADO]))</f>
        <v>#REF!</v>
      </c>
      <c r="G1001">
        <f t="array" ref="G1001">COUNT(IF( [1]!tabla1[ACT_ID] = A1001, [1]!tabla1[FECHA_DESPACHO]))</f>
        <v>0</v>
      </c>
      <c r="H1001" s="2" t="e">
        <f t="shared" si="45"/>
        <v>#REF!</v>
      </c>
      <c r="I1001" s="7" t="e">
        <f t="shared" si="46"/>
        <v>#REF!</v>
      </c>
      <c r="J1001" s="7" t="e">
        <f t="shared" si="47"/>
        <v>#REF!</v>
      </c>
      <c r="K1001" s="9">
        <v>0.5</v>
      </c>
      <c r="L1001" s="9"/>
    </row>
    <row r="1002" spans="1:12" x14ac:dyDescent="0.25">
      <c r="A1002">
        <v>57058</v>
      </c>
      <c r="B1002" s="7" t="e">
        <f t="array" ref="B1002">MAX(IF( [1]!tabla1[ACT_ID] = A1002, [1]!tabla1[max_carga]))</f>
        <v>#REF!</v>
      </c>
      <c r="C1002" s="7" t="e">
        <f t="array" ref="C1002">AVERAGE(IF( [1]!tabla1[ACT_ID] = A1002, [1]!tabla1[NIVEL]))</f>
        <v>#REF!</v>
      </c>
      <c r="D1002" s="7" t="e">
        <f t="array" ref="D1002">MEDIAN(IF( [1]!tabla1[ACT_ID] = A1002, [1]!tabla1[NIVEL]))</f>
        <v>#REF!</v>
      </c>
      <c r="E1002" s="7" t="e">
        <f t="array" ref="E1002">STDEV(IF( [1]!tabla1[ACT_ID] = A1002, [1]!tabla1[NIVEL]))</f>
        <v>#REF!</v>
      </c>
      <c r="F1002" s="8" t="e">
        <f t="array" ref="F1002">AVERAGE(IF( [1]!tabla1[ACT_ID] = A1002, [1]!tabla1[NO_UTILIZADO]))</f>
        <v>#REF!</v>
      </c>
      <c r="G1002">
        <f t="array" ref="G1002">COUNT(IF( [1]!tabla1[ACT_ID] = A1002, [1]!tabla1[FECHA_DESPACHO]))</f>
        <v>0</v>
      </c>
      <c r="H1002" s="2" t="e">
        <f t="shared" si="45"/>
        <v>#REF!</v>
      </c>
      <c r="I1002" s="7" t="e">
        <f t="shared" si="46"/>
        <v>#REF!</v>
      </c>
      <c r="J1002" s="7" t="e">
        <f t="shared" si="47"/>
        <v>#REF!</v>
      </c>
      <c r="K1002" s="9">
        <v>0.5</v>
      </c>
      <c r="L1002" s="9"/>
    </row>
    <row r="1003" spans="1:12" x14ac:dyDescent="0.25">
      <c r="A1003">
        <v>57059</v>
      </c>
      <c r="B1003" s="7" t="e">
        <f t="array" ref="B1003">MAX(IF( [1]!tabla1[ACT_ID] = A1003, [1]!tabla1[max_carga]))</f>
        <v>#REF!</v>
      </c>
      <c r="C1003" s="7" t="e">
        <f t="array" ref="C1003">AVERAGE(IF( [1]!tabla1[ACT_ID] = A1003, [1]!tabla1[NIVEL]))</f>
        <v>#REF!</v>
      </c>
      <c r="D1003" s="7" t="e">
        <f t="array" ref="D1003">MEDIAN(IF( [1]!tabla1[ACT_ID] = A1003, [1]!tabla1[NIVEL]))</f>
        <v>#REF!</v>
      </c>
      <c r="E1003" s="7" t="e">
        <f t="array" ref="E1003">STDEV(IF( [1]!tabla1[ACT_ID] = A1003, [1]!tabla1[NIVEL]))</f>
        <v>#REF!</v>
      </c>
      <c r="F1003" s="8" t="e">
        <f t="array" ref="F1003">AVERAGE(IF( [1]!tabla1[ACT_ID] = A1003, [1]!tabla1[NO_UTILIZADO]))</f>
        <v>#REF!</v>
      </c>
      <c r="G1003">
        <f t="array" ref="G1003">COUNT(IF( [1]!tabla1[ACT_ID] = A1003, [1]!tabla1[FECHA_DESPACHO]))</f>
        <v>0</v>
      </c>
      <c r="H1003" s="2" t="e">
        <f t="shared" si="45"/>
        <v>#REF!</v>
      </c>
      <c r="I1003" s="7" t="e">
        <f t="shared" si="46"/>
        <v>#REF!</v>
      </c>
      <c r="J1003" s="7" t="e">
        <f t="shared" si="47"/>
        <v>#REF!</v>
      </c>
      <c r="K1003" s="9">
        <v>0.5</v>
      </c>
      <c r="L1003" s="9"/>
    </row>
    <row r="1004" spans="1:12" x14ac:dyDescent="0.25">
      <c r="A1004">
        <v>57060</v>
      </c>
      <c r="B1004" s="7" t="e">
        <f t="array" ref="B1004">MAX(IF( [1]!tabla1[ACT_ID] = A1004, [1]!tabla1[max_carga]))</f>
        <v>#REF!</v>
      </c>
      <c r="C1004" s="7" t="e">
        <f t="array" ref="C1004">AVERAGE(IF( [1]!tabla1[ACT_ID] = A1004, [1]!tabla1[NIVEL]))</f>
        <v>#REF!</v>
      </c>
      <c r="D1004" s="7" t="e">
        <f t="array" ref="D1004">MEDIAN(IF( [1]!tabla1[ACT_ID] = A1004, [1]!tabla1[NIVEL]))</f>
        <v>#REF!</v>
      </c>
      <c r="E1004" s="7" t="e">
        <f t="array" ref="E1004">STDEV(IF( [1]!tabla1[ACT_ID] = A1004, [1]!tabla1[NIVEL]))</f>
        <v>#REF!</v>
      </c>
      <c r="F1004" s="8" t="e">
        <f t="array" ref="F1004">AVERAGE(IF( [1]!tabla1[ACT_ID] = A1004, [1]!tabla1[NO_UTILIZADO]))</f>
        <v>#REF!</v>
      </c>
      <c r="G1004">
        <f t="array" ref="G1004">COUNT(IF( [1]!tabla1[ACT_ID] = A1004, [1]!tabla1[FECHA_DESPACHO]))</f>
        <v>0</v>
      </c>
      <c r="H1004" s="2" t="e">
        <f t="shared" si="45"/>
        <v>#REF!</v>
      </c>
      <c r="I1004" s="7" t="e">
        <f t="shared" si="46"/>
        <v>#REF!</v>
      </c>
      <c r="J1004" s="7" t="e">
        <f t="shared" si="47"/>
        <v>#REF!</v>
      </c>
      <c r="K1004" s="9">
        <v>0.5</v>
      </c>
      <c r="L1004" s="9"/>
    </row>
    <row r="1005" spans="1:12" x14ac:dyDescent="0.25">
      <c r="A1005">
        <v>57061</v>
      </c>
      <c r="B1005" s="7" t="e">
        <f t="array" ref="B1005">MAX(IF( [1]!tabla1[ACT_ID] = A1005, [1]!tabla1[max_carga]))</f>
        <v>#REF!</v>
      </c>
      <c r="C1005" s="7" t="e">
        <f t="array" ref="C1005">AVERAGE(IF( [1]!tabla1[ACT_ID] = A1005, [1]!tabla1[NIVEL]))</f>
        <v>#REF!</v>
      </c>
      <c r="D1005" s="7" t="e">
        <f t="array" ref="D1005">MEDIAN(IF( [1]!tabla1[ACT_ID] = A1005, [1]!tabla1[NIVEL]))</f>
        <v>#REF!</v>
      </c>
      <c r="E1005" s="7" t="e">
        <f t="array" ref="E1005">STDEV(IF( [1]!tabla1[ACT_ID] = A1005, [1]!tabla1[NIVEL]))</f>
        <v>#REF!</v>
      </c>
      <c r="F1005" s="8" t="e">
        <f t="array" ref="F1005">AVERAGE(IF( [1]!tabla1[ACT_ID] = A1005, [1]!tabla1[NO_UTILIZADO]))</f>
        <v>#REF!</v>
      </c>
      <c r="G1005">
        <f t="array" ref="G1005">COUNT(IF( [1]!tabla1[ACT_ID] = A1005, [1]!tabla1[FECHA_DESPACHO]))</f>
        <v>0</v>
      </c>
      <c r="H1005" s="2" t="e">
        <f t="shared" si="45"/>
        <v>#REF!</v>
      </c>
      <c r="I1005" s="7" t="e">
        <f t="shared" si="46"/>
        <v>#REF!</v>
      </c>
      <c r="J1005" s="7" t="e">
        <f t="shared" si="47"/>
        <v>#REF!</v>
      </c>
      <c r="K1005" s="9">
        <v>0.5</v>
      </c>
      <c r="L1005" s="9"/>
    </row>
    <row r="1006" spans="1:12" x14ac:dyDescent="0.25">
      <c r="A1006">
        <v>57062</v>
      </c>
      <c r="B1006" s="7" t="e">
        <f t="array" ref="B1006">MAX(IF( [1]!tabla1[ACT_ID] = A1006, [1]!tabla1[max_carga]))</f>
        <v>#REF!</v>
      </c>
      <c r="C1006" s="7" t="e">
        <f t="array" ref="C1006">AVERAGE(IF( [1]!tabla1[ACT_ID] = A1006, [1]!tabla1[NIVEL]))</f>
        <v>#REF!</v>
      </c>
      <c r="D1006" s="7" t="e">
        <f t="array" ref="D1006">MEDIAN(IF( [1]!tabla1[ACT_ID] = A1006, [1]!tabla1[NIVEL]))</f>
        <v>#REF!</v>
      </c>
      <c r="E1006" s="7" t="e">
        <f t="array" ref="E1006">STDEV(IF( [1]!tabla1[ACT_ID] = A1006, [1]!tabla1[NIVEL]))</f>
        <v>#REF!</v>
      </c>
      <c r="F1006" s="8" t="e">
        <f t="array" ref="F1006">AVERAGE(IF( [1]!tabla1[ACT_ID] = A1006, [1]!tabla1[NO_UTILIZADO]))</f>
        <v>#REF!</v>
      </c>
      <c r="G1006">
        <f t="array" ref="G1006">COUNT(IF( [1]!tabla1[ACT_ID] = A1006, [1]!tabla1[FECHA_DESPACHO]))</f>
        <v>0</v>
      </c>
      <c r="H1006" s="2" t="e">
        <f t="shared" si="45"/>
        <v>#REF!</v>
      </c>
      <c r="I1006" s="7" t="e">
        <f t="shared" si="46"/>
        <v>#REF!</v>
      </c>
      <c r="J1006" s="7" t="e">
        <f t="shared" si="47"/>
        <v>#REF!</v>
      </c>
      <c r="K1006" s="9">
        <v>0.5</v>
      </c>
      <c r="L1006" s="9"/>
    </row>
    <row r="1007" spans="1:12" x14ac:dyDescent="0.25">
      <c r="A1007">
        <v>57063</v>
      </c>
      <c r="B1007" s="7" t="e">
        <f t="array" ref="B1007">MAX(IF( [1]!tabla1[ACT_ID] = A1007, [1]!tabla1[max_carga]))</f>
        <v>#REF!</v>
      </c>
      <c r="C1007" s="7" t="e">
        <f t="array" ref="C1007">AVERAGE(IF( [1]!tabla1[ACT_ID] = A1007, [1]!tabla1[NIVEL]))</f>
        <v>#REF!</v>
      </c>
      <c r="D1007" s="7" t="e">
        <f t="array" ref="D1007">MEDIAN(IF( [1]!tabla1[ACT_ID] = A1007, [1]!tabla1[NIVEL]))</f>
        <v>#REF!</v>
      </c>
      <c r="E1007" s="7" t="e">
        <f t="array" ref="E1007">STDEV(IF( [1]!tabla1[ACT_ID] = A1007, [1]!tabla1[NIVEL]))</f>
        <v>#REF!</v>
      </c>
      <c r="F1007" s="8" t="e">
        <f t="array" ref="F1007">AVERAGE(IF( [1]!tabla1[ACT_ID] = A1007, [1]!tabla1[NO_UTILIZADO]))</f>
        <v>#REF!</v>
      </c>
      <c r="G1007">
        <f t="array" ref="G1007">COUNT(IF( [1]!tabla1[ACT_ID] = A1007, [1]!tabla1[FECHA_DESPACHO]))</f>
        <v>0</v>
      </c>
      <c r="H1007" s="2" t="e">
        <f t="shared" si="45"/>
        <v>#REF!</v>
      </c>
      <c r="I1007" s="7" t="e">
        <f t="shared" si="46"/>
        <v>#REF!</v>
      </c>
      <c r="J1007" s="7" t="e">
        <f t="shared" si="47"/>
        <v>#REF!</v>
      </c>
      <c r="K1007" s="9">
        <v>0.5</v>
      </c>
      <c r="L1007" s="9"/>
    </row>
    <row r="1008" spans="1:12" x14ac:dyDescent="0.25">
      <c r="A1008">
        <v>57064</v>
      </c>
      <c r="B1008" s="7" t="e">
        <f t="array" ref="B1008">MAX(IF( [1]!tabla1[ACT_ID] = A1008, [1]!tabla1[max_carga]))</f>
        <v>#REF!</v>
      </c>
      <c r="C1008" s="7" t="e">
        <f t="array" ref="C1008">AVERAGE(IF( [1]!tabla1[ACT_ID] = A1008, [1]!tabla1[NIVEL]))</f>
        <v>#REF!</v>
      </c>
      <c r="D1008" s="7" t="e">
        <f t="array" ref="D1008">MEDIAN(IF( [1]!tabla1[ACT_ID] = A1008, [1]!tabla1[NIVEL]))</f>
        <v>#REF!</v>
      </c>
      <c r="E1008" s="7" t="e">
        <f t="array" ref="E1008">STDEV(IF( [1]!tabla1[ACT_ID] = A1008, [1]!tabla1[NIVEL]))</f>
        <v>#REF!</v>
      </c>
      <c r="F1008" s="8" t="e">
        <f t="array" ref="F1008">AVERAGE(IF( [1]!tabla1[ACT_ID] = A1008, [1]!tabla1[NO_UTILIZADO]))</f>
        <v>#REF!</v>
      </c>
      <c r="G1008">
        <f t="array" ref="G1008">COUNT(IF( [1]!tabla1[ACT_ID] = A1008, [1]!tabla1[FECHA_DESPACHO]))</f>
        <v>0</v>
      </c>
      <c r="H1008" s="2" t="e">
        <f t="shared" si="45"/>
        <v>#REF!</v>
      </c>
      <c r="I1008" s="7" t="e">
        <f t="shared" si="46"/>
        <v>#REF!</v>
      </c>
      <c r="J1008" s="7" t="e">
        <f t="shared" si="47"/>
        <v>#REF!</v>
      </c>
      <c r="K1008" s="9">
        <v>0.5</v>
      </c>
      <c r="L1008" s="9"/>
    </row>
    <row r="1009" spans="1:12" x14ac:dyDescent="0.25">
      <c r="A1009">
        <v>57065</v>
      </c>
      <c r="B1009" s="7" t="e">
        <f t="array" ref="B1009">MAX(IF( [1]!tabla1[ACT_ID] = A1009, [1]!tabla1[max_carga]))</f>
        <v>#REF!</v>
      </c>
      <c r="C1009" s="7" t="e">
        <f t="array" ref="C1009">AVERAGE(IF( [1]!tabla1[ACT_ID] = A1009, [1]!tabla1[NIVEL]))</f>
        <v>#REF!</v>
      </c>
      <c r="D1009" s="7" t="e">
        <f t="array" ref="D1009">MEDIAN(IF( [1]!tabla1[ACT_ID] = A1009, [1]!tabla1[NIVEL]))</f>
        <v>#REF!</v>
      </c>
      <c r="E1009" s="7" t="e">
        <f t="array" ref="E1009">STDEV(IF( [1]!tabla1[ACT_ID] = A1009, [1]!tabla1[NIVEL]))</f>
        <v>#REF!</v>
      </c>
      <c r="F1009" s="8" t="e">
        <f t="array" ref="F1009">AVERAGE(IF( [1]!tabla1[ACT_ID] = A1009, [1]!tabla1[NO_UTILIZADO]))</f>
        <v>#REF!</v>
      </c>
      <c r="G1009">
        <f t="array" ref="G1009">COUNT(IF( [1]!tabla1[ACT_ID] = A1009, [1]!tabla1[FECHA_DESPACHO]))</f>
        <v>0</v>
      </c>
      <c r="H1009" s="2" t="e">
        <f t="shared" si="45"/>
        <v>#REF!</v>
      </c>
      <c r="I1009" s="7" t="e">
        <f t="shared" si="46"/>
        <v>#REF!</v>
      </c>
      <c r="J1009" s="7" t="e">
        <f t="shared" si="47"/>
        <v>#REF!</v>
      </c>
      <c r="K1009" s="9">
        <v>0.5</v>
      </c>
      <c r="L1009" s="9"/>
    </row>
    <row r="1010" spans="1:12" x14ac:dyDescent="0.25">
      <c r="A1010">
        <v>57066</v>
      </c>
      <c r="B1010" s="7" t="e">
        <f t="array" ref="B1010">MAX(IF( [1]!tabla1[ACT_ID] = A1010, [1]!tabla1[max_carga]))</f>
        <v>#REF!</v>
      </c>
      <c r="C1010" s="7" t="e">
        <f t="array" ref="C1010">AVERAGE(IF( [1]!tabla1[ACT_ID] = A1010, [1]!tabla1[NIVEL]))</f>
        <v>#REF!</v>
      </c>
      <c r="D1010" s="7" t="e">
        <f t="array" ref="D1010">MEDIAN(IF( [1]!tabla1[ACT_ID] = A1010, [1]!tabla1[NIVEL]))</f>
        <v>#REF!</v>
      </c>
      <c r="E1010" s="7" t="e">
        <f t="array" ref="E1010">STDEV(IF( [1]!tabla1[ACT_ID] = A1010, [1]!tabla1[NIVEL]))</f>
        <v>#REF!</v>
      </c>
      <c r="F1010" s="8" t="e">
        <f t="array" ref="F1010">AVERAGE(IF( [1]!tabla1[ACT_ID] = A1010, [1]!tabla1[NO_UTILIZADO]))</f>
        <v>#REF!</v>
      </c>
      <c r="G1010">
        <f t="array" ref="G1010">COUNT(IF( [1]!tabla1[ACT_ID] = A1010, [1]!tabla1[FECHA_DESPACHO]))</f>
        <v>0</v>
      </c>
      <c r="H1010" s="2" t="e">
        <f t="shared" si="45"/>
        <v>#REF!</v>
      </c>
      <c r="I1010" s="7" t="e">
        <f t="shared" si="46"/>
        <v>#REF!</v>
      </c>
      <c r="J1010" s="7" t="e">
        <f t="shared" si="47"/>
        <v>#REF!</v>
      </c>
      <c r="K1010" s="9">
        <v>0.5</v>
      </c>
      <c r="L1010" s="9"/>
    </row>
    <row r="1011" spans="1:12" x14ac:dyDescent="0.25">
      <c r="A1011">
        <v>57067</v>
      </c>
      <c r="B1011" s="7" t="e">
        <f t="array" ref="B1011">MAX(IF( [1]!tabla1[ACT_ID] = A1011, [1]!tabla1[max_carga]))</f>
        <v>#REF!</v>
      </c>
      <c r="C1011" s="7" t="e">
        <f t="array" ref="C1011">AVERAGE(IF( [1]!tabla1[ACT_ID] = A1011, [1]!tabla1[NIVEL]))</f>
        <v>#REF!</v>
      </c>
      <c r="D1011" s="7" t="e">
        <f t="array" ref="D1011">MEDIAN(IF( [1]!tabla1[ACT_ID] = A1011, [1]!tabla1[NIVEL]))</f>
        <v>#REF!</v>
      </c>
      <c r="E1011" s="7" t="e">
        <f t="array" ref="E1011">STDEV(IF( [1]!tabla1[ACT_ID] = A1011, [1]!tabla1[NIVEL]))</f>
        <v>#REF!</v>
      </c>
      <c r="F1011" s="8" t="e">
        <f t="array" ref="F1011">AVERAGE(IF( [1]!tabla1[ACT_ID] = A1011, [1]!tabla1[NO_UTILIZADO]))</f>
        <v>#REF!</v>
      </c>
      <c r="G1011">
        <f t="array" ref="G1011">COUNT(IF( [1]!tabla1[ACT_ID] = A1011, [1]!tabla1[FECHA_DESPACHO]))</f>
        <v>0</v>
      </c>
      <c r="H1011" s="2" t="e">
        <f t="shared" si="45"/>
        <v>#REF!</v>
      </c>
      <c r="I1011" s="7" t="e">
        <f t="shared" si="46"/>
        <v>#REF!</v>
      </c>
      <c r="J1011" s="7" t="e">
        <f t="shared" si="47"/>
        <v>#REF!</v>
      </c>
      <c r="K1011" s="9">
        <v>0.5</v>
      </c>
      <c r="L1011" s="9"/>
    </row>
    <row r="1012" spans="1:12" x14ac:dyDescent="0.25">
      <c r="A1012">
        <v>57068</v>
      </c>
      <c r="B1012" s="7" t="e">
        <f t="array" ref="B1012">MAX(IF( [1]!tabla1[ACT_ID] = A1012, [1]!tabla1[max_carga]))</f>
        <v>#REF!</v>
      </c>
      <c r="C1012" s="7" t="e">
        <f t="array" ref="C1012">AVERAGE(IF( [1]!tabla1[ACT_ID] = A1012, [1]!tabla1[NIVEL]))</f>
        <v>#REF!</v>
      </c>
      <c r="D1012" s="7" t="e">
        <f t="array" ref="D1012">MEDIAN(IF( [1]!tabla1[ACT_ID] = A1012, [1]!tabla1[NIVEL]))</f>
        <v>#REF!</v>
      </c>
      <c r="E1012" s="7" t="e">
        <f t="array" ref="E1012">STDEV(IF( [1]!tabla1[ACT_ID] = A1012, [1]!tabla1[NIVEL]))</f>
        <v>#REF!</v>
      </c>
      <c r="F1012" s="8" t="e">
        <f t="array" ref="F1012">AVERAGE(IF( [1]!tabla1[ACT_ID] = A1012, [1]!tabla1[NO_UTILIZADO]))</f>
        <v>#REF!</v>
      </c>
      <c r="G1012">
        <f t="array" ref="G1012">COUNT(IF( [1]!tabla1[ACT_ID] = A1012, [1]!tabla1[FECHA_DESPACHO]))</f>
        <v>0</v>
      </c>
      <c r="H1012" s="2" t="e">
        <f t="shared" si="45"/>
        <v>#REF!</v>
      </c>
      <c r="I1012" s="7" t="e">
        <f t="shared" si="46"/>
        <v>#REF!</v>
      </c>
      <c r="J1012" s="7" t="e">
        <f t="shared" si="47"/>
        <v>#REF!</v>
      </c>
      <c r="K1012" s="9">
        <v>0.5</v>
      </c>
      <c r="L1012" s="9"/>
    </row>
    <row r="1013" spans="1:12" x14ac:dyDescent="0.25">
      <c r="A1013">
        <v>57069</v>
      </c>
      <c r="B1013" s="7" t="e">
        <f t="array" ref="B1013">MAX(IF( [1]!tabla1[ACT_ID] = A1013, [1]!tabla1[max_carga]))</f>
        <v>#REF!</v>
      </c>
      <c r="C1013" s="7" t="e">
        <f t="array" ref="C1013">AVERAGE(IF( [1]!tabla1[ACT_ID] = A1013, [1]!tabla1[NIVEL]))</f>
        <v>#REF!</v>
      </c>
      <c r="D1013" s="7" t="e">
        <f t="array" ref="D1013">MEDIAN(IF( [1]!tabla1[ACT_ID] = A1013, [1]!tabla1[NIVEL]))</f>
        <v>#REF!</v>
      </c>
      <c r="E1013" s="7" t="e">
        <f t="array" ref="E1013">STDEV(IF( [1]!tabla1[ACT_ID] = A1013, [1]!tabla1[NIVEL]))</f>
        <v>#REF!</v>
      </c>
      <c r="F1013" s="8" t="e">
        <f t="array" ref="F1013">AVERAGE(IF( [1]!tabla1[ACT_ID] = A1013, [1]!tabla1[NO_UTILIZADO]))</f>
        <v>#REF!</v>
      </c>
      <c r="G1013">
        <f t="array" ref="G1013">COUNT(IF( [1]!tabla1[ACT_ID] = A1013, [1]!tabla1[FECHA_DESPACHO]))</f>
        <v>0</v>
      </c>
      <c r="H1013" s="2" t="e">
        <f t="shared" si="45"/>
        <v>#REF!</v>
      </c>
      <c r="I1013" s="7" t="e">
        <f t="shared" si="46"/>
        <v>#REF!</v>
      </c>
      <c r="J1013" s="7" t="e">
        <f t="shared" si="47"/>
        <v>#REF!</v>
      </c>
      <c r="K1013" s="9">
        <v>0.5</v>
      </c>
      <c r="L1013" s="9"/>
    </row>
    <row r="1014" spans="1:12" x14ac:dyDescent="0.25">
      <c r="A1014">
        <v>57070</v>
      </c>
      <c r="B1014" s="7" t="e">
        <f t="array" ref="B1014">MAX(IF( [1]!tabla1[ACT_ID] = A1014, [1]!tabla1[max_carga]))</f>
        <v>#REF!</v>
      </c>
      <c r="C1014" s="7" t="e">
        <f t="array" ref="C1014">AVERAGE(IF( [1]!tabla1[ACT_ID] = A1014, [1]!tabla1[NIVEL]))</f>
        <v>#REF!</v>
      </c>
      <c r="D1014" s="7" t="e">
        <f t="array" ref="D1014">MEDIAN(IF( [1]!tabla1[ACT_ID] = A1014, [1]!tabla1[NIVEL]))</f>
        <v>#REF!</v>
      </c>
      <c r="E1014" s="7" t="e">
        <f t="array" ref="E1014">STDEV(IF( [1]!tabla1[ACT_ID] = A1014, [1]!tabla1[NIVEL]))</f>
        <v>#REF!</v>
      </c>
      <c r="F1014" s="8" t="e">
        <f t="array" ref="F1014">AVERAGE(IF( [1]!tabla1[ACT_ID] = A1014, [1]!tabla1[NO_UTILIZADO]))</f>
        <v>#REF!</v>
      </c>
      <c r="G1014">
        <f t="array" ref="G1014">COUNT(IF( [1]!tabla1[ACT_ID] = A1014, [1]!tabla1[FECHA_DESPACHO]))</f>
        <v>0</v>
      </c>
      <c r="H1014" s="2" t="e">
        <f t="shared" si="45"/>
        <v>#REF!</v>
      </c>
      <c r="I1014" s="7" t="e">
        <f t="shared" si="46"/>
        <v>#REF!</v>
      </c>
      <c r="J1014" s="7" t="e">
        <f t="shared" si="47"/>
        <v>#REF!</v>
      </c>
      <c r="K1014" s="9">
        <v>0.5</v>
      </c>
      <c r="L1014" s="9"/>
    </row>
    <row r="1015" spans="1:12" x14ac:dyDescent="0.25">
      <c r="A1015">
        <v>57071</v>
      </c>
      <c r="B1015" s="7" t="e">
        <f t="array" ref="B1015">MAX(IF( [1]!tabla1[ACT_ID] = A1015, [1]!tabla1[max_carga]))</f>
        <v>#REF!</v>
      </c>
      <c r="C1015" s="7" t="e">
        <f t="array" ref="C1015">AVERAGE(IF( [1]!tabla1[ACT_ID] = A1015, [1]!tabla1[NIVEL]))</f>
        <v>#REF!</v>
      </c>
      <c r="D1015" s="7" t="e">
        <f t="array" ref="D1015">MEDIAN(IF( [1]!tabla1[ACT_ID] = A1015, [1]!tabla1[NIVEL]))</f>
        <v>#REF!</v>
      </c>
      <c r="E1015" s="7" t="e">
        <f t="array" ref="E1015">STDEV(IF( [1]!tabla1[ACT_ID] = A1015, [1]!tabla1[NIVEL]))</f>
        <v>#REF!</v>
      </c>
      <c r="F1015" s="8" t="e">
        <f t="array" ref="F1015">AVERAGE(IF( [1]!tabla1[ACT_ID] = A1015, [1]!tabla1[NO_UTILIZADO]))</f>
        <v>#REF!</v>
      </c>
      <c r="G1015">
        <f t="array" ref="G1015">COUNT(IF( [1]!tabla1[ACT_ID] = A1015, [1]!tabla1[FECHA_DESPACHO]))</f>
        <v>0</v>
      </c>
      <c r="H1015" s="2" t="e">
        <f t="shared" si="45"/>
        <v>#REF!</v>
      </c>
      <c r="I1015" s="7" t="e">
        <f t="shared" si="46"/>
        <v>#REF!</v>
      </c>
      <c r="J1015" s="7" t="e">
        <f t="shared" si="47"/>
        <v>#REF!</v>
      </c>
      <c r="K1015" s="9">
        <v>0.5</v>
      </c>
      <c r="L1015" s="9"/>
    </row>
    <row r="1016" spans="1:12" x14ac:dyDescent="0.25">
      <c r="A1016">
        <v>617103</v>
      </c>
      <c r="B1016" s="7" t="e">
        <f t="array" ref="B1016">MAX(IF( [1]!tabla1[ACT_ID] = A1016, [1]!tabla1[max_carga]))</f>
        <v>#REF!</v>
      </c>
      <c r="C1016" s="7" t="e">
        <f t="array" ref="C1016">AVERAGE(IF( [1]!tabla1[ACT_ID] = A1016, [1]!tabla1[NIVEL]))</f>
        <v>#REF!</v>
      </c>
      <c r="D1016" s="7" t="e">
        <f t="array" ref="D1016">MEDIAN(IF( [1]!tabla1[ACT_ID] = A1016, [1]!tabla1[NIVEL]))</f>
        <v>#REF!</v>
      </c>
      <c r="E1016" s="7" t="e">
        <f t="array" ref="E1016">STDEV(IF( [1]!tabla1[ACT_ID] = A1016, [1]!tabla1[NIVEL]))</f>
        <v>#REF!</v>
      </c>
      <c r="F1016" s="8" t="e">
        <f t="array" ref="F1016">AVERAGE(IF( [1]!tabla1[ACT_ID] = A1016, [1]!tabla1[NO_UTILIZADO]))</f>
        <v>#REF!</v>
      </c>
      <c r="G1016">
        <f t="array" ref="G1016">COUNT(IF( [1]!tabla1[ACT_ID] = A1016, [1]!tabla1[FECHA_DESPACHO]))</f>
        <v>0</v>
      </c>
      <c r="H1016" s="2" t="e">
        <f t="shared" si="45"/>
        <v>#REF!</v>
      </c>
      <c r="I1016" s="7" t="e">
        <f t="shared" si="46"/>
        <v>#REF!</v>
      </c>
      <c r="J1016" s="7" t="e">
        <f t="shared" si="47"/>
        <v>#REF!</v>
      </c>
      <c r="K1016" s="9">
        <v>0.5</v>
      </c>
      <c r="L1016" s="9"/>
    </row>
    <row r="1017" spans="1:12" x14ac:dyDescent="0.25">
      <c r="A1017">
        <v>617104</v>
      </c>
      <c r="B1017" s="7" t="e">
        <f t="array" ref="B1017">MAX(IF( [1]!tabla1[ACT_ID] = A1017, [1]!tabla1[max_carga]))</f>
        <v>#REF!</v>
      </c>
      <c r="C1017" s="7" t="e">
        <f t="array" ref="C1017">AVERAGE(IF( [1]!tabla1[ACT_ID] = A1017, [1]!tabla1[NIVEL]))</f>
        <v>#REF!</v>
      </c>
      <c r="D1017" s="7" t="e">
        <f t="array" ref="D1017">MEDIAN(IF( [1]!tabla1[ACT_ID] = A1017, [1]!tabla1[NIVEL]))</f>
        <v>#REF!</v>
      </c>
      <c r="E1017" s="7" t="e">
        <f t="array" ref="E1017">STDEV(IF( [1]!tabla1[ACT_ID] = A1017, [1]!tabla1[NIVEL]))</f>
        <v>#REF!</v>
      </c>
      <c r="F1017" s="8" t="e">
        <f t="array" ref="F1017">AVERAGE(IF( [1]!tabla1[ACT_ID] = A1017, [1]!tabla1[NO_UTILIZADO]))</f>
        <v>#REF!</v>
      </c>
      <c r="G1017">
        <f t="array" ref="G1017">COUNT(IF( [1]!tabla1[ACT_ID] = A1017, [1]!tabla1[FECHA_DESPACHO]))</f>
        <v>0</v>
      </c>
      <c r="H1017" s="2" t="e">
        <f t="shared" si="45"/>
        <v>#REF!</v>
      </c>
      <c r="I1017" s="7" t="e">
        <f t="shared" si="46"/>
        <v>#REF!</v>
      </c>
      <c r="J1017" s="7" t="e">
        <f t="shared" si="47"/>
        <v>#REF!</v>
      </c>
      <c r="K1017" s="9">
        <v>0.5</v>
      </c>
      <c r="L1017" s="9"/>
    </row>
    <row r="1018" spans="1:12" x14ac:dyDescent="0.25">
      <c r="A1018">
        <v>617105</v>
      </c>
      <c r="B1018" s="7" t="e">
        <f t="array" ref="B1018">MAX(IF( [1]!tabla1[ACT_ID] = A1018, [1]!tabla1[max_carga]))</f>
        <v>#REF!</v>
      </c>
      <c r="C1018" s="7" t="e">
        <f t="array" ref="C1018">AVERAGE(IF( [1]!tabla1[ACT_ID] = A1018, [1]!tabla1[NIVEL]))</f>
        <v>#REF!</v>
      </c>
      <c r="D1018" s="7" t="e">
        <f t="array" ref="D1018">MEDIAN(IF( [1]!tabla1[ACT_ID] = A1018, [1]!tabla1[NIVEL]))</f>
        <v>#REF!</v>
      </c>
      <c r="E1018" s="7" t="e">
        <f t="array" ref="E1018">STDEV(IF( [1]!tabla1[ACT_ID] = A1018, [1]!tabla1[NIVEL]))</f>
        <v>#REF!</v>
      </c>
      <c r="F1018" s="8" t="e">
        <f t="array" ref="F1018">AVERAGE(IF( [1]!tabla1[ACT_ID] = A1018, [1]!tabla1[NO_UTILIZADO]))</f>
        <v>#REF!</v>
      </c>
      <c r="G1018">
        <f t="array" ref="G1018">COUNT(IF( [1]!tabla1[ACT_ID] = A1018, [1]!tabla1[FECHA_DESPACHO]))</f>
        <v>0</v>
      </c>
      <c r="H1018" s="2" t="e">
        <f t="shared" si="45"/>
        <v>#REF!</v>
      </c>
      <c r="I1018" s="7" t="e">
        <f t="shared" si="46"/>
        <v>#REF!</v>
      </c>
      <c r="J1018" s="7" t="e">
        <f t="shared" si="47"/>
        <v>#REF!</v>
      </c>
      <c r="K1018" s="9">
        <v>0.5</v>
      </c>
      <c r="L1018" s="9"/>
    </row>
    <row r="1019" spans="1:12" x14ac:dyDescent="0.25">
      <c r="A1019">
        <v>61794</v>
      </c>
      <c r="B1019" s="7" t="e">
        <f t="array" ref="B1019">MAX(IF( [1]!tabla1[ACT_ID] = A1019, [1]!tabla1[max_carga]))</f>
        <v>#REF!</v>
      </c>
      <c r="C1019" s="7" t="e">
        <f t="array" ref="C1019">AVERAGE(IF( [1]!tabla1[ACT_ID] = A1019, [1]!tabla1[NIVEL]))</f>
        <v>#REF!</v>
      </c>
      <c r="D1019" s="7" t="e">
        <f t="array" ref="D1019">MEDIAN(IF( [1]!tabla1[ACT_ID] = A1019, [1]!tabla1[NIVEL]))</f>
        <v>#REF!</v>
      </c>
      <c r="E1019" s="7" t="e">
        <f t="array" ref="E1019">STDEV(IF( [1]!tabla1[ACT_ID] = A1019, [1]!tabla1[NIVEL]))</f>
        <v>#REF!</v>
      </c>
      <c r="F1019" s="8" t="e">
        <f t="array" ref="F1019">AVERAGE(IF( [1]!tabla1[ACT_ID] = A1019, [1]!tabla1[NO_UTILIZADO]))</f>
        <v>#REF!</v>
      </c>
      <c r="G1019">
        <f t="array" ref="G1019">COUNT(IF( [1]!tabla1[ACT_ID] = A1019, [1]!tabla1[FECHA_DESPACHO]))</f>
        <v>0</v>
      </c>
      <c r="H1019" s="2" t="e">
        <f t="shared" si="45"/>
        <v>#REF!</v>
      </c>
      <c r="I1019" s="7" t="e">
        <f t="shared" si="46"/>
        <v>#REF!</v>
      </c>
      <c r="J1019" s="7" t="e">
        <f t="shared" si="47"/>
        <v>#REF!</v>
      </c>
      <c r="K1019" s="9">
        <v>0.5</v>
      </c>
      <c r="L1019" s="9"/>
    </row>
    <row r="1020" spans="1:12" x14ac:dyDescent="0.25">
      <c r="A1020">
        <v>6691</v>
      </c>
      <c r="B1020" s="7" t="e">
        <f t="array" ref="B1020">MAX(IF( [1]!tabla1[ACT_ID] = A1020, [1]!tabla1[max_carga]))</f>
        <v>#REF!</v>
      </c>
      <c r="C1020" s="7" t="e">
        <f t="array" ref="C1020">AVERAGE(IF( [1]!tabla1[ACT_ID] = A1020, [1]!tabla1[NIVEL]))</f>
        <v>#REF!</v>
      </c>
      <c r="D1020" s="7" t="e">
        <f t="array" ref="D1020">MEDIAN(IF( [1]!tabla1[ACT_ID] = A1020, [1]!tabla1[NIVEL]))</f>
        <v>#REF!</v>
      </c>
      <c r="E1020" s="7" t="e">
        <f t="array" ref="E1020">STDEV(IF( [1]!tabla1[ACT_ID] = A1020, [1]!tabla1[NIVEL]))</f>
        <v>#REF!</v>
      </c>
      <c r="F1020" s="8" t="e">
        <f t="array" ref="F1020">AVERAGE(IF( [1]!tabla1[ACT_ID] = A1020, [1]!tabla1[NO_UTILIZADO]))</f>
        <v>#REF!</v>
      </c>
      <c r="G1020">
        <f t="array" ref="G1020">COUNT(IF( [1]!tabla1[ACT_ID] = A1020, [1]!tabla1[FECHA_DESPACHO]))</f>
        <v>0</v>
      </c>
      <c r="H1020" s="2" t="e">
        <f t="shared" si="45"/>
        <v>#REF!</v>
      </c>
      <c r="I1020" s="7" t="e">
        <f t="shared" si="46"/>
        <v>#REF!</v>
      </c>
      <c r="J1020" s="7" t="e">
        <f t="shared" si="47"/>
        <v>#REF!</v>
      </c>
      <c r="K1020" s="9">
        <v>0.5</v>
      </c>
      <c r="L1020" s="9"/>
    </row>
    <row r="1021" spans="1:12" x14ac:dyDescent="0.25">
      <c r="A1021">
        <v>6692</v>
      </c>
      <c r="B1021" s="7" t="e">
        <f t="array" ref="B1021">MAX(IF( [1]!tabla1[ACT_ID] = A1021, [1]!tabla1[max_carga]))</f>
        <v>#REF!</v>
      </c>
      <c r="C1021" s="7" t="e">
        <f t="array" ref="C1021">AVERAGE(IF( [1]!tabla1[ACT_ID] = A1021, [1]!tabla1[NIVEL]))</f>
        <v>#REF!</v>
      </c>
      <c r="D1021" s="7" t="e">
        <f t="array" ref="D1021">MEDIAN(IF( [1]!tabla1[ACT_ID] = A1021, [1]!tabla1[NIVEL]))</f>
        <v>#REF!</v>
      </c>
      <c r="E1021" s="7" t="e">
        <f t="array" ref="E1021">STDEV(IF( [1]!tabla1[ACT_ID] = A1021, [1]!tabla1[NIVEL]))</f>
        <v>#REF!</v>
      </c>
      <c r="F1021" s="8" t="e">
        <f t="array" ref="F1021">AVERAGE(IF( [1]!tabla1[ACT_ID] = A1021, [1]!tabla1[NO_UTILIZADO]))</f>
        <v>#REF!</v>
      </c>
      <c r="G1021">
        <f t="array" ref="G1021">COUNT(IF( [1]!tabla1[ACT_ID] = A1021, [1]!tabla1[FECHA_DESPACHO]))</f>
        <v>0</v>
      </c>
      <c r="H1021" s="2" t="e">
        <f t="shared" si="45"/>
        <v>#REF!</v>
      </c>
      <c r="I1021" s="7" t="e">
        <f t="shared" si="46"/>
        <v>#REF!</v>
      </c>
      <c r="J1021" s="7" t="e">
        <f t="shared" si="47"/>
        <v>#REF!</v>
      </c>
      <c r="K1021" s="9">
        <v>0.5</v>
      </c>
      <c r="L1021" s="9"/>
    </row>
    <row r="1022" spans="1:12" x14ac:dyDescent="0.25">
      <c r="A1022">
        <v>6693</v>
      </c>
      <c r="B1022" s="7" t="e">
        <f t="array" ref="B1022">MAX(IF( [1]!tabla1[ACT_ID] = A1022, [1]!tabla1[max_carga]))</f>
        <v>#REF!</v>
      </c>
      <c r="C1022" s="7" t="e">
        <f t="array" ref="C1022">AVERAGE(IF( [1]!tabla1[ACT_ID] = A1022, [1]!tabla1[NIVEL]))</f>
        <v>#REF!</v>
      </c>
      <c r="D1022" s="7" t="e">
        <f t="array" ref="D1022">MEDIAN(IF( [1]!tabla1[ACT_ID] = A1022, [1]!tabla1[NIVEL]))</f>
        <v>#REF!</v>
      </c>
      <c r="E1022" s="7" t="e">
        <f t="array" ref="E1022">STDEV(IF( [1]!tabla1[ACT_ID] = A1022, [1]!tabla1[NIVEL]))</f>
        <v>#REF!</v>
      </c>
      <c r="F1022" s="8" t="e">
        <f t="array" ref="F1022">AVERAGE(IF( [1]!tabla1[ACT_ID] = A1022, [1]!tabla1[NO_UTILIZADO]))</f>
        <v>#REF!</v>
      </c>
      <c r="G1022">
        <f t="array" ref="G1022">COUNT(IF( [1]!tabla1[ACT_ID] = A1022, [1]!tabla1[FECHA_DESPACHO]))</f>
        <v>0</v>
      </c>
      <c r="H1022" s="2" t="e">
        <f t="shared" si="45"/>
        <v>#REF!</v>
      </c>
      <c r="I1022" s="7" t="e">
        <f t="shared" si="46"/>
        <v>#REF!</v>
      </c>
      <c r="J1022" s="7" t="e">
        <f t="shared" si="47"/>
        <v>#REF!</v>
      </c>
      <c r="K1022" s="9">
        <v>0.5</v>
      </c>
      <c r="L1022" s="9"/>
    </row>
    <row r="1023" spans="1:12" x14ac:dyDescent="0.25">
      <c r="A1023">
        <v>6694</v>
      </c>
      <c r="B1023" s="7" t="e">
        <f t="array" ref="B1023">MAX(IF( [1]!tabla1[ACT_ID] = A1023, [1]!tabla1[max_carga]))</f>
        <v>#REF!</v>
      </c>
      <c r="C1023" s="7" t="e">
        <f t="array" ref="C1023">AVERAGE(IF( [1]!tabla1[ACT_ID] = A1023, [1]!tabla1[NIVEL]))</f>
        <v>#REF!</v>
      </c>
      <c r="D1023" s="7" t="e">
        <f t="array" ref="D1023">MEDIAN(IF( [1]!tabla1[ACT_ID] = A1023, [1]!tabla1[NIVEL]))</f>
        <v>#REF!</v>
      </c>
      <c r="E1023" s="7" t="e">
        <f t="array" ref="E1023">STDEV(IF( [1]!tabla1[ACT_ID] = A1023, [1]!tabla1[NIVEL]))</f>
        <v>#REF!</v>
      </c>
      <c r="F1023" s="8" t="e">
        <f t="array" ref="F1023">AVERAGE(IF( [1]!tabla1[ACT_ID] = A1023, [1]!tabla1[NO_UTILIZADO]))</f>
        <v>#REF!</v>
      </c>
      <c r="G1023">
        <f t="array" ref="G1023">COUNT(IF( [1]!tabla1[ACT_ID] = A1023, [1]!tabla1[FECHA_DESPACHO]))</f>
        <v>0</v>
      </c>
      <c r="H1023" s="2" t="e">
        <f t="shared" si="45"/>
        <v>#REF!</v>
      </c>
      <c r="I1023" s="7" t="e">
        <f t="shared" si="46"/>
        <v>#REF!</v>
      </c>
      <c r="J1023" s="7" t="e">
        <f t="shared" si="47"/>
        <v>#REF!</v>
      </c>
      <c r="K1023" s="9">
        <v>0.5</v>
      </c>
      <c r="L1023" s="9"/>
    </row>
    <row r="1024" spans="1:12" x14ac:dyDescent="0.25">
      <c r="A1024">
        <v>67050</v>
      </c>
      <c r="B1024" s="7" t="e">
        <f t="array" ref="B1024">MAX(IF( [1]!tabla1[ACT_ID] = A1024, [1]!tabla1[max_carga]))</f>
        <v>#REF!</v>
      </c>
      <c r="C1024" s="7" t="e">
        <f t="array" ref="C1024">AVERAGE(IF( [1]!tabla1[ACT_ID] = A1024, [1]!tabla1[NIVEL]))</f>
        <v>#REF!</v>
      </c>
      <c r="D1024" s="7" t="e">
        <f t="array" ref="D1024">MEDIAN(IF( [1]!tabla1[ACT_ID] = A1024, [1]!tabla1[NIVEL]))</f>
        <v>#REF!</v>
      </c>
      <c r="E1024" s="7" t="e">
        <f t="array" ref="E1024">STDEV(IF( [1]!tabla1[ACT_ID] = A1024, [1]!tabla1[NIVEL]))</f>
        <v>#REF!</v>
      </c>
      <c r="F1024" s="8" t="e">
        <f t="array" ref="F1024">AVERAGE(IF( [1]!tabla1[ACT_ID] = A1024, [1]!tabla1[NO_UTILIZADO]))</f>
        <v>#REF!</v>
      </c>
      <c r="G1024">
        <f t="array" ref="G1024">COUNT(IF( [1]!tabla1[ACT_ID] = A1024, [1]!tabla1[FECHA_DESPACHO]))</f>
        <v>0</v>
      </c>
      <c r="H1024" s="2" t="e">
        <f t="shared" si="45"/>
        <v>#REF!</v>
      </c>
      <c r="I1024" s="7" t="e">
        <f t="shared" si="46"/>
        <v>#REF!</v>
      </c>
      <c r="J1024" s="7" t="e">
        <f t="shared" si="47"/>
        <v>#REF!</v>
      </c>
      <c r="K1024" s="9">
        <v>0.5</v>
      </c>
      <c r="L1024" s="9"/>
    </row>
    <row r="1025" spans="1:12" x14ac:dyDescent="0.25">
      <c r="A1025">
        <v>67053</v>
      </c>
      <c r="B1025" s="7" t="e">
        <f t="array" ref="B1025">MAX(IF( [1]!tabla1[ACT_ID] = A1025, [1]!tabla1[max_carga]))</f>
        <v>#REF!</v>
      </c>
      <c r="C1025" s="7" t="e">
        <f t="array" ref="C1025">AVERAGE(IF( [1]!tabla1[ACT_ID] = A1025, [1]!tabla1[NIVEL]))</f>
        <v>#REF!</v>
      </c>
      <c r="D1025" s="7" t="e">
        <f t="array" ref="D1025">MEDIAN(IF( [1]!tabla1[ACT_ID] = A1025, [1]!tabla1[NIVEL]))</f>
        <v>#REF!</v>
      </c>
      <c r="E1025" s="7" t="e">
        <f t="array" ref="E1025">STDEV(IF( [1]!tabla1[ACT_ID] = A1025, [1]!tabla1[NIVEL]))</f>
        <v>#REF!</v>
      </c>
      <c r="F1025" s="8" t="e">
        <f t="array" ref="F1025">AVERAGE(IF( [1]!tabla1[ACT_ID] = A1025, [1]!tabla1[NO_UTILIZADO]))</f>
        <v>#REF!</v>
      </c>
      <c r="G1025">
        <f t="array" ref="G1025">COUNT(IF( [1]!tabla1[ACT_ID] = A1025, [1]!tabla1[FECHA_DESPACHO]))</f>
        <v>0</v>
      </c>
      <c r="H1025" s="2" t="e">
        <f t="shared" si="45"/>
        <v>#REF!</v>
      </c>
      <c r="I1025" s="7" t="e">
        <f t="shared" si="46"/>
        <v>#REF!</v>
      </c>
      <c r="J1025" s="7" t="e">
        <f t="shared" si="47"/>
        <v>#REF!</v>
      </c>
      <c r="K1025" s="9">
        <v>0.5</v>
      </c>
      <c r="L1025" s="9"/>
    </row>
    <row r="1026" spans="1:12" x14ac:dyDescent="0.25">
      <c r="A1026">
        <v>67054</v>
      </c>
      <c r="B1026" s="7" t="e">
        <f t="array" ref="B1026">MAX(IF( [1]!tabla1[ACT_ID] = A1026, [1]!tabla1[max_carga]))</f>
        <v>#REF!</v>
      </c>
      <c r="C1026" s="7" t="e">
        <f t="array" ref="C1026">AVERAGE(IF( [1]!tabla1[ACT_ID] = A1026, [1]!tabla1[NIVEL]))</f>
        <v>#REF!</v>
      </c>
      <c r="D1026" s="7" t="e">
        <f t="array" ref="D1026">MEDIAN(IF( [1]!tabla1[ACT_ID] = A1026, [1]!tabla1[NIVEL]))</f>
        <v>#REF!</v>
      </c>
      <c r="E1026" s="7" t="e">
        <f t="array" ref="E1026">STDEV(IF( [1]!tabla1[ACT_ID] = A1026, [1]!tabla1[NIVEL]))</f>
        <v>#REF!</v>
      </c>
      <c r="F1026" s="8" t="e">
        <f t="array" ref="F1026">AVERAGE(IF( [1]!tabla1[ACT_ID] = A1026, [1]!tabla1[NO_UTILIZADO]))</f>
        <v>#REF!</v>
      </c>
      <c r="G1026">
        <f t="array" ref="G1026">COUNT(IF( [1]!tabla1[ACT_ID] = A1026, [1]!tabla1[FECHA_DESPACHO]))</f>
        <v>0</v>
      </c>
      <c r="H1026" s="2" t="e">
        <f t="shared" si="45"/>
        <v>#REF!</v>
      </c>
      <c r="I1026" s="7" t="e">
        <f t="shared" si="46"/>
        <v>#REF!</v>
      </c>
      <c r="J1026" s="7" t="e">
        <f t="shared" si="47"/>
        <v>#REF!</v>
      </c>
      <c r="K1026" s="9">
        <v>0.5</v>
      </c>
      <c r="L1026" s="9"/>
    </row>
    <row r="1027" spans="1:12" x14ac:dyDescent="0.25">
      <c r="A1027">
        <v>67059</v>
      </c>
      <c r="B1027" s="7" t="e">
        <f t="array" ref="B1027">MAX(IF( [1]!tabla1[ACT_ID] = A1027, [1]!tabla1[max_carga]))</f>
        <v>#REF!</v>
      </c>
      <c r="C1027" s="7" t="e">
        <f t="array" ref="C1027">AVERAGE(IF( [1]!tabla1[ACT_ID] = A1027, [1]!tabla1[NIVEL]))</f>
        <v>#REF!</v>
      </c>
      <c r="D1027" s="7" t="e">
        <f t="array" ref="D1027">MEDIAN(IF( [1]!tabla1[ACT_ID] = A1027, [1]!tabla1[NIVEL]))</f>
        <v>#REF!</v>
      </c>
      <c r="E1027" s="7" t="e">
        <f t="array" ref="E1027">STDEV(IF( [1]!tabla1[ACT_ID] = A1027, [1]!tabla1[NIVEL]))</f>
        <v>#REF!</v>
      </c>
      <c r="F1027" s="8" t="e">
        <f t="array" ref="F1027">AVERAGE(IF( [1]!tabla1[ACT_ID] = A1027, [1]!tabla1[NO_UTILIZADO]))</f>
        <v>#REF!</v>
      </c>
      <c r="G1027">
        <f t="array" ref="G1027">COUNT(IF( [1]!tabla1[ACT_ID] = A1027, [1]!tabla1[FECHA_DESPACHO]))</f>
        <v>0</v>
      </c>
      <c r="H1027" s="2" t="e">
        <f t="shared" si="45"/>
        <v>#REF!</v>
      </c>
      <c r="I1027" s="7" t="e">
        <f t="shared" si="46"/>
        <v>#REF!</v>
      </c>
      <c r="J1027" s="7" t="e">
        <f t="shared" si="47"/>
        <v>#REF!</v>
      </c>
      <c r="K1027" s="9">
        <v>0.5</v>
      </c>
      <c r="L1027" s="9"/>
    </row>
    <row r="1028" spans="1:12" x14ac:dyDescent="0.25">
      <c r="A1028">
        <v>67068</v>
      </c>
      <c r="B1028" s="7" t="e">
        <f t="array" ref="B1028">MAX(IF( [1]!tabla1[ACT_ID] = A1028, [1]!tabla1[max_carga]))</f>
        <v>#REF!</v>
      </c>
      <c r="C1028" s="7" t="e">
        <f t="array" ref="C1028">AVERAGE(IF( [1]!tabla1[ACT_ID] = A1028, [1]!tabla1[NIVEL]))</f>
        <v>#REF!</v>
      </c>
      <c r="D1028" s="7" t="e">
        <f t="array" ref="D1028">MEDIAN(IF( [1]!tabla1[ACT_ID] = A1028, [1]!tabla1[NIVEL]))</f>
        <v>#REF!</v>
      </c>
      <c r="E1028" s="7" t="e">
        <f t="array" ref="E1028">STDEV(IF( [1]!tabla1[ACT_ID] = A1028, [1]!tabla1[NIVEL]))</f>
        <v>#REF!</v>
      </c>
      <c r="F1028" s="8" t="e">
        <f t="array" ref="F1028">AVERAGE(IF( [1]!tabla1[ACT_ID] = A1028, [1]!tabla1[NO_UTILIZADO]))</f>
        <v>#REF!</v>
      </c>
      <c r="G1028">
        <f t="array" ref="G1028">COUNT(IF( [1]!tabla1[ACT_ID] = A1028, [1]!tabla1[FECHA_DESPACHO]))</f>
        <v>0</v>
      </c>
      <c r="H1028" s="2" t="e">
        <f t="shared" ref="H1028:H1068" si="48">C1028/B1028</f>
        <v>#REF!</v>
      </c>
      <c r="I1028" s="7" t="e">
        <f t="shared" ref="I1028:I1068" si="49">G1028*C1028</f>
        <v>#REF!</v>
      </c>
      <c r="J1028" s="7" t="e">
        <f t="shared" ref="J1028:J1068" si="50">G1028*D1028</f>
        <v>#REF!</v>
      </c>
      <c r="K1028" s="9">
        <v>0.5</v>
      </c>
      <c r="L1028" s="9"/>
    </row>
    <row r="1029" spans="1:12" x14ac:dyDescent="0.25">
      <c r="A1029">
        <v>67069</v>
      </c>
      <c r="B1029" s="7" t="e">
        <f t="array" ref="B1029">MAX(IF( [1]!tabla1[ACT_ID] = A1029, [1]!tabla1[max_carga]))</f>
        <v>#REF!</v>
      </c>
      <c r="C1029" s="7" t="e">
        <f t="array" ref="C1029">AVERAGE(IF( [1]!tabla1[ACT_ID] = A1029, [1]!tabla1[NIVEL]))</f>
        <v>#REF!</v>
      </c>
      <c r="D1029" s="7" t="e">
        <f t="array" ref="D1029">MEDIAN(IF( [1]!tabla1[ACT_ID] = A1029, [1]!tabla1[NIVEL]))</f>
        <v>#REF!</v>
      </c>
      <c r="E1029" s="7" t="e">
        <f t="array" ref="E1029">STDEV(IF( [1]!tabla1[ACT_ID] = A1029, [1]!tabla1[NIVEL]))</f>
        <v>#REF!</v>
      </c>
      <c r="F1029" s="8" t="e">
        <f t="array" ref="F1029">AVERAGE(IF( [1]!tabla1[ACT_ID] = A1029, [1]!tabla1[NO_UTILIZADO]))</f>
        <v>#REF!</v>
      </c>
      <c r="G1029">
        <f t="array" ref="G1029">COUNT(IF( [1]!tabla1[ACT_ID] = A1029, [1]!tabla1[FECHA_DESPACHO]))</f>
        <v>0</v>
      </c>
      <c r="H1029" s="2" t="e">
        <f t="shared" si="48"/>
        <v>#REF!</v>
      </c>
      <c r="I1029" s="7" t="e">
        <f t="shared" si="49"/>
        <v>#REF!</v>
      </c>
      <c r="J1029" s="7" t="e">
        <f t="shared" si="50"/>
        <v>#REF!</v>
      </c>
      <c r="K1029" s="9">
        <v>0.5</v>
      </c>
      <c r="L1029" s="9"/>
    </row>
    <row r="1030" spans="1:12" x14ac:dyDescent="0.25">
      <c r="A1030">
        <v>6711</v>
      </c>
      <c r="B1030" s="7" t="e">
        <f t="array" ref="B1030">MAX(IF( [1]!tabla1[ACT_ID] = A1030, [1]!tabla1[max_carga]))</f>
        <v>#REF!</v>
      </c>
      <c r="C1030" s="7" t="e">
        <f t="array" ref="C1030">AVERAGE(IF( [1]!tabla1[ACT_ID] = A1030, [1]!tabla1[NIVEL]))</f>
        <v>#REF!</v>
      </c>
      <c r="D1030" s="7" t="e">
        <f t="array" ref="D1030">MEDIAN(IF( [1]!tabla1[ACT_ID] = A1030, [1]!tabla1[NIVEL]))</f>
        <v>#REF!</v>
      </c>
      <c r="E1030" s="7" t="e">
        <f t="array" ref="E1030">STDEV(IF( [1]!tabla1[ACT_ID] = A1030, [1]!tabla1[NIVEL]))</f>
        <v>#REF!</v>
      </c>
      <c r="F1030" s="8" t="e">
        <f t="array" ref="F1030">AVERAGE(IF( [1]!tabla1[ACT_ID] = A1030, [1]!tabla1[NO_UTILIZADO]))</f>
        <v>#REF!</v>
      </c>
      <c r="G1030">
        <f t="array" ref="G1030">COUNT(IF( [1]!tabla1[ACT_ID] = A1030, [1]!tabla1[FECHA_DESPACHO]))</f>
        <v>0</v>
      </c>
      <c r="H1030" s="2" t="e">
        <f t="shared" si="48"/>
        <v>#REF!</v>
      </c>
      <c r="I1030" s="7" t="e">
        <f t="shared" si="49"/>
        <v>#REF!</v>
      </c>
      <c r="J1030" s="7" t="e">
        <f t="shared" si="50"/>
        <v>#REF!</v>
      </c>
      <c r="K1030" s="9">
        <v>0.5</v>
      </c>
      <c r="L1030" s="9"/>
    </row>
    <row r="1031" spans="1:12" x14ac:dyDescent="0.25">
      <c r="A1031">
        <v>6713</v>
      </c>
      <c r="B1031" s="7" t="e">
        <f t="array" ref="B1031">MAX(IF( [1]!tabla1[ACT_ID] = A1031, [1]!tabla1[max_carga]))</f>
        <v>#REF!</v>
      </c>
      <c r="C1031" s="7" t="e">
        <f t="array" ref="C1031">AVERAGE(IF( [1]!tabla1[ACT_ID] = A1031, [1]!tabla1[NIVEL]))</f>
        <v>#REF!</v>
      </c>
      <c r="D1031" s="7" t="e">
        <f t="array" ref="D1031">MEDIAN(IF( [1]!tabla1[ACT_ID] = A1031, [1]!tabla1[NIVEL]))</f>
        <v>#REF!</v>
      </c>
      <c r="E1031" s="7" t="e">
        <f t="array" ref="E1031">STDEV(IF( [1]!tabla1[ACT_ID] = A1031, [1]!tabla1[NIVEL]))</f>
        <v>#REF!</v>
      </c>
      <c r="F1031" s="8" t="e">
        <f t="array" ref="F1031">AVERAGE(IF( [1]!tabla1[ACT_ID] = A1031, [1]!tabla1[NO_UTILIZADO]))</f>
        <v>#REF!</v>
      </c>
      <c r="G1031">
        <f t="array" ref="G1031">COUNT(IF( [1]!tabla1[ACT_ID] = A1031, [1]!tabla1[FECHA_DESPACHO]))</f>
        <v>0</v>
      </c>
      <c r="H1031" s="2" t="e">
        <f t="shared" si="48"/>
        <v>#REF!</v>
      </c>
      <c r="I1031" s="7" t="e">
        <f t="shared" si="49"/>
        <v>#REF!</v>
      </c>
      <c r="J1031" s="7" t="e">
        <f t="shared" si="50"/>
        <v>#REF!</v>
      </c>
      <c r="K1031" s="9">
        <v>0.5</v>
      </c>
      <c r="L1031" s="9"/>
    </row>
    <row r="1032" spans="1:12" x14ac:dyDescent="0.25">
      <c r="A1032">
        <v>6714</v>
      </c>
      <c r="B1032" s="7" t="e">
        <f t="array" ref="B1032">MAX(IF( [1]!tabla1[ACT_ID] = A1032, [1]!tabla1[max_carga]))</f>
        <v>#REF!</v>
      </c>
      <c r="C1032" s="7" t="e">
        <f t="array" ref="C1032">AVERAGE(IF( [1]!tabla1[ACT_ID] = A1032, [1]!tabla1[NIVEL]))</f>
        <v>#REF!</v>
      </c>
      <c r="D1032" s="7" t="e">
        <f t="array" ref="D1032">MEDIAN(IF( [1]!tabla1[ACT_ID] = A1032, [1]!tabla1[NIVEL]))</f>
        <v>#REF!</v>
      </c>
      <c r="E1032" s="7" t="e">
        <f t="array" ref="E1032">STDEV(IF( [1]!tabla1[ACT_ID] = A1032, [1]!tabla1[NIVEL]))</f>
        <v>#REF!</v>
      </c>
      <c r="F1032" s="8" t="e">
        <f t="array" ref="F1032">AVERAGE(IF( [1]!tabla1[ACT_ID] = A1032, [1]!tabla1[NO_UTILIZADO]))</f>
        <v>#REF!</v>
      </c>
      <c r="G1032">
        <f t="array" ref="G1032">COUNT(IF( [1]!tabla1[ACT_ID] = A1032, [1]!tabla1[FECHA_DESPACHO]))</f>
        <v>0</v>
      </c>
      <c r="H1032" s="2" t="e">
        <f t="shared" si="48"/>
        <v>#REF!</v>
      </c>
      <c r="I1032" s="7" t="e">
        <f t="shared" si="49"/>
        <v>#REF!</v>
      </c>
      <c r="J1032" s="7" t="e">
        <f t="shared" si="50"/>
        <v>#REF!</v>
      </c>
      <c r="K1032" s="9">
        <v>0.5</v>
      </c>
      <c r="L1032" s="9"/>
    </row>
    <row r="1033" spans="1:12" x14ac:dyDescent="0.25">
      <c r="A1033">
        <v>6715</v>
      </c>
      <c r="B1033" s="7" t="e">
        <f t="array" ref="B1033">MAX(IF( [1]!tabla1[ACT_ID] = A1033, [1]!tabla1[max_carga]))</f>
        <v>#REF!</v>
      </c>
      <c r="C1033" s="7" t="e">
        <f t="array" ref="C1033">AVERAGE(IF( [1]!tabla1[ACT_ID] = A1033, [1]!tabla1[NIVEL]))</f>
        <v>#REF!</v>
      </c>
      <c r="D1033" s="7" t="e">
        <f t="array" ref="D1033">MEDIAN(IF( [1]!tabla1[ACT_ID] = A1033, [1]!tabla1[NIVEL]))</f>
        <v>#REF!</v>
      </c>
      <c r="E1033" s="7" t="e">
        <f t="array" ref="E1033">STDEV(IF( [1]!tabla1[ACT_ID] = A1033, [1]!tabla1[NIVEL]))</f>
        <v>#REF!</v>
      </c>
      <c r="F1033" s="8" t="e">
        <f t="array" ref="F1033">AVERAGE(IF( [1]!tabla1[ACT_ID] = A1033, [1]!tabla1[NO_UTILIZADO]))</f>
        <v>#REF!</v>
      </c>
      <c r="G1033">
        <f t="array" ref="G1033">COUNT(IF( [1]!tabla1[ACT_ID] = A1033, [1]!tabla1[FECHA_DESPACHO]))</f>
        <v>0</v>
      </c>
      <c r="H1033" s="2" t="e">
        <f t="shared" si="48"/>
        <v>#REF!</v>
      </c>
      <c r="I1033" s="7" t="e">
        <f t="shared" si="49"/>
        <v>#REF!</v>
      </c>
      <c r="J1033" s="7" t="e">
        <f t="shared" si="50"/>
        <v>#REF!</v>
      </c>
      <c r="K1033" s="9">
        <v>0.5</v>
      </c>
      <c r="L1033" s="9"/>
    </row>
    <row r="1034" spans="1:12" x14ac:dyDescent="0.25">
      <c r="A1034">
        <v>67211</v>
      </c>
      <c r="B1034" s="7" t="e">
        <f t="array" ref="B1034">MAX(IF( [1]!tabla1[ACT_ID] = A1034, [1]!tabla1[max_carga]))</f>
        <v>#REF!</v>
      </c>
      <c r="C1034" s="7" t="e">
        <f t="array" ref="C1034">AVERAGE(IF( [1]!tabla1[ACT_ID] = A1034, [1]!tabla1[NIVEL]))</f>
        <v>#REF!</v>
      </c>
      <c r="D1034" s="7" t="e">
        <f t="array" ref="D1034">MEDIAN(IF( [1]!tabla1[ACT_ID] = A1034, [1]!tabla1[NIVEL]))</f>
        <v>#REF!</v>
      </c>
      <c r="E1034" s="7" t="e">
        <f t="array" ref="E1034">STDEV(IF( [1]!tabla1[ACT_ID] = A1034, [1]!tabla1[NIVEL]))</f>
        <v>#REF!</v>
      </c>
      <c r="F1034" s="8" t="e">
        <f t="array" ref="F1034">AVERAGE(IF( [1]!tabla1[ACT_ID] = A1034, [1]!tabla1[NO_UTILIZADO]))</f>
        <v>#REF!</v>
      </c>
      <c r="G1034">
        <f t="array" ref="G1034">COUNT(IF( [1]!tabla1[ACT_ID] = A1034, [1]!tabla1[FECHA_DESPACHO]))</f>
        <v>0</v>
      </c>
      <c r="H1034" s="2" t="e">
        <f t="shared" si="48"/>
        <v>#REF!</v>
      </c>
      <c r="I1034" s="7" t="e">
        <f t="shared" si="49"/>
        <v>#REF!</v>
      </c>
      <c r="J1034" s="7" t="e">
        <f t="shared" si="50"/>
        <v>#REF!</v>
      </c>
      <c r="K1034" s="9">
        <v>0.5</v>
      </c>
      <c r="L1034" s="9"/>
    </row>
    <row r="1035" spans="1:12" x14ac:dyDescent="0.25">
      <c r="A1035">
        <v>67213</v>
      </c>
      <c r="B1035" s="7" t="e">
        <f t="array" ref="B1035">MAX(IF( [1]!tabla1[ACT_ID] = A1035, [1]!tabla1[max_carga]))</f>
        <v>#REF!</v>
      </c>
      <c r="C1035" s="7" t="e">
        <f t="array" ref="C1035">AVERAGE(IF( [1]!tabla1[ACT_ID] = A1035, [1]!tabla1[NIVEL]))</f>
        <v>#REF!</v>
      </c>
      <c r="D1035" s="7" t="e">
        <f t="array" ref="D1035">MEDIAN(IF( [1]!tabla1[ACT_ID] = A1035, [1]!tabla1[NIVEL]))</f>
        <v>#REF!</v>
      </c>
      <c r="E1035" s="7" t="e">
        <f t="array" ref="E1035">STDEV(IF( [1]!tabla1[ACT_ID] = A1035, [1]!tabla1[NIVEL]))</f>
        <v>#REF!</v>
      </c>
      <c r="F1035" s="8" t="e">
        <f t="array" ref="F1035">AVERAGE(IF( [1]!tabla1[ACT_ID] = A1035, [1]!tabla1[NO_UTILIZADO]))</f>
        <v>#REF!</v>
      </c>
      <c r="G1035">
        <f t="array" ref="G1035">COUNT(IF( [1]!tabla1[ACT_ID] = A1035, [1]!tabla1[FECHA_DESPACHO]))</f>
        <v>0</v>
      </c>
      <c r="H1035" s="2" t="e">
        <f t="shared" si="48"/>
        <v>#REF!</v>
      </c>
      <c r="I1035" s="7" t="e">
        <f t="shared" si="49"/>
        <v>#REF!</v>
      </c>
      <c r="J1035" s="7" t="e">
        <f t="shared" si="50"/>
        <v>#REF!</v>
      </c>
      <c r="K1035" s="9">
        <v>0.5</v>
      </c>
      <c r="L1035" s="9"/>
    </row>
    <row r="1036" spans="1:12" x14ac:dyDescent="0.25">
      <c r="A1036">
        <v>67216</v>
      </c>
      <c r="B1036" s="7" t="e">
        <f t="array" ref="B1036">MAX(IF( [1]!tabla1[ACT_ID] = A1036, [1]!tabla1[max_carga]))</f>
        <v>#REF!</v>
      </c>
      <c r="C1036" s="7" t="e">
        <f t="array" ref="C1036">AVERAGE(IF( [1]!tabla1[ACT_ID] = A1036, [1]!tabla1[NIVEL]))</f>
        <v>#REF!</v>
      </c>
      <c r="D1036" s="7" t="e">
        <f t="array" ref="D1036">MEDIAN(IF( [1]!tabla1[ACT_ID] = A1036, [1]!tabla1[NIVEL]))</f>
        <v>#REF!</v>
      </c>
      <c r="E1036" s="7" t="e">
        <f t="array" ref="E1036">STDEV(IF( [1]!tabla1[ACT_ID] = A1036, [1]!tabla1[NIVEL]))</f>
        <v>#REF!</v>
      </c>
      <c r="F1036" s="8" t="e">
        <f t="array" ref="F1036">AVERAGE(IF( [1]!tabla1[ACT_ID] = A1036, [1]!tabla1[NO_UTILIZADO]))</f>
        <v>#REF!</v>
      </c>
      <c r="G1036">
        <f t="array" ref="G1036">COUNT(IF( [1]!tabla1[ACT_ID] = A1036, [1]!tabla1[FECHA_DESPACHO]))</f>
        <v>0</v>
      </c>
      <c r="H1036" s="2" t="e">
        <f t="shared" si="48"/>
        <v>#REF!</v>
      </c>
      <c r="I1036" s="7" t="e">
        <f t="shared" si="49"/>
        <v>#REF!</v>
      </c>
      <c r="J1036" s="7" t="e">
        <f t="shared" si="50"/>
        <v>#REF!</v>
      </c>
      <c r="K1036" s="9">
        <v>0.5</v>
      </c>
      <c r="L1036" s="9"/>
    </row>
    <row r="1037" spans="1:12" x14ac:dyDescent="0.25">
      <c r="A1037">
        <v>6722</v>
      </c>
      <c r="B1037" s="7" t="e">
        <f t="array" ref="B1037">MAX(IF( [1]!tabla1[ACT_ID] = A1037, [1]!tabla1[max_carga]))</f>
        <v>#REF!</v>
      </c>
      <c r="C1037" s="7" t="e">
        <f t="array" ref="C1037">AVERAGE(IF( [1]!tabla1[ACT_ID] = A1037, [1]!tabla1[NIVEL]))</f>
        <v>#REF!</v>
      </c>
      <c r="D1037" s="7" t="e">
        <f t="array" ref="D1037">MEDIAN(IF( [1]!tabla1[ACT_ID] = A1037, [1]!tabla1[NIVEL]))</f>
        <v>#REF!</v>
      </c>
      <c r="E1037" s="7" t="e">
        <f t="array" ref="E1037">STDEV(IF( [1]!tabla1[ACT_ID] = A1037, [1]!tabla1[NIVEL]))</f>
        <v>#REF!</v>
      </c>
      <c r="F1037" s="8" t="e">
        <f t="array" ref="F1037">AVERAGE(IF( [1]!tabla1[ACT_ID] = A1037, [1]!tabla1[NO_UTILIZADO]))</f>
        <v>#REF!</v>
      </c>
      <c r="G1037">
        <f t="array" ref="G1037">COUNT(IF( [1]!tabla1[ACT_ID] = A1037, [1]!tabla1[FECHA_DESPACHO]))</f>
        <v>0</v>
      </c>
      <c r="H1037" s="2" t="e">
        <f t="shared" si="48"/>
        <v>#REF!</v>
      </c>
      <c r="I1037" s="7" t="e">
        <f t="shared" si="49"/>
        <v>#REF!</v>
      </c>
      <c r="J1037" s="7" t="e">
        <f t="shared" si="50"/>
        <v>#REF!</v>
      </c>
      <c r="K1037" s="9">
        <v>0.5</v>
      </c>
      <c r="L1037" s="9"/>
    </row>
    <row r="1038" spans="1:12" x14ac:dyDescent="0.25">
      <c r="A1038">
        <v>67220</v>
      </c>
      <c r="B1038" s="7" t="e">
        <f t="array" ref="B1038">MAX(IF( [1]!tabla1[ACT_ID] = A1038, [1]!tabla1[max_carga]))</f>
        <v>#REF!</v>
      </c>
      <c r="C1038" s="7" t="e">
        <f t="array" ref="C1038">AVERAGE(IF( [1]!tabla1[ACT_ID] = A1038, [1]!tabla1[NIVEL]))</f>
        <v>#REF!</v>
      </c>
      <c r="D1038" s="7" t="e">
        <f t="array" ref="D1038">MEDIAN(IF( [1]!tabla1[ACT_ID] = A1038, [1]!tabla1[NIVEL]))</f>
        <v>#REF!</v>
      </c>
      <c r="E1038" s="7" t="e">
        <f t="array" ref="E1038">STDEV(IF( [1]!tabla1[ACT_ID] = A1038, [1]!tabla1[NIVEL]))</f>
        <v>#REF!</v>
      </c>
      <c r="F1038" s="8" t="e">
        <f t="array" ref="F1038">AVERAGE(IF( [1]!tabla1[ACT_ID] = A1038, [1]!tabla1[NO_UTILIZADO]))</f>
        <v>#REF!</v>
      </c>
      <c r="G1038">
        <f t="array" ref="G1038">COUNT(IF( [1]!tabla1[ACT_ID] = A1038, [1]!tabla1[FECHA_DESPACHO]))</f>
        <v>0</v>
      </c>
      <c r="H1038" s="2" t="e">
        <f t="shared" si="48"/>
        <v>#REF!</v>
      </c>
      <c r="I1038" s="7" t="e">
        <f t="shared" si="49"/>
        <v>#REF!</v>
      </c>
      <c r="J1038" s="7" t="e">
        <f t="shared" si="50"/>
        <v>#REF!</v>
      </c>
      <c r="K1038" s="9">
        <v>0.5</v>
      </c>
      <c r="L1038" s="9"/>
    </row>
    <row r="1039" spans="1:12" x14ac:dyDescent="0.25">
      <c r="A1039">
        <v>6723</v>
      </c>
      <c r="B1039" s="7" t="e">
        <f t="array" ref="B1039">MAX(IF( [1]!tabla1[ACT_ID] = A1039, [1]!tabla1[max_carga]))</f>
        <v>#REF!</v>
      </c>
      <c r="C1039" s="7" t="e">
        <f t="array" ref="C1039">AVERAGE(IF( [1]!tabla1[ACT_ID] = A1039, [1]!tabla1[NIVEL]))</f>
        <v>#REF!</v>
      </c>
      <c r="D1039" s="7" t="e">
        <f t="array" ref="D1039">MEDIAN(IF( [1]!tabla1[ACT_ID] = A1039, [1]!tabla1[NIVEL]))</f>
        <v>#REF!</v>
      </c>
      <c r="E1039" s="7" t="e">
        <f t="array" ref="E1039">STDEV(IF( [1]!tabla1[ACT_ID] = A1039, [1]!tabla1[NIVEL]))</f>
        <v>#REF!</v>
      </c>
      <c r="F1039" s="8" t="e">
        <f t="array" ref="F1039">AVERAGE(IF( [1]!tabla1[ACT_ID] = A1039, [1]!tabla1[NO_UTILIZADO]))</f>
        <v>#REF!</v>
      </c>
      <c r="G1039">
        <f t="array" ref="G1039">COUNT(IF( [1]!tabla1[ACT_ID] = A1039, [1]!tabla1[FECHA_DESPACHO]))</f>
        <v>0</v>
      </c>
      <c r="H1039" s="2" t="e">
        <f t="shared" si="48"/>
        <v>#REF!</v>
      </c>
      <c r="I1039" s="7" t="e">
        <f t="shared" si="49"/>
        <v>#REF!</v>
      </c>
      <c r="J1039" s="7" t="e">
        <f t="shared" si="50"/>
        <v>#REF!</v>
      </c>
      <c r="K1039" s="9">
        <v>0.5</v>
      </c>
      <c r="L1039" s="9"/>
    </row>
    <row r="1040" spans="1:12" x14ac:dyDescent="0.25">
      <c r="A1040">
        <v>6724</v>
      </c>
      <c r="B1040" s="7" t="e">
        <f t="array" ref="B1040">MAX(IF( [1]!tabla1[ACT_ID] = A1040, [1]!tabla1[max_carga]))</f>
        <v>#REF!</v>
      </c>
      <c r="C1040" s="7" t="e">
        <f t="array" ref="C1040">AVERAGE(IF( [1]!tabla1[ACT_ID] = A1040, [1]!tabla1[NIVEL]))</f>
        <v>#REF!</v>
      </c>
      <c r="D1040" s="7" t="e">
        <f t="array" ref="D1040">MEDIAN(IF( [1]!tabla1[ACT_ID] = A1040, [1]!tabla1[NIVEL]))</f>
        <v>#REF!</v>
      </c>
      <c r="E1040" s="7" t="e">
        <f t="array" ref="E1040">STDEV(IF( [1]!tabla1[ACT_ID] = A1040, [1]!tabla1[NIVEL]))</f>
        <v>#REF!</v>
      </c>
      <c r="F1040" s="8" t="e">
        <f t="array" ref="F1040">AVERAGE(IF( [1]!tabla1[ACT_ID] = A1040, [1]!tabla1[NO_UTILIZADO]))</f>
        <v>#REF!</v>
      </c>
      <c r="G1040">
        <f t="array" ref="G1040">COUNT(IF( [1]!tabla1[ACT_ID] = A1040, [1]!tabla1[FECHA_DESPACHO]))</f>
        <v>0</v>
      </c>
      <c r="H1040" s="2" t="e">
        <f t="shared" si="48"/>
        <v>#REF!</v>
      </c>
      <c r="I1040" s="7" t="e">
        <f t="shared" si="49"/>
        <v>#REF!</v>
      </c>
      <c r="J1040" s="7" t="e">
        <f t="shared" si="50"/>
        <v>#REF!</v>
      </c>
      <c r="K1040" s="9">
        <v>0.5</v>
      </c>
      <c r="L1040" s="9"/>
    </row>
    <row r="1041" spans="1:12" x14ac:dyDescent="0.25">
      <c r="A1041">
        <v>6726</v>
      </c>
      <c r="B1041" s="7" t="e">
        <f t="array" ref="B1041">MAX(IF( [1]!tabla1[ACT_ID] = A1041, [1]!tabla1[max_carga]))</f>
        <v>#REF!</v>
      </c>
      <c r="C1041" s="7" t="e">
        <f t="array" ref="C1041">AVERAGE(IF( [1]!tabla1[ACT_ID] = A1041, [1]!tabla1[NIVEL]))</f>
        <v>#REF!</v>
      </c>
      <c r="D1041" s="7" t="e">
        <f t="array" ref="D1041">MEDIAN(IF( [1]!tabla1[ACT_ID] = A1041, [1]!tabla1[NIVEL]))</f>
        <v>#REF!</v>
      </c>
      <c r="E1041" s="7" t="e">
        <f t="array" ref="E1041">STDEV(IF( [1]!tabla1[ACT_ID] = A1041, [1]!tabla1[NIVEL]))</f>
        <v>#REF!</v>
      </c>
      <c r="F1041" s="8" t="e">
        <f t="array" ref="F1041">AVERAGE(IF( [1]!tabla1[ACT_ID] = A1041, [1]!tabla1[NO_UTILIZADO]))</f>
        <v>#REF!</v>
      </c>
      <c r="G1041">
        <f t="array" ref="G1041">COUNT(IF( [1]!tabla1[ACT_ID] = A1041, [1]!tabla1[FECHA_DESPACHO]))</f>
        <v>0</v>
      </c>
      <c r="H1041" s="2" t="e">
        <f t="shared" si="48"/>
        <v>#REF!</v>
      </c>
      <c r="I1041" s="7" t="e">
        <f t="shared" si="49"/>
        <v>#REF!</v>
      </c>
      <c r="J1041" s="7" t="e">
        <f t="shared" si="50"/>
        <v>#REF!</v>
      </c>
      <c r="K1041" s="9">
        <v>0.5</v>
      </c>
      <c r="L1041" s="9"/>
    </row>
    <row r="1042" spans="1:12" x14ac:dyDescent="0.25">
      <c r="A1042">
        <v>6729</v>
      </c>
      <c r="B1042" s="7" t="e">
        <f t="array" ref="B1042">MAX(IF( [1]!tabla1[ACT_ID] = A1042, [1]!tabla1[max_carga]))</f>
        <v>#REF!</v>
      </c>
      <c r="C1042" s="7" t="e">
        <f t="array" ref="C1042">AVERAGE(IF( [1]!tabla1[ACT_ID] = A1042, [1]!tabla1[NIVEL]))</f>
        <v>#REF!</v>
      </c>
      <c r="D1042" s="7" t="e">
        <f t="array" ref="D1042">MEDIAN(IF( [1]!tabla1[ACT_ID] = A1042, [1]!tabla1[NIVEL]))</f>
        <v>#REF!</v>
      </c>
      <c r="E1042" s="7" t="e">
        <f t="array" ref="E1042">STDEV(IF( [1]!tabla1[ACT_ID] = A1042, [1]!tabla1[NIVEL]))</f>
        <v>#REF!</v>
      </c>
      <c r="F1042" s="8" t="e">
        <f t="array" ref="F1042">AVERAGE(IF( [1]!tabla1[ACT_ID] = A1042, [1]!tabla1[NO_UTILIZADO]))</f>
        <v>#REF!</v>
      </c>
      <c r="G1042">
        <f t="array" ref="G1042">COUNT(IF( [1]!tabla1[ACT_ID] = A1042, [1]!tabla1[FECHA_DESPACHO]))</f>
        <v>0</v>
      </c>
      <c r="H1042" s="2" t="e">
        <f t="shared" si="48"/>
        <v>#REF!</v>
      </c>
      <c r="I1042" s="7" t="e">
        <f t="shared" si="49"/>
        <v>#REF!</v>
      </c>
      <c r="J1042" s="7" t="e">
        <f t="shared" si="50"/>
        <v>#REF!</v>
      </c>
      <c r="K1042" s="9">
        <v>0.5</v>
      </c>
      <c r="L1042" s="9"/>
    </row>
    <row r="1043" spans="1:12" x14ac:dyDescent="0.25">
      <c r="A1043">
        <v>7041</v>
      </c>
      <c r="B1043" s="7" t="e">
        <f t="array" ref="B1043">MAX(IF( [1]!tabla1[ACT_ID] = A1043, [1]!tabla1[max_carga]))</f>
        <v>#REF!</v>
      </c>
      <c r="C1043" s="7" t="e">
        <f t="array" ref="C1043">AVERAGE(IF( [1]!tabla1[ACT_ID] = A1043, [1]!tabla1[NIVEL]))</f>
        <v>#REF!</v>
      </c>
      <c r="D1043" s="7" t="e">
        <f t="array" ref="D1043">MEDIAN(IF( [1]!tabla1[ACT_ID] = A1043, [1]!tabla1[NIVEL]))</f>
        <v>#REF!</v>
      </c>
      <c r="E1043" s="7" t="e">
        <f t="array" ref="E1043">STDEV(IF( [1]!tabla1[ACT_ID] = A1043, [1]!tabla1[NIVEL]))</f>
        <v>#REF!</v>
      </c>
      <c r="F1043" s="8" t="e">
        <f t="array" ref="F1043">AVERAGE(IF( [1]!tabla1[ACT_ID] = A1043, [1]!tabla1[NO_UTILIZADO]))</f>
        <v>#REF!</v>
      </c>
      <c r="G1043">
        <f t="array" ref="G1043">COUNT(IF( [1]!tabla1[ACT_ID] = A1043, [1]!tabla1[FECHA_DESPACHO]))</f>
        <v>0</v>
      </c>
      <c r="H1043" s="2" t="e">
        <f t="shared" si="48"/>
        <v>#REF!</v>
      </c>
      <c r="I1043" s="7" t="e">
        <f t="shared" si="49"/>
        <v>#REF!</v>
      </c>
      <c r="J1043" s="7" t="e">
        <f t="shared" si="50"/>
        <v>#REF!</v>
      </c>
      <c r="K1043" s="9">
        <v>0.5</v>
      </c>
      <c r="L1043" s="9"/>
    </row>
    <row r="1044" spans="1:12" x14ac:dyDescent="0.25">
      <c r="A1044">
        <v>7044</v>
      </c>
      <c r="B1044" s="7" t="e">
        <f t="array" ref="B1044">MAX(IF( [1]!tabla1[ACT_ID] = A1044, [1]!tabla1[max_carga]))</f>
        <v>#REF!</v>
      </c>
      <c r="C1044" s="7" t="e">
        <f t="array" ref="C1044">AVERAGE(IF( [1]!tabla1[ACT_ID] = A1044, [1]!tabla1[NIVEL]))</f>
        <v>#REF!</v>
      </c>
      <c r="D1044" s="7" t="e">
        <f t="array" ref="D1044">MEDIAN(IF( [1]!tabla1[ACT_ID] = A1044, [1]!tabla1[NIVEL]))</f>
        <v>#REF!</v>
      </c>
      <c r="E1044" s="7" t="e">
        <f t="array" ref="E1044">STDEV(IF( [1]!tabla1[ACT_ID] = A1044, [1]!tabla1[NIVEL]))</f>
        <v>#REF!</v>
      </c>
      <c r="F1044" s="8" t="e">
        <f t="array" ref="F1044">AVERAGE(IF( [1]!tabla1[ACT_ID] = A1044, [1]!tabla1[NO_UTILIZADO]))</f>
        <v>#REF!</v>
      </c>
      <c r="G1044">
        <f t="array" ref="G1044">COUNT(IF( [1]!tabla1[ACT_ID] = A1044, [1]!tabla1[FECHA_DESPACHO]))</f>
        <v>0</v>
      </c>
      <c r="H1044" s="2" t="e">
        <f t="shared" si="48"/>
        <v>#REF!</v>
      </c>
      <c r="I1044" s="7" t="e">
        <f t="shared" si="49"/>
        <v>#REF!</v>
      </c>
      <c r="J1044" s="7" t="e">
        <f t="shared" si="50"/>
        <v>#REF!</v>
      </c>
      <c r="K1044" s="9">
        <v>0.5</v>
      </c>
      <c r="L1044" s="9"/>
    </row>
    <row r="1045" spans="1:12" x14ac:dyDescent="0.25">
      <c r="A1045">
        <v>7046</v>
      </c>
      <c r="B1045" s="7" t="e">
        <f t="array" ref="B1045">MAX(IF( [1]!tabla1[ACT_ID] = A1045, [1]!tabla1[max_carga]))</f>
        <v>#REF!</v>
      </c>
      <c r="C1045" s="7" t="e">
        <f t="array" ref="C1045">AVERAGE(IF( [1]!tabla1[ACT_ID] = A1045, [1]!tabla1[NIVEL]))</f>
        <v>#REF!</v>
      </c>
      <c r="D1045" s="7" t="e">
        <f t="array" ref="D1045">MEDIAN(IF( [1]!tabla1[ACT_ID] = A1045, [1]!tabla1[NIVEL]))</f>
        <v>#REF!</v>
      </c>
      <c r="E1045" s="7" t="e">
        <f t="array" ref="E1045">STDEV(IF( [1]!tabla1[ACT_ID] = A1045, [1]!tabla1[NIVEL]))</f>
        <v>#REF!</v>
      </c>
      <c r="F1045" s="8" t="e">
        <f t="array" ref="F1045">AVERAGE(IF( [1]!tabla1[ACT_ID] = A1045, [1]!tabla1[NO_UTILIZADO]))</f>
        <v>#REF!</v>
      </c>
      <c r="G1045">
        <f t="array" ref="G1045">COUNT(IF( [1]!tabla1[ACT_ID] = A1045, [1]!tabla1[FECHA_DESPACHO]))</f>
        <v>0</v>
      </c>
      <c r="H1045" s="2" t="e">
        <f t="shared" si="48"/>
        <v>#REF!</v>
      </c>
      <c r="I1045" s="7" t="e">
        <f t="shared" si="49"/>
        <v>#REF!</v>
      </c>
      <c r="J1045" s="7" t="e">
        <f t="shared" si="50"/>
        <v>#REF!</v>
      </c>
      <c r="K1045" s="9">
        <v>0.5</v>
      </c>
      <c r="L1045" s="9"/>
    </row>
    <row r="1046" spans="1:12" x14ac:dyDescent="0.25">
      <c r="A1046">
        <v>7047</v>
      </c>
      <c r="B1046" s="7" t="e">
        <f t="array" ref="B1046">MAX(IF( [1]!tabla1[ACT_ID] = A1046, [1]!tabla1[max_carga]))</f>
        <v>#REF!</v>
      </c>
      <c r="C1046" s="7" t="e">
        <f t="array" ref="C1046">AVERAGE(IF( [1]!tabla1[ACT_ID] = A1046, [1]!tabla1[NIVEL]))</f>
        <v>#REF!</v>
      </c>
      <c r="D1046" s="7" t="e">
        <f t="array" ref="D1046">MEDIAN(IF( [1]!tabla1[ACT_ID] = A1046, [1]!tabla1[NIVEL]))</f>
        <v>#REF!</v>
      </c>
      <c r="E1046" s="7" t="e">
        <f t="array" ref="E1046">STDEV(IF( [1]!tabla1[ACT_ID] = A1046, [1]!tabla1[NIVEL]))</f>
        <v>#REF!</v>
      </c>
      <c r="F1046" s="8" t="e">
        <f t="array" ref="F1046">AVERAGE(IF( [1]!tabla1[ACT_ID] = A1046, [1]!tabla1[NO_UTILIZADO]))</f>
        <v>#REF!</v>
      </c>
      <c r="G1046">
        <f t="array" ref="G1046">COUNT(IF( [1]!tabla1[ACT_ID] = A1046, [1]!tabla1[FECHA_DESPACHO]))</f>
        <v>0</v>
      </c>
      <c r="H1046" s="2" t="e">
        <f t="shared" si="48"/>
        <v>#REF!</v>
      </c>
      <c r="I1046" s="7" t="e">
        <f t="shared" si="49"/>
        <v>#REF!</v>
      </c>
      <c r="J1046" s="7" t="e">
        <f t="shared" si="50"/>
        <v>#REF!</v>
      </c>
      <c r="K1046" s="9">
        <v>0.5</v>
      </c>
      <c r="L1046" s="9"/>
    </row>
    <row r="1047" spans="1:12" x14ac:dyDescent="0.25">
      <c r="A1047">
        <v>71619</v>
      </c>
      <c r="B1047" s="7" t="e">
        <f t="array" ref="B1047">MAX(IF( [1]!tabla1[ACT_ID] = A1047, [1]!tabla1[max_carga]))</f>
        <v>#REF!</v>
      </c>
      <c r="C1047" s="7" t="e">
        <f t="array" ref="C1047">AVERAGE(IF( [1]!tabla1[ACT_ID] = A1047, [1]!tabla1[NIVEL]))</f>
        <v>#REF!</v>
      </c>
      <c r="D1047" s="7" t="e">
        <f t="array" ref="D1047">MEDIAN(IF( [1]!tabla1[ACT_ID] = A1047, [1]!tabla1[NIVEL]))</f>
        <v>#REF!</v>
      </c>
      <c r="E1047" s="7" t="e">
        <f t="array" ref="E1047">STDEV(IF( [1]!tabla1[ACT_ID] = A1047, [1]!tabla1[NIVEL]))</f>
        <v>#REF!</v>
      </c>
      <c r="F1047" s="8" t="e">
        <f t="array" ref="F1047">AVERAGE(IF( [1]!tabla1[ACT_ID] = A1047, [1]!tabla1[NO_UTILIZADO]))</f>
        <v>#REF!</v>
      </c>
      <c r="G1047">
        <f t="array" ref="G1047">COUNT(IF( [1]!tabla1[ACT_ID] = A1047, [1]!tabla1[FECHA_DESPACHO]))</f>
        <v>0</v>
      </c>
      <c r="H1047" s="2" t="e">
        <f t="shared" si="48"/>
        <v>#REF!</v>
      </c>
      <c r="I1047" s="7" t="e">
        <f t="shared" si="49"/>
        <v>#REF!</v>
      </c>
      <c r="J1047" s="7" t="e">
        <f t="shared" si="50"/>
        <v>#REF!</v>
      </c>
      <c r="K1047" s="9">
        <v>0.5</v>
      </c>
      <c r="L1047" s="9"/>
    </row>
    <row r="1048" spans="1:12" x14ac:dyDescent="0.25">
      <c r="A1048">
        <v>72210</v>
      </c>
      <c r="B1048" s="7" t="e">
        <f t="array" ref="B1048">MAX(IF( [1]!tabla1[ACT_ID] = A1048, [1]!tabla1[max_carga]))</f>
        <v>#REF!</v>
      </c>
      <c r="C1048" s="7" t="e">
        <f t="array" ref="C1048">AVERAGE(IF( [1]!tabla1[ACT_ID] = A1048, [1]!tabla1[NIVEL]))</f>
        <v>#REF!</v>
      </c>
      <c r="D1048" s="7" t="e">
        <f t="array" ref="D1048">MEDIAN(IF( [1]!tabla1[ACT_ID] = A1048, [1]!tabla1[NIVEL]))</f>
        <v>#REF!</v>
      </c>
      <c r="E1048" s="7" t="e">
        <f t="array" ref="E1048">STDEV(IF( [1]!tabla1[ACT_ID] = A1048, [1]!tabla1[NIVEL]))</f>
        <v>#REF!</v>
      </c>
      <c r="F1048" s="8" t="e">
        <f t="array" ref="F1048">AVERAGE(IF( [1]!tabla1[ACT_ID] = A1048, [1]!tabla1[NO_UTILIZADO]))</f>
        <v>#REF!</v>
      </c>
      <c r="G1048">
        <f t="array" ref="G1048">COUNT(IF( [1]!tabla1[ACT_ID] = A1048, [1]!tabla1[FECHA_DESPACHO]))</f>
        <v>0</v>
      </c>
      <c r="H1048" s="2" t="e">
        <f t="shared" si="48"/>
        <v>#REF!</v>
      </c>
      <c r="I1048" s="7" t="e">
        <f t="shared" si="49"/>
        <v>#REF!</v>
      </c>
      <c r="J1048" s="7" t="e">
        <f t="shared" si="50"/>
        <v>#REF!</v>
      </c>
      <c r="K1048" s="9">
        <v>0.5</v>
      </c>
      <c r="L1048" s="9"/>
    </row>
    <row r="1049" spans="1:12" x14ac:dyDescent="0.25">
      <c r="A1049">
        <v>72211</v>
      </c>
      <c r="B1049" s="7" t="e">
        <f t="array" ref="B1049">MAX(IF( [1]!tabla1[ACT_ID] = A1049, [1]!tabla1[max_carga]))</f>
        <v>#REF!</v>
      </c>
      <c r="C1049" s="7" t="e">
        <f t="array" ref="C1049">AVERAGE(IF( [1]!tabla1[ACT_ID] = A1049, [1]!tabla1[NIVEL]))</f>
        <v>#REF!</v>
      </c>
      <c r="D1049" s="7" t="e">
        <f t="array" ref="D1049">MEDIAN(IF( [1]!tabla1[ACT_ID] = A1049, [1]!tabla1[NIVEL]))</f>
        <v>#REF!</v>
      </c>
      <c r="E1049" s="7" t="e">
        <f t="array" ref="E1049">STDEV(IF( [1]!tabla1[ACT_ID] = A1049, [1]!tabla1[NIVEL]))</f>
        <v>#REF!</v>
      </c>
      <c r="F1049" s="8" t="e">
        <f t="array" ref="F1049">AVERAGE(IF( [1]!tabla1[ACT_ID] = A1049, [1]!tabla1[NO_UTILIZADO]))</f>
        <v>#REF!</v>
      </c>
      <c r="G1049">
        <f t="array" ref="G1049">COUNT(IF( [1]!tabla1[ACT_ID] = A1049, [1]!tabla1[FECHA_DESPACHO]))</f>
        <v>0</v>
      </c>
      <c r="H1049" s="2" t="e">
        <f t="shared" si="48"/>
        <v>#REF!</v>
      </c>
      <c r="I1049" s="7" t="e">
        <f t="shared" si="49"/>
        <v>#REF!</v>
      </c>
      <c r="J1049" s="7" t="e">
        <f t="shared" si="50"/>
        <v>#REF!</v>
      </c>
      <c r="K1049" s="9">
        <v>0.5</v>
      </c>
      <c r="L1049" s="9"/>
    </row>
    <row r="1050" spans="1:12" x14ac:dyDescent="0.25">
      <c r="A1050">
        <v>72212</v>
      </c>
      <c r="B1050" s="7" t="e">
        <f t="array" ref="B1050">MAX(IF( [1]!tabla1[ACT_ID] = A1050, [1]!tabla1[max_carga]))</f>
        <v>#REF!</v>
      </c>
      <c r="C1050" s="7" t="e">
        <f t="array" ref="C1050">AVERAGE(IF( [1]!tabla1[ACT_ID] = A1050, [1]!tabla1[NIVEL]))</f>
        <v>#REF!</v>
      </c>
      <c r="D1050" s="7" t="e">
        <f t="array" ref="D1050">MEDIAN(IF( [1]!tabla1[ACT_ID] = A1050, [1]!tabla1[NIVEL]))</f>
        <v>#REF!</v>
      </c>
      <c r="E1050" s="7" t="e">
        <f t="array" ref="E1050">STDEV(IF( [1]!tabla1[ACT_ID] = A1050, [1]!tabla1[NIVEL]))</f>
        <v>#REF!</v>
      </c>
      <c r="F1050" s="8" t="e">
        <f t="array" ref="F1050">AVERAGE(IF( [1]!tabla1[ACT_ID] = A1050, [1]!tabla1[NO_UTILIZADO]))</f>
        <v>#REF!</v>
      </c>
      <c r="G1050">
        <f t="array" ref="G1050">COUNT(IF( [1]!tabla1[ACT_ID] = A1050, [1]!tabla1[FECHA_DESPACHO]))</f>
        <v>0</v>
      </c>
      <c r="H1050" s="2" t="e">
        <f t="shared" si="48"/>
        <v>#REF!</v>
      </c>
      <c r="I1050" s="7" t="e">
        <f t="shared" si="49"/>
        <v>#REF!</v>
      </c>
      <c r="J1050" s="7" t="e">
        <f t="shared" si="50"/>
        <v>#REF!</v>
      </c>
      <c r="K1050" s="9">
        <v>0.5</v>
      </c>
      <c r="L1050" s="9"/>
    </row>
    <row r="1051" spans="1:12" x14ac:dyDescent="0.25">
      <c r="A1051">
        <v>72213</v>
      </c>
      <c r="B1051" s="7" t="e">
        <f t="array" ref="B1051">MAX(IF( [1]!tabla1[ACT_ID] = A1051, [1]!tabla1[max_carga]))</f>
        <v>#REF!</v>
      </c>
      <c r="C1051" s="7" t="e">
        <f t="array" ref="C1051">AVERAGE(IF( [1]!tabla1[ACT_ID] = A1051, [1]!tabla1[NIVEL]))</f>
        <v>#REF!</v>
      </c>
      <c r="D1051" s="7" t="e">
        <f t="array" ref="D1051">MEDIAN(IF( [1]!tabla1[ACT_ID] = A1051, [1]!tabla1[NIVEL]))</f>
        <v>#REF!</v>
      </c>
      <c r="E1051" s="7" t="e">
        <f t="array" ref="E1051">STDEV(IF( [1]!tabla1[ACT_ID] = A1051, [1]!tabla1[NIVEL]))</f>
        <v>#REF!</v>
      </c>
      <c r="F1051" s="8" t="e">
        <f t="array" ref="F1051">AVERAGE(IF( [1]!tabla1[ACT_ID] = A1051, [1]!tabla1[NO_UTILIZADO]))</f>
        <v>#REF!</v>
      </c>
      <c r="G1051">
        <f t="array" ref="G1051">COUNT(IF( [1]!tabla1[ACT_ID] = A1051, [1]!tabla1[FECHA_DESPACHO]))</f>
        <v>0</v>
      </c>
      <c r="H1051" s="2" t="e">
        <f t="shared" si="48"/>
        <v>#REF!</v>
      </c>
      <c r="I1051" s="7" t="e">
        <f t="shared" si="49"/>
        <v>#REF!</v>
      </c>
      <c r="J1051" s="7" t="e">
        <f t="shared" si="50"/>
        <v>#REF!</v>
      </c>
      <c r="K1051" s="9">
        <v>0.5</v>
      </c>
      <c r="L1051" s="9"/>
    </row>
    <row r="1052" spans="1:12" x14ac:dyDescent="0.25">
      <c r="A1052">
        <v>72214</v>
      </c>
      <c r="B1052" s="7" t="e">
        <f t="array" ref="B1052">MAX(IF( [1]!tabla1[ACT_ID] = A1052, [1]!tabla1[max_carga]))</f>
        <v>#REF!</v>
      </c>
      <c r="C1052" s="7" t="e">
        <f t="array" ref="C1052">AVERAGE(IF( [1]!tabla1[ACT_ID] = A1052, [1]!tabla1[NIVEL]))</f>
        <v>#REF!</v>
      </c>
      <c r="D1052" s="7" t="e">
        <f t="array" ref="D1052">MEDIAN(IF( [1]!tabla1[ACT_ID] = A1052, [1]!tabla1[NIVEL]))</f>
        <v>#REF!</v>
      </c>
      <c r="E1052" s="7" t="e">
        <f t="array" ref="E1052">STDEV(IF( [1]!tabla1[ACT_ID] = A1052, [1]!tabla1[NIVEL]))</f>
        <v>#REF!</v>
      </c>
      <c r="F1052" s="8" t="e">
        <f t="array" ref="F1052">AVERAGE(IF( [1]!tabla1[ACT_ID] = A1052, [1]!tabla1[NO_UTILIZADO]))</f>
        <v>#REF!</v>
      </c>
      <c r="G1052">
        <f t="array" ref="G1052">COUNT(IF( [1]!tabla1[ACT_ID] = A1052, [1]!tabla1[FECHA_DESPACHO]))</f>
        <v>0</v>
      </c>
      <c r="H1052" s="2" t="e">
        <f t="shared" si="48"/>
        <v>#REF!</v>
      </c>
      <c r="I1052" s="7" t="e">
        <f t="shared" si="49"/>
        <v>#REF!</v>
      </c>
      <c r="J1052" s="7" t="e">
        <f t="shared" si="50"/>
        <v>#REF!</v>
      </c>
      <c r="K1052" s="9">
        <v>0.5</v>
      </c>
      <c r="L1052" s="9"/>
    </row>
    <row r="1053" spans="1:12" x14ac:dyDescent="0.25">
      <c r="A1053">
        <v>72215</v>
      </c>
      <c r="B1053" s="7" t="e">
        <f t="array" ref="B1053">MAX(IF( [1]!tabla1[ACT_ID] = A1053, [1]!tabla1[max_carga]))</f>
        <v>#REF!</v>
      </c>
      <c r="C1053" s="7" t="e">
        <f t="array" ref="C1053">AVERAGE(IF( [1]!tabla1[ACT_ID] = A1053, [1]!tabla1[NIVEL]))</f>
        <v>#REF!</v>
      </c>
      <c r="D1053" s="7" t="e">
        <f t="array" ref="D1053">MEDIAN(IF( [1]!tabla1[ACT_ID] = A1053, [1]!tabla1[NIVEL]))</f>
        <v>#REF!</v>
      </c>
      <c r="E1053" s="7" t="e">
        <f t="array" ref="E1053">STDEV(IF( [1]!tabla1[ACT_ID] = A1053, [1]!tabla1[NIVEL]))</f>
        <v>#REF!</v>
      </c>
      <c r="F1053" s="8" t="e">
        <f t="array" ref="F1053">AVERAGE(IF( [1]!tabla1[ACT_ID] = A1053, [1]!tabla1[NO_UTILIZADO]))</f>
        <v>#REF!</v>
      </c>
      <c r="G1053">
        <f t="array" ref="G1053">COUNT(IF( [1]!tabla1[ACT_ID] = A1053, [1]!tabla1[FECHA_DESPACHO]))</f>
        <v>0</v>
      </c>
      <c r="H1053" s="2" t="e">
        <f t="shared" si="48"/>
        <v>#REF!</v>
      </c>
      <c r="I1053" s="7" t="e">
        <f t="shared" si="49"/>
        <v>#REF!</v>
      </c>
      <c r="J1053" s="7" t="e">
        <f t="shared" si="50"/>
        <v>#REF!</v>
      </c>
      <c r="K1053" s="9">
        <v>0.5</v>
      </c>
      <c r="L1053" s="9"/>
    </row>
    <row r="1054" spans="1:12" x14ac:dyDescent="0.25">
      <c r="A1054">
        <v>72216</v>
      </c>
      <c r="B1054" s="7" t="e">
        <f t="array" ref="B1054">MAX(IF( [1]!tabla1[ACT_ID] = A1054, [1]!tabla1[max_carga]))</f>
        <v>#REF!</v>
      </c>
      <c r="C1054" s="7" t="e">
        <f t="array" ref="C1054">AVERAGE(IF( [1]!tabla1[ACT_ID] = A1054, [1]!tabla1[NIVEL]))</f>
        <v>#REF!</v>
      </c>
      <c r="D1054" s="7" t="e">
        <f t="array" ref="D1054">MEDIAN(IF( [1]!tabla1[ACT_ID] = A1054, [1]!tabla1[NIVEL]))</f>
        <v>#REF!</v>
      </c>
      <c r="E1054" s="7" t="e">
        <f t="array" ref="E1054">STDEV(IF( [1]!tabla1[ACT_ID] = A1054, [1]!tabla1[NIVEL]))</f>
        <v>#REF!</v>
      </c>
      <c r="F1054" s="8" t="e">
        <f t="array" ref="F1054">AVERAGE(IF( [1]!tabla1[ACT_ID] = A1054, [1]!tabla1[NO_UTILIZADO]))</f>
        <v>#REF!</v>
      </c>
      <c r="G1054">
        <f t="array" ref="G1054">COUNT(IF( [1]!tabla1[ACT_ID] = A1054, [1]!tabla1[FECHA_DESPACHO]))</f>
        <v>0</v>
      </c>
      <c r="H1054" s="2" t="e">
        <f t="shared" si="48"/>
        <v>#REF!</v>
      </c>
      <c r="I1054" s="7" t="e">
        <f t="shared" si="49"/>
        <v>#REF!</v>
      </c>
      <c r="J1054" s="7" t="e">
        <f t="shared" si="50"/>
        <v>#REF!</v>
      </c>
      <c r="K1054" s="9">
        <v>0.5</v>
      </c>
      <c r="L1054" s="9"/>
    </row>
    <row r="1055" spans="1:12" x14ac:dyDescent="0.25">
      <c r="A1055">
        <v>72218</v>
      </c>
      <c r="B1055" s="7" t="e">
        <f t="array" ref="B1055">MAX(IF( [1]!tabla1[ACT_ID] = A1055, [1]!tabla1[max_carga]))</f>
        <v>#REF!</v>
      </c>
      <c r="C1055" s="7" t="e">
        <f t="array" ref="C1055">AVERAGE(IF( [1]!tabla1[ACT_ID] = A1055, [1]!tabla1[NIVEL]))</f>
        <v>#REF!</v>
      </c>
      <c r="D1055" s="7" t="e">
        <f t="array" ref="D1055">MEDIAN(IF( [1]!tabla1[ACT_ID] = A1055, [1]!tabla1[NIVEL]))</f>
        <v>#REF!</v>
      </c>
      <c r="E1055" s="7" t="e">
        <f t="array" ref="E1055">STDEV(IF( [1]!tabla1[ACT_ID] = A1055, [1]!tabla1[NIVEL]))</f>
        <v>#REF!</v>
      </c>
      <c r="F1055" s="8" t="e">
        <f t="array" ref="F1055">AVERAGE(IF( [1]!tabla1[ACT_ID] = A1055, [1]!tabla1[NO_UTILIZADO]))</f>
        <v>#REF!</v>
      </c>
      <c r="G1055">
        <f t="array" ref="G1055">COUNT(IF( [1]!tabla1[ACT_ID] = A1055, [1]!tabla1[FECHA_DESPACHO]))</f>
        <v>0</v>
      </c>
      <c r="H1055" s="2" t="e">
        <f t="shared" si="48"/>
        <v>#REF!</v>
      </c>
      <c r="I1055" s="7" t="e">
        <f t="shared" si="49"/>
        <v>#REF!</v>
      </c>
      <c r="J1055" s="7" t="e">
        <f t="shared" si="50"/>
        <v>#REF!</v>
      </c>
      <c r="K1055" s="9">
        <v>0.5</v>
      </c>
      <c r="L1055" s="9"/>
    </row>
    <row r="1056" spans="1:12" x14ac:dyDescent="0.25">
      <c r="A1056">
        <v>72219</v>
      </c>
      <c r="B1056" s="7" t="e">
        <f t="array" ref="B1056">MAX(IF( [1]!tabla1[ACT_ID] = A1056, [1]!tabla1[max_carga]))</f>
        <v>#REF!</v>
      </c>
      <c r="C1056" s="7" t="e">
        <f t="array" ref="C1056">AVERAGE(IF( [1]!tabla1[ACT_ID] = A1056, [1]!tabla1[NIVEL]))</f>
        <v>#REF!</v>
      </c>
      <c r="D1056" s="7" t="e">
        <f t="array" ref="D1056">MEDIAN(IF( [1]!tabla1[ACT_ID] = A1056, [1]!tabla1[NIVEL]))</f>
        <v>#REF!</v>
      </c>
      <c r="E1056" s="7" t="e">
        <f t="array" ref="E1056">STDEV(IF( [1]!tabla1[ACT_ID] = A1056, [1]!tabla1[NIVEL]))</f>
        <v>#REF!</v>
      </c>
      <c r="F1056" s="8" t="e">
        <f t="array" ref="F1056">AVERAGE(IF( [1]!tabla1[ACT_ID] = A1056, [1]!tabla1[NO_UTILIZADO]))</f>
        <v>#REF!</v>
      </c>
      <c r="G1056">
        <f t="array" ref="G1056">COUNT(IF( [1]!tabla1[ACT_ID] = A1056, [1]!tabla1[FECHA_DESPACHO]))</f>
        <v>0</v>
      </c>
      <c r="H1056" s="2" t="e">
        <f t="shared" si="48"/>
        <v>#REF!</v>
      </c>
      <c r="I1056" s="7" t="e">
        <f t="shared" si="49"/>
        <v>#REF!</v>
      </c>
      <c r="J1056" s="7" t="e">
        <f t="shared" si="50"/>
        <v>#REF!</v>
      </c>
      <c r="K1056" s="9">
        <v>0.5</v>
      </c>
      <c r="L1056" s="9"/>
    </row>
    <row r="1057" spans="1:12" x14ac:dyDescent="0.25">
      <c r="A1057">
        <v>7222</v>
      </c>
      <c r="B1057" s="7" t="e">
        <f t="array" ref="B1057">MAX(IF( [1]!tabla1[ACT_ID] = A1057, [1]!tabla1[max_carga]))</f>
        <v>#REF!</v>
      </c>
      <c r="C1057" s="7" t="e">
        <f t="array" ref="C1057">AVERAGE(IF( [1]!tabla1[ACT_ID] = A1057, [1]!tabla1[NIVEL]))</f>
        <v>#REF!</v>
      </c>
      <c r="D1057" s="7" t="e">
        <f t="array" ref="D1057">MEDIAN(IF( [1]!tabla1[ACT_ID] = A1057, [1]!tabla1[NIVEL]))</f>
        <v>#REF!</v>
      </c>
      <c r="E1057" s="7" t="e">
        <f t="array" ref="E1057">STDEV(IF( [1]!tabla1[ACT_ID] = A1057, [1]!tabla1[NIVEL]))</f>
        <v>#REF!</v>
      </c>
      <c r="F1057" s="8" t="e">
        <f t="array" ref="F1057">AVERAGE(IF( [1]!tabla1[ACT_ID] = A1057, [1]!tabla1[NO_UTILIZADO]))</f>
        <v>#REF!</v>
      </c>
      <c r="G1057">
        <f t="array" ref="G1057">COUNT(IF( [1]!tabla1[ACT_ID] = A1057, [1]!tabla1[FECHA_DESPACHO]))</f>
        <v>0</v>
      </c>
      <c r="H1057" s="2" t="e">
        <f t="shared" si="48"/>
        <v>#REF!</v>
      </c>
      <c r="I1057" s="7" t="e">
        <f t="shared" si="49"/>
        <v>#REF!</v>
      </c>
      <c r="J1057" s="7" t="e">
        <f t="shared" si="50"/>
        <v>#REF!</v>
      </c>
      <c r="K1057" s="9">
        <v>0.5</v>
      </c>
      <c r="L1057" s="9"/>
    </row>
    <row r="1058" spans="1:12" x14ac:dyDescent="0.25">
      <c r="A1058">
        <v>72221</v>
      </c>
      <c r="B1058" s="7" t="e">
        <f t="array" ref="B1058">MAX(IF( [1]!tabla1[ACT_ID] = A1058, [1]!tabla1[max_carga]))</f>
        <v>#REF!</v>
      </c>
      <c r="C1058" s="7" t="e">
        <f t="array" ref="C1058">AVERAGE(IF( [1]!tabla1[ACT_ID] = A1058, [1]!tabla1[NIVEL]))</f>
        <v>#REF!</v>
      </c>
      <c r="D1058" s="7" t="e">
        <f t="array" ref="D1058">MEDIAN(IF( [1]!tabla1[ACT_ID] = A1058, [1]!tabla1[NIVEL]))</f>
        <v>#REF!</v>
      </c>
      <c r="E1058" s="7" t="e">
        <f t="array" ref="E1058">STDEV(IF( [1]!tabla1[ACT_ID] = A1058, [1]!tabla1[NIVEL]))</f>
        <v>#REF!</v>
      </c>
      <c r="F1058" s="8" t="e">
        <f t="array" ref="F1058">AVERAGE(IF( [1]!tabla1[ACT_ID] = A1058, [1]!tabla1[NO_UTILIZADO]))</f>
        <v>#REF!</v>
      </c>
      <c r="G1058">
        <f t="array" ref="G1058">COUNT(IF( [1]!tabla1[ACT_ID] = A1058, [1]!tabla1[FECHA_DESPACHO]))</f>
        <v>0</v>
      </c>
      <c r="H1058" s="2" t="e">
        <f t="shared" si="48"/>
        <v>#REF!</v>
      </c>
      <c r="I1058" s="7" t="e">
        <f t="shared" si="49"/>
        <v>#REF!</v>
      </c>
      <c r="J1058" s="7" t="e">
        <f t="shared" si="50"/>
        <v>#REF!</v>
      </c>
      <c r="K1058" s="9">
        <v>0.5</v>
      </c>
      <c r="L1058" s="9"/>
    </row>
    <row r="1059" spans="1:12" x14ac:dyDescent="0.25">
      <c r="A1059">
        <v>72227</v>
      </c>
      <c r="B1059" s="7" t="e">
        <f t="array" ref="B1059">MAX(IF( [1]!tabla1[ACT_ID] = A1059, [1]!tabla1[max_carga]))</f>
        <v>#REF!</v>
      </c>
      <c r="C1059" s="7" t="e">
        <f t="array" ref="C1059">AVERAGE(IF( [1]!tabla1[ACT_ID] = A1059, [1]!tabla1[NIVEL]))</f>
        <v>#REF!</v>
      </c>
      <c r="D1059" s="7" t="e">
        <f t="array" ref="D1059">MEDIAN(IF( [1]!tabla1[ACT_ID] = A1059, [1]!tabla1[NIVEL]))</f>
        <v>#REF!</v>
      </c>
      <c r="E1059" s="7" t="e">
        <f t="array" ref="E1059">STDEV(IF( [1]!tabla1[ACT_ID] = A1059, [1]!tabla1[NIVEL]))</f>
        <v>#REF!</v>
      </c>
      <c r="F1059" s="8" t="e">
        <f t="array" ref="F1059">AVERAGE(IF( [1]!tabla1[ACT_ID] = A1059, [1]!tabla1[NO_UTILIZADO]))</f>
        <v>#REF!</v>
      </c>
      <c r="G1059">
        <f t="array" ref="G1059">COUNT(IF( [1]!tabla1[ACT_ID] = A1059, [1]!tabla1[FECHA_DESPACHO]))</f>
        <v>0</v>
      </c>
      <c r="H1059" s="2" t="e">
        <f t="shared" si="48"/>
        <v>#REF!</v>
      </c>
      <c r="I1059" s="7" t="e">
        <f t="shared" si="49"/>
        <v>#REF!</v>
      </c>
      <c r="J1059" s="7" t="e">
        <f t="shared" si="50"/>
        <v>#REF!</v>
      </c>
      <c r="K1059" s="9">
        <v>0.5</v>
      </c>
      <c r="L1059" s="9"/>
    </row>
    <row r="1060" spans="1:12" x14ac:dyDescent="0.25">
      <c r="A1060">
        <v>7223</v>
      </c>
      <c r="B1060" s="7" t="e">
        <f t="array" ref="B1060">MAX(IF( [1]!tabla1[ACT_ID] = A1060, [1]!tabla1[max_carga]))</f>
        <v>#REF!</v>
      </c>
      <c r="C1060" s="7" t="e">
        <f t="array" ref="C1060">AVERAGE(IF( [1]!tabla1[ACT_ID] = A1060, [1]!tabla1[NIVEL]))</f>
        <v>#REF!</v>
      </c>
      <c r="D1060" s="7" t="e">
        <f t="array" ref="D1060">MEDIAN(IF( [1]!tabla1[ACT_ID] = A1060, [1]!tabla1[NIVEL]))</f>
        <v>#REF!</v>
      </c>
      <c r="E1060" s="7" t="e">
        <f t="array" ref="E1060">STDEV(IF( [1]!tabla1[ACT_ID] = A1060, [1]!tabla1[NIVEL]))</f>
        <v>#REF!</v>
      </c>
      <c r="F1060" s="8" t="e">
        <f t="array" ref="F1060">AVERAGE(IF( [1]!tabla1[ACT_ID] = A1060, [1]!tabla1[NO_UTILIZADO]))</f>
        <v>#REF!</v>
      </c>
      <c r="G1060">
        <f t="array" ref="G1060">COUNT(IF( [1]!tabla1[ACT_ID] = A1060, [1]!tabla1[FECHA_DESPACHO]))</f>
        <v>0</v>
      </c>
      <c r="H1060" s="2" t="e">
        <f t="shared" si="48"/>
        <v>#REF!</v>
      </c>
      <c r="I1060" s="7" t="e">
        <f t="shared" si="49"/>
        <v>#REF!</v>
      </c>
      <c r="J1060" s="7" t="e">
        <f t="shared" si="50"/>
        <v>#REF!</v>
      </c>
      <c r="K1060" s="9">
        <v>0.5</v>
      </c>
      <c r="L1060" s="9"/>
    </row>
    <row r="1061" spans="1:12" x14ac:dyDescent="0.25">
      <c r="A1061">
        <v>7224</v>
      </c>
      <c r="B1061" s="7" t="e">
        <f t="array" ref="B1061">MAX(IF( [1]!tabla1[ACT_ID] = A1061, [1]!tabla1[max_carga]))</f>
        <v>#REF!</v>
      </c>
      <c r="C1061" s="7" t="e">
        <f t="array" ref="C1061">AVERAGE(IF( [1]!tabla1[ACT_ID] = A1061, [1]!tabla1[NIVEL]))</f>
        <v>#REF!</v>
      </c>
      <c r="D1061" s="7" t="e">
        <f t="array" ref="D1061">MEDIAN(IF( [1]!tabla1[ACT_ID] = A1061, [1]!tabla1[NIVEL]))</f>
        <v>#REF!</v>
      </c>
      <c r="E1061" s="7" t="e">
        <f t="array" ref="E1061">STDEV(IF( [1]!tabla1[ACT_ID] = A1061, [1]!tabla1[NIVEL]))</f>
        <v>#REF!</v>
      </c>
      <c r="F1061" s="8" t="e">
        <f t="array" ref="F1061">AVERAGE(IF( [1]!tabla1[ACT_ID] = A1061, [1]!tabla1[NO_UTILIZADO]))</f>
        <v>#REF!</v>
      </c>
      <c r="G1061">
        <f t="array" ref="G1061">COUNT(IF( [1]!tabla1[ACT_ID] = A1061, [1]!tabla1[FECHA_DESPACHO]))</f>
        <v>0</v>
      </c>
      <c r="H1061" s="2" t="e">
        <f t="shared" si="48"/>
        <v>#REF!</v>
      </c>
      <c r="I1061" s="7" t="e">
        <f t="shared" si="49"/>
        <v>#REF!</v>
      </c>
      <c r="J1061" s="7" t="e">
        <f t="shared" si="50"/>
        <v>#REF!</v>
      </c>
      <c r="K1061" s="9">
        <v>0.5</v>
      </c>
      <c r="L1061" s="9"/>
    </row>
    <row r="1062" spans="1:12" x14ac:dyDescent="0.25">
      <c r="A1062">
        <v>72248</v>
      </c>
      <c r="B1062" s="7" t="e">
        <f t="array" ref="B1062">MAX(IF( [1]!tabla1[ACT_ID] = A1062, [1]!tabla1[max_carga]))</f>
        <v>#REF!</v>
      </c>
      <c r="C1062" s="7" t="e">
        <f t="array" ref="C1062">AVERAGE(IF( [1]!tabla1[ACT_ID] = A1062, [1]!tabla1[NIVEL]))</f>
        <v>#REF!</v>
      </c>
      <c r="D1062" s="7" t="e">
        <f t="array" ref="D1062">MEDIAN(IF( [1]!tabla1[ACT_ID] = A1062, [1]!tabla1[NIVEL]))</f>
        <v>#REF!</v>
      </c>
      <c r="E1062" s="7" t="e">
        <f t="array" ref="E1062">STDEV(IF( [1]!tabla1[ACT_ID] = A1062, [1]!tabla1[NIVEL]))</f>
        <v>#REF!</v>
      </c>
      <c r="F1062" s="8" t="e">
        <f t="array" ref="F1062">AVERAGE(IF( [1]!tabla1[ACT_ID] = A1062, [1]!tabla1[NO_UTILIZADO]))</f>
        <v>#REF!</v>
      </c>
      <c r="G1062">
        <f t="array" ref="G1062">COUNT(IF( [1]!tabla1[ACT_ID] = A1062, [1]!tabla1[FECHA_DESPACHO]))</f>
        <v>0</v>
      </c>
      <c r="H1062" s="2" t="e">
        <f t="shared" si="48"/>
        <v>#REF!</v>
      </c>
      <c r="I1062" s="7" t="e">
        <f t="shared" si="49"/>
        <v>#REF!</v>
      </c>
      <c r="J1062" s="7" t="e">
        <f t="shared" si="50"/>
        <v>#REF!</v>
      </c>
      <c r="K1062" s="9">
        <v>0.5</v>
      </c>
      <c r="L1062" s="9"/>
    </row>
    <row r="1063" spans="1:12" x14ac:dyDescent="0.25">
      <c r="A1063">
        <v>7225</v>
      </c>
      <c r="B1063" s="7" t="e">
        <f t="array" ref="B1063">MAX(IF( [1]!tabla1[ACT_ID] = A1063, [1]!tabla1[max_carga]))</f>
        <v>#REF!</v>
      </c>
      <c r="C1063" s="7" t="e">
        <f t="array" ref="C1063">AVERAGE(IF( [1]!tabla1[ACT_ID] = A1063, [1]!tabla1[NIVEL]))</f>
        <v>#REF!</v>
      </c>
      <c r="D1063" s="7" t="e">
        <f t="array" ref="D1063">MEDIAN(IF( [1]!tabla1[ACT_ID] = A1063, [1]!tabla1[NIVEL]))</f>
        <v>#REF!</v>
      </c>
      <c r="E1063" s="7" t="e">
        <f t="array" ref="E1063">STDEV(IF( [1]!tabla1[ACT_ID] = A1063, [1]!tabla1[NIVEL]))</f>
        <v>#REF!</v>
      </c>
      <c r="F1063" s="8" t="e">
        <f t="array" ref="F1063">AVERAGE(IF( [1]!tabla1[ACT_ID] = A1063, [1]!tabla1[NO_UTILIZADO]))</f>
        <v>#REF!</v>
      </c>
      <c r="G1063">
        <f t="array" ref="G1063">COUNT(IF( [1]!tabla1[ACT_ID] = A1063, [1]!tabla1[FECHA_DESPACHO]))</f>
        <v>0</v>
      </c>
      <c r="H1063" s="2" t="e">
        <f t="shared" si="48"/>
        <v>#REF!</v>
      </c>
      <c r="I1063" s="7" t="e">
        <f t="shared" si="49"/>
        <v>#REF!</v>
      </c>
      <c r="J1063" s="7" t="e">
        <f t="shared" si="50"/>
        <v>#REF!</v>
      </c>
      <c r="K1063" s="9">
        <v>0.5</v>
      </c>
      <c r="L1063" s="9"/>
    </row>
    <row r="1064" spans="1:12" x14ac:dyDescent="0.25">
      <c r="A1064">
        <v>7226</v>
      </c>
      <c r="B1064" s="7" t="e">
        <f t="array" ref="B1064">MAX(IF( [1]!tabla1[ACT_ID] = A1064, [1]!tabla1[max_carga]))</f>
        <v>#REF!</v>
      </c>
      <c r="C1064" s="7" t="e">
        <f t="array" ref="C1064">AVERAGE(IF( [1]!tabla1[ACT_ID] = A1064, [1]!tabla1[NIVEL]))</f>
        <v>#REF!</v>
      </c>
      <c r="D1064" s="7" t="e">
        <f t="array" ref="D1064">MEDIAN(IF( [1]!tabla1[ACT_ID] = A1064, [1]!tabla1[NIVEL]))</f>
        <v>#REF!</v>
      </c>
      <c r="E1064" s="7" t="e">
        <f t="array" ref="E1064">STDEV(IF( [1]!tabla1[ACT_ID] = A1064, [1]!tabla1[NIVEL]))</f>
        <v>#REF!</v>
      </c>
      <c r="F1064" s="8" t="e">
        <f t="array" ref="F1064">AVERAGE(IF( [1]!tabla1[ACT_ID] = A1064, [1]!tabla1[NO_UTILIZADO]))</f>
        <v>#REF!</v>
      </c>
      <c r="G1064">
        <f t="array" ref="G1064">COUNT(IF( [1]!tabla1[ACT_ID] = A1064, [1]!tabla1[FECHA_DESPACHO]))</f>
        <v>0</v>
      </c>
      <c r="H1064" s="2" t="e">
        <f t="shared" si="48"/>
        <v>#REF!</v>
      </c>
      <c r="I1064" s="7" t="e">
        <f t="shared" si="49"/>
        <v>#REF!</v>
      </c>
      <c r="J1064" s="7" t="e">
        <f t="shared" si="50"/>
        <v>#REF!</v>
      </c>
      <c r="K1064" s="9">
        <v>0.5</v>
      </c>
      <c r="L1064" s="9"/>
    </row>
    <row r="1065" spans="1:12" x14ac:dyDescent="0.25">
      <c r="A1065">
        <v>7227</v>
      </c>
      <c r="B1065" s="7" t="e">
        <f t="array" ref="B1065">MAX(IF( [1]!tabla1[ACT_ID] = A1065, [1]!tabla1[max_carga]))</f>
        <v>#REF!</v>
      </c>
      <c r="C1065" s="7" t="e">
        <f t="array" ref="C1065">AVERAGE(IF( [1]!tabla1[ACT_ID] = A1065, [1]!tabla1[NIVEL]))</f>
        <v>#REF!</v>
      </c>
      <c r="D1065" s="7" t="e">
        <f t="array" ref="D1065">MEDIAN(IF( [1]!tabla1[ACT_ID] = A1065, [1]!tabla1[NIVEL]))</f>
        <v>#REF!</v>
      </c>
      <c r="E1065" s="7" t="e">
        <f t="array" ref="E1065">STDEV(IF( [1]!tabla1[ACT_ID] = A1065, [1]!tabla1[NIVEL]))</f>
        <v>#REF!</v>
      </c>
      <c r="F1065" s="8" t="e">
        <f t="array" ref="F1065">AVERAGE(IF( [1]!tabla1[ACT_ID] = A1065, [1]!tabla1[NO_UTILIZADO]))</f>
        <v>#REF!</v>
      </c>
      <c r="G1065">
        <f t="array" ref="G1065">COUNT(IF( [1]!tabla1[ACT_ID] = A1065, [1]!tabla1[FECHA_DESPACHO]))</f>
        <v>0</v>
      </c>
      <c r="H1065" s="2" t="e">
        <f t="shared" si="48"/>
        <v>#REF!</v>
      </c>
      <c r="I1065" s="7" t="e">
        <f t="shared" si="49"/>
        <v>#REF!</v>
      </c>
      <c r="J1065" s="7" t="e">
        <f t="shared" si="50"/>
        <v>#REF!</v>
      </c>
      <c r="K1065" s="9">
        <v>0.5</v>
      </c>
      <c r="L1065" s="9"/>
    </row>
    <row r="1066" spans="1:12" x14ac:dyDescent="0.25">
      <c r="A1066">
        <v>7228</v>
      </c>
      <c r="B1066" s="7" t="e">
        <f t="array" ref="B1066">MAX(IF( [1]!tabla1[ACT_ID] = A1066, [1]!tabla1[max_carga]))</f>
        <v>#REF!</v>
      </c>
      <c r="C1066" s="7" t="e">
        <f t="array" ref="C1066">AVERAGE(IF( [1]!tabla1[ACT_ID] = A1066, [1]!tabla1[NIVEL]))</f>
        <v>#REF!</v>
      </c>
      <c r="D1066" s="7" t="e">
        <f t="array" ref="D1066">MEDIAN(IF( [1]!tabla1[ACT_ID] = A1066, [1]!tabla1[NIVEL]))</f>
        <v>#REF!</v>
      </c>
      <c r="E1066" s="7" t="e">
        <f t="array" ref="E1066">STDEV(IF( [1]!tabla1[ACT_ID] = A1066, [1]!tabla1[NIVEL]))</f>
        <v>#REF!</v>
      </c>
      <c r="F1066" s="8" t="e">
        <f t="array" ref="F1066">AVERAGE(IF( [1]!tabla1[ACT_ID] = A1066, [1]!tabla1[NO_UTILIZADO]))</f>
        <v>#REF!</v>
      </c>
      <c r="G1066">
        <f t="array" ref="G1066">COUNT(IF( [1]!tabla1[ACT_ID] = A1066, [1]!tabla1[FECHA_DESPACHO]))</f>
        <v>0</v>
      </c>
      <c r="H1066" s="2" t="e">
        <f t="shared" si="48"/>
        <v>#REF!</v>
      </c>
      <c r="I1066" s="7" t="e">
        <f t="shared" si="49"/>
        <v>#REF!</v>
      </c>
      <c r="J1066" s="7" t="e">
        <f t="shared" si="50"/>
        <v>#REF!</v>
      </c>
      <c r="K1066" s="9">
        <v>0.5</v>
      </c>
      <c r="L1066" s="9"/>
    </row>
    <row r="1067" spans="1:12" x14ac:dyDescent="0.25">
      <c r="A1067">
        <v>7229</v>
      </c>
      <c r="B1067" s="7" t="e">
        <f t="array" ref="B1067">MAX(IF( [1]!tabla1[ACT_ID] = A1067, [1]!tabla1[max_carga]))</f>
        <v>#REF!</v>
      </c>
      <c r="C1067" s="7" t="e">
        <f t="array" ref="C1067">AVERAGE(IF( [1]!tabla1[ACT_ID] = A1067, [1]!tabla1[NIVEL]))</f>
        <v>#REF!</v>
      </c>
      <c r="D1067" s="7" t="e">
        <f t="array" ref="D1067">MEDIAN(IF( [1]!tabla1[ACT_ID] = A1067, [1]!tabla1[NIVEL]))</f>
        <v>#REF!</v>
      </c>
      <c r="E1067" s="7" t="e">
        <f t="array" ref="E1067">STDEV(IF( [1]!tabla1[ACT_ID] = A1067, [1]!tabla1[NIVEL]))</f>
        <v>#REF!</v>
      </c>
      <c r="F1067" s="8" t="e">
        <f t="array" ref="F1067">AVERAGE(IF( [1]!tabla1[ACT_ID] = A1067, [1]!tabla1[NO_UTILIZADO]))</f>
        <v>#REF!</v>
      </c>
      <c r="G1067">
        <f t="array" ref="G1067">COUNT(IF( [1]!tabla1[ACT_ID] = A1067, [1]!tabla1[FECHA_DESPACHO]))</f>
        <v>0</v>
      </c>
      <c r="H1067" s="2" t="e">
        <f t="shared" si="48"/>
        <v>#REF!</v>
      </c>
      <c r="I1067" s="7" t="e">
        <f t="shared" si="49"/>
        <v>#REF!</v>
      </c>
      <c r="J1067" s="7" t="e">
        <f t="shared" si="50"/>
        <v>#REF!</v>
      </c>
      <c r="K1067" s="9">
        <v>0.5</v>
      </c>
      <c r="L1067" s="9"/>
    </row>
    <row r="1068" spans="1:12" x14ac:dyDescent="0.25">
      <c r="A1068">
        <v>9914</v>
      </c>
      <c r="B1068" s="7" t="e">
        <f t="array" ref="B1068">MAX(IF( [1]!tabla1[ACT_ID] = A1068, [1]!tabla1[max_carga]))</f>
        <v>#REF!</v>
      </c>
      <c r="C1068" s="7" t="e">
        <f t="array" ref="C1068">AVERAGE(IF( [1]!tabla1[ACT_ID] = A1068, [1]!tabla1[NIVEL]))</f>
        <v>#REF!</v>
      </c>
      <c r="D1068" s="7" t="e">
        <f t="array" ref="D1068">MEDIAN(IF( [1]!tabla1[ACT_ID] = A1068, [1]!tabla1[NIVEL]))</f>
        <v>#REF!</v>
      </c>
      <c r="E1068" s="7" t="e">
        <f t="array" ref="E1068">STDEV(IF( [1]!tabla1[ACT_ID] = A1068, [1]!tabla1[NIVEL]))</f>
        <v>#REF!</v>
      </c>
      <c r="F1068" s="8" t="e">
        <f t="array" ref="F1068">AVERAGE(IF( [1]!tabla1[ACT_ID] = A1068, [1]!tabla1[NO_UTILIZADO]))</f>
        <v>#REF!</v>
      </c>
      <c r="G1068">
        <f t="array" ref="G1068">COUNT(IF( [1]!tabla1[ACT_ID] = A1068, [1]!tabla1[FECHA_DESPACHO]))</f>
        <v>0</v>
      </c>
      <c r="H1068" s="2" t="e">
        <f t="shared" si="48"/>
        <v>#REF!</v>
      </c>
      <c r="I1068" s="7" t="e">
        <f t="shared" si="49"/>
        <v>#REF!</v>
      </c>
      <c r="J1068" s="7" t="e">
        <f t="shared" si="50"/>
        <v>#REF!</v>
      </c>
      <c r="K1068" s="9">
        <v>0.5</v>
      </c>
      <c r="L1068" s="9"/>
    </row>
  </sheetData>
  <mergeCells count="1">
    <mergeCell ref="I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E4D756CC446D342BE3F9025F0270884" ma:contentTypeVersion="14" ma:contentTypeDescription="Crear nuevo documento." ma:contentTypeScope="" ma:versionID="dcdd11a813a76a47bd7e2f8d186a9a75">
  <xsd:schema xmlns:xsd="http://www.w3.org/2001/XMLSchema" xmlns:xs="http://www.w3.org/2001/XMLSchema" xmlns:p="http://schemas.microsoft.com/office/2006/metadata/properties" xmlns:ns3="99c64c76-9e92-4426-b790-fe7d4528e13f" xmlns:ns4="55ccba03-644d-4a96-b88f-61bf2da17495" targetNamespace="http://schemas.microsoft.com/office/2006/metadata/properties" ma:root="true" ma:fieldsID="66102c8ad66162c36c0f97f751b53afd" ns3:_="" ns4:_="">
    <xsd:import namespace="99c64c76-9e92-4426-b790-fe7d4528e13f"/>
    <xsd:import namespace="55ccba03-644d-4a96-b88f-61bf2da1749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c64c76-9e92-4426-b790-fe7d4528e1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ccba03-644d-4a96-b88f-61bf2da17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3365F3-6E52-4045-BA10-F78AAADEA538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55ccba03-644d-4a96-b88f-61bf2da17495"/>
    <ds:schemaRef ds:uri="http://schemas.microsoft.com/office/2006/metadata/properties"/>
    <ds:schemaRef ds:uri="http://schemas.microsoft.com/office/infopath/2007/PartnerControls"/>
    <ds:schemaRef ds:uri="99c64c76-9e92-4426-b790-fe7d4528e13f"/>
    <ds:schemaRef ds:uri="http://www.w3.org/XML/1998/namespace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1C987A8-9798-4825-A5C2-DC328BC8ED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D0D4DE-A092-4FD9-B62C-CD3B112334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c64c76-9e92-4426-b790-fe7d4528e13f"/>
    <ds:schemaRef ds:uri="55ccba03-644d-4a96-b88f-61bf2da174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ABC-XYZ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Illescas</dc:creator>
  <cp:lastModifiedBy>Jaime Paz</cp:lastModifiedBy>
  <dcterms:created xsi:type="dcterms:W3CDTF">2022-09-07T17:18:50Z</dcterms:created>
  <dcterms:modified xsi:type="dcterms:W3CDTF">2022-09-08T23:47:53Z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0x0101009E4D756CC446D342BE3F9025F0270884</vt:lpwstr>
  </property>
</Properties>
</file>