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6.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autoCompressPictures="0"/>
  <bookViews>
    <workbookView xWindow="420" yWindow="0" windowWidth="36460" windowHeight="21940" tabRatio="648" activeTab="1"/>
  </bookViews>
  <sheets>
    <sheet name="Career Games" sheetId="14" r:id="rId1"/>
    <sheet name="Wikipedia Pageviews" sheetId="16" r:id="rId2"/>
    <sheet name="Season Hits" sheetId="15" r:id="rId3"/>
    <sheet name="Birth-Death by Month" sheetId="7" r:id="rId4"/>
    <sheet name="Height-Weight dist" sheetId="13" r:id="rId5"/>
    <sheet name="US Height Distrib" sheetId="12" r:id="rId6"/>
    <sheet name="US NCHS data" sheetId="6" r:id="rId7"/>
    <sheet name="B-D v1" sheetId="1" r:id="rId8"/>
  </sheets>
  <externalReferences>
    <externalReference r:id="rId9"/>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4" l="1"/>
  <c r="J45" i="14"/>
  <c r="B46" i="14"/>
  <c r="J46" i="14"/>
  <c r="B47" i="14"/>
  <c r="J47" i="14"/>
  <c r="B48" i="14"/>
  <c r="J48" i="14"/>
  <c r="B49" i="14"/>
  <c r="J49" i="14"/>
  <c r="B50" i="14"/>
  <c r="J50" i="14"/>
  <c r="B51" i="14"/>
  <c r="J51" i="14"/>
  <c r="B52" i="14"/>
  <c r="J52" i="14"/>
  <c r="B53" i="14"/>
  <c r="J53" i="14"/>
  <c r="B54" i="14"/>
  <c r="J54" i="14"/>
  <c r="B55" i="14"/>
  <c r="J55" i="14"/>
  <c r="B56" i="14"/>
  <c r="J56" i="14"/>
  <c r="B57" i="14"/>
  <c r="J57" i="14"/>
  <c r="B58" i="14"/>
  <c r="J58" i="14"/>
  <c r="B59" i="14"/>
  <c r="J59" i="14"/>
  <c r="B60" i="14"/>
  <c r="J60" i="14"/>
  <c r="B61" i="14"/>
  <c r="J61" i="14"/>
  <c r="B62" i="14"/>
  <c r="J62" i="14"/>
  <c r="B63" i="14"/>
  <c r="J63" i="14"/>
  <c r="B64" i="14"/>
  <c r="J64" i="14"/>
  <c r="B65" i="14"/>
  <c r="J65" i="14"/>
  <c r="B66" i="14"/>
  <c r="J66" i="14"/>
  <c r="B67" i="14"/>
  <c r="J67" i="14"/>
  <c r="B68" i="14"/>
  <c r="J68" i="14"/>
  <c r="B69" i="14"/>
  <c r="J69" i="14"/>
  <c r="B70" i="14"/>
  <c r="J70" i="14"/>
  <c r="B71" i="14"/>
  <c r="J71" i="14"/>
  <c r="B72" i="14"/>
  <c r="J72" i="14"/>
  <c r="B73" i="14"/>
  <c r="J73" i="14"/>
  <c r="B74" i="14"/>
  <c r="J74" i="14"/>
  <c r="B3" i="14"/>
  <c r="J3" i="14"/>
  <c r="B4" i="14"/>
  <c r="J4" i="14"/>
  <c r="B5" i="14"/>
  <c r="J5" i="14"/>
  <c r="B6" i="14"/>
  <c r="J6" i="14"/>
  <c r="B7" i="14"/>
  <c r="J7" i="14"/>
  <c r="B8" i="14"/>
  <c r="J8" i="14"/>
  <c r="B9" i="14"/>
  <c r="J9" i="14"/>
  <c r="B10" i="14"/>
  <c r="J10" i="14"/>
  <c r="B11" i="14"/>
  <c r="J11" i="14"/>
  <c r="B12" i="14"/>
  <c r="J12" i="14"/>
  <c r="B13" i="14"/>
  <c r="J13" i="14"/>
  <c r="B14" i="14"/>
  <c r="J14" i="14"/>
  <c r="B15" i="14"/>
  <c r="J15" i="14"/>
  <c r="B16" i="14"/>
  <c r="J16" i="14"/>
  <c r="B17" i="14"/>
  <c r="J17" i="14"/>
  <c r="B18" i="14"/>
  <c r="J18" i="14"/>
  <c r="B19" i="14"/>
  <c r="J19" i="14"/>
  <c r="B20" i="14"/>
  <c r="J20" i="14"/>
  <c r="B21" i="14"/>
  <c r="J21" i="14"/>
  <c r="B22" i="14"/>
  <c r="J22" i="14"/>
  <c r="B23" i="14"/>
  <c r="J23" i="14"/>
  <c r="B24" i="14"/>
  <c r="J24" i="14"/>
  <c r="B25" i="14"/>
  <c r="J25" i="14"/>
  <c r="B26" i="14"/>
  <c r="J26" i="14"/>
  <c r="B27" i="14"/>
  <c r="J27" i="14"/>
  <c r="B28" i="14"/>
  <c r="J28" i="14"/>
  <c r="B29" i="14"/>
  <c r="J29" i="14"/>
  <c r="B30" i="14"/>
  <c r="J30" i="14"/>
  <c r="B31" i="14"/>
  <c r="J31" i="14"/>
  <c r="B32" i="14"/>
  <c r="J32" i="14"/>
  <c r="B33" i="14"/>
  <c r="J33" i="14"/>
  <c r="B34" i="14"/>
  <c r="J34" i="14"/>
  <c r="B35" i="14"/>
  <c r="J35" i="14"/>
  <c r="B36" i="14"/>
  <c r="J36" i="14"/>
  <c r="B37" i="14"/>
  <c r="J37" i="14"/>
  <c r="B38" i="14"/>
  <c r="J38" i="14"/>
  <c r="B39" i="14"/>
  <c r="J39" i="14"/>
  <c r="B40" i="14"/>
  <c r="J40" i="14"/>
  <c r="B41" i="14"/>
  <c r="J41" i="14"/>
  <c r="B42" i="14"/>
  <c r="J42" i="14"/>
  <c r="B43" i="14"/>
  <c r="J43" i="14"/>
  <c r="B44" i="14"/>
  <c r="J44" i="14"/>
  <c r="B2" i="14"/>
  <c r="M14" i="13"/>
  <c r="M4" i="13"/>
  <c r="M5" i="13"/>
  <c r="M6" i="13"/>
  <c r="M7" i="13"/>
  <c r="M8" i="13"/>
  <c r="M9" i="13"/>
  <c r="M10" i="13"/>
  <c r="M11" i="13"/>
  <c r="M12" i="13"/>
  <c r="M13" i="13"/>
  <c r="M15" i="13"/>
  <c r="M16" i="13"/>
  <c r="M17" i="13"/>
  <c r="M18" i="13"/>
  <c r="M19" i="13"/>
  <c r="M20" i="13"/>
  <c r="M21" i="13"/>
  <c r="M22" i="13"/>
  <c r="M23" i="13"/>
  <c r="M24" i="13"/>
  <c r="M25" i="13"/>
  <c r="M26" i="13"/>
  <c r="M40" i="13"/>
  <c r="F5" i="13"/>
  <c r="F6" i="13"/>
  <c r="F7" i="13"/>
  <c r="F8" i="13"/>
  <c r="F9" i="13"/>
  <c r="F10" i="13"/>
  <c r="F11" i="13"/>
  <c r="F12" i="13"/>
  <c r="F13" i="13"/>
  <c r="F14" i="13"/>
  <c r="F15" i="13"/>
  <c r="F16" i="13"/>
  <c r="F17" i="13"/>
  <c r="F18" i="13"/>
  <c r="F19" i="13"/>
  <c r="F20" i="13"/>
  <c r="F21" i="13"/>
  <c r="F22" i="13"/>
  <c r="F23" i="13"/>
  <c r="F24" i="13"/>
  <c r="F25" i="13"/>
  <c r="F26" i="13"/>
  <c r="F27" i="13"/>
  <c r="F28" i="13"/>
  <c r="F29" i="13"/>
  <c r="F4" i="13"/>
  <c r="B30" i="13"/>
  <c r="B29" i="13"/>
  <c r="B28" i="13"/>
  <c r="B27" i="13"/>
  <c r="B26" i="13"/>
  <c r="B25" i="13"/>
  <c r="B24" i="13"/>
  <c r="B23" i="13"/>
  <c r="B22" i="13"/>
  <c r="B21" i="13"/>
  <c r="B20" i="13"/>
  <c r="B19" i="13"/>
  <c r="B18" i="13"/>
  <c r="B17" i="13"/>
  <c r="B16" i="13"/>
  <c r="B15" i="13"/>
  <c r="B14" i="13"/>
  <c r="B13" i="13"/>
  <c r="B12" i="13"/>
  <c r="B11" i="13"/>
  <c r="B10" i="13"/>
  <c r="B9" i="13"/>
  <c r="B8" i="13"/>
  <c r="B7" i="13"/>
  <c r="B6" i="13"/>
  <c r="M27" i="13"/>
  <c r="M28" i="13"/>
  <c r="M29" i="13"/>
  <c r="M30" i="13"/>
  <c r="M31" i="13"/>
  <c r="D3"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4" i="13"/>
  <c r="B5" i="13"/>
  <c r="K3" i="13"/>
  <c r="L5" i="13"/>
  <c r="L6" i="13"/>
  <c r="L7" i="13"/>
  <c r="L8" i="13"/>
  <c r="L9" i="13"/>
  <c r="L10" i="13"/>
  <c r="L11" i="13"/>
  <c r="L12" i="13"/>
  <c r="L13" i="13"/>
  <c r="L14" i="13"/>
  <c r="L15" i="13"/>
  <c r="L16" i="13"/>
  <c r="L17" i="13"/>
  <c r="L18" i="13"/>
  <c r="L19" i="13"/>
  <c r="L20" i="13"/>
  <c r="L21" i="13"/>
  <c r="L22" i="13"/>
  <c r="L23" i="13"/>
  <c r="L24" i="13"/>
  <c r="L25" i="13"/>
  <c r="L26" i="13"/>
  <c r="L4" i="13"/>
  <c r="B4" i="13"/>
  <c r="E121" i="12"/>
  <c r="E122" i="12"/>
  <c r="E123" i="12"/>
  <c r="E124" i="12"/>
  <c r="E125" i="12"/>
  <c r="E126" i="12"/>
  <c r="E127" i="12"/>
  <c r="E128" i="12"/>
  <c r="E129" i="12"/>
  <c r="E130" i="12"/>
  <c r="E131" i="12"/>
  <c r="E132" i="12"/>
  <c r="E120" i="12"/>
  <c r="E119" i="12"/>
  <c r="E133" i="12"/>
  <c r="E118" i="12"/>
  <c r="E117" i="12"/>
  <c r="E116" i="12"/>
  <c r="E115" i="12"/>
  <c r="E114" i="12"/>
  <c r="E113" i="12"/>
  <c r="E112" i="12"/>
  <c r="E111" i="12"/>
  <c r="E110" i="12"/>
  <c r="E109" i="12"/>
  <c r="E108" i="12"/>
  <c r="E107" i="12"/>
  <c r="E106" i="12"/>
  <c r="E105" i="12"/>
  <c r="E104" i="12"/>
  <c r="E103" i="12"/>
  <c r="E102" i="12"/>
  <c r="E101" i="12"/>
  <c r="E100" i="12"/>
  <c r="E99" i="12"/>
  <c r="E98" i="12"/>
  <c r="E75" i="12"/>
  <c r="E76" i="12"/>
  <c r="E77" i="12"/>
  <c r="E78" i="12"/>
  <c r="E79" i="12"/>
  <c r="E80" i="12"/>
  <c r="E81" i="12"/>
  <c r="E82" i="12"/>
  <c r="E83" i="12"/>
  <c r="E84" i="12"/>
  <c r="E85" i="12"/>
  <c r="E86" i="12"/>
  <c r="E87" i="12"/>
  <c r="E88" i="12"/>
  <c r="E89" i="12"/>
  <c r="E90" i="12"/>
  <c r="E91" i="12"/>
  <c r="E92" i="12"/>
  <c r="E93" i="12"/>
  <c r="E94" i="12"/>
  <c r="E74" i="12"/>
  <c r="S3" i="7"/>
  <c r="S4" i="7"/>
  <c r="S5" i="7"/>
  <c r="S6" i="7"/>
  <c r="S7" i="7"/>
  <c r="S8" i="7"/>
  <c r="S9" i="7"/>
  <c r="S10" i="7"/>
  <c r="S11" i="7"/>
  <c r="S12" i="7"/>
  <c r="S13" i="7"/>
  <c r="S14" i="7"/>
  <c r="S15" i="7"/>
  <c r="S16" i="7"/>
  <c r="S17" i="7"/>
  <c r="S18" i="7"/>
  <c r="S19" i="7"/>
  <c r="S20" i="7"/>
  <c r="S21" i="7"/>
  <c r="S22" i="7"/>
  <c r="S23" i="7"/>
  <c r="S24" i="7"/>
  <c r="S25" i="7"/>
  <c r="S2" i="7"/>
  <c r="P26" i="7"/>
  <c r="F25" i="7"/>
  <c r="Q25" i="7"/>
  <c r="F24" i="7"/>
  <c r="Q24" i="7"/>
  <c r="F23" i="7"/>
  <c r="Q23" i="7"/>
  <c r="F22" i="7"/>
  <c r="Q22" i="7"/>
  <c r="F21" i="7"/>
  <c r="Q21" i="7"/>
  <c r="F20" i="7"/>
  <c r="Q20" i="7"/>
  <c r="F19" i="7"/>
  <c r="Q19" i="7"/>
  <c r="F18" i="7"/>
  <c r="Q18" i="7"/>
  <c r="F17" i="7"/>
  <c r="Q17" i="7"/>
  <c r="F16" i="7"/>
  <c r="Q16" i="7"/>
  <c r="F15" i="7"/>
  <c r="Q15" i="7"/>
  <c r="F14" i="7"/>
  <c r="Q14" i="7"/>
  <c r="F13" i="7"/>
  <c r="Q13" i="7"/>
  <c r="F12" i="7"/>
  <c r="Q12" i="7"/>
  <c r="F11" i="7"/>
  <c r="Q11" i="7"/>
  <c r="F10" i="7"/>
  <c r="Q10" i="7"/>
  <c r="F9" i="7"/>
  <c r="Q9" i="7"/>
  <c r="F8" i="7"/>
  <c r="Q8" i="7"/>
  <c r="F7" i="7"/>
  <c r="Q7" i="7"/>
  <c r="F6" i="7"/>
  <c r="Q6" i="7"/>
  <c r="F5" i="7"/>
  <c r="Q5" i="7"/>
  <c r="F4" i="7"/>
  <c r="Q4" i="7"/>
  <c r="F3" i="7"/>
  <c r="Q3" i="7"/>
  <c r="F2" i="7"/>
  <c r="Q2" i="7"/>
  <c r="M26" i="7"/>
  <c r="N25" i="7"/>
  <c r="N24" i="7"/>
  <c r="N23" i="7"/>
  <c r="N22" i="7"/>
  <c r="N21" i="7"/>
  <c r="N20" i="7"/>
  <c r="N19" i="7"/>
  <c r="N18" i="7"/>
  <c r="N17" i="7"/>
  <c r="N16" i="7"/>
  <c r="N15" i="7"/>
  <c r="N14" i="7"/>
  <c r="N13" i="7"/>
  <c r="N12" i="7"/>
  <c r="N11" i="7"/>
  <c r="N10" i="7"/>
  <c r="N9" i="7"/>
  <c r="N8" i="7"/>
  <c r="N7" i="7"/>
  <c r="N6" i="7"/>
  <c r="N5" i="7"/>
  <c r="N4" i="7"/>
  <c r="N3" i="7"/>
  <c r="N2" i="7"/>
  <c r="J26" i="7"/>
  <c r="K25" i="7"/>
  <c r="K24" i="7"/>
  <c r="K23" i="7"/>
  <c r="K22" i="7"/>
  <c r="K21" i="7"/>
  <c r="K20" i="7"/>
  <c r="K19" i="7"/>
  <c r="K18" i="7"/>
  <c r="K17" i="7"/>
  <c r="K16" i="7"/>
  <c r="K15" i="7"/>
  <c r="K14" i="7"/>
  <c r="K13" i="7"/>
  <c r="K12" i="7"/>
  <c r="K11" i="7"/>
  <c r="K10" i="7"/>
  <c r="K9" i="7"/>
  <c r="K8" i="7"/>
  <c r="K7" i="7"/>
  <c r="K6" i="7"/>
  <c r="K5" i="7"/>
  <c r="K4" i="7"/>
  <c r="K3" i="7"/>
  <c r="K2" i="7"/>
  <c r="Q26" i="7"/>
  <c r="N26" i="7"/>
  <c r="K26" i="7"/>
  <c r="G26" i="7"/>
  <c r="H3" i="7"/>
  <c r="H4" i="7"/>
  <c r="H5" i="7"/>
  <c r="H6" i="7"/>
  <c r="H7" i="7"/>
  <c r="H8" i="7"/>
  <c r="H9" i="7"/>
  <c r="H10" i="7"/>
  <c r="H11" i="7"/>
  <c r="H12" i="7"/>
  <c r="H13" i="7"/>
  <c r="H14" i="7"/>
  <c r="H15" i="7"/>
  <c r="H16" i="7"/>
  <c r="H17" i="7"/>
  <c r="H18" i="7"/>
  <c r="H19" i="7"/>
  <c r="H20" i="7"/>
  <c r="H21" i="7"/>
  <c r="H22" i="7"/>
  <c r="H23" i="7"/>
  <c r="H24" i="7"/>
  <c r="H25" i="7"/>
  <c r="H2" i="7"/>
  <c r="D2" i="7"/>
  <c r="D3" i="7"/>
  <c r="D4" i="7"/>
  <c r="D5" i="7"/>
  <c r="D6" i="7"/>
  <c r="D7" i="7"/>
  <c r="D8" i="7"/>
  <c r="D9" i="7"/>
  <c r="D10" i="7"/>
  <c r="D11" i="7"/>
  <c r="D12" i="7"/>
  <c r="D13" i="7"/>
  <c r="D14" i="7"/>
  <c r="D15" i="7"/>
  <c r="D16" i="7"/>
  <c r="D17" i="7"/>
  <c r="D18" i="7"/>
  <c r="D19" i="7"/>
  <c r="D20" i="7"/>
  <c r="D21" i="7"/>
  <c r="D22" i="7"/>
  <c r="D23" i="7"/>
  <c r="D24" i="7"/>
  <c r="D25" i="7"/>
  <c r="D29" i="7"/>
  <c r="D28" i="7"/>
  <c r="E26" i="7"/>
  <c r="H26" i="7"/>
  <c r="F26" i="7"/>
  <c r="R26" i="7"/>
  <c r="R25" i="7"/>
  <c r="R24" i="7"/>
  <c r="R23" i="7"/>
  <c r="R22" i="7"/>
  <c r="R21" i="7"/>
  <c r="R20" i="7"/>
  <c r="R19" i="7"/>
  <c r="R18" i="7"/>
  <c r="R17" i="7"/>
  <c r="R16" i="7"/>
  <c r="R15" i="7"/>
  <c r="R14" i="7"/>
  <c r="R13" i="7"/>
  <c r="R12" i="7"/>
  <c r="R11" i="7"/>
  <c r="R10" i="7"/>
  <c r="R9" i="7"/>
  <c r="R8" i="7"/>
  <c r="R7" i="7"/>
  <c r="R6" i="7"/>
  <c r="R5" i="7"/>
  <c r="R4" i="7"/>
  <c r="R3" i="7"/>
  <c r="R2" i="7"/>
  <c r="O26" i="7"/>
  <c r="O25" i="7"/>
  <c r="O24" i="7"/>
  <c r="O23" i="7"/>
  <c r="O22" i="7"/>
  <c r="O21" i="7"/>
  <c r="O20" i="7"/>
  <c r="O19" i="7"/>
  <c r="O18" i="7"/>
  <c r="O17" i="7"/>
  <c r="O16" i="7"/>
  <c r="O15" i="7"/>
  <c r="O14" i="7"/>
  <c r="O13" i="7"/>
  <c r="O12" i="7"/>
  <c r="O11" i="7"/>
  <c r="O10" i="7"/>
  <c r="O9" i="7"/>
  <c r="O8" i="7"/>
  <c r="O7" i="7"/>
  <c r="O6" i="7"/>
  <c r="O5" i="7"/>
  <c r="O4" i="7"/>
  <c r="O3" i="7"/>
  <c r="O2" i="7"/>
  <c r="L26" i="7"/>
  <c r="L25" i="7"/>
  <c r="L24" i="7"/>
  <c r="L23" i="7"/>
  <c r="L22" i="7"/>
  <c r="L21" i="7"/>
  <c r="L20" i="7"/>
  <c r="L19" i="7"/>
  <c r="L18" i="7"/>
  <c r="L17" i="7"/>
  <c r="L16" i="7"/>
  <c r="L15" i="7"/>
  <c r="L14" i="7"/>
  <c r="L13" i="7"/>
  <c r="L12" i="7"/>
  <c r="L11" i="7"/>
  <c r="L10" i="7"/>
  <c r="L9" i="7"/>
  <c r="L8" i="7"/>
  <c r="L7" i="7"/>
  <c r="L6" i="7"/>
  <c r="L5" i="7"/>
  <c r="L4" i="7"/>
  <c r="L3" i="7"/>
  <c r="L2" i="7"/>
  <c r="I26" i="7"/>
  <c r="I2" i="7"/>
  <c r="I3" i="7"/>
  <c r="I4" i="7"/>
  <c r="I5" i="7"/>
  <c r="I6" i="7"/>
  <c r="I7" i="7"/>
  <c r="I8" i="7"/>
  <c r="I9" i="7"/>
  <c r="I10" i="7"/>
  <c r="I11" i="7"/>
  <c r="I12" i="7"/>
  <c r="I13" i="7"/>
  <c r="I14" i="7"/>
  <c r="I15" i="7"/>
  <c r="I16" i="7"/>
  <c r="I17" i="7"/>
  <c r="I18" i="7"/>
  <c r="I19" i="7"/>
  <c r="I20" i="7"/>
  <c r="I21" i="7"/>
  <c r="I22" i="7"/>
  <c r="I23" i="7"/>
  <c r="I24" i="7"/>
  <c r="I25" i="7"/>
  <c r="C15" i="6"/>
  <c r="C42" i="1"/>
  <c r="D31" i="1"/>
  <c r="D30" i="1"/>
  <c r="D32" i="1"/>
  <c r="D33" i="1"/>
  <c r="D34" i="1"/>
  <c r="D35" i="1"/>
  <c r="D36" i="1"/>
  <c r="D37" i="1"/>
  <c r="D38" i="1"/>
  <c r="D39" i="1"/>
  <c r="D40" i="1"/>
  <c r="D41" i="1"/>
  <c r="E31" i="1"/>
  <c r="E32" i="1"/>
  <c r="E33" i="1"/>
  <c r="E34" i="1"/>
  <c r="E35" i="1"/>
  <c r="E36" i="1"/>
  <c r="E37" i="1"/>
  <c r="E38" i="1"/>
  <c r="E39" i="1"/>
  <c r="E40" i="1"/>
  <c r="E41" i="1"/>
  <c r="E30" i="1"/>
  <c r="G14" i="1"/>
  <c r="H31" i="1"/>
  <c r="H30" i="1"/>
  <c r="H32" i="1"/>
  <c r="H33" i="1"/>
  <c r="H34" i="1"/>
  <c r="H35" i="1"/>
  <c r="H36" i="1"/>
  <c r="H37" i="1"/>
  <c r="H38" i="1"/>
  <c r="H39" i="1"/>
  <c r="H40" i="1"/>
  <c r="H41" i="1"/>
  <c r="I31" i="1"/>
  <c r="I32" i="1"/>
  <c r="I33" i="1"/>
  <c r="I34" i="1"/>
  <c r="I35" i="1"/>
  <c r="I36" i="1"/>
  <c r="I37" i="1"/>
  <c r="I38" i="1"/>
  <c r="I39" i="1"/>
  <c r="I40" i="1"/>
  <c r="I41" i="1"/>
  <c r="I30" i="1"/>
  <c r="G42" i="1"/>
  <c r="H2" i="1"/>
  <c r="H3" i="1"/>
  <c r="H4" i="1"/>
  <c r="H5" i="1"/>
  <c r="H6" i="1"/>
  <c r="H7" i="1"/>
  <c r="H8" i="1"/>
  <c r="H9" i="1"/>
  <c r="H10" i="1"/>
  <c r="H11" i="1"/>
  <c r="H12" i="1"/>
  <c r="H13" i="1"/>
  <c r="C14" i="1"/>
  <c r="D3" i="1"/>
  <c r="D4" i="1"/>
  <c r="D5" i="1"/>
  <c r="D6" i="1"/>
  <c r="D7" i="1"/>
  <c r="D8" i="1"/>
  <c r="D9" i="1"/>
  <c r="D10" i="1"/>
  <c r="D11" i="1"/>
  <c r="D12" i="1"/>
  <c r="D13" i="1"/>
  <c r="D2" i="1"/>
  <c r="I13" i="1"/>
  <c r="I12" i="1"/>
  <c r="I11" i="1"/>
  <c r="I10" i="1"/>
  <c r="I9" i="1"/>
  <c r="I8" i="1"/>
  <c r="I7" i="1"/>
  <c r="I6" i="1"/>
  <c r="I5" i="1"/>
  <c r="I4" i="1"/>
  <c r="I3" i="1"/>
  <c r="I2" i="1"/>
  <c r="C59" i="1"/>
  <c r="E3" i="1"/>
  <c r="E4" i="1"/>
  <c r="E5" i="1"/>
  <c r="E6" i="1"/>
  <c r="E7" i="1"/>
  <c r="E8" i="1"/>
  <c r="E9" i="1"/>
  <c r="E10" i="1"/>
  <c r="E11" i="1"/>
  <c r="E12" i="1"/>
  <c r="E13" i="1"/>
  <c r="E2" i="1"/>
  <c r="S26" i="7"/>
  <c r="F40" i="13"/>
  <c r="K7" i="14"/>
</calcChain>
</file>

<file path=xl/sharedStrings.xml><?xml version="1.0" encoding="utf-8"?>
<sst xmlns="http://schemas.openxmlformats.org/spreadsheetml/2006/main" count="299" uniqueCount="205">
  <si>
    <t>Total Births</t>
  </si>
  <si>
    <t>Avg. per Day</t>
  </si>
  <si>
    <t>January</t>
  </si>
  <si>
    <t>February</t>
  </si>
  <si>
    <t>March</t>
  </si>
  <si>
    <t>April</t>
  </si>
  <si>
    <t>May</t>
  </si>
  <si>
    <t>June</t>
  </si>
  <si>
    <t>July</t>
  </si>
  <si>
    <t>August</t>
  </si>
  <si>
    <t>September</t>
  </si>
  <si>
    <t>October</t>
  </si>
  <si>
    <t>November</t>
  </si>
  <si>
    <t>December</t>
  </si>
  <si>
    <t>1995-2002 Total</t>
  </si>
  <si>
    <t>Total Deaths</t>
  </si>
  <si>
    <t>Calculated from National Center for Health Statistics data</t>
  </si>
  <si>
    <t>total</t>
  </si>
  <si>
    <t>U.S. Births,Deaths by Month, 1995-2002</t>
  </si>
  <si>
    <t>bb diff birth</t>
  </si>
  <si>
    <t>us  diff birth</t>
  </si>
  <si>
    <t>bb diff death</t>
  </si>
  <si>
    <t>us diff death</t>
  </si>
  <si>
    <t>US Deaths</t>
  </si>
  <si>
    <t>Males</t>
  </si>
  <si>
    <t>Females</t>
  </si>
  <si>
    <t>Height</t>
  </si>
  <si>
    <t>Percent under--</t>
  </si>
  <si>
    <t>(B)</t>
  </si>
  <si>
    <t>\1 Figure does not meet standards for reliability or precision.</t>
  </si>
  <si>
    <t>http://www.cdc.gov/nchs/nhanes.htm</t>
  </si>
  <si>
    <t>(taller)</t>
  </si>
  <si>
    <t>mo #</t>
  </si>
  <si>
    <t>month</t>
  </si>
  <si>
    <t>days</t>
  </si>
  <si>
    <t>days/
year</t>
  </si>
  <si>
    <t>births</t>
  </si>
  <si>
    <t>US births</t>
  </si>
  <si>
    <t>us births adj%/mo</t>
  </si>
  <si>
    <t>bb births adj%/mo</t>
  </si>
  <si>
    <t>US deaths</t>
  </si>
  <si>
    <t>BB Deaths</t>
  </si>
  <si>
    <t>bb deaths adj%/mo</t>
  </si>
  <si>
    <t>Table 206. Cumulative Percent Distribution of Population by Weight and Sex: 2007-2008</t>
  </si>
  <si>
    <t>[See headnote, Table 205. Data are based on National Health and Nutrition Examination Survey (NHANES). Weight was measured without shoes. Pregnant females were excluded from the analyses. Based on sample and subject to sampling variability; see source]</t>
  </si>
  <si>
    <t>Weight</t>
  </si>
  <si>
    <t>20 to 29 years</t>
  </si>
  <si>
    <t>30 to 39 years</t>
  </si>
  <si>
    <t>40 to 49 years</t>
  </si>
  <si>
    <t>50 to 59 years</t>
  </si>
  <si>
    <t>60 to 69 years</t>
  </si>
  <si>
    <t>70 to 79 years</t>
  </si>
  <si>
    <t>2007--2008</t>
  </si>
  <si>
    <r>
      <t>..</t>
    </r>
    <r>
      <rPr>
        <sz val="12"/>
        <rFont val="Courier New"/>
      </rPr>
      <t>100 pounds</t>
    </r>
  </si>
  <si>
    <t>-</t>
  </si>
  <si>
    <t>\1 2.0</t>
  </si>
  <si>
    <t>\1 0.4</t>
  </si>
  <si>
    <r>
      <t>..</t>
    </r>
    <r>
      <rPr>
        <sz val="12"/>
        <rFont val="Courier New"/>
      </rPr>
      <t>110 pounds</t>
    </r>
  </si>
  <si>
    <t>\1 4.0</t>
  </si>
  <si>
    <r>
      <t>..</t>
    </r>
    <r>
      <rPr>
        <sz val="12"/>
        <rFont val="Courier New"/>
      </rPr>
      <t>120 pounds</t>
    </r>
  </si>
  <si>
    <t>\1 1.1</t>
  </si>
  <si>
    <r>
      <t>..</t>
    </r>
    <r>
      <rPr>
        <sz val="12"/>
        <rFont val="Courier New"/>
      </rPr>
      <t>130 pounds</t>
    </r>
  </si>
  <si>
    <t>\1 2.1</t>
  </si>
  <si>
    <t>\1 2.5</t>
  </si>
  <si>
    <t>\1 2.3</t>
  </si>
  <si>
    <r>
      <t>..</t>
    </r>
    <r>
      <rPr>
        <sz val="12"/>
        <rFont val="Courier New"/>
      </rPr>
      <t>140 pounds</t>
    </r>
  </si>
  <si>
    <r>
      <t>..</t>
    </r>
    <r>
      <rPr>
        <sz val="12"/>
        <rFont val="Courier New"/>
      </rPr>
      <t>150 pounds</t>
    </r>
  </si>
  <si>
    <r>
      <t>..</t>
    </r>
    <r>
      <rPr>
        <sz val="12"/>
        <rFont val="Courier New"/>
      </rPr>
      <t>160 pounds</t>
    </r>
  </si>
  <si>
    <r>
      <t>..</t>
    </r>
    <r>
      <rPr>
        <sz val="12"/>
        <rFont val="Courier New"/>
      </rPr>
      <t>170 pounds</t>
    </r>
  </si>
  <si>
    <r>
      <t>..</t>
    </r>
    <r>
      <rPr>
        <sz val="12"/>
        <rFont val="Courier New"/>
      </rPr>
      <t>180 pounds</t>
    </r>
  </si>
  <si>
    <r>
      <t>..</t>
    </r>
    <r>
      <rPr>
        <sz val="12"/>
        <rFont val="Courier New"/>
      </rPr>
      <t>190 pounds</t>
    </r>
  </si>
  <si>
    <r>
      <t>..</t>
    </r>
    <r>
      <rPr>
        <sz val="12"/>
        <rFont val="Courier New"/>
      </rPr>
      <t>200 pounds</t>
    </r>
  </si>
  <si>
    <r>
      <t>..</t>
    </r>
    <r>
      <rPr>
        <sz val="12"/>
        <rFont val="Courier New"/>
      </rPr>
      <t>210 pounds</t>
    </r>
  </si>
  <si>
    <r>
      <t>..</t>
    </r>
    <r>
      <rPr>
        <sz val="12"/>
        <rFont val="Courier New"/>
      </rPr>
      <t>220 pounds</t>
    </r>
  </si>
  <si>
    <r>
      <t>..</t>
    </r>
    <r>
      <rPr>
        <sz val="12"/>
        <rFont val="Courier New"/>
      </rPr>
      <t>230 pounds</t>
    </r>
  </si>
  <si>
    <r>
      <t>..</t>
    </r>
    <r>
      <rPr>
        <sz val="12"/>
        <rFont val="Courier New"/>
      </rPr>
      <t>240 pounds</t>
    </r>
  </si>
  <si>
    <r>
      <t>..</t>
    </r>
    <r>
      <rPr>
        <sz val="12"/>
        <rFont val="Courier New"/>
      </rPr>
      <t>250 pounds</t>
    </r>
  </si>
  <si>
    <r>
      <t>..</t>
    </r>
    <r>
      <rPr>
        <sz val="12"/>
        <rFont val="Courier New"/>
      </rPr>
      <t>260 pounds</t>
    </r>
  </si>
  <si>
    <r>
      <t>..</t>
    </r>
    <r>
      <rPr>
        <sz val="12"/>
        <rFont val="Courier New"/>
      </rPr>
      <t>270 pounds</t>
    </r>
  </si>
  <si>
    <r>
      <t>..</t>
    </r>
    <r>
      <rPr>
        <sz val="12"/>
        <rFont val="Courier New"/>
      </rPr>
      <t>280 pounds</t>
    </r>
  </si>
  <si>
    <r>
      <t>..</t>
    </r>
    <r>
      <rPr>
        <sz val="12"/>
        <rFont val="Courier New"/>
      </rPr>
      <t>290 pounds</t>
    </r>
  </si>
  <si>
    <r>
      <t>..</t>
    </r>
    <r>
      <rPr>
        <sz val="12"/>
        <rFont val="Courier New"/>
      </rPr>
      <t>300 pounds</t>
    </r>
  </si>
  <si>
    <r>
      <t>..</t>
    </r>
    <r>
      <rPr>
        <sz val="12"/>
        <rFont val="Courier New"/>
      </rPr>
      <t>320 pounds</t>
    </r>
  </si>
  <si>
    <r>
      <t>..</t>
    </r>
    <r>
      <rPr>
        <sz val="12"/>
        <rFont val="Courier New"/>
      </rPr>
      <t>340 pounds</t>
    </r>
  </si>
  <si>
    <r>
      <t>..</t>
    </r>
    <r>
      <rPr>
        <sz val="12"/>
        <rFont val="Courier New"/>
      </rPr>
      <t>360 pounds</t>
    </r>
  </si>
  <si>
    <r>
      <t>..</t>
    </r>
    <r>
      <rPr>
        <sz val="12"/>
        <rFont val="Courier New"/>
      </rPr>
      <t>380 pounds</t>
    </r>
  </si>
  <si>
    <r>
      <t>..</t>
    </r>
    <r>
      <rPr>
        <sz val="12"/>
        <rFont val="Courier New"/>
      </rPr>
      <t>400 pounds</t>
    </r>
  </si>
  <si>
    <r>
      <t>..</t>
    </r>
    <r>
      <rPr>
        <sz val="12"/>
        <rFont val="Courier New"/>
      </rPr>
      <t>420 pounds</t>
    </r>
  </si>
  <si>
    <r>
      <t>..</t>
    </r>
    <r>
      <rPr>
        <sz val="12"/>
        <rFont val="Courier New"/>
      </rPr>
      <t>440 pounds</t>
    </r>
  </si>
  <si>
    <t>SYMBOLS:</t>
  </si>
  <si>
    <t>- Represents zero.</t>
  </si>
  <si>
    <t>B Base figure too small to meet statistical standards of reliability of a derived figure.</t>
  </si>
  <si>
    <t>Footnotes</t>
  </si>
  <si>
    <t>Source: U.S. National Center for Health Statistics, unpublished data.</t>
  </si>
  <si>
    <t>For more information:</t>
  </si>
  <si>
    <t>http://www.cdc.gov/nchs/</t>
  </si>
  <si>
    <t>Internet release date: 12\15\2010</t>
  </si>
  <si>
    <t>Table with row headers in column A and column headers in rows 4 and 5.  Leading dots indicate sub-parts.</t>
  </si>
  <si>
    <t>Table 209. Cumulative Percent Distribution of Population by Height and Sex: 2007-2008</t>
  </si>
  <si>
    <t>[Data are based on National Health and Nutrition Examination Survey (NHANES), a sample of the civilian noninstitutional population. For this survey, the respondent participates in an interview and a physical examination. For persons 20 years old and over. Height was measured without shoes. Based on sample and subject to sampling variability; see source]</t>
  </si>
  <si>
    <t>80 years and older</t>
  </si>
  <si>
    <r>
      <t>..</t>
    </r>
    <r>
      <rPr>
        <sz val="12"/>
        <rFont val="Courier New"/>
      </rPr>
      <t>4 feet 10 inches</t>
    </r>
  </si>
  <si>
    <t>\1 1.7</t>
  </si>
  <si>
    <t>\1 1.0</t>
  </si>
  <si>
    <t>\1 3.3</t>
  </si>
  <si>
    <r>
      <t>..</t>
    </r>
    <r>
      <rPr>
        <sz val="12"/>
        <rFont val="Courier New"/>
      </rPr>
      <t>4 feet 11 inches</t>
    </r>
  </si>
  <si>
    <t>\1 2.6</t>
  </si>
  <si>
    <t>\1 1.6</t>
  </si>
  <si>
    <t>\1 3.6</t>
  </si>
  <si>
    <r>
      <t>..</t>
    </r>
    <r>
      <rPr>
        <sz val="12"/>
        <rFont val="Courier New"/>
      </rPr>
      <t xml:space="preserve">5 feet </t>
    </r>
  </si>
  <si>
    <r>
      <t>..</t>
    </r>
    <r>
      <rPr>
        <sz val="12"/>
        <rFont val="Courier New"/>
      </rPr>
      <t>5 feet 1 inch</t>
    </r>
  </si>
  <si>
    <r>
      <t>..</t>
    </r>
    <r>
      <rPr>
        <sz val="12"/>
        <rFont val="Courier New"/>
      </rPr>
      <t>5 feet 2 inches</t>
    </r>
  </si>
  <si>
    <r>
      <t>..</t>
    </r>
    <r>
      <rPr>
        <sz val="12"/>
        <rFont val="Courier New"/>
      </rPr>
      <t>5 feet 3 inches</t>
    </r>
  </si>
  <si>
    <t>\1 3.1</t>
  </si>
  <si>
    <t>\1 1.9</t>
  </si>
  <si>
    <r>
      <t>..</t>
    </r>
    <r>
      <rPr>
        <sz val="12"/>
        <rFont val="Courier New"/>
      </rPr>
      <t>5 feet 4 inches</t>
    </r>
  </si>
  <si>
    <t>\1 4.4</t>
  </si>
  <si>
    <t>\1 4.3</t>
  </si>
  <si>
    <r>
      <t>..</t>
    </r>
    <r>
      <rPr>
        <sz val="12"/>
        <rFont val="Courier New"/>
      </rPr>
      <t>5 feet 5 inches</t>
    </r>
  </si>
  <si>
    <r>
      <t>..</t>
    </r>
    <r>
      <rPr>
        <sz val="12"/>
        <rFont val="Courier New"/>
      </rPr>
      <t>5 feet 6 inches</t>
    </r>
  </si>
  <si>
    <r>
      <t>..</t>
    </r>
    <r>
      <rPr>
        <sz val="12"/>
        <rFont val="Courier New"/>
      </rPr>
      <t>5 feet 7 inch</t>
    </r>
  </si>
  <si>
    <r>
      <t>..</t>
    </r>
    <r>
      <rPr>
        <sz val="12"/>
        <rFont val="Courier New"/>
      </rPr>
      <t>5 feet 8 inches</t>
    </r>
  </si>
  <si>
    <r>
      <t>..</t>
    </r>
    <r>
      <rPr>
        <sz val="12"/>
        <rFont val="Courier New"/>
      </rPr>
      <t>5 feet 9 inches</t>
    </r>
  </si>
  <si>
    <r>
      <t>..</t>
    </r>
    <r>
      <rPr>
        <sz val="12"/>
        <rFont val="Courier New"/>
      </rPr>
      <t>5 feet 10 inches</t>
    </r>
  </si>
  <si>
    <r>
      <t>..</t>
    </r>
    <r>
      <rPr>
        <sz val="12"/>
        <rFont val="Courier New"/>
      </rPr>
      <t>5 feet 11 inches</t>
    </r>
  </si>
  <si>
    <r>
      <t>..</t>
    </r>
    <r>
      <rPr>
        <sz val="12"/>
        <rFont val="Courier New"/>
      </rPr>
      <t xml:space="preserve">6 feet </t>
    </r>
  </si>
  <si>
    <r>
      <t>..</t>
    </r>
    <r>
      <rPr>
        <sz val="12"/>
        <rFont val="Courier New"/>
      </rPr>
      <t>6 feet 1 inch</t>
    </r>
  </si>
  <si>
    <r>
      <t>..</t>
    </r>
    <r>
      <rPr>
        <sz val="12"/>
        <rFont val="Courier New"/>
      </rPr>
      <t>6 feet 2 inches</t>
    </r>
  </si>
  <si>
    <r>
      <t>..</t>
    </r>
    <r>
      <rPr>
        <sz val="12"/>
        <rFont val="Courier New"/>
      </rPr>
      <t>6 feet 3 inches</t>
    </r>
  </si>
  <si>
    <r>
      <t>..</t>
    </r>
    <r>
      <rPr>
        <sz val="12"/>
        <rFont val="Courier New"/>
      </rPr>
      <t>6 feet 4 inches</t>
    </r>
  </si>
  <si>
    <r>
      <t>..</t>
    </r>
    <r>
      <rPr>
        <sz val="12"/>
        <rFont val="Courier New"/>
      </rPr>
      <t>6 feet 5 inches</t>
    </r>
  </si>
  <si>
    <r>
      <t>..</t>
    </r>
    <r>
      <rPr>
        <sz val="12"/>
        <rFont val="Courier New"/>
      </rPr>
      <t>6 feet 6 inches</t>
    </r>
  </si>
  <si>
    <t>SYMBOL:</t>
  </si>
  <si>
    <t>B Base figure too small to meet statistical standards of realiability of a derived figure.</t>
  </si>
  <si>
    <t>FOOTNOTE:</t>
  </si>
  <si>
    <t>Internet release date: 09/30/2011</t>
  </si>
  <si>
    <t>≈</t>
  </si>
  <si>
    <t>..4 feet 10 inches</t>
  </si>
  <si>
    <t>..100 pounds</t>
  </si>
  <si>
    <t>..4 feet 11 inches</t>
  </si>
  <si>
    <t>..110 pounds</t>
  </si>
  <si>
    <t xml:space="preserve">..5 feet </t>
  </si>
  <si>
    <t>..120 pounds</t>
  </si>
  <si>
    <t>..130 pounds</t>
  </si>
  <si>
    <t>..5 feet 1 inch</t>
  </si>
  <si>
    <t>..140 pounds</t>
  </si>
  <si>
    <t>..5 feet 2 inches</t>
  </si>
  <si>
    <t>..150 pounds</t>
  </si>
  <si>
    <t>..5 feet 3 inches</t>
  </si>
  <si>
    <t>..160 pounds</t>
  </si>
  <si>
    <t>..5 feet 4 inches</t>
  </si>
  <si>
    <t>..170 pounds</t>
  </si>
  <si>
    <t>..5 feet 5 inches</t>
  </si>
  <si>
    <t>..180 pounds</t>
  </si>
  <si>
    <t>..5 feet 6 inches</t>
  </si>
  <si>
    <t>..190 pounds</t>
  </si>
  <si>
    <t>..200 pounds</t>
  </si>
  <si>
    <t>..5 feet 7 inch</t>
  </si>
  <si>
    <t>..210 pounds</t>
  </si>
  <si>
    <t>..5 feet 8 inches</t>
  </si>
  <si>
    <t>..220 pounds</t>
  </si>
  <si>
    <t>..5 feet 9 inches</t>
  </si>
  <si>
    <t>..230 pounds</t>
  </si>
  <si>
    <t>..5 feet 10 inches</t>
  </si>
  <si>
    <t>..240 pounds</t>
  </si>
  <si>
    <t>..5 feet 11 inches</t>
  </si>
  <si>
    <t>..250 pounds</t>
  </si>
  <si>
    <t xml:space="preserve">..6 feet </t>
  </si>
  <si>
    <t>..260 pounds</t>
  </si>
  <si>
    <t>..270 pounds</t>
  </si>
  <si>
    <t>..6 feet 1 inch</t>
  </si>
  <si>
    <t>..280 pounds</t>
  </si>
  <si>
    <t>..6 feet 2 inches</t>
  </si>
  <si>
    <t>..290 pounds</t>
  </si>
  <si>
    <t>..6 feet 3 inches</t>
  </si>
  <si>
    <t>..300 pounds</t>
  </si>
  <si>
    <t>..6 feet 4 inches</t>
  </si>
  <si>
    <t>..320 pounds</t>
  </si>
  <si>
    <t>..6 feet 5 inches</t>
  </si>
  <si>
    <t>..340 pounds</t>
  </si>
  <si>
    <t>..6 feet 6 inches</t>
  </si>
  <si>
    <t>..360 pounds</t>
  </si>
  <si>
    <t>..380 pounds</t>
  </si>
  <si>
    <t>..400 pounds</t>
  </si>
  <si>
    <t>..420 pounds</t>
  </si>
  <si>
    <t>..440 pounds</t>
  </si>
  <si>
    <t>rest</t>
  </si>
  <si>
    <t>..rest</t>
  </si>
  <si>
    <t>weight</t>
  </si>
  <si>
    <t>height, in</t>
  </si>
  <si>
    <t>height, cm</t>
  </si>
  <si>
    <t>Baseball
% by weight</t>
  </si>
  <si>
    <t>US pop
% by weight</t>
  </si>
  <si>
    <t>Baseball
# by weight</t>
  </si>
  <si>
    <t>US pop
% by height</t>
  </si>
  <si>
    <t>Baseball
# by height</t>
  </si>
  <si>
    <t>Baseball
% by height</t>
  </si>
  <si>
    <t>US norm dist
fit by weight</t>
  </si>
  <si>
    <t>US norm dist
fit by height</t>
  </si>
  <si>
    <t>career_G</t>
  </si>
  <si>
    <t>ct</t>
  </si>
  <si>
    <t>G binsize 200</t>
  </si>
  <si>
    <t>G binsize 2</t>
  </si>
  <si>
    <t>n_seasons</t>
  </si>
  <si>
    <t>exp_fit_nowork</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</si>
</sst>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mmm"/>
    <numFmt numFmtId="165" formatCode="0.0%"/>
    <numFmt numFmtId="166" formatCode="0.0"/>
    <numFmt numFmtId="167" formatCode="_(* #,##0_);_(* \(#,##0\);_(* &quot;-&quot;??_);_(@_)"/>
    <numFmt numFmtId="168" formatCode="0.000"/>
    <numFmt numFmtId="169" formatCode="0.00000"/>
    <numFmt numFmtId="170" formatCode="0.000%"/>
    <numFmt numFmtId="171" formatCode="#.0\ %"/>
  </numFmts>
  <fonts count="15" x14ac:knownFonts="1">
    <font>
      <sz val="10"/>
      <color theme="1"/>
      <name val="Trebuchet MS"/>
      <family val="2"/>
    </font>
    <font>
      <sz val="10"/>
      <color theme="1"/>
      <name val="Trebuchet MS"/>
      <family val="2"/>
    </font>
    <font>
      <sz val="10"/>
      <color theme="1"/>
      <name val="Trebuchet MS"/>
      <family val="2"/>
    </font>
    <font>
      <u/>
      <sz val="10"/>
      <color theme="10"/>
      <name val="Trebuchet MS"/>
      <family val="2"/>
    </font>
    <font>
      <u/>
      <sz val="10"/>
      <color theme="11"/>
      <name val="Trebuchet MS"/>
      <family val="2"/>
    </font>
    <font>
      <sz val="10"/>
      <name val="Trebuchet MS"/>
    </font>
    <font>
      <sz val="12"/>
      <name val="Courier New"/>
    </font>
    <font>
      <b/>
      <sz val="12"/>
      <name val="Courier New"/>
      <family val="3"/>
    </font>
    <font>
      <u/>
      <sz val="9"/>
      <color indexed="12"/>
      <name val="Courier New"/>
    </font>
    <font>
      <u/>
      <sz val="12"/>
      <color indexed="12"/>
      <name val="Courier New"/>
      <family val="3"/>
    </font>
    <font>
      <i/>
      <sz val="10"/>
      <color theme="1"/>
      <name val="Trebuchet MS"/>
    </font>
    <font>
      <sz val="12"/>
      <color indexed="9"/>
      <name val="Courier New"/>
      <family val="3"/>
    </font>
    <font>
      <sz val="12"/>
      <color indexed="12"/>
      <name val="Courier New"/>
      <family val="3"/>
    </font>
    <font>
      <sz val="12"/>
      <color rgb="FFFFFFFF"/>
      <name val="Courier New"/>
      <family val="3"/>
    </font>
    <font>
      <i/>
      <sz val="10"/>
      <color theme="1" tint="0.34998626667073579"/>
      <name val="Trebuchet MS"/>
    </font>
  </fonts>
  <fills count="2">
    <fill>
      <patternFill patternType="none"/>
    </fill>
    <fill>
      <patternFill patternType="gray125"/>
    </fill>
  </fills>
  <borders count="10">
    <border>
      <left/>
      <right/>
      <top/>
      <bottom/>
      <diagonal/>
    </border>
    <border>
      <left style="thin">
        <color auto="1"/>
      </left>
      <right/>
      <top/>
      <bottom/>
      <diagonal/>
    </border>
    <border>
      <left/>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auto="1"/>
      </right>
      <top/>
      <bottom/>
      <diagonal/>
    </border>
  </borders>
  <cellStyleXfs count="190">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xf numFmtId="0" fontId="8" fillId="0" borderId="0" applyNumberFormat="0" applyFill="0" applyBorder="0" applyAlignment="0" applyProtection="0">
      <alignment vertical="top"/>
      <protection locked="0"/>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43" fontId="1" fillId="0" borderId="0" applyFont="0" applyFill="0" applyBorder="0" applyAlignment="0" applyProtection="0"/>
  </cellStyleXfs>
  <cellXfs count="94">
    <xf numFmtId="0" fontId="0" fillId="0" borderId="0" xfId="0"/>
    <xf numFmtId="164" fontId="0" fillId="0" borderId="0" xfId="0" applyNumberFormat="1"/>
    <xf numFmtId="165" fontId="0" fillId="0" borderId="0" xfId="2" applyNumberFormat="1" applyFont="1"/>
    <xf numFmtId="2" fontId="0" fillId="0" borderId="0" xfId="0" applyNumberFormat="1"/>
    <xf numFmtId="166" fontId="0" fillId="0" borderId="0" xfId="0" applyNumberFormat="1"/>
    <xf numFmtId="1" fontId="0" fillId="0" borderId="0" xfId="0" applyNumberFormat="1"/>
    <xf numFmtId="3" fontId="0" fillId="0" borderId="0" xfId="0" applyNumberFormat="1"/>
    <xf numFmtId="4" fontId="0" fillId="0" borderId="0" xfId="0" applyNumberFormat="1"/>
    <xf numFmtId="43" fontId="0" fillId="0" borderId="0" xfId="1" applyFont="1"/>
    <xf numFmtId="167" fontId="0" fillId="0" borderId="0" xfId="1" applyNumberFormat="1" applyFont="1"/>
    <xf numFmtId="165" fontId="0" fillId="0" borderId="0" xfId="0" applyNumberFormat="1"/>
    <xf numFmtId="2" fontId="0" fillId="0" borderId="0" xfId="2" applyNumberFormat="1" applyFont="1"/>
    <xf numFmtId="169" fontId="0" fillId="0" borderId="0" xfId="0" applyNumberFormat="1"/>
    <xf numFmtId="170" fontId="0" fillId="0" borderId="0" xfId="2" applyNumberFormat="1" applyFont="1"/>
    <xf numFmtId="0" fontId="0" fillId="0" borderId="0" xfId="0" applyAlignment="1">
      <alignment wrapText="1"/>
    </xf>
    <xf numFmtId="0" fontId="6" fillId="0" borderId="0" xfId="175" applyAlignment="1"/>
    <xf numFmtId="0" fontId="6" fillId="0" borderId="0" xfId="175" applyBorder="1" applyAlignment="1"/>
    <xf numFmtId="0" fontId="6" fillId="0" borderId="0" xfId="0" applyFont="1" applyAlignment="1"/>
    <xf numFmtId="0" fontId="0" fillId="0" borderId="0" xfId="0" applyAlignment="1"/>
    <xf numFmtId="0" fontId="6" fillId="0" borderId="0" xfId="0" applyFont="1" applyBorder="1" applyAlignment="1"/>
    <xf numFmtId="168" fontId="10" fillId="0" borderId="0" xfId="0" applyNumberFormat="1" applyFont="1" applyAlignment="1">
      <alignment wrapText="1"/>
    </xf>
    <xf numFmtId="10" fontId="10" fillId="0" borderId="0" xfId="2" applyNumberFormat="1" applyFont="1" applyAlignment="1">
      <alignment wrapText="1"/>
    </xf>
    <xf numFmtId="0" fontId="0" fillId="0" borderId="0" xfId="0" applyAlignment="1">
      <alignment horizontal="center"/>
    </xf>
    <xf numFmtId="0" fontId="0" fillId="0" borderId="0" xfId="0" applyAlignment="1">
      <alignment horizontal="right"/>
    </xf>
    <xf numFmtId="0" fontId="6" fillId="0" borderId="5" xfId="0" applyFont="1" applyBorder="1" applyAlignment="1">
      <alignment horizontal="right" wrapText="1"/>
    </xf>
    <xf numFmtId="0" fontId="6" fillId="0" borderId="6" xfId="0" applyFont="1" applyBorder="1" applyAlignment="1">
      <alignment horizontal="right" wrapText="1"/>
    </xf>
    <xf numFmtId="0" fontId="6" fillId="0" borderId="7" xfId="0" applyFont="1" applyBorder="1" applyAlignment="1">
      <alignment horizontal="right" wrapText="1"/>
    </xf>
    <xf numFmtId="0" fontId="7" fillId="0" borderId="4" xfId="0" applyFont="1" applyBorder="1" applyAlignment="1">
      <alignment horizontal="center"/>
    </xf>
    <xf numFmtId="0" fontId="6" fillId="0" borderId="4" xfId="0" applyFont="1" applyBorder="1" applyAlignment="1"/>
    <xf numFmtId="0" fontId="6" fillId="0" borderId="9" xfId="0" applyFont="1" applyBorder="1" applyAlignment="1"/>
    <xf numFmtId="0" fontId="6" fillId="0" borderId="0" xfId="0" applyFont="1" applyBorder="1" applyAlignment="1">
      <alignment horizontal="right"/>
    </xf>
    <xf numFmtId="0" fontId="11" fillId="0" borderId="9" xfId="0" applyFont="1" applyBorder="1" applyAlignment="1"/>
    <xf numFmtId="166" fontId="12" fillId="0" borderId="0" xfId="176" applyNumberFormat="1" applyFont="1" applyBorder="1" applyAlignment="1" applyProtection="1">
      <alignment horizontal="right"/>
    </xf>
    <xf numFmtId="1" fontId="12" fillId="0" borderId="0" xfId="176" applyNumberFormat="1" applyFont="1" applyAlignment="1" applyProtection="1">
      <alignment horizontal="right"/>
    </xf>
    <xf numFmtId="166" fontId="12" fillId="0" borderId="9" xfId="176" applyNumberFormat="1" applyFont="1" applyBorder="1" applyAlignment="1" applyProtection="1">
      <alignment horizontal="right"/>
    </xf>
    <xf numFmtId="166" fontId="6" fillId="0" borderId="0" xfId="0" applyNumberFormat="1" applyFont="1" applyBorder="1" applyAlignment="1">
      <alignment horizontal="right"/>
    </xf>
    <xf numFmtId="0" fontId="12" fillId="0" borderId="9" xfId="176" applyFont="1" applyBorder="1" applyAlignment="1" applyProtection="1">
      <alignment horizontal="right"/>
    </xf>
    <xf numFmtId="166" fontId="6" fillId="0" borderId="9" xfId="0" applyNumberFormat="1" applyFont="1" applyBorder="1" applyAlignment="1">
      <alignment horizontal="right"/>
    </xf>
    <xf numFmtId="166" fontId="6" fillId="0" borderId="0" xfId="0" applyNumberFormat="1" applyFont="1" applyAlignment="1">
      <alignment horizontal="right"/>
    </xf>
    <xf numFmtId="166" fontId="12" fillId="0" borderId="0" xfId="176" applyNumberFormat="1" applyFont="1" applyAlignment="1" applyProtection="1">
      <alignment horizontal="right"/>
    </xf>
    <xf numFmtId="166" fontId="6" fillId="0" borderId="0" xfId="0" applyNumberFormat="1" applyFont="1" applyFill="1" applyBorder="1" applyAlignment="1">
      <alignment horizontal="right"/>
    </xf>
    <xf numFmtId="0" fontId="11" fillId="0" borderId="8" xfId="0" applyFont="1" applyBorder="1" applyAlignment="1"/>
    <xf numFmtId="166" fontId="6" fillId="0" borderId="2" xfId="0" applyNumberFormat="1" applyFont="1" applyBorder="1" applyAlignment="1">
      <alignment horizontal="right"/>
    </xf>
    <xf numFmtId="166" fontId="6" fillId="0" borderId="8" xfId="0" applyNumberFormat="1" applyFont="1" applyBorder="1" applyAlignment="1">
      <alignment horizontal="right"/>
    </xf>
    <xf numFmtId="0" fontId="13" fillId="0" borderId="0" xfId="0" applyFont="1" applyAlignment="1"/>
    <xf numFmtId="0" fontId="0" fillId="0" borderId="0" xfId="0" applyBorder="1" applyAlignment="1"/>
    <xf numFmtId="0" fontId="0" fillId="0" borderId="9" xfId="0" applyBorder="1" applyAlignment="1"/>
    <xf numFmtId="166" fontId="0" fillId="0" borderId="1" xfId="0" applyNumberFormat="1" applyBorder="1" applyAlignment="1">
      <alignment horizontal="right"/>
    </xf>
    <xf numFmtId="166" fontId="0" fillId="0" borderId="0" xfId="0" applyNumberFormat="1" applyAlignment="1">
      <alignment horizontal="right"/>
    </xf>
    <xf numFmtId="166" fontId="0" fillId="0" borderId="9" xfId="0" applyNumberFormat="1" applyBorder="1" applyAlignment="1">
      <alignment horizontal="right"/>
    </xf>
    <xf numFmtId="0" fontId="12" fillId="0" borderId="0" xfId="176" applyFont="1" applyAlignment="1" applyProtection="1">
      <alignment horizontal="right"/>
    </xf>
    <xf numFmtId="0" fontId="13" fillId="0" borderId="9" xfId="0" applyFont="1" applyBorder="1" applyAlignment="1"/>
    <xf numFmtId="166" fontId="0" fillId="0" borderId="0" xfId="0" applyNumberFormat="1" applyBorder="1" applyAlignment="1">
      <alignment horizontal="right"/>
    </xf>
    <xf numFmtId="0" fontId="13" fillId="0" borderId="2" xfId="0" applyFont="1" applyBorder="1" applyAlignment="1"/>
    <xf numFmtId="166" fontId="0" fillId="0" borderId="3" xfId="0" applyNumberFormat="1" applyBorder="1" applyAlignment="1">
      <alignment horizontal="right"/>
    </xf>
    <xf numFmtId="166" fontId="0" fillId="0" borderId="2" xfId="0" applyNumberFormat="1" applyBorder="1" applyAlignment="1">
      <alignment horizontal="right"/>
    </xf>
    <xf numFmtId="166" fontId="0" fillId="0" borderId="8" xfId="0" applyNumberFormat="1" applyBorder="1" applyAlignment="1">
      <alignment horizontal="right"/>
    </xf>
    <xf numFmtId="166" fontId="0" fillId="0" borderId="2" xfId="0" applyNumberFormat="1" applyBorder="1"/>
    <xf numFmtId="166" fontId="6" fillId="0" borderId="0" xfId="0" applyNumberFormat="1" applyFont="1" applyBorder="1" applyAlignment="1">
      <alignment horizontal="left" wrapText="1"/>
    </xf>
    <xf numFmtId="166" fontId="6" fillId="0" borderId="0" xfId="0" applyNumberFormat="1" applyFont="1" applyFill="1" applyBorder="1" applyAlignment="1">
      <alignment horizontal="left" wrapText="1"/>
    </xf>
    <xf numFmtId="0" fontId="0" fillId="0" borderId="0" xfId="0" applyBorder="1" applyAlignment="1">
      <alignment horizontal="left" wrapText="1"/>
    </xf>
    <xf numFmtId="0" fontId="6" fillId="0" borderId="0" xfId="0" applyFont="1" applyBorder="1" applyAlignment="1">
      <alignment horizontal="left" wrapText="1"/>
    </xf>
    <xf numFmtId="0" fontId="12" fillId="0" borderId="0" xfId="176" applyFont="1" applyBorder="1" applyAlignment="1" applyProtection="1"/>
    <xf numFmtId="0" fontId="9" fillId="0" borderId="0" xfId="176" applyFont="1" applyBorder="1" applyAlignment="1" applyProtection="1"/>
    <xf numFmtId="0" fontId="5" fillId="0" borderId="0" xfId="0" applyFont="1" applyBorder="1" applyAlignment="1"/>
    <xf numFmtId="0" fontId="0" fillId="0" borderId="0" xfId="0" applyFont="1" applyBorder="1" applyAlignment="1"/>
    <xf numFmtId="0" fontId="5" fillId="0" borderId="0" xfId="175" applyFont="1" applyBorder="1" applyAlignment="1"/>
    <xf numFmtId="166" fontId="0" fillId="0" borderId="0" xfId="0" applyNumberFormat="1" applyFont="1" applyBorder="1" applyAlignment="1">
      <alignment horizontal="right"/>
    </xf>
    <xf numFmtId="0" fontId="5" fillId="0" borderId="0" xfId="0" applyFont="1" applyBorder="1" applyAlignment="1">
      <alignment horizontal="right"/>
    </xf>
    <xf numFmtId="166" fontId="5" fillId="0" borderId="0" xfId="0" applyNumberFormat="1" applyFont="1" applyBorder="1" applyAlignment="1">
      <alignment horizontal="right"/>
    </xf>
    <xf numFmtId="165" fontId="5" fillId="0" borderId="0" xfId="2" applyNumberFormat="1" applyFont="1" applyBorder="1" applyAlignment="1"/>
    <xf numFmtId="166" fontId="5" fillId="0" borderId="0" xfId="175" applyNumberFormat="1" applyFont="1" applyBorder="1" applyAlignment="1"/>
    <xf numFmtId="10" fontId="5" fillId="0" borderId="0" xfId="2" applyNumberFormat="1" applyFont="1" applyBorder="1" applyAlignment="1"/>
    <xf numFmtId="1" fontId="0" fillId="0" borderId="0" xfId="0" applyNumberFormat="1" applyAlignment="1">
      <alignment horizontal="center" wrapText="1"/>
    </xf>
    <xf numFmtId="0" fontId="0" fillId="0" borderId="0" xfId="0" applyAlignment="1">
      <alignment horizontal="center" wrapText="1"/>
    </xf>
    <xf numFmtId="1" fontId="0" fillId="0" borderId="0" xfId="0" applyNumberFormat="1" applyAlignment="1">
      <alignment horizontal="center"/>
    </xf>
    <xf numFmtId="165" fontId="0" fillId="0" borderId="0" xfId="0" applyNumberFormat="1" applyAlignment="1">
      <alignment horizontal="center"/>
    </xf>
    <xf numFmtId="1" fontId="14" fillId="0" borderId="0" xfId="0" applyNumberFormat="1" applyFont="1" applyAlignment="1">
      <alignment horizontal="center" wrapText="1"/>
    </xf>
    <xf numFmtId="0" fontId="14" fillId="0" borderId="0" xfId="0" applyFont="1" applyAlignment="1">
      <alignment horizontal="center" wrapText="1"/>
    </xf>
    <xf numFmtId="0" fontId="14" fillId="0" borderId="0" xfId="0" applyFont="1" applyAlignment="1">
      <alignment wrapText="1"/>
    </xf>
    <xf numFmtId="0" fontId="14" fillId="0" borderId="0" xfId="0" applyFont="1"/>
    <xf numFmtId="0" fontId="14" fillId="0" borderId="0" xfId="0" applyFont="1" applyAlignment="1">
      <alignment horizontal="center"/>
    </xf>
    <xf numFmtId="171" fontId="5" fillId="0" borderId="0" xfId="2" applyNumberFormat="1" applyFont="1" applyBorder="1" applyAlignment="1"/>
    <xf numFmtId="0" fontId="6" fillId="0" borderId="0" xfId="0" applyFont="1" applyAlignment="1">
      <alignment horizontal="left" wrapText="1"/>
    </xf>
    <xf numFmtId="0" fontId="0" fillId="0" borderId="2" xfId="0" applyNumberFormat="1" applyBorder="1" applyAlignment="1">
      <alignment horizontal="left" wrapText="1"/>
    </xf>
    <xf numFmtId="0" fontId="6" fillId="0" borderId="4" xfId="0" applyFont="1" applyBorder="1" applyAlignment="1">
      <alignment horizontal="center" vertical="center"/>
    </xf>
    <xf numFmtId="0" fontId="6" fillId="0" borderId="8"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0" xfId="0" applyFont="1" applyBorder="1" applyAlignment="1">
      <alignment horizontal="left" wrapText="1"/>
    </xf>
    <xf numFmtId="0" fontId="6" fillId="0" borderId="2" xfId="0" applyNumberFormat="1" applyFont="1" applyBorder="1" applyAlignment="1">
      <alignment horizontal="left" wrapText="1"/>
    </xf>
    <xf numFmtId="0" fontId="6" fillId="0" borderId="0" xfId="0" quotePrefix="1" applyFont="1" applyBorder="1" applyAlignment="1">
      <alignment horizontal="left" wrapText="1"/>
    </xf>
    <xf numFmtId="167" fontId="0" fillId="0" borderId="0" xfId="189" applyNumberFormat="1" applyFont="1"/>
  </cellXfs>
  <cellStyles count="190">
    <cellStyle name="Comma" xfId="1" builtinId="3"/>
    <cellStyle name="Comma 2" xfId="189"/>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6" builtinId="8"/>
    <cellStyle name="Normal" xfId="0" builtinId="0"/>
    <cellStyle name="Normal 2" xfId="175"/>
    <cellStyle name="Percent" xfId="2"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'Career Games'!$A$1</c:f>
              <c:strCache>
                <c:ptCount val="1"/>
                <c:pt idx="0">
                  <c:v>career_G</c:v>
                </c:pt>
              </c:strCache>
            </c:strRef>
          </c:tx>
          <c:spPr>
            <a:solidFill>
              <a:schemeClr val="tx2">
                <a:lumMod val="60000"/>
                <a:lumOff val="40000"/>
              </a:schemeClr>
            </a:solidFill>
            <a:ln>
              <a:solidFill>
                <a:schemeClr val="tx2">
                  <a:lumMod val="60000"/>
                  <a:lumOff val="40000"/>
                </a:schemeClr>
              </a:solidFill>
            </a:ln>
            <a:effectLst/>
          </c:spPr>
          <c:invertIfNegative val="0"/>
          <c:cat>
            <c:numRef>
              <c:f>'Career Games'!$A$2:$A$74</c:f>
              <c:numCache>
                <c:formatCode>General</c:formatCode>
                <c:ptCount val="73"/>
                <c:pt idx="0">
                  <c:v>0.0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pt idx="20">
                  <c:v>1000.0</c:v>
                </c:pt>
                <c:pt idx="21">
                  <c:v>1050.0</c:v>
                </c:pt>
                <c:pt idx="22">
                  <c:v>1100.0</c:v>
                </c:pt>
                <c:pt idx="23">
                  <c:v>1150.0</c:v>
                </c:pt>
                <c:pt idx="24">
                  <c:v>1200.0</c:v>
                </c:pt>
                <c:pt idx="25">
                  <c:v>1250.0</c:v>
                </c:pt>
                <c:pt idx="26">
                  <c:v>1300.0</c:v>
                </c:pt>
                <c:pt idx="27">
                  <c:v>1350.0</c:v>
                </c:pt>
                <c:pt idx="28">
                  <c:v>1400.0</c:v>
                </c:pt>
                <c:pt idx="29">
                  <c:v>1450.0</c:v>
                </c:pt>
                <c:pt idx="30">
                  <c:v>1500.0</c:v>
                </c:pt>
                <c:pt idx="31">
                  <c:v>1550.0</c:v>
                </c:pt>
                <c:pt idx="32">
                  <c:v>1600.0</c:v>
                </c:pt>
                <c:pt idx="33">
                  <c:v>1650.0</c:v>
                </c:pt>
                <c:pt idx="34">
                  <c:v>1700.0</c:v>
                </c:pt>
                <c:pt idx="35">
                  <c:v>1750.0</c:v>
                </c:pt>
                <c:pt idx="36">
                  <c:v>1800.0</c:v>
                </c:pt>
                <c:pt idx="37">
                  <c:v>1850.0</c:v>
                </c:pt>
                <c:pt idx="38">
                  <c:v>1900.0</c:v>
                </c:pt>
                <c:pt idx="39">
                  <c:v>1950.0</c:v>
                </c:pt>
                <c:pt idx="40">
                  <c:v>2000.0</c:v>
                </c:pt>
                <c:pt idx="41">
                  <c:v>2050.0</c:v>
                </c:pt>
                <c:pt idx="42">
                  <c:v>2100.0</c:v>
                </c:pt>
                <c:pt idx="43">
                  <c:v>2150.0</c:v>
                </c:pt>
                <c:pt idx="44">
                  <c:v>2200.0</c:v>
                </c:pt>
                <c:pt idx="45">
                  <c:v>2250.0</c:v>
                </c:pt>
                <c:pt idx="46">
                  <c:v>2300.0</c:v>
                </c:pt>
                <c:pt idx="47">
                  <c:v>2350.0</c:v>
                </c:pt>
                <c:pt idx="48">
                  <c:v>2400.0</c:v>
                </c:pt>
                <c:pt idx="49">
                  <c:v>2450.0</c:v>
                </c:pt>
                <c:pt idx="50">
                  <c:v>2500.0</c:v>
                </c:pt>
                <c:pt idx="51">
                  <c:v>2550.0</c:v>
                </c:pt>
                <c:pt idx="52">
                  <c:v>2600.0</c:v>
                </c:pt>
                <c:pt idx="53">
                  <c:v>2650.0</c:v>
                </c:pt>
                <c:pt idx="54">
                  <c:v>2700.0</c:v>
                </c:pt>
                <c:pt idx="55">
                  <c:v>2750.0</c:v>
                </c:pt>
                <c:pt idx="56">
                  <c:v>2800.0</c:v>
                </c:pt>
                <c:pt idx="57">
                  <c:v>2850.0</c:v>
                </c:pt>
                <c:pt idx="58">
                  <c:v>2900.0</c:v>
                </c:pt>
                <c:pt idx="59">
                  <c:v>2950.0</c:v>
                </c:pt>
                <c:pt idx="60">
                  <c:v>3000.0</c:v>
                </c:pt>
                <c:pt idx="61">
                  <c:v>3050.0</c:v>
                </c:pt>
                <c:pt idx="62">
                  <c:v>3100.0</c:v>
                </c:pt>
                <c:pt idx="63">
                  <c:v>3150.0</c:v>
                </c:pt>
                <c:pt idx="64">
                  <c:v>3200.0</c:v>
                </c:pt>
                <c:pt idx="65">
                  <c:v>3250.0</c:v>
                </c:pt>
                <c:pt idx="66">
                  <c:v>3300.0</c:v>
                </c:pt>
                <c:pt idx="67">
                  <c:v>3350.0</c:v>
                </c:pt>
                <c:pt idx="68">
                  <c:v>3400.0</c:v>
                </c:pt>
                <c:pt idx="69">
                  <c:v>3450.0</c:v>
                </c:pt>
                <c:pt idx="70">
                  <c:v>3500.0</c:v>
                </c:pt>
                <c:pt idx="71">
                  <c:v>3550.0</c:v>
                </c:pt>
                <c:pt idx="72">
                  <c:v>3600.0</c:v>
                </c:pt>
              </c:numCache>
            </c:numRef>
          </c:cat>
          <c:val>
            <c:numRef>
              <c:f>'Career Games'!$C$2:$C$74</c:f>
              <c:numCache>
                <c:formatCode>General</c:formatCode>
                <c:ptCount val="73"/>
                <c:pt idx="0">
                  <c:v>6638.0</c:v>
                </c:pt>
                <c:pt idx="1">
                  <c:v>1916.0</c:v>
                </c:pt>
                <c:pt idx="2">
                  <c:v>1176.0</c:v>
                </c:pt>
                <c:pt idx="3">
                  <c:v>832.0</c:v>
                </c:pt>
                <c:pt idx="4">
                  <c:v>665.0</c:v>
                </c:pt>
                <c:pt idx="5">
                  <c:v>542.0</c:v>
                </c:pt>
                <c:pt idx="6">
                  <c:v>465.0</c:v>
                </c:pt>
                <c:pt idx="7">
                  <c:v>361.0</c:v>
                </c:pt>
                <c:pt idx="8">
                  <c:v>318.0</c:v>
                </c:pt>
                <c:pt idx="9">
                  <c:v>261.0</c:v>
                </c:pt>
                <c:pt idx="10">
                  <c:v>227.0</c:v>
                </c:pt>
                <c:pt idx="11">
                  <c:v>201.0</c:v>
                </c:pt>
                <c:pt idx="12">
                  <c:v>174.0</c:v>
                </c:pt>
                <c:pt idx="13">
                  <c:v>153.0</c:v>
                </c:pt>
                <c:pt idx="14">
                  <c:v>172.0</c:v>
                </c:pt>
                <c:pt idx="15">
                  <c:v>115.0</c:v>
                </c:pt>
                <c:pt idx="16">
                  <c:v>113.0</c:v>
                </c:pt>
                <c:pt idx="17">
                  <c:v>114.0</c:v>
                </c:pt>
                <c:pt idx="18">
                  <c:v>135.0</c:v>
                </c:pt>
                <c:pt idx="19">
                  <c:v>104.0</c:v>
                </c:pt>
                <c:pt idx="20">
                  <c:v>96.0</c:v>
                </c:pt>
                <c:pt idx="21">
                  <c:v>91.0</c:v>
                </c:pt>
                <c:pt idx="22">
                  <c:v>85.0</c:v>
                </c:pt>
                <c:pt idx="23">
                  <c:v>80.0</c:v>
                </c:pt>
                <c:pt idx="24">
                  <c:v>85.0</c:v>
                </c:pt>
                <c:pt idx="25">
                  <c:v>89.0</c:v>
                </c:pt>
                <c:pt idx="26">
                  <c:v>81.0</c:v>
                </c:pt>
                <c:pt idx="27">
                  <c:v>77.0</c:v>
                </c:pt>
                <c:pt idx="28">
                  <c:v>69.0</c:v>
                </c:pt>
                <c:pt idx="29">
                  <c:v>71.0</c:v>
                </c:pt>
                <c:pt idx="30">
                  <c:v>55.0</c:v>
                </c:pt>
                <c:pt idx="31">
                  <c:v>44.0</c:v>
                </c:pt>
                <c:pt idx="32">
                  <c:v>40.0</c:v>
                </c:pt>
                <c:pt idx="33">
                  <c:v>46.0</c:v>
                </c:pt>
                <c:pt idx="34">
                  <c:v>40.0</c:v>
                </c:pt>
                <c:pt idx="35">
                  <c:v>43.0</c:v>
                </c:pt>
                <c:pt idx="36">
                  <c:v>46.0</c:v>
                </c:pt>
                <c:pt idx="37">
                  <c:v>31.0</c:v>
                </c:pt>
                <c:pt idx="38">
                  <c:v>34.0</c:v>
                </c:pt>
                <c:pt idx="39">
                  <c:v>36.0</c:v>
                </c:pt>
                <c:pt idx="40">
                  <c:v>28.0</c:v>
                </c:pt>
                <c:pt idx="41">
                  <c:v>24.0</c:v>
                </c:pt>
                <c:pt idx="42">
                  <c:v>19.0</c:v>
                </c:pt>
                <c:pt idx="43">
                  <c:v>26.0</c:v>
                </c:pt>
                <c:pt idx="44">
                  <c:v>15.0</c:v>
                </c:pt>
                <c:pt idx="45">
                  <c:v>12.0</c:v>
                </c:pt>
                <c:pt idx="46">
                  <c:v>12.0</c:v>
                </c:pt>
                <c:pt idx="47">
                  <c:v>12.0</c:v>
                </c:pt>
                <c:pt idx="48">
                  <c:v>15.0</c:v>
                </c:pt>
                <c:pt idx="49">
                  <c:v>13.0</c:v>
                </c:pt>
                <c:pt idx="50">
                  <c:v>11.0</c:v>
                </c:pt>
                <c:pt idx="51">
                  <c:v>6.0</c:v>
                </c:pt>
                <c:pt idx="52">
                  <c:v>5.0</c:v>
                </c:pt>
                <c:pt idx="53">
                  <c:v>4.0</c:v>
                </c:pt>
                <c:pt idx="54">
                  <c:v>3.0</c:v>
                </c:pt>
                <c:pt idx="55">
                  <c:v>3.0</c:v>
                </c:pt>
                <c:pt idx="56">
                  <c:v>6.0</c:v>
                </c:pt>
                <c:pt idx="57">
                  <c:v>3.0</c:v>
                </c:pt>
                <c:pt idx="59">
                  <c:v>5.0</c:v>
                </c:pt>
                <c:pt idx="60">
                  <c:v>4.0</c:v>
                </c:pt>
                <c:pt idx="61">
                  <c:v>1.0</c:v>
                </c:pt>
                <c:pt idx="65">
                  <c:v>1.0</c:v>
                </c:pt>
                <c:pt idx="66">
                  <c:v>1.0</c:v>
                </c:pt>
                <c:pt idx="71">
                  <c:v>1.0</c:v>
                </c:pt>
              </c:numCache>
            </c:numRef>
          </c:val>
        </c:ser>
        <c:dLbls>
          <c:showLegendKey val="0"/>
          <c:showVal val="0"/>
          <c:showCatName val="0"/>
          <c:showSerName val="0"/>
          <c:showPercent val="0"/>
          <c:showBubbleSize val="0"/>
        </c:dLbls>
        <c:gapWidth val="0"/>
        <c:overlap val="100"/>
        <c:axId val="2139933272"/>
        <c:axId val="2139936280"/>
      </c:barChart>
      <c:catAx>
        <c:axId val="2139933272"/>
        <c:scaling>
          <c:orientation val="minMax"/>
        </c:scaling>
        <c:delete val="0"/>
        <c:axPos val="b"/>
        <c:numFmt formatCode="General" sourceLinked="1"/>
        <c:majorTickMark val="out"/>
        <c:minorTickMark val="none"/>
        <c:tickLblPos val="nextTo"/>
        <c:crossAx val="2139936280"/>
        <c:crosses val="autoZero"/>
        <c:auto val="1"/>
        <c:lblAlgn val="ctr"/>
        <c:lblOffset val="100"/>
        <c:tickLblSkip val="10"/>
        <c:noMultiLvlLbl val="0"/>
      </c:catAx>
      <c:valAx>
        <c:axId val="2139936280"/>
        <c:scaling>
          <c:orientation val="minMax"/>
        </c:scaling>
        <c:delete val="0"/>
        <c:axPos val="l"/>
        <c:majorGridlines>
          <c:spPr>
            <a:ln>
              <a:solidFill>
                <a:schemeClr val="accent1">
                  <a:lumMod val="40000"/>
                  <a:lumOff val="60000"/>
                </a:schemeClr>
              </a:solidFill>
            </a:ln>
          </c:spPr>
        </c:majorGridlines>
        <c:numFmt formatCode="General" sourceLinked="1"/>
        <c:majorTickMark val="out"/>
        <c:minorTickMark val="none"/>
        <c:tickLblPos val="nextTo"/>
        <c:crossAx val="2139933272"/>
        <c:crosses val="autoZero"/>
        <c:crossBetween val="between"/>
      </c:valAx>
    </c:plotArea>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c:spPr>
          <c:invertIfNegative val="0"/>
          <c:cat>
            <c:numRef>
              <c:f>'Birth-Death by Month'!$C$2:$C$25</c:f>
              <c:numCache>
                <c:formatCode>General</c:formatCode>
                <c:ptCount val="24"/>
                <c:pt idx="0">
                  <c:v>8.0</c:v>
                </c:pt>
                <c:pt idx="1">
                  <c:v>9.0</c:v>
                </c:pt>
                <c:pt idx="2">
                  <c:v>10.0</c:v>
                </c:pt>
                <c:pt idx="3">
                  <c:v>11.0</c:v>
                </c:pt>
                <c:pt idx="4">
                  <c:v>12.0</c:v>
                </c:pt>
                <c:pt idx="5">
                  <c:v>1.0</c:v>
                </c:pt>
                <c:pt idx="6">
                  <c:v>2.0</c:v>
                </c:pt>
                <c:pt idx="7">
                  <c:v>3.0</c:v>
                </c:pt>
                <c:pt idx="8">
                  <c:v>4.0</c:v>
                </c:pt>
                <c:pt idx="9">
                  <c:v>5.0</c:v>
                </c:pt>
                <c:pt idx="10">
                  <c:v>6.0</c:v>
                </c:pt>
                <c:pt idx="11">
                  <c:v>7.0</c:v>
                </c:pt>
                <c:pt idx="12">
                  <c:v>8.0</c:v>
                </c:pt>
                <c:pt idx="13">
                  <c:v>9.0</c:v>
                </c:pt>
                <c:pt idx="14">
                  <c:v>10.0</c:v>
                </c:pt>
                <c:pt idx="15">
                  <c:v>11.0</c:v>
                </c:pt>
                <c:pt idx="16">
                  <c:v>12.0</c:v>
                </c:pt>
                <c:pt idx="17">
                  <c:v>1.0</c:v>
                </c:pt>
                <c:pt idx="18">
                  <c:v>2.0</c:v>
                </c:pt>
                <c:pt idx="19">
                  <c:v>3.0</c:v>
                </c:pt>
                <c:pt idx="20">
                  <c:v>4.0</c:v>
                </c:pt>
                <c:pt idx="21">
                  <c:v>5.0</c:v>
                </c:pt>
                <c:pt idx="22">
                  <c:v>6.0</c:v>
                </c:pt>
                <c:pt idx="23">
                  <c:v>7.0</c:v>
                </c:pt>
              </c:numCache>
            </c:numRef>
          </c:cat>
          <c:val>
            <c:numRef>
              <c:f>'Birth-Death by Month'!$O$2:$O$25</c:f>
              <c:numCache>
                <c:formatCode>0.0%</c:formatCode>
                <c:ptCount val="24"/>
                <c:pt idx="0">
                  <c:v>0.00188320275945276</c:v>
                </c:pt>
                <c:pt idx="1">
                  <c:v>0.0074778842906603</c:v>
                </c:pt>
                <c:pt idx="2">
                  <c:v>0.0104753153494559</c:v>
                </c:pt>
                <c:pt idx="3">
                  <c:v>0.0118563307063879</c:v>
                </c:pt>
                <c:pt idx="4">
                  <c:v>0.0127116186263061</c:v>
                </c:pt>
                <c:pt idx="5">
                  <c:v>0.0141240206958956</c:v>
                </c:pt>
                <c:pt idx="6">
                  <c:v>0.0108919531280959</c:v>
                </c:pt>
                <c:pt idx="7">
                  <c:v>0.00988681448712694</c:v>
                </c:pt>
                <c:pt idx="8">
                  <c:v>0.0142888009373478</c:v>
                </c:pt>
                <c:pt idx="9">
                  <c:v>0.00765051121027679</c:v>
                </c:pt>
                <c:pt idx="10">
                  <c:v>0.00212644978254875</c:v>
                </c:pt>
                <c:pt idx="11">
                  <c:v>0.0</c:v>
                </c:pt>
                <c:pt idx="12">
                  <c:v>0.00188320275945276</c:v>
                </c:pt>
                <c:pt idx="13">
                  <c:v>0.0074778842906603</c:v>
                </c:pt>
                <c:pt idx="14">
                  <c:v>0.0104753153494559</c:v>
                </c:pt>
                <c:pt idx="15">
                  <c:v>0.0118563307063879</c:v>
                </c:pt>
                <c:pt idx="16">
                  <c:v>0.0127116186263061</c:v>
                </c:pt>
                <c:pt idx="17">
                  <c:v>0.0141240206958956</c:v>
                </c:pt>
                <c:pt idx="18">
                  <c:v>0.0108919531280959</c:v>
                </c:pt>
                <c:pt idx="19">
                  <c:v>0.00988681448712694</c:v>
                </c:pt>
                <c:pt idx="20">
                  <c:v>0.0142888009373478</c:v>
                </c:pt>
                <c:pt idx="21">
                  <c:v>0.00765051121027679</c:v>
                </c:pt>
                <c:pt idx="22">
                  <c:v>0.00212644978254875</c:v>
                </c:pt>
                <c:pt idx="23">
                  <c:v>0.0</c:v>
                </c:pt>
              </c:numCache>
            </c:numRef>
          </c:val>
        </c:ser>
        <c:dLbls>
          <c:showLegendKey val="0"/>
          <c:showVal val="0"/>
          <c:showCatName val="0"/>
          <c:showSerName val="0"/>
          <c:showPercent val="0"/>
          <c:showBubbleSize val="0"/>
        </c:dLbls>
        <c:gapWidth val="0"/>
        <c:axId val="2134478952"/>
        <c:axId val="2134167320"/>
      </c:barChart>
      <c:catAx>
        <c:axId val="2134478952"/>
        <c:scaling>
          <c:orientation val="minMax"/>
        </c:scaling>
        <c:delete val="0"/>
        <c:axPos val="b"/>
        <c:numFmt formatCode="General" sourceLinked="1"/>
        <c:majorTickMark val="out"/>
        <c:minorTickMark val="none"/>
        <c:tickLblPos val="nextTo"/>
        <c:crossAx val="2134167320"/>
        <c:crosses val="autoZero"/>
        <c:auto val="1"/>
        <c:lblAlgn val="ctr"/>
        <c:lblOffset val="100"/>
        <c:noMultiLvlLbl val="1"/>
      </c:catAx>
      <c:valAx>
        <c:axId val="2134167320"/>
        <c:scaling>
          <c:orientation val="minMax"/>
          <c:max val="0.03"/>
          <c:min val="0.0"/>
        </c:scaling>
        <c:delete val="0"/>
        <c:axPos val="l"/>
        <c:majorGridlines/>
        <c:numFmt formatCode="0.0%" sourceLinked="1"/>
        <c:majorTickMark val="out"/>
        <c:minorTickMark val="none"/>
        <c:tickLblPos val="nextTo"/>
        <c:crossAx val="2134478952"/>
        <c:crosses val="autoZero"/>
        <c:crossBetween val="between"/>
      </c:valAx>
    </c:plotArea>
    <c:plotVisOnly val="1"/>
    <c:dispBlanksAs val="gap"/>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v>Baseball Births</c:v>
          </c:tx>
          <c:spPr>
            <a:solidFill>
              <a:schemeClr val="accent2">
                <a:lumMod val="60000"/>
                <a:lumOff val="40000"/>
              </a:schemeClr>
            </a:solidFill>
            <a:ln>
              <a:noFill/>
            </a:ln>
          </c:spPr>
          <c:invertIfNegative val="0"/>
          <c:cat>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cat>
          <c:val>
            <c:numRef>
              <c:f>'Birth-Death by Month'!$H$2:$H$25</c:f>
              <c:numCache>
                <c:formatCode>0.0%</c:formatCode>
                <c:ptCount val="24"/>
                <c:pt idx="0">
                  <c:v>0.0960809079091722</c:v>
                </c:pt>
                <c:pt idx="1">
                  <c:v>0.0887289225492998</c:v>
                </c:pt>
                <c:pt idx="2">
                  <c:v>0.0923207321907642</c:v>
                </c:pt>
                <c:pt idx="3">
                  <c:v>0.0875690673525769</c:v>
                </c:pt>
                <c:pt idx="4">
                  <c:v>0.0816575473176668</c:v>
                </c:pt>
                <c:pt idx="5">
                  <c:v>0.0849687468308918</c:v>
                </c:pt>
                <c:pt idx="6">
                  <c:v>0.0820315286036213</c:v>
                </c:pt>
                <c:pt idx="7">
                  <c:v>0.0803106187021176</c:v>
                </c:pt>
                <c:pt idx="8">
                  <c:v>0.0782322330189578</c:v>
                </c:pt>
                <c:pt idx="9">
                  <c:v>0.0752035143681605</c:v>
                </c:pt>
                <c:pt idx="10">
                  <c:v>0.0737667905115747</c:v>
                </c:pt>
                <c:pt idx="11">
                  <c:v>0.0788514460352727</c:v>
                </c:pt>
                <c:pt idx="12">
                  <c:v>0.0960809079091722</c:v>
                </c:pt>
                <c:pt idx="13">
                  <c:v>0.0887289225492998</c:v>
                </c:pt>
                <c:pt idx="14">
                  <c:v>0.0923207321907642</c:v>
                </c:pt>
                <c:pt idx="15">
                  <c:v>0.0875690673525769</c:v>
                </c:pt>
                <c:pt idx="16">
                  <c:v>0.0816575473176668</c:v>
                </c:pt>
                <c:pt idx="17">
                  <c:v>0.0849687468308918</c:v>
                </c:pt>
                <c:pt idx="18">
                  <c:v>0.0820315286036213</c:v>
                </c:pt>
                <c:pt idx="19">
                  <c:v>0.0803106187021176</c:v>
                </c:pt>
                <c:pt idx="20">
                  <c:v>0.0782322330189578</c:v>
                </c:pt>
                <c:pt idx="21">
                  <c:v>0.0752035143681605</c:v>
                </c:pt>
                <c:pt idx="22">
                  <c:v>0.0737667905115747</c:v>
                </c:pt>
                <c:pt idx="23">
                  <c:v>0.0788514460352727</c:v>
                </c:pt>
              </c:numCache>
            </c:numRef>
          </c:val>
        </c:ser>
        <c:ser>
          <c:idx val="1"/>
          <c:order val="1"/>
          <c:tx>
            <c:v>US Births</c:v>
          </c:tx>
          <c:spPr>
            <a:noFill/>
            <a:ln w="25400">
              <a:solidFill>
                <a:schemeClr val="accent2">
                  <a:alpha val="50000"/>
                </a:schemeClr>
              </a:solidFill>
            </a:ln>
            <a:effectLst/>
          </c:spPr>
          <c:invertIfNegative val="0"/>
          <c:trendline>
            <c:name>US Smoothed</c:name>
            <c:spPr>
              <a:ln w="28575">
                <a:solidFill>
                  <a:schemeClr val="accent2">
                    <a:lumMod val="75000"/>
                  </a:schemeClr>
                </a:solidFill>
              </a:ln>
            </c:spPr>
            <c:trendlineType val="poly"/>
            <c:order val="6"/>
            <c:dispRSqr val="0"/>
            <c:dispEq val="0"/>
          </c:trendline>
          <c:cat>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cat>
          <c:val>
            <c:numRef>
              <c:f>'Birth-Death by Month'!$K$2:$K$25</c:f>
              <c:numCache>
                <c:formatCode>0.0%</c:formatCode>
                <c:ptCount val="24"/>
                <c:pt idx="0">
                  <c:v>0.0872026413616932</c:v>
                </c:pt>
                <c:pt idx="1">
                  <c:v>0.0877794306866519</c:v>
                </c:pt>
                <c:pt idx="2">
                  <c:v>0.0835147915352637</c:v>
                </c:pt>
                <c:pt idx="3">
                  <c:v>0.0810962850645624</c:v>
                </c:pt>
                <c:pt idx="4">
                  <c:v>0.0815603129499907</c:v>
                </c:pt>
                <c:pt idx="5">
                  <c:v>0.080025392833642</c:v>
                </c:pt>
                <c:pt idx="6">
                  <c:v>0.0819505647710554</c:v>
                </c:pt>
                <c:pt idx="7">
                  <c:v>0.081990502175718</c:v>
                </c:pt>
                <c:pt idx="8">
                  <c:v>0.0812775554813398</c:v>
                </c:pt>
                <c:pt idx="9">
                  <c:v>0.0828721111473184</c:v>
                </c:pt>
                <c:pt idx="10">
                  <c:v>0.0842096525125776</c:v>
                </c:pt>
                <c:pt idx="11">
                  <c:v>0.0864313071210105</c:v>
                </c:pt>
                <c:pt idx="12">
                  <c:v>0.0872026413616932</c:v>
                </c:pt>
                <c:pt idx="13">
                  <c:v>0.0877794306866519</c:v>
                </c:pt>
                <c:pt idx="14">
                  <c:v>0.0835147915352637</c:v>
                </c:pt>
                <c:pt idx="15">
                  <c:v>0.0810962850645624</c:v>
                </c:pt>
                <c:pt idx="16">
                  <c:v>0.0815603129499907</c:v>
                </c:pt>
                <c:pt idx="17">
                  <c:v>0.080025392833642</c:v>
                </c:pt>
                <c:pt idx="18">
                  <c:v>0.0819505647710554</c:v>
                </c:pt>
                <c:pt idx="19">
                  <c:v>0.081990502175718</c:v>
                </c:pt>
                <c:pt idx="20">
                  <c:v>0.0812775554813398</c:v>
                </c:pt>
                <c:pt idx="21">
                  <c:v>0.0828721111473184</c:v>
                </c:pt>
                <c:pt idx="22">
                  <c:v>0.0842096525125776</c:v>
                </c:pt>
                <c:pt idx="23">
                  <c:v>0.0864313071210105</c:v>
                </c:pt>
              </c:numCache>
            </c:numRef>
          </c:val>
        </c:ser>
        <c:dLbls>
          <c:showLegendKey val="0"/>
          <c:showVal val="0"/>
          <c:showCatName val="0"/>
          <c:showSerName val="0"/>
          <c:showPercent val="0"/>
          <c:showBubbleSize val="0"/>
        </c:dLbls>
        <c:gapWidth val="0"/>
        <c:overlap val="100"/>
        <c:axId val="2139110072"/>
        <c:axId val="2139108008"/>
      </c:barChart>
      <c:dateAx>
        <c:axId val="2139110072"/>
        <c:scaling>
          <c:orientation val="minMax"/>
          <c:max val="28307.0"/>
        </c:scaling>
        <c:delete val="0"/>
        <c:axPos val="b"/>
        <c:numFmt formatCode="mmm" sourceLinked="1"/>
        <c:majorTickMark val="out"/>
        <c:minorTickMark val="none"/>
        <c:tickLblPos val="nextTo"/>
        <c:crossAx val="2139108008"/>
        <c:crosses val="autoZero"/>
        <c:auto val="1"/>
        <c:lblOffset val="100"/>
        <c:baseTimeUnit val="months"/>
        <c:majorUnit val="2.0"/>
        <c:majorTimeUnit val="months"/>
      </c:dateAx>
      <c:valAx>
        <c:axId val="2139108008"/>
        <c:scaling>
          <c:orientation val="minMax"/>
          <c:max val="0.1"/>
          <c:min val="0.07"/>
        </c:scaling>
        <c:delete val="0"/>
        <c:axPos val="l"/>
        <c:numFmt formatCode="0%" sourceLinked="0"/>
        <c:majorTickMark val="out"/>
        <c:minorTickMark val="none"/>
        <c:tickLblPos val="nextTo"/>
        <c:crossAx val="2139110072"/>
        <c:crosses val="autoZero"/>
        <c:crossBetween val="between"/>
        <c:majorUnit val="0.01"/>
      </c:valAx>
    </c:plotArea>
    <c:legend>
      <c:legendPos val="r"/>
      <c:layout>
        <c:manualLayout>
          <c:xMode val="edge"/>
          <c:yMode val="edge"/>
          <c:x val="0.720224555263925"/>
          <c:y val="0.0183467254306522"/>
          <c:w val="0.279775444736075"/>
          <c:h val="0.255093923839725"/>
        </c:manualLayout>
      </c:layout>
      <c:overlay val="1"/>
      <c:txPr>
        <a:bodyPr/>
        <a:lstStyle/>
        <a:p>
          <a:pPr>
            <a:defRPr sz="1300"/>
          </a:pPr>
          <a:endParaRPr lang="en-US"/>
        </a:p>
      </c:txPr>
    </c:legend>
    <c:plotVisOnly val="1"/>
    <c:dispBlanksAs val="gap"/>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1"/>
          <c:order val="0"/>
          <c:tx>
            <c:strRef>
              <c:f>'Birth-Death by Month'!$N$1</c:f>
              <c:strCache>
                <c:ptCount val="1"/>
                <c:pt idx="0">
                  <c:v>bb deaths adj%/mo</c:v>
                </c:pt>
              </c:strCache>
            </c:strRef>
          </c:tx>
          <c:spPr>
            <a:solidFill>
              <a:schemeClr val="tx2">
                <a:lumMod val="60000"/>
                <a:lumOff val="40000"/>
              </a:schemeClr>
            </a:solidFill>
            <a:effectLst/>
          </c:spPr>
          <c:invertIfNegative val="0"/>
          <c:cat>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cat>
          <c:val>
            <c:numRef>
              <c:f>'Birth-Death by Month'!$N$2:$N$25</c:f>
              <c:numCache>
                <c:formatCode>0.0%</c:formatCode>
                <c:ptCount val="24"/>
                <c:pt idx="0">
                  <c:v>0.0766228122752338</c:v>
                </c:pt>
                <c:pt idx="1">
                  <c:v>0.0822174938064413</c:v>
                </c:pt>
                <c:pt idx="2">
                  <c:v>0.0852149248652369</c:v>
                </c:pt>
                <c:pt idx="3">
                  <c:v>0.0865959402221689</c:v>
                </c:pt>
                <c:pt idx="4">
                  <c:v>0.087451228142087</c:v>
                </c:pt>
                <c:pt idx="5">
                  <c:v>0.0888636302116766</c:v>
                </c:pt>
                <c:pt idx="6">
                  <c:v>0.0856315626438769</c:v>
                </c:pt>
                <c:pt idx="7">
                  <c:v>0.0846264240029079</c:v>
                </c:pt>
                <c:pt idx="8">
                  <c:v>0.0890284104531287</c:v>
                </c:pt>
                <c:pt idx="9">
                  <c:v>0.0823901207260578</c:v>
                </c:pt>
                <c:pt idx="10">
                  <c:v>0.0768660592983297</c:v>
                </c:pt>
                <c:pt idx="11">
                  <c:v>0.074739609515781</c:v>
                </c:pt>
                <c:pt idx="12">
                  <c:v>0.0766228122752338</c:v>
                </c:pt>
                <c:pt idx="13">
                  <c:v>0.0822174938064413</c:v>
                </c:pt>
                <c:pt idx="14">
                  <c:v>0.0852149248652369</c:v>
                </c:pt>
                <c:pt idx="15">
                  <c:v>0.0865959402221689</c:v>
                </c:pt>
                <c:pt idx="16">
                  <c:v>0.087451228142087</c:v>
                </c:pt>
                <c:pt idx="17">
                  <c:v>0.0888636302116766</c:v>
                </c:pt>
                <c:pt idx="18">
                  <c:v>0.0856315626438769</c:v>
                </c:pt>
                <c:pt idx="19">
                  <c:v>0.0846264240029079</c:v>
                </c:pt>
                <c:pt idx="20">
                  <c:v>0.0890284104531287</c:v>
                </c:pt>
                <c:pt idx="21">
                  <c:v>0.0823901207260578</c:v>
                </c:pt>
                <c:pt idx="22">
                  <c:v>0.0768660592983297</c:v>
                </c:pt>
                <c:pt idx="23">
                  <c:v>0.074739609515781</c:v>
                </c:pt>
              </c:numCache>
            </c:numRef>
          </c:val>
        </c:ser>
        <c:ser>
          <c:idx val="0"/>
          <c:order val="1"/>
          <c:tx>
            <c:strRef>
              <c:f>'Birth-Death by Month'!$Q$1</c:f>
              <c:strCache>
                <c:ptCount val="1"/>
                <c:pt idx="0">
                  <c:v>US Deaths</c:v>
                </c:pt>
              </c:strCache>
            </c:strRef>
          </c:tx>
          <c:spPr>
            <a:noFill/>
            <a:ln w="25400">
              <a:solidFill>
                <a:schemeClr val="accent1">
                  <a:lumMod val="75000"/>
                  <a:alpha val="50000"/>
                </a:schemeClr>
              </a:solidFill>
            </a:ln>
            <a:effectLst/>
          </c:spPr>
          <c:invertIfNegative val="0"/>
          <c:trendline>
            <c:name>US Smoothed</c:name>
            <c:spPr>
              <a:ln w="31750">
                <a:solidFill>
                  <a:schemeClr val="accent1">
                    <a:lumMod val="75000"/>
                  </a:schemeClr>
                </a:solidFill>
              </a:ln>
            </c:spPr>
            <c:trendlineType val="poly"/>
            <c:order val="6"/>
            <c:dispRSqr val="0"/>
            <c:dispEq val="0"/>
          </c:trendline>
          <c:cat>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cat>
          <c:val>
            <c:numRef>
              <c:f>'Birth-Death by Month'!$Q$2:$Q$25</c:f>
              <c:numCache>
                <c:formatCode>0.0%</c:formatCode>
                <c:ptCount val="24"/>
                <c:pt idx="0">
                  <c:v>0.0766284863868994</c:v>
                </c:pt>
                <c:pt idx="1">
                  <c:v>0.0777117752226985</c:v>
                </c:pt>
                <c:pt idx="2">
                  <c:v>0.0809798973221665</c:v>
                </c:pt>
                <c:pt idx="3">
                  <c:v>0.0834971321899469</c:v>
                </c:pt>
                <c:pt idx="4">
                  <c:v>0.0895825171201107</c:v>
                </c:pt>
                <c:pt idx="5">
                  <c:v>0.0944757442235999</c:v>
                </c:pt>
                <c:pt idx="6">
                  <c:v>0.0909462689090777</c:v>
                </c:pt>
                <c:pt idx="7">
                  <c:v>0.0877252315720411</c:v>
                </c:pt>
                <c:pt idx="8">
                  <c:v>0.0831207952998125</c:v>
                </c:pt>
                <c:pt idx="9">
                  <c:v>0.0799978134427504</c:v>
                </c:pt>
                <c:pt idx="10">
                  <c:v>0.0782265963829406</c:v>
                </c:pt>
                <c:pt idx="11">
                  <c:v>0.0774354367213546</c:v>
                </c:pt>
                <c:pt idx="12">
                  <c:v>0.0766284863868994</c:v>
                </c:pt>
                <c:pt idx="13">
                  <c:v>0.0777117752226985</c:v>
                </c:pt>
                <c:pt idx="14">
                  <c:v>0.0809798973221665</c:v>
                </c:pt>
                <c:pt idx="15">
                  <c:v>0.0834971321899469</c:v>
                </c:pt>
                <c:pt idx="16">
                  <c:v>0.0895825171201107</c:v>
                </c:pt>
                <c:pt idx="17">
                  <c:v>0.0944757442235999</c:v>
                </c:pt>
                <c:pt idx="18">
                  <c:v>0.0909462689090777</c:v>
                </c:pt>
                <c:pt idx="19">
                  <c:v>0.0877252315720411</c:v>
                </c:pt>
                <c:pt idx="20">
                  <c:v>0.0831207952998125</c:v>
                </c:pt>
                <c:pt idx="21">
                  <c:v>0.0799978134427504</c:v>
                </c:pt>
                <c:pt idx="22">
                  <c:v>0.0782265963829406</c:v>
                </c:pt>
                <c:pt idx="23">
                  <c:v>0.0774354367213546</c:v>
                </c:pt>
              </c:numCache>
            </c:numRef>
          </c:val>
        </c:ser>
        <c:dLbls>
          <c:showLegendKey val="0"/>
          <c:showVal val="0"/>
          <c:showCatName val="0"/>
          <c:showSerName val="0"/>
          <c:showPercent val="0"/>
          <c:showBubbleSize val="0"/>
        </c:dLbls>
        <c:gapWidth val="0"/>
        <c:overlap val="100"/>
        <c:axId val="2134842552"/>
        <c:axId val="2134845592"/>
      </c:barChart>
      <c:dateAx>
        <c:axId val="2134842552"/>
        <c:scaling>
          <c:orientation val="minMax"/>
        </c:scaling>
        <c:delete val="0"/>
        <c:axPos val="b"/>
        <c:numFmt formatCode="mmm" sourceLinked="1"/>
        <c:majorTickMark val="out"/>
        <c:minorTickMark val="none"/>
        <c:tickLblPos val="nextTo"/>
        <c:crossAx val="2134845592"/>
        <c:crosses val="autoZero"/>
        <c:auto val="1"/>
        <c:lblOffset val="100"/>
        <c:baseTimeUnit val="months"/>
        <c:majorUnit val="2.0"/>
        <c:majorTimeUnit val="months"/>
      </c:dateAx>
      <c:valAx>
        <c:axId val="2134845592"/>
        <c:scaling>
          <c:orientation val="minMax"/>
          <c:max val="0.1"/>
          <c:min val="0.07"/>
        </c:scaling>
        <c:delete val="0"/>
        <c:axPos val="l"/>
        <c:numFmt formatCode="0%" sourceLinked="0"/>
        <c:majorTickMark val="out"/>
        <c:minorTickMark val="none"/>
        <c:tickLblPos val="nextTo"/>
        <c:crossAx val="2134842552"/>
        <c:crosses val="autoZero"/>
        <c:crossBetween val="between"/>
        <c:majorUnit val="0.01"/>
      </c:valAx>
    </c:plotArea>
    <c:legend>
      <c:legendPos val="r"/>
      <c:layout>
        <c:manualLayout>
          <c:xMode val="edge"/>
          <c:yMode val="edge"/>
          <c:x val="0.750725644588544"/>
          <c:y val="0.031998602563758"/>
          <c:w val="0.249274355411456"/>
          <c:h val="0.255093923839725"/>
        </c:manualLayout>
      </c:layout>
      <c:overlay val="1"/>
      <c:txPr>
        <a:bodyPr/>
        <a:lstStyle/>
        <a:p>
          <a:pPr>
            <a:defRPr sz="1300"/>
          </a:pPr>
          <a:endParaRPr lang="en-US"/>
        </a:p>
      </c:txPr>
    </c:legend>
    <c:plotVisOnly val="1"/>
    <c:dispBlanksAs val="gap"/>
    <c:showDLblsOverMax val="0"/>
  </c:chart>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c:spPr>
          <c:invertIfNegative val="0"/>
          <c:cat>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cat>
          <c:val>
            <c:numRef>
              <c:f>'Birth-Death by Month'!$I$2:$I$25</c:f>
              <c:numCache>
                <c:formatCode>0.0%</c:formatCode>
                <c:ptCount val="24"/>
                <c:pt idx="0">
                  <c:v>0.0223141173975975</c:v>
                </c:pt>
                <c:pt idx="1">
                  <c:v>0.0149621320377251</c:v>
                </c:pt>
                <c:pt idx="2">
                  <c:v>0.0185539416791894</c:v>
                </c:pt>
                <c:pt idx="3">
                  <c:v>0.0138022768410022</c:v>
                </c:pt>
                <c:pt idx="4">
                  <c:v>0.00789075680609206</c:v>
                </c:pt>
                <c:pt idx="5">
                  <c:v>0.011201956319317</c:v>
                </c:pt>
                <c:pt idx="6">
                  <c:v>0.00826473809204653</c:v>
                </c:pt>
                <c:pt idx="7">
                  <c:v>0.00654382819054291</c:v>
                </c:pt>
                <c:pt idx="8">
                  <c:v>0.00446544250738307</c:v>
                </c:pt>
                <c:pt idx="9">
                  <c:v>0.00143672385658575</c:v>
                </c:pt>
                <c:pt idx="10">
                  <c:v>0.0</c:v>
                </c:pt>
                <c:pt idx="11">
                  <c:v>0.00508465552369801</c:v>
                </c:pt>
                <c:pt idx="12">
                  <c:v>0.0223141173975975</c:v>
                </c:pt>
                <c:pt idx="13">
                  <c:v>0.0149621320377251</c:v>
                </c:pt>
                <c:pt idx="14">
                  <c:v>0.0185539416791894</c:v>
                </c:pt>
                <c:pt idx="15">
                  <c:v>0.0138022768410022</c:v>
                </c:pt>
                <c:pt idx="16">
                  <c:v>0.00789075680609206</c:v>
                </c:pt>
                <c:pt idx="17">
                  <c:v>0.011201956319317</c:v>
                </c:pt>
                <c:pt idx="18">
                  <c:v>0.00826473809204653</c:v>
                </c:pt>
                <c:pt idx="19">
                  <c:v>0.00654382819054291</c:v>
                </c:pt>
                <c:pt idx="20">
                  <c:v>0.00446544250738307</c:v>
                </c:pt>
                <c:pt idx="21">
                  <c:v>0.00143672385658575</c:v>
                </c:pt>
                <c:pt idx="22">
                  <c:v>0.0</c:v>
                </c:pt>
                <c:pt idx="23">
                  <c:v>0.00508465552369801</c:v>
                </c:pt>
              </c:numCache>
            </c:numRef>
          </c:val>
        </c:ser>
        <c:dLbls>
          <c:showLegendKey val="0"/>
          <c:showVal val="0"/>
          <c:showCatName val="0"/>
          <c:showSerName val="0"/>
          <c:showPercent val="0"/>
          <c:showBubbleSize val="0"/>
        </c:dLbls>
        <c:gapWidth val="0"/>
        <c:axId val="2134821288"/>
        <c:axId val="2134817304"/>
      </c:barChart>
      <c:dateAx>
        <c:axId val="2134821288"/>
        <c:scaling>
          <c:orientation val="minMax"/>
        </c:scaling>
        <c:delete val="0"/>
        <c:axPos val="b"/>
        <c:numFmt formatCode="mmm" sourceLinked="1"/>
        <c:majorTickMark val="out"/>
        <c:minorTickMark val="none"/>
        <c:tickLblPos val="nextTo"/>
        <c:crossAx val="2134817304"/>
        <c:crosses val="autoZero"/>
        <c:auto val="1"/>
        <c:lblOffset val="100"/>
        <c:baseTimeUnit val="months"/>
      </c:dateAx>
      <c:valAx>
        <c:axId val="2134817304"/>
        <c:scaling>
          <c:orientation val="minMax"/>
          <c:max val="0.03"/>
          <c:min val="0.0"/>
        </c:scaling>
        <c:delete val="0"/>
        <c:axPos val="l"/>
        <c:majorGridlines/>
        <c:numFmt formatCode="0.0%" sourceLinked="1"/>
        <c:majorTickMark val="out"/>
        <c:minorTickMark val="none"/>
        <c:tickLblPos val="nextTo"/>
        <c:crossAx val="2134821288"/>
        <c:crosses val="autoZero"/>
        <c:crossBetween val="between"/>
      </c:valAx>
    </c:plotArea>
    <c:plotVisOnly val="1"/>
    <c:dispBlanksAs val="gap"/>
    <c:showDLblsOverMax val="0"/>
  </c:chart>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a:effectLst/>
          </c:spPr>
          <c:marker>
            <c:symbol val="square"/>
            <c:size val="11"/>
            <c:spPr>
              <a:noFill/>
              <a:ln>
                <a:solidFill>
                  <a:schemeClr val="accent3">
                    <a:lumMod val="75000"/>
                  </a:schemeClr>
                </a:solidFill>
              </a:ln>
              <a:effectLst/>
            </c:spPr>
          </c:marker>
          <c:trendline>
            <c:spPr>
              <a:ln w="28575">
                <a:solidFill>
                  <a:schemeClr val="accent3">
                    <a:lumMod val="50000"/>
                  </a:schemeClr>
                </a:solidFill>
              </a:ln>
            </c:spPr>
            <c:trendlineType val="poly"/>
            <c:order val="2"/>
            <c:dispRSqr val="0"/>
            <c:dispEq val="0"/>
          </c:trendline>
          <c:xVal>
            <c:numRef>
              <c:f>'Birth-Death by Month'!$A$2:$A$13</c:f>
              <c:numCache>
                <c:formatCode>0</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xVal>
          <c:yVal>
            <c:numRef>
              <c:f>'Birth-Death by Month'!$I$2:$I$13</c:f>
              <c:numCache>
                <c:formatCode>0.0%</c:formatCode>
                <c:ptCount val="12"/>
                <c:pt idx="0">
                  <c:v>0.0223141173975975</c:v>
                </c:pt>
                <c:pt idx="1">
                  <c:v>0.0149621320377251</c:v>
                </c:pt>
                <c:pt idx="2">
                  <c:v>0.0185539416791894</c:v>
                </c:pt>
                <c:pt idx="3">
                  <c:v>0.0138022768410022</c:v>
                </c:pt>
                <c:pt idx="4">
                  <c:v>0.00789075680609206</c:v>
                </c:pt>
                <c:pt idx="5">
                  <c:v>0.011201956319317</c:v>
                </c:pt>
                <c:pt idx="6">
                  <c:v>0.00826473809204653</c:v>
                </c:pt>
                <c:pt idx="7">
                  <c:v>0.00654382819054291</c:v>
                </c:pt>
                <c:pt idx="8">
                  <c:v>0.00446544250738307</c:v>
                </c:pt>
                <c:pt idx="9">
                  <c:v>0.00143672385658575</c:v>
                </c:pt>
                <c:pt idx="10">
                  <c:v>0.0</c:v>
                </c:pt>
                <c:pt idx="11">
                  <c:v>0.00508465552369801</c:v>
                </c:pt>
              </c:numCache>
            </c:numRef>
          </c:yVal>
          <c:smooth val="0"/>
        </c:ser>
        <c:ser>
          <c:idx val="2"/>
          <c:order val="1"/>
          <c:spPr>
            <a:ln w="47625">
              <a:noFill/>
            </a:ln>
            <a:effectLst/>
          </c:spPr>
          <c:marker>
            <c:symbol val="circle"/>
            <c:size val="11"/>
            <c:spPr>
              <a:noFill/>
              <a:ln>
                <a:solidFill>
                  <a:schemeClr val="accent5">
                    <a:lumMod val="75000"/>
                  </a:schemeClr>
                </a:solidFill>
              </a:ln>
              <a:effectLst/>
            </c:spPr>
          </c:marker>
          <c:trendline>
            <c:spPr>
              <a:ln w="15875">
                <a:solidFill>
                  <a:schemeClr val="accent5">
                    <a:lumMod val="75000"/>
                  </a:schemeClr>
                </a:solidFill>
              </a:ln>
            </c:spPr>
            <c:trendlineType val="poly"/>
            <c:order val="2"/>
            <c:dispRSqr val="0"/>
            <c:dispEq val="0"/>
          </c:trendline>
          <c:xVal>
            <c:numRef>
              <c:f>'Birth-Death by Month'!$A$2:$A$13</c:f>
              <c:numCache>
                <c:formatCode>0</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xVal>
          <c:yVal>
            <c:numRef>
              <c:f>'Birth-Death by Month'!$O$2:$O$13</c:f>
              <c:numCache>
                <c:formatCode>0.0%</c:formatCode>
                <c:ptCount val="12"/>
                <c:pt idx="0">
                  <c:v>0.00188320275945276</c:v>
                </c:pt>
                <c:pt idx="1">
                  <c:v>0.0074778842906603</c:v>
                </c:pt>
                <c:pt idx="2">
                  <c:v>0.0104753153494559</c:v>
                </c:pt>
                <c:pt idx="3">
                  <c:v>0.0118563307063879</c:v>
                </c:pt>
                <c:pt idx="4">
                  <c:v>0.0127116186263061</c:v>
                </c:pt>
                <c:pt idx="5">
                  <c:v>0.0141240206958956</c:v>
                </c:pt>
                <c:pt idx="6">
                  <c:v>0.0108919531280959</c:v>
                </c:pt>
                <c:pt idx="7">
                  <c:v>0.00988681448712694</c:v>
                </c:pt>
                <c:pt idx="8">
                  <c:v>0.0142888009373478</c:v>
                </c:pt>
                <c:pt idx="9">
                  <c:v>0.00765051121027679</c:v>
                </c:pt>
                <c:pt idx="10">
                  <c:v>0.00212644978254875</c:v>
                </c:pt>
                <c:pt idx="11">
                  <c:v>0.0</c:v>
                </c:pt>
              </c:numCache>
            </c:numRef>
          </c:yVal>
          <c:smooth val="0"/>
        </c:ser>
        <c:ser>
          <c:idx val="1"/>
          <c:order val="2"/>
          <c:spPr>
            <a:ln w="47625">
              <a:noFill/>
            </a:ln>
          </c:spPr>
          <c:marker>
            <c:symbol val="diamond"/>
            <c:size val="11"/>
            <c:spPr>
              <a:noFill/>
              <a:ln>
                <a:solidFill>
                  <a:schemeClr val="accent4">
                    <a:lumMod val="75000"/>
                  </a:schemeClr>
                </a:solidFill>
              </a:ln>
            </c:spPr>
          </c:marker>
          <c:trendline>
            <c:trendlineType val="poly"/>
            <c:order val="2"/>
            <c:dispRSqr val="0"/>
            <c:dispEq val="0"/>
          </c:trendline>
          <c:xVal>
            <c:numRef>
              <c:f>'Birth-Death by Month'!$A$2:$A$13</c:f>
              <c:numCache>
                <c:formatCode>0</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xVal>
          <c:yVal>
            <c:numRef>
              <c:f>'Birth-Death by Month'!$L$2:$L$13</c:f>
              <c:numCache>
                <c:formatCode>0.0%</c:formatCode>
                <c:ptCount val="12"/>
                <c:pt idx="0">
                  <c:v>0.00717724852805122</c:v>
                </c:pt>
                <c:pt idx="1">
                  <c:v>0.00775403785300989</c:v>
                </c:pt>
                <c:pt idx="2">
                  <c:v>0.00348939870162174</c:v>
                </c:pt>
                <c:pt idx="3">
                  <c:v>0.00107089223092043</c:v>
                </c:pt>
                <c:pt idx="4">
                  <c:v>0.00153492011634868</c:v>
                </c:pt>
                <c:pt idx="5">
                  <c:v>0.0</c:v>
                </c:pt>
                <c:pt idx="6">
                  <c:v>0.00192517193741344</c:v>
                </c:pt>
                <c:pt idx="7">
                  <c:v>0.00196510934207598</c:v>
                </c:pt>
                <c:pt idx="8">
                  <c:v>0.00125216264769783</c:v>
                </c:pt>
                <c:pt idx="9">
                  <c:v>0.00284671831367637</c:v>
                </c:pt>
                <c:pt idx="10">
                  <c:v>0.00418425967893557</c:v>
                </c:pt>
                <c:pt idx="11">
                  <c:v>0.00640591428736853</c:v>
                </c:pt>
              </c:numCache>
            </c:numRef>
          </c:yVal>
          <c:smooth val="0"/>
        </c:ser>
        <c:ser>
          <c:idx val="3"/>
          <c:order val="3"/>
          <c:spPr>
            <a:ln w="47625">
              <a:noFill/>
            </a:ln>
          </c:spPr>
          <c:marker>
            <c:symbol val="triangle"/>
            <c:size val="11"/>
            <c:spPr>
              <a:noFill/>
              <a:ln>
                <a:solidFill>
                  <a:schemeClr val="accent6">
                    <a:lumMod val="50000"/>
                  </a:schemeClr>
                </a:solidFill>
              </a:ln>
            </c:spPr>
          </c:marker>
          <c:trendline>
            <c:spPr>
              <a:ln>
                <a:solidFill>
                  <a:schemeClr val="accent6">
                    <a:lumMod val="50000"/>
                  </a:schemeClr>
                </a:solidFill>
              </a:ln>
            </c:spPr>
            <c:trendlineType val="poly"/>
            <c:order val="2"/>
            <c:dispRSqr val="0"/>
            <c:dispEq val="0"/>
          </c:trendline>
          <c:xVal>
            <c:numRef>
              <c:f>'Birth-Death by Month'!$A$2:$A$13</c:f>
              <c:numCache>
                <c:formatCode>0</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xVal>
          <c:yVal>
            <c:numRef>
              <c:f>'Birth-Death by Month'!$R$2:$R$13</c:f>
              <c:numCache>
                <c:formatCode>0.0%</c:formatCode>
                <c:ptCount val="12"/>
                <c:pt idx="0">
                  <c:v>0.0</c:v>
                </c:pt>
                <c:pt idx="1">
                  <c:v>0.00108328883579907</c:v>
                </c:pt>
                <c:pt idx="2">
                  <c:v>0.00435141093526711</c:v>
                </c:pt>
                <c:pt idx="3">
                  <c:v>0.00686864580304748</c:v>
                </c:pt>
                <c:pt idx="4">
                  <c:v>0.0129540307332113</c:v>
                </c:pt>
                <c:pt idx="5">
                  <c:v>0.0178472578367005</c:v>
                </c:pt>
                <c:pt idx="6">
                  <c:v>0.0143177825221783</c:v>
                </c:pt>
                <c:pt idx="7">
                  <c:v>0.0110967451851417</c:v>
                </c:pt>
                <c:pt idx="8">
                  <c:v>0.00649230891291312</c:v>
                </c:pt>
                <c:pt idx="9">
                  <c:v>0.00336932705585095</c:v>
                </c:pt>
                <c:pt idx="10">
                  <c:v>0.00159810999604118</c:v>
                </c:pt>
                <c:pt idx="11">
                  <c:v>0.000806950334455172</c:v>
                </c:pt>
              </c:numCache>
            </c:numRef>
          </c:yVal>
          <c:smooth val="0"/>
        </c:ser>
        <c:ser>
          <c:idx val="4"/>
          <c:order val="4"/>
          <c:spPr>
            <a:ln w="47625">
              <a:noFill/>
            </a:ln>
          </c:spPr>
          <c:xVal>
            <c:numRef>
              <c:f>'Birth-Death by Month'!$A$2:$A$13</c:f>
              <c:numCache>
                <c:formatCode>0</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xVal>
          <c:yVal>
            <c:numRef>
              <c:f>'Birth-Death by Month'!$Q$2:$Q$13</c:f>
              <c:numCache>
                <c:formatCode>0.0%</c:formatCode>
                <c:ptCount val="12"/>
                <c:pt idx="0">
                  <c:v>0.0766284863868994</c:v>
                </c:pt>
                <c:pt idx="1">
                  <c:v>0.0777117752226985</c:v>
                </c:pt>
                <c:pt idx="2">
                  <c:v>0.0809798973221665</c:v>
                </c:pt>
                <c:pt idx="3">
                  <c:v>0.0834971321899469</c:v>
                </c:pt>
                <c:pt idx="4">
                  <c:v>0.0895825171201107</c:v>
                </c:pt>
                <c:pt idx="5">
                  <c:v>0.0944757442235999</c:v>
                </c:pt>
                <c:pt idx="6">
                  <c:v>0.0909462689090777</c:v>
                </c:pt>
                <c:pt idx="7">
                  <c:v>0.0877252315720411</c:v>
                </c:pt>
                <c:pt idx="8">
                  <c:v>0.0831207952998125</c:v>
                </c:pt>
                <c:pt idx="9">
                  <c:v>0.0799978134427504</c:v>
                </c:pt>
                <c:pt idx="10">
                  <c:v>0.0782265963829406</c:v>
                </c:pt>
                <c:pt idx="11">
                  <c:v>0.0774354367213546</c:v>
                </c:pt>
              </c:numCache>
            </c:numRef>
          </c:yVal>
          <c:smooth val="0"/>
        </c:ser>
        <c:dLbls>
          <c:showLegendKey val="0"/>
          <c:showVal val="0"/>
          <c:showCatName val="0"/>
          <c:showSerName val="0"/>
          <c:showPercent val="0"/>
          <c:showBubbleSize val="0"/>
        </c:dLbls>
        <c:axId val="2134722296"/>
        <c:axId val="2134719864"/>
      </c:scatterChart>
      <c:valAx>
        <c:axId val="2134722296"/>
        <c:scaling>
          <c:orientation val="minMax"/>
          <c:max val="12.0"/>
          <c:min val="1.0"/>
        </c:scaling>
        <c:delete val="0"/>
        <c:axPos val="b"/>
        <c:numFmt formatCode="0" sourceLinked="1"/>
        <c:majorTickMark val="out"/>
        <c:minorTickMark val="none"/>
        <c:tickLblPos val="nextTo"/>
        <c:crossAx val="2134719864"/>
        <c:crosses val="autoZero"/>
        <c:crossBetween val="midCat"/>
        <c:majorUnit val="1.0"/>
        <c:minorUnit val="1.0"/>
      </c:valAx>
      <c:valAx>
        <c:axId val="2134719864"/>
        <c:scaling>
          <c:orientation val="minMax"/>
          <c:max val="0.03"/>
          <c:min val="0.0"/>
        </c:scaling>
        <c:delete val="0"/>
        <c:axPos val="l"/>
        <c:numFmt formatCode="0.0%" sourceLinked="1"/>
        <c:majorTickMark val="out"/>
        <c:minorTickMark val="none"/>
        <c:tickLblPos val="nextTo"/>
        <c:crossAx val="2134722296"/>
        <c:crosses val="autoZero"/>
        <c:crossBetween val="midCat"/>
      </c:valAx>
    </c:plotArea>
    <c:plotVisOnly val="1"/>
    <c:dispBlanksAs val="gap"/>
    <c:showDLblsOverMax val="0"/>
  </c:chart>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10254006078188"/>
          <c:y val="0.0445205479452055"/>
          <c:w val="0.848079327255146"/>
          <c:h val="0.848128033653328"/>
        </c:manualLayout>
      </c:layout>
      <c:scatterChart>
        <c:scatterStyle val="smoothMarker"/>
        <c:varyColors val="0"/>
        <c:ser>
          <c:idx val="0"/>
          <c:order val="0"/>
          <c:spPr>
            <a:ln>
              <a:noFill/>
            </a:ln>
            <a:effectLst/>
          </c:spPr>
          <c:marker>
            <c:symbol val="dash"/>
            <c:size val="15"/>
            <c:spPr>
              <a:solidFill>
                <a:schemeClr val="accent1">
                  <a:lumMod val="75000"/>
                </a:schemeClr>
              </a:solidFill>
              <a:effectLst/>
            </c:spPr>
          </c:marker>
          <c:trendline>
            <c:spPr>
              <a:ln w="31750">
                <a:solidFill>
                  <a:schemeClr val="accent1">
                    <a:lumMod val="75000"/>
                  </a:schemeClr>
                </a:solidFill>
              </a:ln>
            </c:spPr>
            <c:trendlineType val="poly"/>
            <c:order val="6"/>
            <c:dispRSqr val="0"/>
            <c:dispEq val="0"/>
          </c:trendline>
          <c:xVal>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xVal>
          <c:yVal>
            <c:numRef>
              <c:f>'Birth-Death by Month'!$K$2:$K$25</c:f>
              <c:numCache>
                <c:formatCode>0.0%</c:formatCode>
                <c:ptCount val="24"/>
                <c:pt idx="0">
                  <c:v>0.0872026413616932</c:v>
                </c:pt>
                <c:pt idx="1">
                  <c:v>0.0877794306866519</c:v>
                </c:pt>
                <c:pt idx="2">
                  <c:v>0.0835147915352637</c:v>
                </c:pt>
                <c:pt idx="3">
                  <c:v>0.0810962850645624</c:v>
                </c:pt>
                <c:pt idx="4">
                  <c:v>0.0815603129499907</c:v>
                </c:pt>
                <c:pt idx="5">
                  <c:v>0.080025392833642</c:v>
                </c:pt>
                <c:pt idx="6">
                  <c:v>0.0819505647710554</c:v>
                </c:pt>
                <c:pt idx="7">
                  <c:v>0.081990502175718</c:v>
                </c:pt>
                <c:pt idx="8">
                  <c:v>0.0812775554813398</c:v>
                </c:pt>
                <c:pt idx="9">
                  <c:v>0.0828721111473184</c:v>
                </c:pt>
                <c:pt idx="10">
                  <c:v>0.0842096525125776</c:v>
                </c:pt>
                <c:pt idx="11">
                  <c:v>0.0864313071210105</c:v>
                </c:pt>
                <c:pt idx="12">
                  <c:v>0.0872026413616932</c:v>
                </c:pt>
                <c:pt idx="13">
                  <c:v>0.0877794306866519</c:v>
                </c:pt>
                <c:pt idx="14">
                  <c:v>0.0835147915352637</c:v>
                </c:pt>
                <c:pt idx="15">
                  <c:v>0.0810962850645624</c:v>
                </c:pt>
                <c:pt idx="16">
                  <c:v>0.0815603129499907</c:v>
                </c:pt>
                <c:pt idx="17">
                  <c:v>0.080025392833642</c:v>
                </c:pt>
                <c:pt idx="18">
                  <c:v>0.0819505647710554</c:v>
                </c:pt>
                <c:pt idx="19">
                  <c:v>0.081990502175718</c:v>
                </c:pt>
                <c:pt idx="20">
                  <c:v>0.0812775554813398</c:v>
                </c:pt>
                <c:pt idx="21">
                  <c:v>0.0828721111473184</c:v>
                </c:pt>
                <c:pt idx="22">
                  <c:v>0.0842096525125776</c:v>
                </c:pt>
                <c:pt idx="23">
                  <c:v>0.0864313071210105</c:v>
                </c:pt>
              </c:numCache>
            </c:numRef>
          </c:yVal>
          <c:smooth val="0"/>
        </c:ser>
        <c:ser>
          <c:idx val="1"/>
          <c:order val="1"/>
          <c:marker>
            <c:symbol val="none"/>
          </c:marker>
          <c:xVal>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xVal>
          <c:yVal>
            <c:numRef>
              <c:f>'Birth-Death by Month'!$S$2:$S$25</c:f>
              <c:numCache>
                <c:formatCode>0.0%</c:formatCode>
                <c:ptCount val="24"/>
                <c:pt idx="0">
                  <c:v>0.086883916609088</c:v>
                </c:pt>
                <c:pt idx="1">
                  <c:v>0.0860449857241928</c:v>
                </c:pt>
                <c:pt idx="2">
                  <c:v>0.084479469771013</c:v>
                </c:pt>
                <c:pt idx="3">
                  <c:v>0.0826068474849409</c:v>
                </c:pt>
                <c:pt idx="4">
                  <c:v>0.0809288864952583</c:v>
                </c:pt>
                <c:pt idx="5">
                  <c:v>0.0798951950940814</c:v>
                </c:pt>
                <c:pt idx="6">
                  <c:v>0.0797827500575787</c:v>
                </c:pt>
                <c:pt idx="7">
                  <c:v>0.0806216809424738</c:v>
                </c:pt>
                <c:pt idx="8">
                  <c:v>0.0821871968956537</c:v>
                </c:pt>
                <c:pt idx="9">
                  <c:v>0.0840598191817257</c:v>
                </c:pt>
                <c:pt idx="10">
                  <c:v>0.0857377801714083</c:v>
                </c:pt>
                <c:pt idx="11">
                  <c:v>0.0867714715725852</c:v>
                </c:pt>
                <c:pt idx="12">
                  <c:v>0.086883916609088</c:v>
                </c:pt>
                <c:pt idx="13">
                  <c:v>0.0860449857241928</c:v>
                </c:pt>
                <c:pt idx="14">
                  <c:v>0.084479469771013</c:v>
                </c:pt>
                <c:pt idx="15">
                  <c:v>0.0826068474849409</c:v>
                </c:pt>
                <c:pt idx="16">
                  <c:v>0.0809288864952583</c:v>
                </c:pt>
                <c:pt idx="17">
                  <c:v>0.0798951950940814</c:v>
                </c:pt>
                <c:pt idx="18">
                  <c:v>0.0797827500575787</c:v>
                </c:pt>
                <c:pt idx="19">
                  <c:v>0.0806216809424738</c:v>
                </c:pt>
                <c:pt idx="20">
                  <c:v>0.0821871968956537</c:v>
                </c:pt>
                <c:pt idx="21">
                  <c:v>0.0840598191817257</c:v>
                </c:pt>
                <c:pt idx="22">
                  <c:v>0.0857377801714083</c:v>
                </c:pt>
                <c:pt idx="23">
                  <c:v>0.0867714715725852</c:v>
                </c:pt>
              </c:numCache>
            </c:numRef>
          </c:yVal>
          <c:smooth val="1"/>
        </c:ser>
        <c:dLbls>
          <c:showLegendKey val="0"/>
          <c:showVal val="0"/>
          <c:showCatName val="0"/>
          <c:showSerName val="0"/>
          <c:showPercent val="0"/>
          <c:showBubbleSize val="0"/>
        </c:dLbls>
        <c:axId val="2134676936"/>
        <c:axId val="2134679928"/>
      </c:scatterChart>
      <c:valAx>
        <c:axId val="2134676936"/>
        <c:scaling>
          <c:orientation val="minMax"/>
          <c:max val="28307.0"/>
          <c:min val="27607.0"/>
        </c:scaling>
        <c:delete val="1"/>
        <c:axPos val="b"/>
        <c:numFmt formatCode="mmm" sourceLinked="1"/>
        <c:majorTickMark val="out"/>
        <c:minorTickMark val="none"/>
        <c:tickLblPos val="nextTo"/>
        <c:crossAx val="2134679928"/>
        <c:crosses val="autoZero"/>
        <c:crossBetween val="midCat"/>
        <c:majorUnit val="60.7"/>
        <c:minorUnit val="30.6"/>
      </c:valAx>
      <c:valAx>
        <c:axId val="2134679928"/>
        <c:scaling>
          <c:orientation val="minMax"/>
          <c:max val="0.1"/>
          <c:min val="0.07"/>
        </c:scaling>
        <c:delete val="1"/>
        <c:axPos val="l"/>
        <c:numFmt formatCode="0.0%" sourceLinked="1"/>
        <c:majorTickMark val="out"/>
        <c:minorTickMark val="none"/>
        <c:tickLblPos val="nextTo"/>
        <c:crossAx val="2134676936"/>
        <c:crosses val="autoZero"/>
        <c:crossBetween val="midCat"/>
      </c:valAx>
      <c:spPr>
        <a:noFill/>
        <a:ln w="25400">
          <a:noFill/>
        </a:ln>
      </c:spPr>
    </c:plotArea>
    <c:plotVisOnly val="1"/>
    <c:dispBlanksAs val="gap"/>
    <c:showDLblsOverMax val="0"/>
  </c:chart>
  <c:spPr>
    <a:noFill/>
    <a:effectLst/>
  </c:spPr>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c:spPr>
          <c:invertIfNegative val="0"/>
          <c:cat>
            <c:numRef>
              <c:f>'Height-Weight dist'!$C$4:$C$39</c:f>
              <c:numCache>
                <c:formatCode>#.0\ %</c:formatCode>
                <c:ptCount val="36"/>
                <c:pt idx="0">
                  <c:v>0.0</c:v>
                </c:pt>
                <c:pt idx="1">
                  <c:v>0.0</c:v>
                </c:pt>
                <c:pt idx="2">
                  <c:v>0.0</c:v>
                </c:pt>
                <c:pt idx="3">
                  <c:v>0.0</c:v>
                </c:pt>
                <c:pt idx="4">
                  <c:v>0.0</c:v>
                </c:pt>
                <c:pt idx="5">
                  <c:v>0.0</c:v>
                </c:pt>
                <c:pt idx="6">
                  <c:v>0.0</c:v>
                </c:pt>
                <c:pt idx="7">
                  <c:v>0.0372098313483865</c:v>
                </c:pt>
                <c:pt idx="8">
                  <c:v>0.0352393277652425</c:v>
                </c:pt>
                <c:pt idx="9">
                  <c:v>0.0439336438750953</c:v>
                </c:pt>
                <c:pt idx="10">
                  <c:v>0.0898336047897456</c:v>
                </c:pt>
                <c:pt idx="11">
                  <c:v>0.125103879244174</c:v>
                </c:pt>
                <c:pt idx="12">
                  <c:v>0.0905939463674838</c:v>
                </c:pt>
                <c:pt idx="13">
                  <c:v>0.163781999954275</c:v>
                </c:pt>
                <c:pt idx="14">
                  <c:v>0.121034710092425</c:v>
                </c:pt>
                <c:pt idx="15">
                  <c:v>0.0922006065965328</c:v>
                </c:pt>
                <c:pt idx="16">
                  <c:v>0.091460307904256</c:v>
                </c:pt>
                <c:pt idx="17">
                  <c:v>0.0505741104959935</c:v>
                </c:pt>
                <c:pt idx="18">
                  <c:v>0.0419726365368126</c:v>
                </c:pt>
                <c:pt idx="19">
                  <c:v>0.0170613950295771</c:v>
                </c:pt>
                <c:pt idx="20">
                  <c:v>0.0</c:v>
                </c:pt>
                <c:pt idx="21">
                  <c:v>0.0</c:v>
                </c:pt>
                <c:pt idx="22">
                  <c:v>0.0</c:v>
                </c:pt>
              </c:numCache>
            </c:numRef>
          </c:cat>
          <c:val>
            <c:numRef>
              <c:f>'Height-Weight dist'!$K$4:$K$39</c:f>
              <c:numCache>
                <c:formatCode>General</c:formatCode>
                <c:ptCount val="36"/>
                <c:pt idx="0">
                  <c:v>1.0</c:v>
                </c:pt>
                <c:pt idx="2">
                  <c:v>3.0</c:v>
                </c:pt>
                <c:pt idx="3">
                  <c:v>21.0</c:v>
                </c:pt>
                <c:pt idx="4">
                  <c:v>94.0</c:v>
                </c:pt>
                <c:pt idx="5">
                  <c:v>458.0</c:v>
                </c:pt>
                <c:pt idx="6">
                  <c:v>1368.0</c:v>
                </c:pt>
                <c:pt idx="7">
                  <c:v>2750.0</c:v>
                </c:pt>
                <c:pt idx="8">
                  <c:v>3681.0</c:v>
                </c:pt>
                <c:pt idx="9">
                  <c:v>3467.0</c:v>
                </c:pt>
                <c:pt idx="10">
                  <c:v>2347.0</c:v>
                </c:pt>
                <c:pt idx="11">
                  <c:v>1309.0</c:v>
                </c:pt>
                <c:pt idx="12">
                  <c:v>864.0</c:v>
                </c:pt>
                <c:pt idx="13">
                  <c:v>454.0</c:v>
                </c:pt>
                <c:pt idx="14">
                  <c:v>186.0</c:v>
                </c:pt>
                <c:pt idx="15">
                  <c:v>82.0</c:v>
                </c:pt>
                <c:pt idx="16">
                  <c:v>35.0</c:v>
                </c:pt>
                <c:pt idx="17">
                  <c:v>9.0</c:v>
                </c:pt>
                <c:pt idx="18">
                  <c:v>10.0</c:v>
                </c:pt>
                <c:pt idx="19">
                  <c:v>7.0</c:v>
                </c:pt>
                <c:pt idx="20">
                  <c:v>2.0</c:v>
                </c:pt>
                <c:pt idx="22">
                  <c:v>1.0</c:v>
                </c:pt>
              </c:numCache>
            </c:numRef>
          </c:val>
        </c:ser>
        <c:dLbls>
          <c:showLegendKey val="0"/>
          <c:showVal val="0"/>
          <c:showCatName val="0"/>
          <c:showSerName val="0"/>
          <c:showPercent val="0"/>
          <c:showBubbleSize val="0"/>
        </c:dLbls>
        <c:gapWidth val="0"/>
        <c:axId val="2132328104"/>
        <c:axId val="2135359160"/>
      </c:barChart>
      <c:catAx>
        <c:axId val="2132328104"/>
        <c:scaling>
          <c:orientation val="minMax"/>
        </c:scaling>
        <c:delete val="0"/>
        <c:axPos val="b"/>
        <c:numFmt formatCode="#.0\ %" sourceLinked="1"/>
        <c:majorTickMark val="out"/>
        <c:minorTickMark val="none"/>
        <c:tickLblPos val="nextTo"/>
        <c:crossAx val="2135359160"/>
        <c:crosses val="autoZero"/>
        <c:auto val="1"/>
        <c:lblAlgn val="ctr"/>
        <c:lblOffset val="100"/>
        <c:noMultiLvlLbl val="1"/>
      </c:catAx>
      <c:valAx>
        <c:axId val="2135359160"/>
        <c:scaling>
          <c:orientation val="minMax"/>
          <c:max val="0.03"/>
          <c:min val="0.0"/>
        </c:scaling>
        <c:delete val="0"/>
        <c:axPos val="l"/>
        <c:majorGridlines/>
        <c:numFmt formatCode="General" sourceLinked="1"/>
        <c:majorTickMark val="out"/>
        <c:minorTickMark val="none"/>
        <c:tickLblPos val="nextTo"/>
        <c:crossAx val="2132328104"/>
        <c:crosses val="autoZero"/>
        <c:crossBetween val="between"/>
      </c:valAx>
    </c:plotArea>
    <c:plotVisOnly val="1"/>
    <c:dispBlanksAs val="gap"/>
    <c:showDLblsOverMax val="0"/>
  </c:chart>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1"/>
          <c:order val="0"/>
          <c:tx>
            <c:strRef>
              <c:f>'Height-Weight dist'!$L$1</c:f>
              <c:strCache>
                <c:ptCount val="1"/>
                <c:pt idx="0">
                  <c:v>Baseball_x000d_% by weight</c:v>
                </c:pt>
              </c:strCache>
            </c:strRef>
          </c:tx>
          <c:spPr>
            <a:solidFill>
              <a:schemeClr val="tx2">
                <a:lumMod val="60000"/>
                <a:lumOff val="40000"/>
              </a:schemeClr>
            </a:solidFill>
            <a:ln>
              <a:noFill/>
            </a:ln>
            <a:effectLst/>
          </c:spPr>
          <c:invertIfNegative val="0"/>
          <c:cat>
            <c:numRef>
              <c:f>'Height-Weight dist'!$H$4:$H$29</c:f>
              <c:numCache>
                <c:formatCode>General</c:formatCode>
                <c:ptCount val="26"/>
                <c:pt idx="0">
                  <c:v>100.0</c:v>
                </c:pt>
                <c:pt idx="1">
                  <c:v>110.0</c:v>
                </c:pt>
                <c:pt idx="2">
                  <c:v>120.0</c:v>
                </c:pt>
                <c:pt idx="3">
                  <c:v>130.0</c:v>
                </c:pt>
                <c:pt idx="4">
                  <c:v>140.0</c:v>
                </c:pt>
                <c:pt idx="5">
                  <c:v>150.0</c:v>
                </c:pt>
                <c:pt idx="6">
                  <c:v>160.0</c:v>
                </c:pt>
                <c:pt idx="7">
                  <c:v>170.0</c:v>
                </c:pt>
                <c:pt idx="8">
                  <c:v>180.0</c:v>
                </c:pt>
                <c:pt idx="9">
                  <c:v>190.0</c:v>
                </c:pt>
                <c:pt idx="10">
                  <c:v>200.0</c:v>
                </c:pt>
                <c:pt idx="11">
                  <c:v>210.0</c:v>
                </c:pt>
                <c:pt idx="12">
                  <c:v>220.0</c:v>
                </c:pt>
                <c:pt idx="13">
                  <c:v>230.0</c:v>
                </c:pt>
                <c:pt idx="14">
                  <c:v>240.0</c:v>
                </c:pt>
                <c:pt idx="15">
                  <c:v>250.0</c:v>
                </c:pt>
                <c:pt idx="16">
                  <c:v>260.0</c:v>
                </c:pt>
                <c:pt idx="17">
                  <c:v>270.0</c:v>
                </c:pt>
                <c:pt idx="18">
                  <c:v>280.0</c:v>
                </c:pt>
                <c:pt idx="19">
                  <c:v>290.0</c:v>
                </c:pt>
                <c:pt idx="20">
                  <c:v>300.0</c:v>
                </c:pt>
                <c:pt idx="21">
                  <c:v>310.0</c:v>
                </c:pt>
                <c:pt idx="22">
                  <c:v>320.0</c:v>
                </c:pt>
                <c:pt idx="23">
                  <c:v>330.0</c:v>
                </c:pt>
                <c:pt idx="24">
                  <c:v>340.0</c:v>
                </c:pt>
                <c:pt idx="25">
                  <c:v>350.0</c:v>
                </c:pt>
              </c:numCache>
            </c:numRef>
          </c:cat>
          <c:val>
            <c:numRef>
              <c:f>'Height-Weight dist'!$L$4:$L$29</c:f>
              <c:numCache>
                <c:formatCode>#.0\ %</c:formatCode>
                <c:ptCount val="26"/>
                <c:pt idx="0">
                  <c:v>5.83124380430346E-5</c:v>
                </c:pt>
                <c:pt idx="1">
                  <c:v>0.0</c:v>
                </c:pt>
                <c:pt idx="2">
                  <c:v>0.000174937314129104</c:v>
                </c:pt>
                <c:pt idx="3">
                  <c:v>0.00122456119890373</c:v>
                </c:pt>
                <c:pt idx="4">
                  <c:v>0.00548136917604525</c:v>
                </c:pt>
                <c:pt idx="5">
                  <c:v>0.0267070966237098</c:v>
                </c:pt>
                <c:pt idx="6">
                  <c:v>0.0797714152428713</c:v>
                </c:pt>
                <c:pt idx="7">
                  <c:v>0.160359204618345</c:v>
                </c:pt>
                <c:pt idx="8">
                  <c:v>0.21464808443641</c:v>
                </c:pt>
                <c:pt idx="9">
                  <c:v>0.202169222695201</c:v>
                </c:pt>
                <c:pt idx="10">
                  <c:v>0.136859292087002</c:v>
                </c:pt>
                <c:pt idx="11">
                  <c:v>0.0763309813983323</c:v>
                </c:pt>
                <c:pt idx="12">
                  <c:v>0.0503819464691819</c:v>
                </c:pt>
                <c:pt idx="13">
                  <c:v>0.0264738468715377</c:v>
                </c:pt>
                <c:pt idx="14">
                  <c:v>0.0108461134760044</c:v>
                </c:pt>
                <c:pt idx="15">
                  <c:v>0.00478161991952883</c:v>
                </c:pt>
                <c:pt idx="16">
                  <c:v>0.00204093533150621</c:v>
                </c:pt>
                <c:pt idx="17">
                  <c:v>0.000524811942387311</c:v>
                </c:pt>
                <c:pt idx="18">
                  <c:v>0.000583124380430346</c:v>
                </c:pt>
                <c:pt idx="19">
                  <c:v>0.000408187066301242</c:v>
                </c:pt>
                <c:pt idx="20">
                  <c:v>0.000116624876086069</c:v>
                </c:pt>
                <c:pt idx="21">
                  <c:v>0.0</c:v>
                </c:pt>
                <c:pt idx="22">
                  <c:v>5.83124380430346E-5</c:v>
                </c:pt>
              </c:numCache>
            </c:numRef>
          </c:val>
        </c:ser>
        <c:ser>
          <c:idx val="0"/>
          <c:order val="1"/>
          <c:tx>
            <c:strRef>
              <c:f>'Height-Weight dist'!$J$1</c:f>
              <c:strCache>
                <c:ptCount val="1"/>
                <c:pt idx="0">
                  <c:v>US pop_x000d_% by weight</c:v>
                </c:pt>
              </c:strCache>
            </c:strRef>
          </c:tx>
          <c:spPr>
            <a:solidFill>
              <a:schemeClr val="tx2">
                <a:lumMod val="40000"/>
                <a:lumOff val="60000"/>
                <a:alpha val="20000"/>
              </a:schemeClr>
            </a:solidFill>
            <a:ln w="25400">
              <a:solidFill>
                <a:schemeClr val="accent1">
                  <a:lumMod val="75000"/>
                  <a:alpha val="60000"/>
                </a:schemeClr>
              </a:solidFill>
            </a:ln>
            <a:effectLst/>
          </c:spPr>
          <c:invertIfNegative val="0"/>
          <c:trendline>
            <c:name>US Smoothed</c:name>
            <c:spPr>
              <a:ln w="31750">
                <a:solidFill>
                  <a:schemeClr val="accent1">
                    <a:lumMod val="75000"/>
                    <a:alpha val="0"/>
                  </a:schemeClr>
                </a:solidFill>
              </a:ln>
            </c:spPr>
            <c:trendlineType val="poly"/>
            <c:order val="6"/>
            <c:dispRSqr val="0"/>
            <c:dispEq val="0"/>
          </c:trendline>
          <c:cat>
            <c:numRef>
              <c:f>'Height-Weight dist'!$H$4:$H$29</c:f>
              <c:numCache>
                <c:formatCode>General</c:formatCode>
                <c:ptCount val="26"/>
                <c:pt idx="0">
                  <c:v>100.0</c:v>
                </c:pt>
                <c:pt idx="1">
                  <c:v>110.0</c:v>
                </c:pt>
                <c:pt idx="2">
                  <c:v>120.0</c:v>
                </c:pt>
                <c:pt idx="3">
                  <c:v>130.0</c:v>
                </c:pt>
                <c:pt idx="4">
                  <c:v>140.0</c:v>
                </c:pt>
                <c:pt idx="5">
                  <c:v>150.0</c:v>
                </c:pt>
                <c:pt idx="6">
                  <c:v>160.0</c:v>
                </c:pt>
                <c:pt idx="7">
                  <c:v>170.0</c:v>
                </c:pt>
                <c:pt idx="8">
                  <c:v>180.0</c:v>
                </c:pt>
                <c:pt idx="9">
                  <c:v>190.0</c:v>
                </c:pt>
                <c:pt idx="10">
                  <c:v>200.0</c:v>
                </c:pt>
                <c:pt idx="11">
                  <c:v>210.0</c:v>
                </c:pt>
                <c:pt idx="12">
                  <c:v>220.0</c:v>
                </c:pt>
                <c:pt idx="13">
                  <c:v>230.0</c:v>
                </c:pt>
                <c:pt idx="14">
                  <c:v>240.0</c:v>
                </c:pt>
                <c:pt idx="15">
                  <c:v>250.0</c:v>
                </c:pt>
                <c:pt idx="16">
                  <c:v>260.0</c:v>
                </c:pt>
                <c:pt idx="17">
                  <c:v>270.0</c:v>
                </c:pt>
                <c:pt idx="18">
                  <c:v>280.0</c:v>
                </c:pt>
                <c:pt idx="19">
                  <c:v>290.0</c:v>
                </c:pt>
                <c:pt idx="20">
                  <c:v>300.0</c:v>
                </c:pt>
                <c:pt idx="21">
                  <c:v>310.0</c:v>
                </c:pt>
                <c:pt idx="22">
                  <c:v>320.0</c:v>
                </c:pt>
                <c:pt idx="23">
                  <c:v>330.0</c:v>
                </c:pt>
                <c:pt idx="24">
                  <c:v>340.0</c:v>
                </c:pt>
                <c:pt idx="25">
                  <c:v>350.0</c:v>
                </c:pt>
              </c:numCache>
            </c:numRef>
          </c:cat>
          <c:val>
            <c:numRef>
              <c:f>'Height-Weight dist'!$J$4:$J$29</c:f>
              <c:numCache>
                <c:formatCode>#.0\ %</c:formatCode>
                <c:ptCount val="26"/>
                <c:pt idx="0">
                  <c:v>0.0</c:v>
                </c:pt>
                <c:pt idx="1">
                  <c:v>0.0</c:v>
                </c:pt>
                <c:pt idx="2">
                  <c:v>0.0</c:v>
                </c:pt>
                <c:pt idx="3">
                  <c:v>0.043</c:v>
                </c:pt>
                <c:pt idx="4">
                  <c:v>0.068</c:v>
                </c:pt>
                <c:pt idx="5">
                  <c:v>0.098</c:v>
                </c:pt>
                <c:pt idx="6">
                  <c:v>0.104</c:v>
                </c:pt>
                <c:pt idx="7">
                  <c:v>0.123</c:v>
                </c:pt>
                <c:pt idx="8">
                  <c:v>0.121</c:v>
                </c:pt>
                <c:pt idx="9">
                  <c:v>0.0929999999999999</c:v>
                </c:pt>
                <c:pt idx="10">
                  <c:v>0.085</c:v>
                </c:pt>
                <c:pt idx="11">
                  <c:v>0.059</c:v>
                </c:pt>
                <c:pt idx="12">
                  <c:v>0.0439999999999999</c:v>
                </c:pt>
                <c:pt idx="13">
                  <c:v>0.027</c:v>
                </c:pt>
                <c:pt idx="14">
                  <c:v>0.032</c:v>
                </c:pt>
                <c:pt idx="15">
                  <c:v>0.035</c:v>
                </c:pt>
                <c:pt idx="16">
                  <c:v>0.015</c:v>
                </c:pt>
                <c:pt idx="17">
                  <c:v>0.00399999999999991</c:v>
                </c:pt>
                <c:pt idx="18">
                  <c:v>0.01</c:v>
                </c:pt>
                <c:pt idx="19">
                  <c:v>0.00700000000000003</c:v>
                </c:pt>
                <c:pt idx="20">
                  <c:v>0.00700000000000003</c:v>
                </c:pt>
                <c:pt idx="21">
                  <c:v>0.00299999999999997</c:v>
                </c:pt>
                <c:pt idx="22">
                  <c:v>0.00299999999999997</c:v>
                </c:pt>
                <c:pt idx="23">
                  <c:v>0.00700000000000003</c:v>
                </c:pt>
                <c:pt idx="24">
                  <c:v>0.00700000000000003</c:v>
                </c:pt>
                <c:pt idx="25">
                  <c:v>0.0</c:v>
                </c:pt>
              </c:numCache>
            </c:numRef>
          </c:val>
        </c:ser>
        <c:ser>
          <c:idx val="2"/>
          <c:order val="2"/>
          <c:tx>
            <c:v/>
          </c:tx>
          <c:spPr>
            <a:solidFill>
              <a:schemeClr val="accent2">
                <a:lumMod val="60000"/>
                <a:lumOff val="40000"/>
                <a:alpha val="0"/>
              </a:schemeClr>
            </a:solidFill>
            <a:ln>
              <a:solidFill>
                <a:schemeClr val="tx1">
                  <a:alpha val="0"/>
                </a:schemeClr>
              </a:solidFill>
            </a:ln>
          </c:spPr>
          <c:invertIfNegative val="0"/>
          <c:cat>
            <c:numRef>
              <c:f>'Height-Weight dist'!$H$4:$H$29</c:f>
              <c:numCache>
                <c:formatCode>General</c:formatCode>
                <c:ptCount val="26"/>
                <c:pt idx="0">
                  <c:v>100.0</c:v>
                </c:pt>
                <c:pt idx="1">
                  <c:v>110.0</c:v>
                </c:pt>
                <c:pt idx="2">
                  <c:v>120.0</c:v>
                </c:pt>
                <c:pt idx="3">
                  <c:v>130.0</c:v>
                </c:pt>
                <c:pt idx="4">
                  <c:v>140.0</c:v>
                </c:pt>
                <c:pt idx="5">
                  <c:v>150.0</c:v>
                </c:pt>
                <c:pt idx="6">
                  <c:v>160.0</c:v>
                </c:pt>
                <c:pt idx="7">
                  <c:v>170.0</c:v>
                </c:pt>
                <c:pt idx="8">
                  <c:v>180.0</c:v>
                </c:pt>
                <c:pt idx="9">
                  <c:v>190.0</c:v>
                </c:pt>
                <c:pt idx="10">
                  <c:v>200.0</c:v>
                </c:pt>
                <c:pt idx="11">
                  <c:v>210.0</c:v>
                </c:pt>
                <c:pt idx="12">
                  <c:v>220.0</c:v>
                </c:pt>
                <c:pt idx="13">
                  <c:v>230.0</c:v>
                </c:pt>
                <c:pt idx="14">
                  <c:v>240.0</c:v>
                </c:pt>
                <c:pt idx="15">
                  <c:v>250.0</c:v>
                </c:pt>
                <c:pt idx="16">
                  <c:v>260.0</c:v>
                </c:pt>
                <c:pt idx="17">
                  <c:v>270.0</c:v>
                </c:pt>
                <c:pt idx="18">
                  <c:v>280.0</c:v>
                </c:pt>
                <c:pt idx="19">
                  <c:v>290.0</c:v>
                </c:pt>
                <c:pt idx="20">
                  <c:v>300.0</c:v>
                </c:pt>
                <c:pt idx="21">
                  <c:v>310.0</c:v>
                </c:pt>
                <c:pt idx="22">
                  <c:v>320.0</c:v>
                </c:pt>
                <c:pt idx="23">
                  <c:v>330.0</c:v>
                </c:pt>
                <c:pt idx="24">
                  <c:v>340.0</c:v>
                </c:pt>
                <c:pt idx="25">
                  <c:v>350.0</c:v>
                </c:pt>
              </c:numCache>
            </c:numRef>
          </c:cat>
          <c:val>
            <c:numRef>
              <c:f>'Height-Weight dist'!$M$5:$M$26</c:f>
              <c:numCache>
                <c:formatCode>#.0\ %</c:formatCode>
                <c:ptCount val="22"/>
                <c:pt idx="0">
                  <c:v>0.016548336524086</c:v>
                </c:pt>
                <c:pt idx="1">
                  <c:v>0.0288520605933114</c:v>
                </c:pt>
                <c:pt idx="2">
                  <c:v>0.0459218601694705</c:v>
                </c:pt>
                <c:pt idx="3">
                  <c:v>0.0667242238682105</c:v>
                </c:pt>
                <c:pt idx="4">
                  <c:v>0.0885054564559695</c:v>
                </c:pt>
                <c:pt idx="5">
                  <c:v>0.107171621964107</c:v>
                </c:pt>
                <c:pt idx="6">
                  <c:v>0.118471349744091</c:v>
                </c:pt>
                <c:pt idx="7">
                  <c:v>0.119555875800365</c:v>
                </c:pt>
                <c:pt idx="8">
                  <c:v>0.110141907962255</c:v>
                </c:pt>
                <c:pt idx="9">
                  <c:v>0.0926313764831994</c:v>
                </c:pt>
                <c:pt idx="10">
                  <c:v>0.0711192238941857</c:v>
                </c:pt>
                <c:pt idx="11">
                  <c:v>0.0498469434606659</c:v>
                </c:pt>
                <c:pt idx="12">
                  <c:v>0.0318941995334033</c:v>
                </c:pt>
                <c:pt idx="13">
                  <c:v>0.0186296759285293</c:v>
                </c:pt>
                <c:pt idx="14">
                  <c:v>0.00993385561084503</c:v>
                </c:pt>
                <c:pt idx="15">
                  <c:v>0.0048355695177481</c:v>
                </c:pt>
                <c:pt idx="16">
                  <c:v>0.00214878385131745</c:v>
                </c:pt>
                <c:pt idx="17">
                  <c:v>0.000871667774445139</c:v>
                </c:pt>
                <c:pt idx="18">
                  <c:v>0.000322789977543203</c:v>
                </c:pt>
                <c:pt idx="19">
                  <c:v>0.000109118230533167</c:v>
                </c:pt>
                <c:pt idx="20">
                  <c:v>3.36728631165073E-5</c:v>
                </c:pt>
                <c:pt idx="21">
                  <c:v>9.48561037628082E-6</c:v>
                </c:pt>
              </c:numCache>
            </c:numRef>
          </c:val>
        </c:ser>
        <c:dLbls>
          <c:showLegendKey val="0"/>
          <c:showVal val="0"/>
          <c:showCatName val="0"/>
          <c:showSerName val="0"/>
          <c:showPercent val="0"/>
          <c:showBubbleSize val="0"/>
        </c:dLbls>
        <c:gapWidth val="0"/>
        <c:overlap val="100"/>
        <c:axId val="2135432760"/>
        <c:axId val="2131806504"/>
      </c:barChart>
      <c:catAx>
        <c:axId val="2135432760"/>
        <c:scaling>
          <c:orientation val="minMax"/>
        </c:scaling>
        <c:delete val="0"/>
        <c:axPos val="b"/>
        <c:numFmt formatCode="General" sourceLinked="1"/>
        <c:majorTickMark val="out"/>
        <c:minorTickMark val="none"/>
        <c:tickLblPos val="nextTo"/>
        <c:crossAx val="2131806504"/>
        <c:crosses val="autoZero"/>
        <c:auto val="1"/>
        <c:lblAlgn val="ctr"/>
        <c:lblOffset val="100"/>
        <c:tickLblSkip val="2"/>
        <c:noMultiLvlLbl val="0"/>
      </c:catAx>
      <c:valAx>
        <c:axId val="2131806504"/>
        <c:scaling>
          <c:orientation val="minMax"/>
          <c:max val="0.22"/>
          <c:min val="0.0"/>
        </c:scaling>
        <c:delete val="0"/>
        <c:axPos val="l"/>
        <c:numFmt formatCode="0%" sourceLinked="0"/>
        <c:majorTickMark val="out"/>
        <c:minorTickMark val="none"/>
        <c:tickLblPos val="nextTo"/>
        <c:crossAx val="2135432760"/>
        <c:crosses val="autoZero"/>
        <c:crossBetween val="between"/>
        <c:majorUnit val="0.02"/>
      </c:valAx>
    </c:plotArea>
    <c:legend>
      <c:legendPos val="r"/>
      <c:layout>
        <c:manualLayout>
          <c:xMode val="edge"/>
          <c:yMode val="edge"/>
          <c:x val="0.750725644588544"/>
          <c:y val="0.031998602563758"/>
          <c:w val="0.126342644903929"/>
          <c:h val="0.329812539122986"/>
        </c:manualLayout>
      </c:layout>
      <c:overlay val="1"/>
      <c:txPr>
        <a:bodyPr/>
        <a:lstStyle/>
        <a:p>
          <a:pPr>
            <a:defRPr sz="1300"/>
          </a:pPr>
          <a:endParaRPr lang="en-US"/>
        </a:p>
      </c:txPr>
    </c:legend>
    <c:plotVisOnly val="1"/>
    <c:dispBlanksAs val="gap"/>
    <c:showDLblsOverMax val="0"/>
  </c:chart>
  <c:spPr>
    <a:ln>
      <a:solidFill>
        <a:schemeClr val="accent1">
          <a:lumMod val="75000"/>
        </a:schemeClr>
      </a:solidFill>
    </a:ln>
  </c:spPr>
  <c:printSettings>
    <c:headerFooter/>
    <c:pageMargins b="1.0" l="0.75" r="0.75" t="1.0"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1"/>
          <c:order val="0"/>
          <c:tx>
            <c:strRef>
              <c:f>'Height-Weight dist'!$E$1</c:f>
              <c:strCache>
                <c:ptCount val="1"/>
                <c:pt idx="0">
                  <c:v>Baseball_x000d_% by height</c:v>
                </c:pt>
              </c:strCache>
            </c:strRef>
          </c:tx>
          <c:spPr>
            <a:solidFill>
              <a:schemeClr val="tx2">
                <a:lumMod val="60000"/>
                <a:lumOff val="40000"/>
              </a:schemeClr>
            </a:solidFill>
            <a:effectLst/>
          </c:spPr>
          <c:invertIfNegative val="0"/>
          <c:cat>
            <c:numRef>
              <c:f>'Height-Weight dist'!$A$8:$A$26</c:f>
              <c:numCache>
                <c:formatCode>0</c:formatCode>
                <c:ptCount val="19"/>
                <c:pt idx="0">
                  <c:v>61.0</c:v>
                </c:pt>
                <c:pt idx="1">
                  <c:v>62.0</c:v>
                </c:pt>
                <c:pt idx="2">
                  <c:v>63.0</c:v>
                </c:pt>
                <c:pt idx="3">
                  <c:v>64.0</c:v>
                </c:pt>
                <c:pt idx="4">
                  <c:v>65.0</c:v>
                </c:pt>
                <c:pt idx="5">
                  <c:v>66.0</c:v>
                </c:pt>
                <c:pt idx="6">
                  <c:v>67.0</c:v>
                </c:pt>
                <c:pt idx="7">
                  <c:v>68.0</c:v>
                </c:pt>
                <c:pt idx="8">
                  <c:v>69.0</c:v>
                </c:pt>
                <c:pt idx="9">
                  <c:v>70.0</c:v>
                </c:pt>
                <c:pt idx="10">
                  <c:v>71.0</c:v>
                </c:pt>
                <c:pt idx="11">
                  <c:v>72.0</c:v>
                </c:pt>
                <c:pt idx="12">
                  <c:v>73.0</c:v>
                </c:pt>
                <c:pt idx="13">
                  <c:v>74.0</c:v>
                </c:pt>
                <c:pt idx="14">
                  <c:v>75.0</c:v>
                </c:pt>
                <c:pt idx="15">
                  <c:v>76.0</c:v>
                </c:pt>
                <c:pt idx="16">
                  <c:v>77.0</c:v>
                </c:pt>
                <c:pt idx="17">
                  <c:v>78.0</c:v>
                </c:pt>
                <c:pt idx="18">
                  <c:v>79.0</c:v>
                </c:pt>
              </c:numCache>
            </c:numRef>
          </c:cat>
          <c:val>
            <c:numRef>
              <c:f>'Height-Weight dist'!$E$8:$E$30</c:f>
              <c:numCache>
                <c:formatCode>#.0\ %</c:formatCode>
                <c:ptCount val="23"/>
                <c:pt idx="0">
                  <c:v>0.0</c:v>
                </c:pt>
                <c:pt idx="1">
                  <c:v>0.0</c:v>
                </c:pt>
                <c:pt idx="2">
                  <c:v>0.000697755552971276</c:v>
                </c:pt>
                <c:pt idx="3">
                  <c:v>0.00156994999418537</c:v>
                </c:pt>
                <c:pt idx="4">
                  <c:v>0.00302360739620886</c:v>
                </c:pt>
                <c:pt idx="5">
                  <c:v>0.0104081869984882</c:v>
                </c:pt>
                <c:pt idx="6">
                  <c:v>0.0220955925107571</c:v>
                </c:pt>
                <c:pt idx="7">
                  <c:v>0.0395976276311199</c:v>
                </c:pt>
                <c:pt idx="8">
                  <c:v>0.0601814164437725</c:v>
                </c:pt>
                <c:pt idx="9">
                  <c:v>0.106582160716362</c:v>
                </c:pt>
                <c:pt idx="10">
                  <c:v>0.138969647633446</c:v>
                </c:pt>
                <c:pt idx="11">
                  <c:v>0.16705430864054</c:v>
                </c:pt>
                <c:pt idx="12">
                  <c:v>0.136411210605884</c:v>
                </c:pt>
                <c:pt idx="13">
                  <c:v>0.129142923595767</c:v>
                </c:pt>
                <c:pt idx="14">
                  <c:v>0.0877427607861379</c:v>
                </c:pt>
                <c:pt idx="15">
                  <c:v>0.0519246424002791</c:v>
                </c:pt>
                <c:pt idx="16">
                  <c:v>0.0275031980462844</c:v>
                </c:pt>
                <c:pt idx="17">
                  <c:v>0.0104081869984882</c:v>
                </c:pt>
                <c:pt idx="18">
                  <c:v>0.00441911850215141</c:v>
                </c:pt>
                <c:pt idx="19">
                  <c:v>0.00151180369810443</c:v>
                </c:pt>
                <c:pt idx="20">
                  <c:v>0.000407024072566577</c:v>
                </c:pt>
                <c:pt idx="21">
                  <c:v>0.000232585184323758</c:v>
                </c:pt>
                <c:pt idx="22">
                  <c:v>5.81462960809396E-5</c:v>
                </c:pt>
              </c:numCache>
            </c:numRef>
          </c:val>
        </c:ser>
        <c:ser>
          <c:idx val="0"/>
          <c:order val="1"/>
          <c:tx>
            <c:strRef>
              <c:f>'Height-Weight dist'!$C$1</c:f>
              <c:strCache>
                <c:ptCount val="1"/>
                <c:pt idx="0">
                  <c:v>US pop_x000d_% by height</c:v>
                </c:pt>
              </c:strCache>
            </c:strRef>
          </c:tx>
          <c:spPr>
            <a:solidFill>
              <a:schemeClr val="tx2">
                <a:lumMod val="40000"/>
                <a:lumOff val="60000"/>
                <a:alpha val="20000"/>
              </a:schemeClr>
            </a:solidFill>
            <a:ln w="25400">
              <a:solidFill>
                <a:schemeClr val="accent1">
                  <a:lumMod val="75000"/>
                  <a:alpha val="60000"/>
                </a:schemeClr>
              </a:solidFill>
            </a:ln>
            <a:effectLst/>
          </c:spPr>
          <c:invertIfNegative val="0"/>
          <c:trendline>
            <c:name>US Smoothed</c:name>
            <c:spPr>
              <a:ln w="31750">
                <a:solidFill>
                  <a:schemeClr val="accent1">
                    <a:lumMod val="75000"/>
                    <a:alpha val="0"/>
                  </a:schemeClr>
                </a:solidFill>
              </a:ln>
            </c:spPr>
            <c:trendlineType val="poly"/>
            <c:order val="6"/>
            <c:dispRSqr val="0"/>
            <c:dispEq val="0"/>
          </c:trendline>
          <c:cat>
            <c:numRef>
              <c:f>'Height-Weight dist'!$A$8:$A$26</c:f>
              <c:numCache>
                <c:formatCode>0</c:formatCode>
                <c:ptCount val="19"/>
                <c:pt idx="0">
                  <c:v>61.0</c:v>
                </c:pt>
                <c:pt idx="1">
                  <c:v>62.0</c:v>
                </c:pt>
                <c:pt idx="2">
                  <c:v>63.0</c:v>
                </c:pt>
                <c:pt idx="3">
                  <c:v>64.0</c:v>
                </c:pt>
                <c:pt idx="4">
                  <c:v>65.0</c:v>
                </c:pt>
                <c:pt idx="5">
                  <c:v>66.0</c:v>
                </c:pt>
                <c:pt idx="6">
                  <c:v>67.0</c:v>
                </c:pt>
                <c:pt idx="7">
                  <c:v>68.0</c:v>
                </c:pt>
                <c:pt idx="8">
                  <c:v>69.0</c:v>
                </c:pt>
                <c:pt idx="9">
                  <c:v>70.0</c:v>
                </c:pt>
                <c:pt idx="10">
                  <c:v>71.0</c:v>
                </c:pt>
                <c:pt idx="11">
                  <c:v>72.0</c:v>
                </c:pt>
                <c:pt idx="12">
                  <c:v>73.0</c:v>
                </c:pt>
                <c:pt idx="13">
                  <c:v>74.0</c:v>
                </c:pt>
                <c:pt idx="14">
                  <c:v>75.0</c:v>
                </c:pt>
                <c:pt idx="15">
                  <c:v>76.0</c:v>
                </c:pt>
                <c:pt idx="16">
                  <c:v>77.0</c:v>
                </c:pt>
                <c:pt idx="17">
                  <c:v>78.0</c:v>
                </c:pt>
                <c:pt idx="18">
                  <c:v>79.0</c:v>
                </c:pt>
              </c:numCache>
            </c:numRef>
          </c:cat>
          <c:val>
            <c:numRef>
              <c:f>'Height-Weight dist'!$C$8:$C$26</c:f>
              <c:numCache>
                <c:formatCode>#.0\ %</c:formatCode>
                <c:ptCount val="19"/>
                <c:pt idx="0">
                  <c:v>0.0</c:v>
                </c:pt>
                <c:pt idx="1">
                  <c:v>0.0</c:v>
                </c:pt>
                <c:pt idx="2">
                  <c:v>0.0</c:v>
                </c:pt>
                <c:pt idx="3">
                  <c:v>0.0372098313483865</c:v>
                </c:pt>
                <c:pt idx="4">
                  <c:v>0.0352393277652425</c:v>
                </c:pt>
                <c:pt idx="5">
                  <c:v>0.0439336438750953</c:v>
                </c:pt>
                <c:pt idx="6">
                  <c:v>0.0898336047897456</c:v>
                </c:pt>
                <c:pt idx="7">
                  <c:v>0.125103879244174</c:v>
                </c:pt>
                <c:pt idx="8">
                  <c:v>0.0905939463674838</c:v>
                </c:pt>
                <c:pt idx="9">
                  <c:v>0.163781999954275</c:v>
                </c:pt>
                <c:pt idx="10">
                  <c:v>0.121034710092425</c:v>
                </c:pt>
                <c:pt idx="11">
                  <c:v>0.0922006065965328</c:v>
                </c:pt>
                <c:pt idx="12">
                  <c:v>0.091460307904256</c:v>
                </c:pt>
                <c:pt idx="13">
                  <c:v>0.0505741104959935</c:v>
                </c:pt>
                <c:pt idx="14">
                  <c:v>0.0419726365368126</c:v>
                </c:pt>
                <c:pt idx="15">
                  <c:v>0.0170613950295771</c:v>
                </c:pt>
                <c:pt idx="16">
                  <c:v>0.0</c:v>
                </c:pt>
                <c:pt idx="17">
                  <c:v>0.0</c:v>
                </c:pt>
                <c:pt idx="18">
                  <c:v>0.0</c:v>
                </c:pt>
              </c:numCache>
            </c:numRef>
          </c:val>
        </c:ser>
        <c:ser>
          <c:idx val="2"/>
          <c:order val="2"/>
          <c:tx>
            <c:v/>
          </c:tx>
          <c:spPr>
            <a:solidFill>
              <a:schemeClr val="tx2">
                <a:lumMod val="40000"/>
                <a:lumOff val="60000"/>
                <a:alpha val="0"/>
              </a:schemeClr>
            </a:solidFill>
            <a:ln w="28575">
              <a:solidFill>
                <a:schemeClr val="tx1">
                  <a:alpha val="0"/>
                </a:schemeClr>
              </a:solidFill>
            </a:ln>
            <a:effectLst/>
          </c:spPr>
          <c:invertIfNegative val="0"/>
          <c:cat>
            <c:numRef>
              <c:f>'Height-Weight dist'!$A$8:$A$26</c:f>
              <c:numCache>
                <c:formatCode>0</c:formatCode>
                <c:ptCount val="19"/>
                <c:pt idx="0">
                  <c:v>61.0</c:v>
                </c:pt>
                <c:pt idx="1">
                  <c:v>62.0</c:v>
                </c:pt>
                <c:pt idx="2">
                  <c:v>63.0</c:v>
                </c:pt>
                <c:pt idx="3">
                  <c:v>64.0</c:v>
                </c:pt>
                <c:pt idx="4">
                  <c:v>65.0</c:v>
                </c:pt>
                <c:pt idx="5">
                  <c:v>66.0</c:v>
                </c:pt>
                <c:pt idx="6">
                  <c:v>67.0</c:v>
                </c:pt>
                <c:pt idx="7">
                  <c:v>68.0</c:v>
                </c:pt>
                <c:pt idx="8">
                  <c:v>69.0</c:v>
                </c:pt>
                <c:pt idx="9">
                  <c:v>70.0</c:v>
                </c:pt>
                <c:pt idx="10">
                  <c:v>71.0</c:v>
                </c:pt>
                <c:pt idx="11">
                  <c:v>72.0</c:v>
                </c:pt>
                <c:pt idx="12">
                  <c:v>73.0</c:v>
                </c:pt>
                <c:pt idx="13">
                  <c:v>74.0</c:v>
                </c:pt>
                <c:pt idx="14">
                  <c:v>75.0</c:v>
                </c:pt>
                <c:pt idx="15">
                  <c:v>76.0</c:v>
                </c:pt>
                <c:pt idx="16">
                  <c:v>77.0</c:v>
                </c:pt>
                <c:pt idx="17">
                  <c:v>78.0</c:v>
                </c:pt>
                <c:pt idx="18">
                  <c:v>79.0</c:v>
                </c:pt>
              </c:numCache>
            </c:numRef>
          </c:cat>
          <c:val>
            <c:numRef>
              <c:f>'Height-Weight dist'!$F$8:$F$26</c:f>
              <c:numCache>
                <c:formatCode>#.0\ %</c:formatCode>
                <c:ptCount val="19"/>
                <c:pt idx="0">
                  <c:v>0.00153228134722591</c:v>
                </c:pt>
                <c:pt idx="1">
                  <c:v>0.00390639919408025</c:v>
                </c:pt>
                <c:pt idx="2">
                  <c:v>0.00892047468445968</c:v>
                </c:pt>
                <c:pt idx="3">
                  <c:v>0.0182463675745814</c:v>
                </c:pt>
                <c:pt idx="4">
                  <c:v>0.0334306936840408</c:v>
                </c:pt>
                <c:pt idx="5">
                  <c:v>0.0548653033055232</c:v>
                </c:pt>
                <c:pt idx="6">
                  <c:v>0.0806558763892618</c:v>
                </c:pt>
                <c:pt idx="7">
                  <c:v>0.106209157762344</c:v>
                </c:pt>
                <c:pt idx="8">
                  <c:v>0.125278628663109</c:v>
                </c:pt>
                <c:pt idx="9">
                  <c:v>0.132367665221807</c:v>
                </c:pt>
                <c:pt idx="10">
                  <c:v>0.125278628663109</c:v>
                </c:pt>
                <c:pt idx="11">
                  <c:v>0.106209157762344</c:v>
                </c:pt>
                <c:pt idx="12">
                  <c:v>0.0806558763892617</c:v>
                </c:pt>
                <c:pt idx="13">
                  <c:v>0.0548653033055232</c:v>
                </c:pt>
                <c:pt idx="14">
                  <c:v>0.0334306936840408</c:v>
                </c:pt>
                <c:pt idx="15">
                  <c:v>0.0182463675745814</c:v>
                </c:pt>
                <c:pt idx="16">
                  <c:v>0.00892047468445966</c:v>
                </c:pt>
                <c:pt idx="17">
                  <c:v>0.00390639919408031</c:v>
                </c:pt>
                <c:pt idx="18">
                  <c:v>0.00153228134722583</c:v>
                </c:pt>
              </c:numCache>
            </c:numRef>
          </c:val>
        </c:ser>
        <c:dLbls>
          <c:showLegendKey val="0"/>
          <c:showVal val="0"/>
          <c:showCatName val="0"/>
          <c:showSerName val="0"/>
          <c:showPercent val="0"/>
          <c:showBubbleSize val="0"/>
        </c:dLbls>
        <c:gapWidth val="0"/>
        <c:overlap val="100"/>
        <c:axId val="2136124872"/>
        <c:axId val="2135957384"/>
      </c:barChart>
      <c:catAx>
        <c:axId val="2136124872"/>
        <c:scaling>
          <c:orientation val="minMax"/>
        </c:scaling>
        <c:delete val="0"/>
        <c:axPos val="b"/>
        <c:numFmt formatCode="0" sourceLinked="1"/>
        <c:majorTickMark val="out"/>
        <c:minorTickMark val="none"/>
        <c:tickLblPos val="nextTo"/>
        <c:crossAx val="2135957384"/>
        <c:crosses val="autoZero"/>
        <c:auto val="1"/>
        <c:lblAlgn val="ctr"/>
        <c:lblOffset val="100"/>
        <c:tickLblSkip val="2"/>
        <c:noMultiLvlLbl val="0"/>
      </c:catAx>
      <c:valAx>
        <c:axId val="2135957384"/>
        <c:scaling>
          <c:orientation val="minMax"/>
          <c:max val="0.2"/>
          <c:min val="0.0"/>
        </c:scaling>
        <c:delete val="0"/>
        <c:axPos val="l"/>
        <c:numFmt formatCode="0%" sourceLinked="0"/>
        <c:majorTickMark val="out"/>
        <c:minorTickMark val="none"/>
        <c:tickLblPos val="nextTo"/>
        <c:crossAx val="2136124872"/>
        <c:crosses val="autoZero"/>
        <c:crossBetween val="between"/>
        <c:majorUnit val="0.02"/>
      </c:valAx>
    </c:plotArea>
    <c:legend>
      <c:legendPos val="r"/>
      <c:layout>
        <c:manualLayout>
          <c:xMode val="edge"/>
          <c:yMode val="edge"/>
          <c:x val="0.750725644588544"/>
          <c:y val="0.031998602563758"/>
          <c:w val="0.126342644903929"/>
          <c:h val="0.329812539122986"/>
        </c:manualLayout>
      </c:layout>
      <c:overlay val="1"/>
      <c:txPr>
        <a:bodyPr/>
        <a:lstStyle/>
        <a:p>
          <a:pPr>
            <a:defRPr sz="1300"/>
          </a:pPr>
          <a:endParaRPr lang="en-US"/>
        </a:p>
      </c:txPr>
    </c:legend>
    <c:plotVisOnly val="1"/>
    <c:dispBlanksAs val="gap"/>
    <c:showDLblsOverMax val="0"/>
  </c:chart>
  <c:printSettings>
    <c:headerFooter/>
    <c:pageMargins b="1.0" l="0.75" r="0.75" t="1.0"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450684161786292"/>
          <c:y val="0.0271966527196653"/>
          <c:w val="0.937474107210266"/>
          <c:h val="0.920502092050209"/>
        </c:manualLayout>
      </c:layout>
      <c:lineChart>
        <c:grouping val="standard"/>
        <c:varyColors val="0"/>
        <c:ser>
          <c:idx val="2"/>
          <c:order val="0"/>
          <c:tx>
            <c:v/>
          </c:tx>
          <c:spPr>
            <a:ln w="50800">
              <a:solidFill>
                <a:schemeClr val="accent1">
                  <a:lumMod val="75000"/>
                </a:schemeClr>
              </a:solidFill>
            </a:ln>
            <a:effectLst/>
          </c:spPr>
          <c:marker>
            <c:symbol val="none"/>
          </c:marker>
          <c:cat>
            <c:numRef>
              <c:f>'Height-Weight dist'!$A$8:$A$30</c:f>
              <c:numCache>
                <c:formatCode>0</c:formatCode>
                <c:ptCount val="23"/>
                <c:pt idx="0">
                  <c:v>61.0</c:v>
                </c:pt>
                <c:pt idx="1">
                  <c:v>62.0</c:v>
                </c:pt>
                <c:pt idx="2">
                  <c:v>63.0</c:v>
                </c:pt>
                <c:pt idx="3">
                  <c:v>64.0</c:v>
                </c:pt>
                <c:pt idx="4">
                  <c:v>65.0</c:v>
                </c:pt>
                <c:pt idx="5">
                  <c:v>66.0</c:v>
                </c:pt>
                <c:pt idx="6">
                  <c:v>67.0</c:v>
                </c:pt>
                <c:pt idx="7">
                  <c:v>68.0</c:v>
                </c:pt>
                <c:pt idx="8">
                  <c:v>69.0</c:v>
                </c:pt>
                <c:pt idx="9">
                  <c:v>70.0</c:v>
                </c:pt>
                <c:pt idx="10">
                  <c:v>71.0</c:v>
                </c:pt>
                <c:pt idx="11">
                  <c:v>72.0</c:v>
                </c:pt>
                <c:pt idx="12">
                  <c:v>73.0</c:v>
                </c:pt>
                <c:pt idx="13">
                  <c:v>74.0</c:v>
                </c:pt>
                <c:pt idx="14">
                  <c:v>75.0</c:v>
                </c:pt>
                <c:pt idx="15">
                  <c:v>76.0</c:v>
                </c:pt>
                <c:pt idx="16">
                  <c:v>77.0</c:v>
                </c:pt>
                <c:pt idx="17">
                  <c:v>78.0</c:v>
                </c:pt>
                <c:pt idx="18">
                  <c:v>79.0</c:v>
                </c:pt>
                <c:pt idx="19">
                  <c:v>80.0</c:v>
                </c:pt>
                <c:pt idx="20">
                  <c:v>81.0</c:v>
                </c:pt>
                <c:pt idx="21">
                  <c:v>82.0</c:v>
                </c:pt>
                <c:pt idx="22">
                  <c:v>83.0</c:v>
                </c:pt>
              </c:numCache>
            </c:numRef>
          </c:cat>
          <c:val>
            <c:numRef>
              <c:f>'Height-Weight dist'!$F$8:$F$30</c:f>
              <c:numCache>
                <c:formatCode>#.0\ %</c:formatCode>
                <c:ptCount val="23"/>
                <c:pt idx="0">
                  <c:v>0.00153228134722591</c:v>
                </c:pt>
                <c:pt idx="1">
                  <c:v>0.00390639919408025</c:v>
                </c:pt>
                <c:pt idx="2">
                  <c:v>0.00892047468445968</c:v>
                </c:pt>
                <c:pt idx="3">
                  <c:v>0.0182463675745814</c:v>
                </c:pt>
                <c:pt idx="4">
                  <c:v>0.0334306936840408</c:v>
                </c:pt>
                <c:pt idx="5">
                  <c:v>0.0548653033055232</c:v>
                </c:pt>
                <c:pt idx="6">
                  <c:v>0.0806558763892618</c:v>
                </c:pt>
                <c:pt idx="7">
                  <c:v>0.106209157762344</c:v>
                </c:pt>
                <c:pt idx="8">
                  <c:v>0.125278628663109</c:v>
                </c:pt>
                <c:pt idx="9">
                  <c:v>0.132367665221807</c:v>
                </c:pt>
                <c:pt idx="10">
                  <c:v>0.125278628663109</c:v>
                </c:pt>
                <c:pt idx="11">
                  <c:v>0.106209157762344</c:v>
                </c:pt>
                <c:pt idx="12">
                  <c:v>0.0806558763892617</c:v>
                </c:pt>
                <c:pt idx="13">
                  <c:v>0.0548653033055232</c:v>
                </c:pt>
                <c:pt idx="14">
                  <c:v>0.0334306936840408</c:v>
                </c:pt>
                <c:pt idx="15">
                  <c:v>0.0182463675745814</c:v>
                </c:pt>
                <c:pt idx="16">
                  <c:v>0.00892047468445966</c:v>
                </c:pt>
                <c:pt idx="17">
                  <c:v>0.00390639919408031</c:v>
                </c:pt>
                <c:pt idx="18">
                  <c:v>0.00153228134722583</c:v>
                </c:pt>
                <c:pt idx="19">
                  <c:v>0.000538355705434479</c:v>
                </c:pt>
                <c:pt idx="20">
                  <c:v>0.000169419847167118</c:v>
                </c:pt>
                <c:pt idx="21">
                  <c:v>4.77549349860995E-5</c:v>
                </c:pt>
              </c:numCache>
            </c:numRef>
          </c:val>
          <c:smooth val="1"/>
        </c:ser>
        <c:ser>
          <c:idx val="1"/>
          <c:order val="1"/>
          <c:tx>
            <c:strRef>
              <c:f>'Height-Weight dist'!$E$1</c:f>
              <c:strCache>
                <c:ptCount val="1"/>
                <c:pt idx="0">
                  <c:v>Baseball_x000d_% by height</c:v>
                </c:pt>
              </c:strCache>
            </c:strRef>
          </c:tx>
          <c:spPr>
            <a:ln>
              <a:solidFill>
                <a:schemeClr val="tx2">
                  <a:alpha val="0"/>
                </a:schemeClr>
              </a:solidFill>
            </a:ln>
            <a:effectLst/>
          </c:spPr>
          <c:marker>
            <c:symbol val="none"/>
          </c:marker>
          <c:cat>
            <c:numRef>
              <c:f>'Height-Weight dist'!$A$8:$A$30</c:f>
              <c:numCache>
                <c:formatCode>0</c:formatCode>
                <c:ptCount val="23"/>
                <c:pt idx="0">
                  <c:v>61.0</c:v>
                </c:pt>
                <c:pt idx="1">
                  <c:v>62.0</c:v>
                </c:pt>
                <c:pt idx="2">
                  <c:v>63.0</c:v>
                </c:pt>
                <c:pt idx="3">
                  <c:v>64.0</c:v>
                </c:pt>
                <c:pt idx="4">
                  <c:v>65.0</c:v>
                </c:pt>
                <c:pt idx="5">
                  <c:v>66.0</c:v>
                </c:pt>
                <c:pt idx="6">
                  <c:v>67.0</c:v>
                </c:pt>
                <c:pt idx="7">
                  <c:v>68.0</c:v>
                </c:pt>
                <c:pt idx="8">
                  <c:v>69.0</c:v>
                </c:pt>
                <c:pt idx="9">
                  <c:v>70.0</c:v>
                </c:pt>
                <c:pt idx="10">
                  <c:v>71.0</c:v>
                </c:pt>
                <c:pt idx="11">
                  <c:v>72.0</c:v>
                </c:pt>
                <c:pt idx="12">
                  <c:v>73.0</c:v>
                </c:pt>
                <c:pt idx="13">
                  <c:v>74.0</c:v>
                </c:pt>
                <c:pt idx="14">
                  <c:v>75.0</c:v>
                </c:pt>
                <c:pt idx="15">
                  <c:v>76.0</c:v>
                </c:pt>
                <c:pt idx="16">
                  <c:v>77.0</c:v>
                </c:pt>
                <c:pt idx="17">
                  <c:v>78.0</c:v>
                </c:pt>
                <c:pt idx="18">
                  <c:v>79.0</c:v>
                </c:pt>
                <c:pt idx="19">
                  <c:v>80.0</c:v>
                </c:pt>
                <c:pt idx="20">
                  <c:v>81.0</c:v>
                </c:pt>
                <c:pt idx="21">
                  <c:v>82.0</c:v>
                </c:pt>
                <c:pt idx="22">
                  <c:v>83.0</c:v>
                </c:pt>
              </c:numCache>
            </c:numRef>
          </c:cat>
          <c:val>
            <c:numRef>
              <c:f>'Height-Weight dist'!$E$8:$E$30</c:f>
              <c:numCache>
                <c:formatCode>#.0\ %</c:formatCode>
                <c:ptCount val="23"/>
                <c:pt idx="0">
                  <c:v>0.0</c:v>
                </c:pt>
                <c:pt idx="1">
                  <c:v>0.0</c:v>
                </c:pt>
                <c:pt idx="2">
                  <c:v>0.000697755552971276</c:v>
                </c:pt>
                <c:pt idx="3">
                  <c:v>0.00156994999418537</c:v>
                </c:pt>
                <c:pt idx="4">
                  <c:v>0.00302360739620886</c:v>
                </c:pt>
                <c:pt idx="5">
                  <c:v>0.0104081869984882</c:v>
                </c:pt>
                <c:pt idx="6">
                  <c:v>0.0220955925107571</c:v>
                </c:pt>
                <c:pt idx="7">
                  <c:v>0.0395976276311199</c:v>
                </c:pt>
                <c:pt idx="8">
                  <c:v>0.0601814164437725</c:v>
                </c:pt>
                <c:pt idx="9">
                  <c:v>0.106582160716362</c:v>
                </c:pt>
                <c:pt idx="10">
                  <c:v>0.138969647633446</c:v>
                </c:pt>
                <c:pt idx="11">
                  <c:v>0.16705430864054</c:v>
                </c:pt>
                <c:pt idx="12">
                  <c:v>0.136411210605884</c:v>
                </c:pt>
                <c:pt idx="13">
                  <c:v>0.129142923595767</c:v>
                </c:pt>
                <c:pt idx="14">
                  <c:v>0.0877427607861379</c:v>
                </c:pt>
                <c:pt idx="15">
                  <c:v>0.0519246424002791</c:v>
                </c:pt>
                <c:pt idx="16">
                  <c:v>0.0275031980462844</c:v>
                </c:pt>
                <c:pt idx="17">
                  <c:v>0.0104081869984882</c:v>
                </c:pt>
                <c:pt idx="18">
                  <c:v>0.00441911850215141</c:v>
                </c:pt>
                <c:pt idx="19">
                  <c:v>0.00151180369810443</c:v>
                </c:pt>
                <c:pt idx="20">
                  <c:v>0.000407024072566577</c:v>
                </c:pt>
                <c:pt idx="21">
                  <c:v>0.000232585184323758</c:v>
                </c:pt>
                <c:pt idx="22">
                  <c:v>5.81462960809396E-5</c:v>
                </c:pt>
              </c:numCache>
            </c:numRef>
          </c:val>
          <c:smooth val="0"/>
        </c:ser>
        <c:dLbls>
          <c:showLegendKey val="0"/>
          <c:showVal val="0"/>
          <c:showCatName val="0"/>
          <c:showSerName val="0"/>
          <c:showPercent val="0"/>
          <c:showBubbleSize val="0"/>
        </c:dLbls>
        <c:marker val="1"/>
        <c:smooth val="0"/>
        <c:axId val="2136640552"/>
        <c:axId val="2136388584"/>
      </c:lineChart>
      <c:catAx>
        <c:axId val="2136640552"/>
        <c:scaling>
          <c:orientation val="minMax"/>
        </c:scaling>
        <c:delete val="1"/>
        <c:axPos val="b"/>
        <c:numFmt formatCode="0" sourceLinked="1"/>
        <c:majorTickMark val="out"/>
        <c:minorTickMark val="none"/>
        <c:tickLblPos val="nextTo"/>
        <c:crossAx val="2136388584"/>
        <c:crosses val="autoZero"/>
        <c:auto val="1"/>
        <c:lblAlgn val="ctr"/>
        <c:lblOffset val="100"/>
        <c:tickLblSkip val="2"/>
        <c:noMultiLvlLbl val="0"/>
      </c:catAx>
      <c:valAx>
        <c:axId val="2136388584"/>
        <c:scaling>
          <c:orientation val="minMax"/>
          <c:max val="0.2"/>
          <c:min val="0.0"/>
        </c:scaling>
        <c:delete val="1"/>
        <c:axPos val="l"/>
        <c:numFmt formatCode="0%" sourceLinked="0"/>
        <c:majorTickMark val="out"/>
        <c:minorTickMark val="none"/>
        <c:tickLblPos val="nextTo"/>
        <c:crossAx val="2136640552"/>
        <c:crosses val="autoZero"/>
        <c:crossBetween val="between"/>
        <c:majorUnit val="0.02"/>
      </c:valAx>
      <c:spPr>
        <a:noFill/>
      </c:spPr>
    </c:plotArea>
    <c:plotVisOnly val="1"/>
    <c:dispBlanksAs val="gap"/>
    <c:showDLblsOverMax val="0"/>
  </c:chart>
  <c:spPr>
    <a:noFill/>
  </c:sp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layout/>
      <c:overlay val="0"/>
    </c:title>
    <c:autoTitleDeleted val="0"/>
    <c:plotArea>
      <c:layout/>
      <c:scatterChart>
        <c:scatterStyle val="smoothMarker"/>
        <c:varyColors val="0"/>
        <c:ser>
          <c:idx val="0"/>
          <c:order val="0"/>
          <c:tx>
            <c:strRef>
              <c:f>'Career Games'!$A$1</c:f>
              <c:strCache>
                <c:ptCount val="1"/>
                <c:pt idx="0">
                  <c:v>career_G</c:v>
                </c:pt>
              </c:strCache>
            </c:strRef>
          </c:tx>
          <c:marker>
            <c:symbol val="none"/>
          </c:marker>
          <c:trendline>
            <c:trendlineType val="power"/>
            <c:dispRSqr val="0"/>
            <c:dispEq val="0"/>
          </c:trendline>
          <c:xVal>
            <c:numRef>
              <c:f>'Career Games'!$B$2:$B$74</c:f>
              <c:numCache>
                <c:formatCode>0.00</c:formatCode>
                <c:ptCount val="73"/>
                <c:pt idx="0">
                  <c:v>25.0</c:v>
                </c:pt>
                <c:pt idx="1">
                  <c:v>75.0</c:v>
                </c:pt>
                <c:pt idx="2">
                  <c:v>125.0</c:v>
                </c:pt>
                <c:pt idx="3">
                  <c:v>175.0</c:v>
                </c:pt>
                <c:pt idx="4">
                  <c:v>225.0</c:v>
                </c:pt>
                <c:pt idx="5">
                  <c:v>275.0</c:v>
                </c:pt>
                <c:pt idx="6">
                  <c:v>325.0</c:v>
                </c:pt>
                <c:pt idx="7">
                  <c:v>375.0</c:v>
                </c:pt>
                <c:pt idx="8">
                  <c:v>425.0</c:v>
                </c:pt>
                <c:pt idx="9">
                  <c:v>475.0</c:v>
                </c:pt>
                <c:pt idx="10">
                  <c:v>525.0</c:v>
                </c:pt>
                <c:pt idx="11">
                  <c:v>575.0</c:v>
                </c:pt>
                <c:pt idx="12">
                  <c:v>625.0</c:v>
                </c:pt>
                <c:pt idx="13">
                  <c:v>675.0</c:v>
                </c:pt>
                <c:pt idx="14">
                  <c:v>725.0</c:v>
                </c:pt>
                <c:pt idx="15">
                  <c:v>775.0</c:v>
                </c:pt>
                <c:pt idx="16">
                  <c:v>825.0</c:v>
                </c:pt>
                <c:pt idx="17">
                  <c:v>875.0</c:v>
                </c:pt>
                <c:pt idx="18">
                  <c:v>925.0</c:v>
                </c:pt>
                <c:pt idx="19">
                  <c:v>975.0</c:v>
                </c:pt>
                <c:pt idx="20">
                  <c:v>1025.0</c:v>
                </c:pt>
                <c:pt idx="21">
                  <c:v>1075.0</c:v>
                </c:pt>
                <c:pt idx="22">
                  <c:v>1125.0</c:v>
                </c:pt>
                <c:pt idx="23">
                  <c:v>1175.0</c:v>
                </c:pt>
                <c:pt idx="24">
                  <c:v>1225.0</c:v>
                </c:pt>
                <c:pt idx="25">
                  <c:v>1275.0</c:v>
                </c:pt>
                <c:pt idx="26">
                  <c:v>1325.0</c:v>
                </c:pt>
                <c:pt idx="27">
                  <c:v>1375.0</c:v>
                </c:pt>
                <c:pt idx="28">
                  <c:v>1425.0</c:v>
                </c:pt>
                <c:pt idx="29">
                  <c:v>1475.0</c:v>
                </c:pt>
                <c:pt idx="30">
                  <c:v>1525.0</c:v>
                </c:pt>
                <c:pt idx="31">
                  <c:v>1575.0</c:v>
                </c:pt>
                <c:pt idx="32">
                  <c:v>1625.0</c:v>
                </c:pt>
                <c:pt idx="33">
                  <c:v>1675.0</c:v>
                </c:pt>
                <c:pt idx="34">
                  <c:v>1725.0</c:v>
                </c:pt>
                <c:pt idx="35">
                  <c:v>1775.0</c:v>
                </c:pt>
                <c:pt idx="36">
                  <c:v>1825.0</c:v>
                </c:pt>
                <c:pt idx="37">
                  <c:v>1875.0</c:v>
                </c:pt>
                <c:pt idx="38">
                  <c:v>1925.0</c:v>
                </c:pt>
                <c:pt idx="39">
                  <c:v>1975.0</c:v>
                </c:pt>
                <c:pt idx="40">
                  <c:v>2025.0</c:v>
                </c:pt>
                <c:pt idx="41">
                  <c:v>2075.0</c:v>
                </c:pt>
                <c:pt idx="42">
                  <c:v>2125.0</c:v>
                </c:pt>
                <c:pt idx="43">
                  <c:v>2175.0</c:v>
                </c:pt>
                <c:pt idx="44">
                  <c:v>2225.0</c:v>
                </c:pt>
                <c:pt idx="45">
                  <c:v>2275.0</c:v>
                </c:pt>
                <c:pt idx="46">
                  <c:v>2325.0</c:v>
                </c:pt>
                <c:pt idx="47">
                  <c:v>2375.0</c:v>
                </c:pt>
                <c:pt idx="48">
                  <c:v>2425.0</c:v>
                </c:pt>
                <c:pt idx="49">
                  <c:v>2475.0</c:v>
                </c:pt>
                <c:pt idx="50">
                  <c:v>2525.0</c:v>
                </c:pt>
                <c:pt idx="51">
                  <c:v>2575.0</c:v>
                </c:pt>
                <c:pt idx="52">
                  <c:v>2625.0</c:v>
                </c:pt>
                <c:pt idx="53">
                  <c:v>2675.0</c:v>
                </c:pt>
                <c:pt idx="54">
                  <c:v>2725.0</c:v>
                </c:pt>
                <c:pt idx="55">
                  <c:v>2775.0</c:v>
                </c:pt>
                <c:pt idx="56">
                  <c:v>2825.0</c:v>
                </c:pt>
                <c:pt idx="57">
                  <c:v>2875.0</c:v>
                </c:pt>
                <c:pt idx="58">
                  <c:v>2925.0</c:v>
                </c:pt>
                <c:pt idx="59">
                  <c:v>2975.0</c:v>
                </c:pt>
                <c:pt idx="60">
                  <c:v>3025.0</c:v>
                </c:pt>
                <c:pt idx="61">
                  <c:v>3075.0</c:v>
                </c:pt>
                <c:pt idx="62">
                  <c:v>3125.0</c:v>
                </c:pt>
                <c:pt idx="63">
                  <c:v>3175.0</c:v>
                </c:pt>
                <c:pt idx="64">
                  <c:v>3225.0</c:v>
                </c:pt>
                <c:pt idx="65">
                  <c:v>3275.0</c:v>
                </c:pt>
                <c:pt idx="66">
                  <c:v>3325.0</c:v>
                </c:pt>
                <c:pt idx="67">
                  <c:v>3375.0</c:v>
                </c:pt>
                <c:pt idx="68">
                  <c:v>3425.0</c:v>
                </c:pt>
                <c:pt idx="69">
                  <c:v>3475.0</c:v>
                </c:pt>
                <c:pt idx="70">
                  <c:v>3525.0</c:v>
                </c:pt>
                <c:pt idx="71">
                  <c:v>3575.0</c:v>
                </c:pt>
                <c:pt idx="72">
                  <c:v>3625.0</c:v>
                </c:pt>
              </c:numCache>
            </c:numRef>
          </c:xVal>
          <c:yVal>
            <c:numRef>
              <c:f>'Career Games'!$C$2:$C$74</c:f>
              <c:numCache>
                <c:formatCode>General</c:formatCode>
                <c:ptCount val="73"/>
                <c:pt idx="0">
                  <c:v>6638.0</c:v>
                </c:pt>
                <c:pt idx="1">
                  <c:v>1916.0</c:v>
                </c:pt>
                <c:pt idx="2">
                  <c:v>1176.0</c:v>
                </c:pt>
                <c:pt idx="3">
                  <c:v>832.0</c:v>
                </c:pt>
                <c:pt idx="4">
                  <c:v>665.0</c:v>
                </c:pt>
                <c:pt idx="5">
                  <c:v>542.0</c:v>
                </c:pt>
                <c:pt idx="6">
                  <c:v>465.0</c:v>
                </c:pt>
                <c:pt idx="7">
                  <c:v>361.0</c:v>
                </c:pt>
                <c:pt idx="8">
                  <c:v>318.0</c:v>
                </c:pt>
                <c:pt idx="9">
                  <c:v>261.0</c:v>
                </c:pt>
                <c:pt idx="10">
                  <c:v>227.0</c:v>
                </c:pt>
                <c:pt idx="11">
                  <c:v>201.0</c:v>
                </c:pt>
                <c:pt idx="12">
                  <c:v>174.0</c:v>
                </c:pt>
                <c:pt idx="13">
                  <c:v>153.0</c:v>
                </c:pt>
                <c:pt idx="14">
                  <c:v>172.0</c:v>
                </c:pt>
                <c:pt idx="15">
                  <c:v>115.0</c:v>
                </c:pt>
                <c:pt idx="16">
                  <c:v>113.0</c:v>
                </c:pt>
                <c:pt idx="17">
                  <c:v>114.0</c:v>
                </c:pt>
                <c:pt idx="18">
                  <c:v>135.0</c:v>
                </c:pt>
                <c:pt idx="19">
                  <c:v>104.0</c:v>
                </c:pt>
                <c:pt idx="20">
                  <c:v>96.0</c:v>
                </c:pt>
                <c:pt idx="21">
                  <c:v>91.0</c:v>
                </c:pt>
                <c:pt idx="22">
                  <c:v>85.0</c:v>
                </c:pt>
                <c:pt idx="23">
                  <c:v>80.0</c:v>
                </c:pt>
                <c:pt idx="24">
                  <c:v>85.0</c:v>
                </c:pt>
                <c:pt idx="25">
                  <c:v>89.0</c:v>
                </c:pt>
                <c:pt idx="26">
                  <c:v>81.0</c:v>
                </c:pt>
                <c:pt idx="27">
                  <c:v>77.0</c:v>
                </c:pt>
                <c:pt idx="28">
                  <c:v>69.0</c:v>
                </c:pt>
                <c:pt idx="29">
                  <c:v>71.0</c:v>
                </c:pt>
                <c:pt idx="30">
                  <c:v>55.0</c:v>
                </c:pt>
                <c:pt idx="31">
                  <c:v>44.0</c:v>
                </c:pt>
                <c:pt idx="32">
                  <c:v>40.0</c:v>
                </c:pt>
                <c:pt idx="33">
                  <c:v>46.0</c:v>
                </c:pt>
                <c:pt idx="34">
                  <c:v>40.0</c:v>
                </c:pt>
                <c:pt idx="35">
                  <c:v>43.0</c:v>
                </c:pt>
                <c:pt idx="36">
                  <c:v>46.0</c:v>
                </c:pt>
                <c:pt idx="37">
                  <c:v>31.0</c:v>
                </c:pt>
                <c:pt idx="38">
                  <c:v>34.0</c:v>
                </c:pt>
                <c:pt idx="39">
                  <c:v>36.0</c:v>
                </c:pt>
                <c:pt idx="40">
                  <c:v>28.0</c:v>
                </c:pt>
                <c:pt idx="41">
                  <c:v>24.0</c:v>
                </c:pt>
                <c:pt idx="42">
                  <c:v>19.0</c:v>
                </c:pt>
                <c:pt idx="43">
                  <c:v>26.0</c:v>
                </c:pt>
                <c:pt idx="44">
                  <c:v>15.0</c:v>
                </c:pt>
                <c:pt idx="45">
                  <c:v>12.0</c:v>
                </c:pt>
                <c:pt idx="46">
                  <c:v>12.0</c:v>
                </c:pt>
                <c:pt idx="47">
                  <c:v>12.0</c:v>
                </c:pt>
                <c:pt idx="48">
                  <c:v>15.0</c:v>
                </c:pt>
                <c:pt idx="49">
                  <c:v>13.0</c:v>
                </c:pt>
                <c:pt idx="50">
                  <c:v>11.0</c:v>
                </c:pt>
                <c:pt idx="51">
                  <c:v>6.0</c:v>
                </c:pt>
                <c:pt idx="52">
                  <c:v>5.0</c:v>
                </c:pt>
                <c:pt idx="53">
                  <c:v>4.0</c:v>
                </c:pt>
                <c:pt idx="54">
                  <c:v>3.0</c:v>
                </c:pt>
                <c:pt idx="55">
                  <c:v>3.0</c:v>
                </c:pt>
                <c:pt idx="56">
                  <c:v>6.0</c:v>
                </c:pt>
                <c:pt idx="57">
                  <c:v>3.0</c:v>
                </c:pt>
                <c:pt idx="59">
                  <c:v>5.0</c:v>
                </c:pt>
                <c:pt idx="60">
                  <c:v>4.0</c:v>
                </c:pt>
                <c:pt idx="61">
                  <c:v>1.0</c:v>
                </c:pt>
                <c:pt idx="65">
                  <c:v>1.0</c:v>
                </c:pt>
                <c:pt idx="66">
                  <c:v>1.0</c:v>
                </c:pt>
                <c:pt idx="71">
                  <c:v>1.0</c:v>
                </c:pt>
              </c:numCache>
            </c:numRef>
          </c:yVal>
          <c:smooth val="1"/>
        </c:ser>
        <c:dLbls>
          <c:showLegendKey val="0"/>
          <c:showVal val="0"/>
          <c:showCatName val="0"/>
          <c:showSerName val="0"/>
          <c:showPercent val="0"/>
          <c:showBubbleSize val="0"/>
        </c:dLbls>
        <c:axId val="2139257992"/>
        <c:axId val="2139255080"/>
      </c:scatterChart>
      <c:valAx>
        <c:axId val="2139257992"/>
        <c:scaling>
          <c:logBase val="10.0"/>
          <c:orientation val="minMax"/>
          <c:max val="3600.0"/>
          <c:min val="10.0"/>
        </c:scaling>
        <c:delete val="0"/>
        <c:axPos val="b"/>
        <c:numFmt formatCode="0.00" sourceLinked="1"/>
        <c:majorTickMark val="out"/>
        <c:minorTickMark val="none"/>
        <c:tickLblPos val="nextTo"/>
        <c:crossAx val="2139255080"/>
        <c:crossesAt val="0.0"/>
        <c:crossBetween val="midCat"/>
        <c:majorUnit val="10.0"/>
        <c:minorUnit val="10.0"/>
      </c:valAx>
      <c:valAx>
        <c:axId val="2139255080"/>
        <c:scaling>
          <c:logBase val="10.0"/>
          <c:orientation val="minMax"/>
        </c:scaling>
        <c:delete val="0"/>
        <c:axPos val="l"/>
        <c:majorGridlines>
          <c:spPr>
            <a:ln>
              <a:solidFill>
                <a:schemeClr val="accent1">
                  <a:lumMod val="40000"/>
                  <a:lumOff val="60000"/>
                </a:schemeClr>
              </a:solidFill>
            </a:ln>
          </c:spPr>
        </c:majorGridlines>
        <c:numFmt formatCode="General" sourceLinked="1"/>
        <c:majorTickMark val="out"/>
        <c:minorTickMark val="none"/>
        <c:tickLblPos val="nextTo"/>
        <c:crossAx val="2139257992"/>
        <c:crosses val="autoZero"/>
        <c:crossBetween val="midCat"/>
      </c:valAx>
      <c:spPr>
        <a:noFill/>
      </c:spPr>
    </c:plotArea>
    <c:plotVisOnly val="1"/>
    <c:dispBlanksAs val="gap"/>
    <c:showDLblsOverMax val="0"/>
  </c:chart>
  <c:printSettings>
    <c:headerFooter/>
    <c:pageMargins b="1.0" l="0.75" r="0.75" t="1.0"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manualLayout>
          <c:layoutTarget val="inner"/>
          <c:xMode val="edge"/>
          <c:yMode val="edge"/>
          <c:x val="0.0450684161786292"/>
          <c:y val="0.0271966527196653"/>
          <c:w val="0.937474107210266"/>
          <c:h val="0.920502092050209"/>
        </c:manualLayout>
      </c:layout>
      <c:lineChart>
        <c:grouping val="standard"/>
        <c:varyColors val="0"/>
        <c:ser>
          <c:idx val="2"/>
          <c:order val="0"/>
          <c:tx>
            <c:v/>
          </c:tx>
          <c:spPr>
            <a:ln w="50800">
              <a:solidFill>
                <a:schemeClr val="accent1">
                  <a:lumMod val="75000"/>
                </a:schemeClr>
              </a:solidFill>
            </a:ln>
            <a:effectLst/>
          </c:spPr>
          <c:marker>
            <c:symbol val="none"/>
          </c:marker>
          <c:cat>
            <c:numRef>
              <c:f>'Height-Weight dist'!$H$4:$H$30</c:f>
              <c:numCache>
                <c:formatCode>General</c:formatCode>
                <c:ptCount val="27"/>
                <c:pt idx="0">
                  <c:v>100.0</c:v>
                </c:pt>
                <c:pt idx="1">
                  <c:v>110.0</c:v>
                </c:pt>
                <c:pt idx="2">
                  <c:v>120.0</c:v>
                </c:pt>
                <c:pt idx="3">
                  <c:v>130.0</c:v>
                </c:pt>
                <c:pt idx="4">
                  <c:v>140.0</c:v>
                </c:pt>
                <c:pt idx="5">
                  <c:v>150.0</c:v>
                </c:pt>
                <c:pt idx="6">
                  <c:v>160.0</c:v>
                </c:pt>
                <c:pt idx="7">
                  <c:v>170.0</c:v>
                </c:pt>
                <c:pt idx="8">
                  <c:v>180.0</c:v>
                </c:pt>
                <c:pt idx="9">
                  <c:v>190.0</c:v>
                </c:pt>
                <c:pt idx="10">
                  <c:v>200.0</c:v>
                </c:pt>
                <c:pt idx="11">
                  <c:v>210.0</c:v>
                </c:pt>
                <c:pt idx="12">
                  <c:v>220.0</c:v>
                </c:pt>
                <c:pt idx="13">
                  <c:v>230.0</c:v>
                </c:pt>
                <c:pt idx="14">
                  <c:v>240.0</c:v>
                </c:pt>
                <c:pt idx="15">
                  <c:v>250.0</c:v>
                </c:pt>
                <c:pt idx="16">
                  <c:v>260.0</c:v>
                </c:pt>
                <c:pt idx="17">
                  <c:v>270.0</c:v>
                </c:pt>
                <c:pt idx="18">
                  <c:v>280.0</c:v>
                </c:pt>
                <c:pt idx="19">
                  <c:v>290.0</c:v>
                </c:pt>
                <c:pt idx="20">
                  <c:v>300.0</c:v>
                </c:pt>
                <c:pt idx="21">
                  <c:v>310.0</c:v>
                </c:pt>
                <c:pt idx="22">
                  <c:v>320.0</c:v>
                </c:pt>
                <c:pt idx="23">
                  <c:v>330.0</c:v>
                </c:pt>
                <c:pt idx="24">
                  <c:v>340.0</c:v>
                </c:pt>
                <c:pt idx="25">
                  <c:v>350.0</c:v>
                </c:pt>
                <c:pt idx="26">
                  <c:v>360.0</c:v>
                </c:pt>
              </c:numCache>
            </c:numRef>
          </c:cat>
          <c:val>
            <c:numRef>
              <c:f>'Height-Weight dist'!$M$4:$M$30</c:f>
              <c:numCache>
                <c:formatCode>#.0\ %</c:formatCode>
                <c:ptCount val="27"/>
                <c:pt idx="0">
                  <c:v>0.00866463913291871</c:v>
                </c:pt>
                <c:pt idx="1">
                  <c:v>0.016548336524086</c:v>
                </c:pt>
                <c:pt idx="2">
                  <c:v>0.0288520605933114</c:v>
                </c:pt>
                <c:pt idx="3">
                  <c:v>0.0459218601694705</c:v>
                </c:pt>
                <c:pt idx="4">
                  <c:v>0.0667242238682105</c:v>
                </c:pt>
                <c:pt idx="5">
                  <c:v>0.0885054564559695</c:v>
                </c:pt>
                <c:pt idx="6">
                  <c:v>0.107171621964107</c:v>
                </c:pt>
                <c:pt idx="7">
                  <c:v>0.118471349744091</c:v>
                </c:pt>
                <c:pt idx="8">
                  <c:v>0.119555875800365</c:v>
                </c:pt>
                <c:pt idx="9">
                  <c:v>0.110141907962255</c:v>
                </c:pt>
                <c:pt idx="10">
                  <c:v>0.0926313764831994</c:v>
                </c:pt>
                <c:pt idx="11">
                  <c:v>0.0711192238941857</c:v>
                </c:pt>
                <c:pt idx="12">
                  <c:v>0.0498469434606659</c:v>
                </c:pt>
                <c:pt idx="13">
                  <c:v>0.0318941995334033</c:v>
                </c:pt>
                <c:pt idx="14">
                  <c:v>0.0186296759285293</c:v>
                </c:pt>
                <c:pt idx="15">
                  <c:v>0.00993385561084503</c:v>
                </c:pt>
                <c:pt idx="16">
                  <c:v>0.0048355695177481</c:v>
                </c:pt>
                <c:pt idx="17">
                  <c:v>0.00214878385131745</c:v>
                </c:pt>
                <c:pt idx="18">
                  <c:v>0.000871667774445139</c:v>
                </c:pt>
                <c:pt idx="19">
                  <c:v>0.000322789977543203</c:v>
                </c:pt>
                <c:pt idx="20">
                  <c:v>0.000109118230533167</c:v>
                </c:pt>
                <c:pt idx="21">
                  <c:v>3.36728631165073E-5</c:v>
                </c:pt>
                <c:pt idx="22">
                  <c:v>9.48561037628082E-6</c:v>
                </c:pt>
                <c:pt idx="23">
                  <c:v>2.43921398546121E-6</c:v>
                </c:pt>
                <c:pt idx="24">
                  <c:v>5.7257267072064E-7</c:v>
                </c:pt>
                <c:pt idx="25">
                  <c:v>1.22688535220128E-7</c:v>
                </c:pt>
                <c:pt idx="26">
                  <c:v>2.39975230797995E-8</c:v>
                </c:pt>
              </c:numCache>
            </c:numRef>
          </c:val>
          <c:smooth val="1"/>
        </c:ser>
        <c:dLbls>
          <c:showLegendKey val="0"/>
          <c:showVal val="0"/>
          <c:showCatName val="0"/>
          <c:showSerName val="0"/>
          <c:showPercent val="0"/>
          <c:showBubbleSize val="0"/>
        </c:dLbls>
        <c:marker val="1"/>
        <c:smooth val="0"/>
        <c:axId val="2132631272"/>
        <c:axId val="2136668216"/>
      </c:lineChart>
      <c:catAx>
        <c:axId val="2132631272"/>
        <c:scaling>
          <c:orientation val="minMax"/>
        </c:scaling>
        <c:delete val="1"/>
        <c:axPos val="b"/>
        <c:numFmt formatCode="General" sourceLinked="1"/>
        <c:majorTickMark val="out"/>
        <c:minorTickMark val="none"/>
        <c:tickLblPos val="nextTo"/>
        <c:crossAx val="2136668216"/>
        <c:crosses val="autoZero"/>
        <c:auto val="1"/>
        <c:lblAlgn val="ctr"/>
        <c:lblOffset val="100"/>
        <c:tickLblSkip val="2"/>
        <c:noMultiLvlLbl val="0"/>
      </c:catAx>
      <c:valAx>
        <c:axId val="2136668216"/>
        <c:scaling>
          <c:orientation val="minMax"/>
          <c:max val="0.22"/>
          <c:min val="0.0"/>
        </c:scaling>
        <c:delete val="1"/>
        <c:axPos val="l"/>
        <c:numFmt formatCode="0%" sourceLinked="0"/>
        <c:majorTickMark val="out"/>
        <c:minorTickMark val="none"/>
        <c:tickLblPos val="nextTo"/>
        <c:crossAx val="2132631272"/>
        <c:crosses val="autoZero"/>
        <c:crossBetween val="between"/>
        <c:majorUnit val="0.02"/>
      </c:valAx>
      <c:spPr>
        <a:noFill/>
      </c:spPr>
    </c:plotArea>
    <c:plotVisOnly val="1"/>
    <c:dispBlanksAs val="gap"/>
    <c:showDLblsOverMax val="0"/>
  </c:chart>
  <c:spPr>
    <a:noFill/>
  </c:spPr>
  <c:printSettings>
    <c:headerFooter/>
    <c:pageMargins b="1.0" l="0.75" r="0.75" t="1.0"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tx2">
                <a:lumMod val="60000"/>
                <a:lumOff val="40000"/>
              </a:schemeClr>
            </a:solidFill>
            <a:ln>
              <a:noFill/>
            </a:ln>
            <a:effectLst/>
          </c:spPr>
          <c:invertIfNegative val="0"/>
          <c:trendline>
            <c:spPr>
              <a:ln w="15875"/>
            </c:spPr>
            <c:trendlineType val="linear"/>
            <c:dispRSqr val="1"/>
            <c:dispEq val="1"/>
            <c:trendlineLbl>
              <c:layout>
                <c:manualLayout>
                  <c:x val="0.0560353730293517"/>
                  <c:y val="-0.724414286098197"/>
                </c:manualLayout>
              </c:layout>
              <c:numFmt formatCode="General" sourceLinked="0"/>
              <c:txPr>
                <a:bodyPr/>
                <a:lstStyle/>
                <a:p>
                  <a:pPr>
                    <a:defRPr sz="1600"/>
                  </a:pPr>
                  <a:endParaRPr lang="en-US"/>
                </a:p>
              </c:txPr>
            </c:trendlineLbl>
          </c:trendline>
          <c:trendline>
            <c:trendlineType val="poly"/>
            <c:order val="2"/>
            <c:dispRSqr val="0"/>
            <c:dispEq val="0"/>
          </c:trendline>
          <c:cat>
            <c:numRef>
              <c:f>'B-D v1'!$B$2:$B$13</c:f>
              <c:numCache>
                <c:formatCode>General</c:formatCode>
                <c:ptCount val="12"/>
                <c:pt idx="0">
                  <c:v>8.0</c:v>
                </c:pt>
                <c:pt idx="1">
                  <c:v>9.0</c:v>
                </c:pt>
                <c:pt idx="2">
                  <c:v>10.0</c:v>
                </c:pt>
                <c:pt idx="3">
                  <c:v>11.0</c:v>
                </c:pt>
                <c:pt idx="4">
                  <c:v>12.0</c:v>
                </c:pt>
                <c:pt idx="5">
                  <c:v>1.0</c:v>
                </c:pt>
                <c:pt idx="6">
                  <c:v>2.0</c:v>
                </c:pt>
                <c:pt idx="7">
                  <c:v>3.0</c:v>
                </c:pt>
                <c:pt idx="8">
                  <c:v>4.0</c:v>
                </c:pt>
                <c:pt idx="9">
                  <c:v>5.0</c:v>
                </c:pt>
                <c:pt idx="10">
                  <c:v>6.0</c:v>
                </c:pt>
                <c:pt idx="11">
                  <c:v>7.0</c:v>
                </c:pt>
              </c:numCache>
            </c:numRef>
          </c:cat>
          <c:val>
            <c:numRef>
              <c:f>'B-D v1'!$E$2:$E$13</c:f>
              <c:numCache>
                <c:formatCode>0.0%</c:formatCode>
                <c:ptCount val="12"/>
                <c:pt idx="0">
                  <c:v>0.0251500428693912</c:v>
                </c:pt>
                <c:pt idx="1">
                  <c:v>0.0147470705915976</c:v>
                </c:pt>
                <c:pt idx="2">
                  <c:v>0.021320377250643</c:v>
                </c:pt>
                <c:pt idx="3">
                  <c:v>0.0136038868248071</c:v>
                </c:pt>
                <c:pt idx="4">
                  <c:v>0.0104601314661332</c:v>
                </c:pt>
                <c:pt idx="5">
                  <c:v>0.0138325235781652</c:v>
                </c:pt>
                <c:pt idx="6">
                  <c:v>0.00342955130037154</c:v>
                </c:pt>
                <c:pt idx="7">
                  <c:v>0.00908831094598457</c:v>
                </c:pt>
                <c:pt idx="8">
                  <c:v>0.00440125750214347</c:v>
                </c:pt>
                <c:pt idx="9">
                  <c:v>0.00388682480708774</c:v>
                </c:pt>
                <c:pt idx="10">
                  <c:v>0.0</c:v>
                </c:pt>
                <c:pt idx="11">
                  <c:v>0.0076021720491569</c:v>
                </c:pt>
              </c:numCache>
            </c:numRef>
          </c:val>
        </c:ser>
        <c:dLbls>
          <c:showLegendKey val="0"/>
          <c:showVal val="0"/>
          <c:showCatName val="0"/>
          <c:showSerName val="0"/>
          <c:showPercent val="0"/>
          <c:showBubbleSize val="0"/>
        </c:dLbls>
        <c:gapWidth val="0"/>
        <c:axId val="2136517976"/>
        <c:axId val="2136525528"/>
      </c:barChart>
      <c:catAx>
        <c:axId val="2136517976"/>
        <c:scaling>
          <c:orientation val="minMax"/>
        </c:scaling>
        <c:delete val="0"/>
        <c:axPos val="b"/>
        <c:numFmt formatCode="General" sourceLinked="1"/>
        <c:majorTickMark val="out"/>
        <c:minorTickMark val="none"/>
        <c:tickLblPos val="nextTo"/>
        <c:crossAx val="2136525528"/>
        <c:crosses val="autoZero"/>
        <c:auto val="1"/>
        <c:lblAlgn val="ctr"/>
        <c:lblOffset val="100"/>
        <c:noMultiLvlLbl val="0"/>
      </c:catAx>
      <c:valAx>
        <c:axId val="2136525528"/>
        <c:scaling>
          <c:orientation val="minMax"/>
          <c:max val="0.03"/>
        </c:scaling>
        <c:delete val="0"/>
        <c:axPos val="l"/>
        <c:majorGridlines/>
        <c:numFmt formatCode="0.0%" sourceLinked="1"/>
        <c:majorTickMark val="out"/>
        <c:minorTickMark val="none"/>
        <c:tickLblPos val="nextTo"/>
        <c:crossAx val="2136517976"/>
        <c:crosses val="autoZero"/>
        <c:crossBetween val="between"/>
      </c:valAx>
    </c:plotArea>
    <c:plotVisOnly val="1"/>
    <c:dispBlanksAs val="gap"/>
    <c:showDLblsOverMax val="0"/>
  </c:chart>
  <c:printSettings>
    <c:headerFooter/>
    <c:pageMargins b="1.0" l="0.75" r="0.75" t="1.0"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trendline>
            <c:spPr>
              <a:ln w="15875"/>
            </c:spPr>
            <c:trendlineType val="linear"/>
            <c:dispRSqr val="1"/>
            <c:dispEq val="1"/>
            <c:trendlineLbl>
              <c:layout>
                <c:manualLayout>
                  <c:x val="0.0588581819429434"/>
                  <c:y val="-0.727827255381473"/>
                </c:manualLayout>
              </c:layout>
              <c:numFmt formatCode="General" sourceLinked="0"/>
              <c:txPr>
                <a:bodyPr/>
                <a:lstStyle/>
                <a:p>
                  <a:pPr>
                    <a:defRPr sz="1600">
                      <a:latin typeface="Gill Sans"/>
                    </a:defRPr>
                  </a:pPr>
                  <a:endParaRPr lang="en-US"/>
                </a:p>
              </c:txPr>
            </c:trendlineLbl>
          </c:trendline>
          <c:trendline>
            <c:trendlineType val="poly"/>
            <c:order val="2"/>
            <c:dispRSqr val="0"/>
            <c:dispEq val="0"/>
          </c:trendline>
          <c:cat>
            <c:numRef>
              <c:f>'B-D v1'!$B$30:$B$41</c:f>
              <c:numCache>
                <c:formatCode>General</c:formatCode>
                <c:ptCount val="12"/>
                <c:pt idx="0">
                  <c:v>8.0</c:v>
                </c:pt>
                <c:pt idx="1">
                  <c:v>9.0</c:v>
                </c:pt>
                <c:pt idx="2">
                  <c:v>10.0</c:v>
                </c:pt>
                <c:pt idx="3">
                  <c:v>11.0</c:v>
                </c:pt>
                <c:pt idx="4">
                  <c:v>12.0</c:v>
                </c:pt>
                <c:pt idx="5">
                  <c:v>1.0</c:v>
                </c:pt>
                <c:pt idx="6">
                  <c:v>2.0</c:v>
                </c:pt>
                <c:pt idx="7">
                  <c:v>3.0</c:v>
                </c:pt>
                <c:pt idx="8">
                  <c:v>4.0</c:v>
                </c:pt>
                <c:pt idx="9">
                  <c:v>5.0</c:v>
                </c:pt>
                <c:pt idx="10">
                  <c:v>6.0</c:v>
                </c:pt>
                <c:pt idx="11">
                  <c:v>7.0</c:v>
                </c:pt>
              </c:numCache>
            </c:numRef>
          </c:cat>
          <c:val>
            <c:numRef>
              <c:f>'B-D v1'!$E$30:$E$41</c:f>
              <c:numCache>
                <c:formatCode>0.0%</c:formatCode>
                <c:ptCount val="12"/>
                <c:pt idx="0">
                  <c:v>0.00227763126348597</c:v>
                </c:pt>
                <c:pt idx="1">
                  <c:v>0.00527451450491488</c:v>
                </c:pt>
                <c:pt idx="2">
                  <c:v>0.0110285303284584</c:v>
                </c:pt>
                <c:pt idx="3">
                  <c:v>0.00959002637257251</c:v>
                </c:pt>
                <c:pt idx="4">
                  <c:v>0.0133061615919444</c:v>
                </c:pt>
                <c:pt idx="5">
                  <c:v>0.0147446655478303</c:v>
                </c:pt>
                <c:pt idx="6">
                  <c:v>0.00371613521937185</c:v>
                </c:pt>
                <c:pt idx="7">
                  <c:v>0.0104291536801726</c:v>
                </c:pt>
                <c:pt idx="8">
                  <c:v>0.0119875329657157</c:v>
                </c:pt>
                <c:pt idx="9">
                  <c:v>0.00815152241668664</c:v>
                </c:pt>
                <c:pt idx="10">
                  <c:v>0.0</c:v>
                </c:pt>
                <c:pt idx="11">
                  <c:v>0.000359625988971462</c:v>
                </c:pt>
              </c:numCache>
            </c:numRef>
          </c:val>
        </c:ser>
        <c:dLbls>
          <c:showLegendKey val="0"/>
          <c:showVal val="0"/>
          <c:showCatName val="0"/>
          <c:showSerName val="0"/>
          <c:showPercent val="0"/>
          <c:showBubbleSize val="0"/>
        </c:dLbls>
        <c:gapWidth val="150"/>
        <c:axId val="2136658728"/>
        <c:axId val="2135632168"/>
      </c:barChart>
      <c:catAx>
        <c:axId val="2136658728"/>
        <c:scaling>
          <c:orientation val="minMax"/>
        </c:scaling>
        <c:delete val="0"/>
        <c:axPos val="b"/>
        <c:numFmt formatCode="General" sourceLinked="1"/>
        <c:majorTickMark val="out"/>
        <c:minorTickMark val="none"/>
        <c:tickLblPos val="nextTo"/>
        <c:crossAx val="2135632168"/>
        <c:crosses val="autoZero"/>
        <c:auto val="1"/>
        <c:lblAlgn val="ctr"/>
        <c:lblOffset val="100"/>
        <c:noMultiLvlLbl val="1"/>
      </c:catAx>
      <c:valAx>
        <c:axId val="2135632168"/>
        <c:scaling>
          <c:orientation val="minMax"/>
          <c:max val="0.03"/>
          <c:min val="0.0"/>
        </c:scaling>
        <c:delete val="0"/>
        <c:axPos val="l"/>
        <c:majorGridlines/>
        <c:numFmt formatCode="0.0%" sourceLinked="1"/>
        <c:majorTickMark val="out"/>
        <c:minorTickMark val="none"/>
        <c:tickLblPos val="nextTo"/>
        <c:crossAx val="2136658728"/>
        <c:crosses val="autoZero"/>
        <c:crossBetween val="between"/>
      </c:valAx>
    </c:plotArea>
    <c:plotVisOnly val="1"/>
    <c:dispBlanksAs val="gap"/>
    <c:showDLblsOverMax val="0"/>
  </c:chart>
  <c:printSettings>
    <c:headerFooter/>
    <c:pageMargins b="1.0" l="0.75" r="0.75" t="1.0"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trendline>
            <c:spPr>
              <a:ln w="15875"/>
            </c:spPr>
            <c:trendlineType val="linear"/>
            <c:dispRSqr val="1"/>
            <c:dispEq val="1"/>
            <c:trendlineLbl>
              <c:layout>
                <c:manualLayout>
                  <c:x val="0.0588581819429435"/>
                  <c:y val="-0.611186477116981"/>
                </c:manualLayout>
              </c:layout>
              <c:numFmt formatCode="General" sourceLinked="0"/>
              <c:txPr>
                <a:bodyPr anchor="ctr" anchorCtr="0"/>
                <a:lstStyle/>
                <a:p>
                  <a:pPr>
                    <a:defRPr sz="1600" kern="1200" baseline="0">
                      <a:latin typeface="Gill Sans"/>
                    </a:defRPr>
                  </a:pPr>
                  <a:endParaRPr lang="en-US"/>
                </a:p>
              </c:txPr>
            </c:trendlineLbl>
          </c:trendline>
          <c:trendline>
            <c:trendlineType val="poly"/>
            <c:order val="2"/>
            <c:dispRSqr val="0"/>
            <c:dispEq val="0"/>
          </c:trendline>
          <c:cat>
            <c:numRef>
              <c:f>'B-D v1'!$B$2:$B$13</c:f>
              <c:numCache>
                <c:formatCode>General</c:formatCode>
                <c:ptCount val="12"/>
                <c:pt idx="0">
                  <c:v>8.0</c:v>
                </c:pt>
                <c:pt idx="1">
                  <c:v>9.0</c:v>
                </c:pt>
                <c:pt idx="2">
                  <c:v>10.0</c:v>
                </c:pt>
                <c:pt idx="3">
                  <c:v>11.0</c:v>
                </c:pt>
                <c:pt idx="4">
                  <c:v>12.0</c:v>
                </c:pt>
                <c:pt idx="5">
                  <c:v>1.0</c:v>
                </c:pt>
                <c:pt idx="6">
                  <c:v>2.0</c:v>
                </c:pt>
                <c:pt idx="7">
                  <c:v>3.0</c:v>
                </c:pt>
                <c:pt idx="8">
                  <c:v>4.0</c:v>
                </c:pt>
                <c:pt idx="9">
                  <c:v>5.0</c:v>
                </c:pt>
                <c:pt idx="10">
                  <c:v>6.0</c:v>
                </c:pt>
                <c:pt idx="11">
                  <c:v>7.0</c:v>
                </c:pt>
              </c:numCache>
            </c:numRef>
          </c:cat>
          <c:val>
            <c:numRef>
              <c:f>'B-D v1'!$I$2:$I$13</c:f>
              <c:numCache>
                <c:formatCode>0.0%</c:formatCode>
                <c:ptCount val="12"/>
                <c:pt idx="0">
                  <c:v>0.0127532953570488</c:v>
                </c:pt>
                <c:pt idx="1">
                  <c:v>0.0104568202321886</c:v>
                </c:pt>
                <c:pt idx="2">
                  <c:v>0.00899729224840606</c:v>
                </c:pt>
                <c:pt idx="3">
                  <c:v>0.0038697362514844</c:v>
                </c:pt>
                <c:pt idx="4">
                  <c:v>0.00700669393568443</c:v>
                </c:pt>
                <c:pt idx="5">
                  <c:v>0.00544340773915683</c:v>
                </c:pt>
                <c:pt idx="6">
                  <c:v>0.0</c:v>
                </c:pt>
                <c:pt idx="7">
                  <c:v>0.00744483327030608</c:v>
                </c:pt>
                <c:pt idx="8">
                  <c:v>0.0040484011386572</c:v>
                </c:pt>
                <c:pt idx="9">
                  <c:v>0.00834273481017013</c:v>
                </c:pt>
                <c:pt idx="10">
                  <c:v>0.0069383530380291</c:v>
                </c:pt>
                <c:pt idx="11">
                  <c:v>0.0119677064794747</c:v>
                </c:pt>
              </c:numCache>
            </c:numRef>
          </c:val>
        </c:ser>
        <c:dLbls>
          <c:showLegendKey val="0"/>
          <c:showVal val="0"/>
          <c:showCatName val="0"/>
          <c:showSerName val="0"/>
          <c:showPercent val="0"/>
          <c:showBubbleSize val="0"/>
        </c:dLbls>
        <c:gapWidth val="150"/>
        <c:axId val="2132671800"/>
        <c:axId val="2132674744"/>
      </c:barChart>
      <c:catAx>
        <c:axId val="2132671800"/>
        <c:scaling>
          <c:orientation val="minMax"/>
        </c:scaling>
        <c:delete val="0"/>
        <c:axPos val="b"/>
        <c:numFmt formatCode="General" sourceLinked="1"/>
        <c:majorTickMark val="out"/>
        <c:minorTickMark val="none"/>
        <c:tickLblPos val="nextTo"/>
        <c:crossAx val="2132674744"/>
        <c:crosses val="autoZero"/>
        <c:auto val="1"/>
        <c:lblAlgn val="ctr"/>
        <c:lblOffset val="100"/>
        <c:noMultiLvlLbl val="0"/>
      </c:catAx>
      <c:valAx>
        <c:axId val="2132674744"/>
        <c:scaling>
          <c:orientation val="minMax"/>
          <c:max val="0.03"/>
        </c:scaling>
        <c:delete val="0"/>
        <c:axPos val="l"/>
        <c:majorGridlines/>
        <c:numFmt formatCode="0.0%" sourceLinked="1"/>
        <c:majorTickMark val="out"/>
        <c:minorTickMark val="none"/>
        <c:tickLblPos val="nextTo"/>
        <c:crossAx val="2132671800"/>
        <c:crosses val="autoZero"/>
        <c:crossBetween val="between"/>
      </c:valAx>
    </c:plotArea>
    <c:plotVisOnly val="1"/>
    <c:dispBlanksAs val="gap"/>
    <c:showDLblsOverMax val="0"/>
  </c:chart>
  <c:printSettings>
    <c:headerFooter/>
    <c:pageMargins b="1.0" l="0.75" r="0.75" t="1.0"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trendline>
            <c:spPr>
              <a:ln w="15875"/>
            </c:spPr>
            <c:trendlineType val="linear"/>
            <c:dispRSqr val="1"/>
            <c:dispEq val="1"/>
            <c:trendlineLbl>
              <c:layout>
                <c:manualLayout>
                  <c:x val="0.0523222342305251"/>
                  <c:y val="-0.73124022466475"/>
                </c:manualLayout>
              </c:layout>
              <c:numFmt formatCode="General" sourceLinked="0"/>
              <c:txPr>
                <a:bodyPr/>
                <a:lstStyle/>
                <a:p>
                  <a:pPr>
                    <a:defRPr sz="1600">
                      <a:latin typeface="Gill Sans"/>
                    </a:defRPr>
                  </a:pPr>
                  <a:endParaRPr lang="en-US"/>
                </a:p>
              </c:txPr>
            </c:trendlineLbl>
          </c:trendline>
          <c:trendline>
            <c:trendlineType val="poly"/>
            <c:order val="2"/>
            <c:dispRSqr val="0"/>
            <c:dispEq val="0"/>
          </c:trendline>
          <c:cat>
            <c:numRef>
              <c:f>'B-D v1'!$B$30:$B$41</c:f>
              <c:numCache>
                <c:formatCode>General</c:formatCode>
                <c:ptCount val="12"/>
                <c:pt idx="0">
                  <c:v>8.0</c:v>
                </c:pt>
                <c:pt idx="1">
                  <c:v>9.0</c:v>
                </c:pt>
                <c:pt idx="2">
                  <c:v>10.0</c:v>
                </c:pt>
                <c:pt idx="3">
                  <c:v>11.0</c:v>
                </c:pt>
                <c:pt idx="4">
                  <c:v>12.0</c:v>
                </c:pt>
                <c:pt idx="5">
                  <c:v>1.0</c:v>
                </c:pt>
                <c:pt idx="6">
                  <c:v>2.0</c:v>
                </c:pt>
                <c:pt idx="7">
                  <c:v>3.0</c:v>
                </c:pt>
                <c:pt idx="8">
                  <c:v>4.0</c:v>
                </c:pt>
                <c:pt idx="9">
                  <c:v>5.0</c:v>
                </c:pt>
                <c:pt idx="10">
                  <c:v>6.0</c:v>
                </c:pt>
                <c:pt idx="11">
                  <c:v>7.0</c:v>
                </c:pt>
              </c:numCache>
            </c:numRef>
          </c:cat>
          <c:val>
            <c:numRef>
              <c:f>'B-D v1'!$I$30:$I$41</c:f>
              <c:numCache>
                <c:formatCode>0.0%</c:formatCode>
                <c:ptCount val="12"/>
                <c:pt idx="0">
                  <c:v>0.000867755785932948</c:v>
                </c:pt>
                <c:pt idx="1">
                  <c:v>0.0</c:v>
                </c:pt>
                <c:pt idx="2">
                  <c:v>0.00352026646952501</c:v>
                </c:pt>
                <c:pt idx="3">
                  <c:v>0.00341284657357994</c:v>
                </c:pt>
                <c:pt idx="4">
                  <c:v>0.00876420717298486</c:v>
                </c:pt>
                <c:pt idx="5">
                  <c:v>0.0117469953679707</c:v>
                </c:pt>
                <c:pt idx="6">
                  <c:v>0.00467757932436894</c:v>
                </c:pt>
                <c:pt idx="7">
                  <c:v>0.00763205260702374</c:v>
                </c:pt>
                <c:pt idx="8">
                  <c:v>0.00319084124646221</c:v>
                </c:pt>
                <c:pt idx="9">
                  <c:v>0.00292161283255817</c:v>
                </c:pt>
                <c:pt idx="10">
                  <c:v>0.000303698741959291</c:v>
                </c:pt>
                <c:pt idx="11">
                  <c:v>0.00135965241787886</c:v>
                </c:pt>
              </c:numCache>
            </c:numRef>
          </c:val>
        </c:ser>
        <c:dLbls>
          <c:showLegendKey val="0"/>
          <c:showVal val="0"/>
          <c:showCatName val="0"/>
          <c:showSerName val="0"/>
          <c:showPercent val="0"/>
          <c:showBubbleSize val="0"/>
        </c:dLbls>
        <c:gapWidth val="150"/>
        <c:axId val="2132424328"/>
        <c:axId val="2136144888"/>
      </c:barChart>
      <c:catAx>
        <c:axId val="2132424328"/>
        <c:scaling>
          <c:orientation val="minMax"/>
        </c:scaling>
        <c:delete val="0"/>
        <c:axPos val="b"/>
        <c:numFmt formatCode="General" sourceLinked="1"/>
        <c:majorTickMark val="out"/>
        <c:minorTickMark val="none"/>
        <c:tickLblPos val="nextTo"/>
        <c:crossAx val="2136144888"/>
        <c:crosses val="autoZero"/>
        <c:auto val="1"/>
        <c:lblAlgn val="ctr"/>
        <c:lblOffset val="100"/>
        <c:noMultiLvlLbl val="1"/>
      </c:catAx>
      <c:valAx>
        <c:axId val="2136144888"/>
        <c:scaling>
          <c:orientation val="minMax"/>
          <c:max val="0.03"/>
          <c:min val="0.0"/>
        </c:scaling>
        <c:delete val="0"/>
        <c:axPos val="l"/>
        <c:majorGridlines/>
        <c:numFmt formatCode="0.0%" sourceLinked="1"/>
        <c:majorTickMark val="out"/>
        <c:minorTickMark val="none"/>
        <c:tickLblPos val="nextTo"/>
        <c:crossAx val="2132424328"/>
        <c:crosses val="autoZero"/>
        <c:crossBetween val="between"/>
      </c:valAx>
    </c:plotArea>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col"/>
        <c:grouping val="clustered"/>
        <c:varyColors val="0"/>
        <c:ser>
          <c:idx val="0"/>
          <c:order val="0"/>
          <c:tx>
            <c:strRef>
              <c:f>'Career Games'!$A$1</c:f>
              <c:strCache>
                <c:ptCount val="1"/>
                <c:pt idx="0">
                  <c:v>career_G</c:v>
                </c:pt>
              </c:strCache>
            </c:strRef>
          </c:tx>
          <c:spPr>
            <a:solidFill>
              <a:schemeClr val="tx2">
                <a:lumMod val="60000"/>
                <a:lumOff val="40000"/>
              </a:schemeClr>
            </a:solidFill>
            <a:ln>
              <a:solidFill>
                <a:schemeClr val="tx2">
                  <a:lumMod val="60000"/>
                  <a:lumOff val="40000"/>
                </a:schemeClr>
              </a:solidFill>
            </a:ln>
            <a:effectLst/>
          </c:spPr>
          <c:invertIfNegative val="0"/>
          <c:cat>
            <c:numRef>
              <c:f>'Career Games'!$A$42:$A$74</c:f>
              <c:numCache>
                <c:formatCode>General</c:formatCode>
                <c:ptCount val="33"/>
                <c:pt idx="0">
                  <c:v>2000.0</c:v>
                </c:pt>
                <c:pt idx="1">
                  <c:v>2050.0</c:v>
                </c:pt>
                <c:pt idx="2">
                  <c:v>2100.0</c:v>
                </c:pt>
                <c:pt idx="3">
                  <c:v>2150.0</c:v>
                </c:pt>
                <c:pt idx="4">
                  <c:v>2200.0</c:v>
                </c:pt>
                <c:pt idx="5">
                  <c:v>2250.0</c:v>
                </c:pt>
                <c:pt idx="6">
                  <c:v>2300.0</c:v>
                </c:pt>
                <c:pt idx="7">
                  <c:v>2350.0</c:v>
                </c:pt>
                <c:pt idx="8">
                  <c:v>2400.0</c:v>
                </c:pt>
                <c:pt idx="9">
                  <c:v>2450.0</c:v>
                </c:pt>
                <c:pt idx="10">
                  <c:v>2500.0</c:v>
                </c:pt>
                <c:pt idx="11">
                  <c:v>2550.0</c:v>
                </c:pt>
                <c:pt idx="12">
                  <c:v>2600.0</c:v>
                </c:pt>
                <c:pt idx="13">
                  <c:v>2650.0</c:v>
                </c:pt>
                <c:pt idx="14">
                  <c:v>2700.0</c:v>
                </c:pt>
                <c:pt idx="15">
                  <c:v>2750.0</c:v>
                </c:pt>
                <c:pt idx="16">
                  <c:v>2800.0</c:v>
                </c:pt>
                <c:pt idx="17">
                  <c:v>2850.0</c:v>
                </c:pt>
                <c:pt idx="18">
                  <c:v>2900.0</c:v>
                </c:pt>
                <c:pt idx="19">
                  <c:v>2950.0</c:v>
                </c:pt>
                <c:pt idx="20">
                  <c:v>3000.0</c:v>
                </c:pt>
                <c:pt idx="21">
                  <c:v>3050.0</c:v>
                </c:pt>
                <c:pt idx="22">
                  <c:v>3100.0</c:v>
                </c:pt>
                <c:pt idx="23">
                  <c:v>3150.0</c:v>
                </c:pt>
                <c:pt idx="24">
                  <c:v>3200.0</c:v>
                </c:pt>
                <c:pt idx="25">
                  <c:v>3250.0</c:v>
                </c:pt>
                <c:pt idx="26">
                  <c:v>3300.0</c:v>
                </c:pt>
                <c:pt idx="27">
                  <c:v>3350.0</c:v>
                </c:pt>
                <c:pt idx="28">
                  <c:v>3400.0</c:v>
                </c:pt>
                <c:pt idx="29">
                  <c:v>3450.0</c:v>
                </c:pt>
                <c:pt idx="30">
                  <c:v>3500.0</c:v>
                </c:pt>
                <c:pt idx="31">
                  <c:v>3550.0</c:v>
                </c:pt>
                <c:pt idx="32">
                  <c:v>3600.0</c:v>
                </c:pt>
              </c:numCache>
            </c:numRef>
          </c:cat>
          <c:val>
            <c:numRef>
              <c:f>'Career Games'!$C$42:$C$74</c:f>
              <c:numCache>
                <c:formatCode>General</c:formatCode>
                <c:ptCount val="33"/>
                <c:pt idx="0">
                  <c:v>28.0</c:v>
                </c:pt>
                <c:pt idx="1">
                  <c:v>24.0</c:v>
                </c:pt>
                <c:pt idx="2">
                  <c:v>19.0</c:v>
                </c:pt>
                <c:pt idx="3">
                  <c:v>26.0</c:v>
                </c:pt>
                <c:pt idx="4">
                  <c:v>15.0</c:v>
                </c:pt>
                <c:pt idx="5">
                  <c:v>12.0</c:v>
                </c:pt>
                <c:pt idx="6">
                  <c:v>12.0</c:v>
                </c:pt>
                <c:pt idx="7">
                  <c:v>12.0</c:v>
                </c:pt>
                <c:pt idx="8">
                  <c:v>15.0</c:v>
                </c:pt>
                <c:pt idx="9">
                  <c:v>13.0</c:v>
                </c:pt>
                <c:pt idx="10">
                  <c:v>11.0</c:v>
                </c:pt>
                <c:pt idx="11">
                  <c:v>6.0</c:v>
                </c:pt>
                <c:pt idx="12">
                  <c:v>5.0</c:v>
                </c:pt>
                <c:pt idx="13">
                  <c:v>4.0</c:v>
                </c:pt>
                <c:pt idx="14">
                  <c:v>3.0</c:v>
                </c:pt>
                <c:pt idx="15">
                  <c:v>3.0</c:v>
                </c:pt>
                <c:pt idx="16">
                  <c:v>6.0</c:v>
                </c:pt>
                <c:pt idx="17">
                  <c:v>3.0</c:v>
                </c:pt>
                <c:pt idx="19">
                  <c:v>5.0</c:v>
                </c:pt>
                <c:pt idx="20">
                  <c:v>4.0</c:v>
                </c:pt>
                <c:pt idx="21">
                  <c:v>1.0</c:v>
                </c:pt>
                <c:pt idx="25">
                  <c:v>1.0</c:v>
                </c:pt>
                <c:pt idx="26">
                  <c:v>1.0</c:v>
                </c:pt>
                <c:pt idx="31">
                  <c:v>1.0</c:v>
                </c:pt>
              </c:numCache>
            </c:numRef>
          </c:val>
        </c:ser>
        <c:dLbls>
          <c:showLegendKey val="0"/>
          <c:showVal val="0"/>
          <c:showCatName val="0"/>
          <c:showSerName val="0"/>
          <c:showPercent val="0"/>
          <c:showBubbleSize val="0"/>
        </c:dLbls>
        <c:gapWidth val="0"/>
        <c:overlap val="100"/>
        <c:axId val="2139229032"/>
        <c:axId val="2139226008"/>
      </c:barChart>
      <c:catAx>
        <c:axId val="2139229032"/>
        <c:scaling>
          <c:orientation val="minMax"/>
        </c:scaling>
        <c:delete val="0"/>
        <c:axPos val="b"/>
        <c:numFmt formatCode="General" sourceLinked="1"/>
        <c:majorTickMark val="out"/>
        <c:minorTickMark val="none"/>
        <c:tickLblPos val="nextTo"/>
        <c:crossAx val="2139226008"/>
        <c:crosses val="autoZero"/>
        <c:auto val="1"/>
        <c:lblAlgn val="ctr"/>
        <c:lblOffset val="100"/>
        <c:tickLblSkip val="10"/>
        <c:tickMarkSkip val="5"/>
        <c:noMultiLvlLbl val="0"/>
      </c:catAx>
      <c:valAx>
        <c:axId val="2139226008"/>
        <c:scaling>
          <c:orientation val="minMax"/>
        </c:scaling>
        <c:delete val="0"/>
        <c:axPos val="l"/>
        <c:majorGridlines/>
        <c:numFmt formatCode="General" sourceLinked="1"/>
        <c:majorTickMark val="out"/>
        <c:minorTickMark val="none"/>
        <c:tickLblPos val="nextTo"/>
        <c:crossAx val="2139229032"/>
        <c:crosses val="autoZero"/>
        <c:crossBetween val="between"/>
      </c:valAx>
    </c:plotArea>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'Career Games'!$F$1</c:f>
              <c:strCache>
                <c:ptCount val="1"/>
                <c:pt idx="0">
                  <c:v>G binsize 200</c:v>
                </c:pt>
              </c:strCache>
            </c:strRef>
          </c:tx>
          <c:spPr>
            <a:solidFill>
              <a:schemeClr val="tx2">
                <a:lumMod val="60000"/>
                <a:lumOff val="40000"/>
              </a:schemeClr>
            </a:solidFill>
            <a:ln>
              <a:solidFill>
                <a:schemeClr val="tx2">
                  <a:lumMod val="60000"/>
                  <a:lumOff val="40000"/>
                </a:schemeClr>
              </a:solidFill>
            </a:ln>
            <a:effectLst/>
          </c:spPr>
          <c:invertIfNegative val="0"/>
          <c:cat>
            <c:numRef>
              <c:f>'Career Games'!$F$12:$F$20</c:f>
              <c:numCache>
                <c:formatCode>General</c:formatCode>
                <c:ptCount val="9"/>
                <c:pt idx="0">
                  <c:v>2000.0</c:v>
                </c:pt>
                <c:pt idx="1">
                  <c:v>2200.0</c:v>
                </c:pt>
                <c:pt idx="2">
                  <c:v>2400.0</c:v>
                </c:pt>
                <c:pt idx="3">
                  <c:v>2600.0</c:v>
                </c:pt>
                <c:pt idx="4">
                  <c:v>2800.0</c:v>
                </c:pt>
                <c:pt idx="5">
                  <c:v>3000.0</c:v>
                </c:pt>
                <c:pt idx="6">
                  <c:v>3200.0</c:v>
                </c:pt>
                <c:pt idx="7">
                  <c:v>3400.0</c:v>
                </c:pt>
                <c:pt idx="8">
                  <c:v>3600.0</c:v>
                </c:pt>
              </c:numCache>
            </c:numRef>
          </c:cat>
          <c:val>
            <c:numRef>
              <c:f>'Career Games'!$G$12:$G$20</c:f>
              <c:numCache>
                <c:formatCode>General</c:formatCode>
                <c:ptCount val="9"/>
                <c:pt idx="0">
                  <c:v>97.0</c:v>
                </c:pt>
                <c:pt idx="1">
                  <c:v>51.0</c:v>
                </c:pt>
                <c:pt idx="2">
                  <c:v>45.0</c:v>
                </c:pt>
                <c:pt idx="3">
                  <c:v>15.0</c:v>
                </c:pt>
                <c:pt idx="4">
                  <c:v>14.0</c:v>
                </c:pt>
                <c:pt idx="5">
                  <c:v>5.0</c:v>
                </c:pt>
                <c:pt idx="6">
                  <c:v>2.0</c:v>
                </c:pt>
                <c:pt idx="7">
                  <c:v>1.0</c:v>
                </c:pt>
              </c:numCache>
            </c:numRef>
          </c:val>
        </c:ser>
        <c:dLbls>
          <c:showLegendKey val="0"/>
          <c:showVal val="0"/>
          <c:showCatName val="0"/>
          <c:showSerName val="0"/>
          <c:showPercent val="0"/>
          <c:showBubbleSize val="0"/>
        </c:dLbls>
        <c:gapWidth val="0"/>
        <c:overlap val="100"/>
        <c:axId val="2139200008"/>
        <c:axId val="2139197016"/>
      </c:barChart>
      <c:catAx>
        <c:axId val="2139200008"/>
        <c:scaling>
          <c:orientation val="minMax"/>
        </c:scaling>
        <c:delete val="0"/>
        <c:axPos val="b"/>
        <c:numFmt formatCode="General" sourceLinked="1"/>
        <c:majorTickMark val="out"/>
        <c:minorTickMark val="none"/>
        <c:tickLblPos val="nextTo"/>
        <c:crossAx val="2139197016"/>
        <c:crosses val="autoZero"/>
        <c:auto val="1"/>
        <c:lblAlgn val="ctr"/>
        <c:lblOffset val="100"/>
        <c:tickLblSkip val="2"/>
        <c:noMultiLvlLbl val="0"/>
      </c:catAx>
      <c:valAx>
        <c:axId val="2139197016"/>
        <c:scaling>
          <c:orientation val="minMax"/>
        </c:scaling>
        <c:delete val="0"/>
        <c:axPos val="l"/>
        <c:majorGridlines/>
        <c:numFmt formatCode="General" sourceLinked="1"/>
        <c:majorTickMark val="out"/>
        <c:minorTickMark val="none"/>
        <c:tickLblPos val="nextTo"/>
        <c:crossAx val="2139200008"/>
        <c:crosses val="autoZero"/>
        <c:crossBetween val="between"/>
      </c:valAx>
    </c:plotArea>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'Career Games'!$H$1</c:f>
              <c:strCache>
                <c:ptCount val="1"/>
                <c:pt idx="0">
                  <c:v>G binsize 2</c:v>
                </c:pt>
              </c:strCache>
            </c:strRef>
          </c:tx>
          <c:spPr>
            <a:solidFill>
              <a:schemeClr val="tx2">
                <a:lumMod val="60000"/>
                <a:lumOff val="40000"/>
              </a:schemeClr>
            </a:solidFill>
            <a:ln>
              <a:solidFill>
                <a:schemeClr val="tx2">
                  <a:lumMod val="60000"/>
                  <a:lumOff val="40000"/>
                </a:schemeClr>
              </a:solidFill>
            </a:ln>
            <a:effectLst/>
          </c:spPr>
          <c:invertIfNegative val="0"/>
          <c:cat>
            <c:numRef>
              <c:f>'Career Games'!$H$1002:$H$1802</c:f>
              <c:numCache>
                <c:formatCode>General</c:formatCode>
                <c:ptCount val="801"/>
                <c:pt idx="0">
                  <c:v>2000.0</c:v>
                </c:pt>
                <c:pt idx="1">
                  <c:v>2002.0</c:v>
                </c:pt>
                <c:pt idx="2">
                  <c:v>2004.0</c:v>
                </c:pt>
                <c:pt idx="3">
                  <c:v>2006.0</c:v>
                </c:pt>
                <c:pt idx="4">
                  <c:v>2008.0</c:v>
                </c:pt>
                <c:pt idx="5">
                  <c:v>2010.0</c:v>
                </c:pt>
                <c:pt idx="6">
                  <c:v>2012.0</c:v>
                </c:pt>
                <c:pt idx="7">
                  <c:v>2014.0</c:v>
                </c:pt>
                <c:pt idx="8">
                  <c:v>2016.0</c:v>
                </c:pt>
                <c:pt idx="9">
                  <c:v>2018.0</c:v>
                </c:pt>
                <c:pt idx="10">
                  <c:v>2020.0</c:v>
                </c:pt>
                <c:pt idx="11">
                  <c:v>2022.0</c:v>
                </c:pt>
                <c:pt idx="12">
                  <c:v>2024.0</c:v>
                </c:pt>
                <c:pt idx="13">
                  <c:v>2026.0</c:v>
                </c:pt>
                <c:pt idx="14">
                  <c:v>2028.0</c:v>
                </c:pt>
                <c:pt idx="15">
                  <c:v>2030.0</c:v>
                </c:pt>
                <c:pt idx="16">
                  <c:v>2032.0</c:v>
                </c:pt>
                <c:pt idx="17">
                  <c:v>2034.0</c:v>
                </c:pt>
                <c:pt idx="18">
                  <c:v>2036.0</c:v>
                </c:pt>
                <c:pt idx="19">
                  <c:v>2038.0</c:v>
                </c:pt>
                <c:pt idx="20">
                  <c:v>2040.0</c:v>
                </c:pt>
                <c:pt idx="21">
                  <c:v>2042.0</c:v>
                </c:pt>
                <c:pt idx="22">
                  <c:v>2044.0</c:v>
                </c:pt>
                <c:pt idx="23">
                  <c:v>2046.0</c:v>
                </c:pt>
                <c:pt idx="24">
                  <c:v>2048.0</c:v>
                </c:pt>
                <c:pt idx="25">
                  <c:v>2050.0</c:v>
                </c:pt>
                <c:pt idx="26">
                  <c:v>2052.0</c:v>
                </c:pt>
                <c:pt idx="27">
                  <c:v>2054.0</c:v>
                </c:pt>
                <c:pt idx="28">
                  <c:v>2056.0</c:v>
                </c:pt>
                <c:pt idx="29">
                  <c:v>2058.0</c:v>
                </c:pt>
                <c:pt idx="30">
                  <c:v>2060.0</c:v>
                </c:pt>
                <c:pt idx="31">
                  <c:v>2062.0</c:v>
                </c:pt>
                <c:pt idx="32">
                  <c:v>2064.0</c:v>
                </c:pt>
                <c:pt idx="33">
                  <c:v>2066.0</c:v>
                </c:pt>
                <c:pt idx="34">
                  <c:v>2068.0</c:v>
                </c:pt>
                <c:pt idx="35">
                  <c:v>2070.0</c:v>
                </c:pt>
                <c:pt idx="36">
                  <c:v>2072.0</c:v>
                </c:pt>
                <c:pt idx="37">
                  <c:v>2074.0</c:v>
                </c:pt>
                <c:pt idx="38">
                  <c:v>2076.0</c:v>
                </c:pt>
                <c:pt idx="39">
                  <c:v>2078.0</c:v>
                </c:pt>
                <c:pt idx="40">
                  <c:v>2080.0</c:v>
                </c:pt>
                <c:pt idx="41">
                  <c:v>2082.0</c:v>
                </c:pt>
                <c:pt idx="42">
                  <c:v>2084.0</c:v>
                </c:pt>
                <c:pt idx="43">
                  <c:v>2086.0</c:v>
                </c:pt>
                <c:pt idx="44">
                  <c:v>2088.0</c:v>
                </c:pt>
                <c:pt idx="45">
                  <c:v>2090.0</c:v>
                </c:pt>
                <c:pt idx="46">
                  <c:v>2092.0</c:v>
                </c:pt>
                <c:pt idx="47">
                  <c:v>2094.0</c:v>
                </c:pt>
                <c:pt idx="48">
                  <c:v>2096.0</c:v>
                </c:pt>
                <c:pt idx="49">
                  <c:v>2098.0</c:v>
                </c:pt>
                <c:pt idx="50">
                  <c:v>2100.0</c:v>
                </c:pt>
                <c:pt idx="51">
                  <c:v>2102.0</c:v>
                </c:pt>
                <c:pt idx="52">
                  <c:v>2104.0</c:v>
                </c:pt>
                <c:pt idx="53">
                  <c:v>2106.0</c:v>
                </c:pt>
                <c:pt idx="54">
                  <c:v>2108.0</c:v>
                </c:pt>
                <c:pt idx="55">
                  <c:v>2110.0</c:v>
                </c:pt>
                <c:pt idx="56">
                  <c:v>2112.0</c:v>
                </c:pt>
                <c:pt idx="57">
                  <c:v>2114.0</c:v>
                </c:pt>
                <c:pt idx="58">
                  <c:v>2116.0</c:v>
                </c:pt>
                <c:pt idx="59">
                  <c:v>2118.0</c:v>
                </c:pt>
                <c:pt idx="60">
                  <c:v>2120.0</c:v>
                </c:pt>
                <c:pt idx="61">
                  <c:v>2122.0</c:v>
                </c:pt>
                <c:pt idx="62">
                  <c:v>2124.0</c:v>
                </c:pt>
                <c:pt idx="63">
                  <c:v>2126.0</c:v>
                </c:pt>
                <c:pt idx="64">
                  <c:v>2128.0</c:v>
                </c:pt>
                <c:pt idx="65">
                  <c:v>2130.0</c:v>
                </c:pt>
                <c:pt idx="66">
                  <c:v>2132.0</c:v>
                </c:pt>
                <c:pt idx="67">
                  <c:v>2134.0</c:v>
                </c:pt>
                <c:pt idx="68">
                  <c:v>2136.0</c:v>
                </c:pt>
                <c:pt idx="69">
                  <c:v>2138.0</c:v>
                </c:pt>
                <c:pt idx="70">
                  <c:v>2140.0</c:v>
                </c:pt>
                <c:pt idx="71">
                  <c:v>2142.0</c:v>
                </c:pt>
                <c:pt idx="72">
                  <c:v>2144.0</c:v>
                </c:pt>
                <c:pt idx="73">
                  <c:v>2146.0</c:v>
                </c:pt>
                <c:pt idx="74">
                  <c:v>2148.0</c:v>
                </c:pt>
                <c:pt idx="75">
                  <c:v>2150.0</c:v>
                </c:pt>
                <c:pt idx="76">
                  <c:v>2152.0</c:v>
                </c:pt>
                <c:pt idx="77">
                  <c:v>2154.0</c:v>
                </c:pt>
                <c:pt idx="78">
                  <c:v>2156.0</c:v>
                </c:pt>
                <c:pt idx="79">
                  <c:v>2158.0</c:v>
                </c:pt>
                <c:pt idx="80">
                  <c:v>2160.0</c:v>
                </c:pt>
                <c:pt idx="81">
                  <c:v>2162.0</c:v>
                </c:pt>
                <c:pt idx="82">
                  <c:v>2164.0</c:v>
                </c:pt>
                <c:pt idx="83">
                  <c:v>2166.0</c:v>
                </c:pt>
                <c:pt idx="84">
                  <c:v>2168.0</c:v>
                </c:pt>
                <c:pt idx="85">
                  <c:v>2170.0</c:v>
                </c:pt>
                <c:pt idx="86">
                  <c:v>2172.0</c:v>
                </c:pt>
                <c:pt idx="87">
                  <c:v>2174.0</c:v>
                </c:pt>
                <c:pt idx="88">
                  <c:v>2176.0</c:v>
                </c:pt>
                <c:pt idx="89">
                  <c:v>2178.0</c:v>
                </c:pt>
                <c:pt idx="90">
                  <c:v>2180.0</c:v>
                </c:pt>
                <c:pt idx="91">
                  <c:v>2182.0</c:v>
                </c:pt>
                <c:pt idx="92">
                  <c:v>2184.0</c:v>
                </c:pt>
                <c:pt idx="93">
                  <c:v>2186.0</c:v>
                </c:pt>
                <c:pt idx="94">
                  <c:v>2188.0</c:v>
                </c:pt>
                <c:pt idx="95">
                  <c:v>2190.0</c:v>
                </c:pt>
                <c:pt idx="96">
                  <c:v>2192.0</c:v>
                </c:pt>
                <c:pt idx="97">
                  <c:v>2194.0</c:v>
                </c:pt>
                <c:pt idx="98">
                  <c:v>2196.0</c:v>
                </c:pt>
                <c:pt idx="99">
                  <c:v>2198.0</c:v>
                </c:pt>
                <c:pt idx="100">
                  <c:v>2200.0</c:v>
                </c:pt>
                <c:pt idx="101">
                  <c:v>2202.0</c:v>
                </c:pt>
                <c:pt idx="102">
                  <c:v>2204.0</c:v>
                </c:pt>
                <c:pt idx="103">
                  <c:v>2206.0</c:v>
                </c:pt>
                <c:pt idx="104">
                  <c:v>2208.0</c:v>
                </c:pt>
                <c:pt idx="105">
                  <c:v>2210.0</c:v>
                </c:pt>
                <c:pt idx="106">
                  <c:v>2212.0</c:v>
                </c:pt>
                <c:pt idx="107">
                  <c:v>2214.0</c:v>
                </c:pt>
                <c:pt idx="108">
                  <c:v>2216.0</c:v>
                </c:pt>
                <c:pt idx="109">
                  <c:v>2218.0</c:v>
                </c:pt>
                <c:pt idx="110">
                  <c:v>2220.0</c:v>
                </c:pt>
                <c:pt idx="111">
                  <c:v>2222.0</c:v>
                </c:pt>
                <c:pt idx="112">
                  <c:v>2224.0</c:v>
                </c:pt>
                <c:pt idx="113">
                  <c:v>2226.0</c:v>
                </c:pt>
                <c:pt idx="114">
                  <c:v>2228.0</c:v>
                </c:pt>
                <c:pt idx="115">
                  <c:v>2230.0</c:v>
                </c:pt>
                <c:pt idx="116">
                  <c:v>2232.0</c:v>
                </c:pt>
                <c:pt idx="117">
                  <c:v>2234.0</c:v>
                </c:pt>
                <c:pt idx="118">
                  <c:v>2236.0</c:v>
                </c:pt>
                <c:pt idx="119">
                  <c:v>2238.0</c:v>
                </c:pt>
                <c:pt idx="120">
                  <c:v>2240.0</c:v>
                </c:pt>
                <c:pt idx="121">
                  <c:v>2242.0</c:v>
                </c:pt>
                <c:pt idx="122">
                  <c:v>2244.0</c:v>
                </c:pt>
                <c:pt idx="123">
                  <c:v>2246.0</c:v>
                </c:pt>
                <c:pt idx="124">
                  <c:v>2248.0</c:v>
                </c:pt>
                <c:pt idx="125">
                  <c:v>2250.0</c:v>
                </c:pt>
                <c:pt idx="126">
                  <c:v>2252.0</c:v>
                </c:pt>
                <c:pt idx="127">
                  <c:v>2254.0</c:v>
                </c:pt>
                <c:pt idx="128">
                  <c:v>2256.0</c:v>
                </c:pt>
                <c:pt idx="129">
                  <c:v>2258.0</c:v>
                </c:pt>
                <c:pt idx="130">
                  <c:v>2260.0</c:v>
                </c:pt>
                <c:pt idx="131">
                  <c:v>2262.0</c:v>
                </c:pt>
                <c:pt idx="132">
                  <c:v>2264.0</c:v>
                </c:pt>
                <c:pt idx="133">
                  <c:v>2266.0</c:v>
                </c:pt>
                <c:pt idx="134">
                  <c:v>2268.0</c:v>
                </c:pt>
                <c:pt idx="135">
                  <c:v>2270.0</c:v>
                </c:pt>
                <c:pt idx="136">
                  <c:v>2272.0</c:v>
                </c:pt>
                <c:pt idx="137">
                  <c:v>2274.0</c:v>
                </c:pt>
                <c:pt idx="138">
                  <c:v>2276.0</c:v>
                </c:pt>
                <c:pt idx="139">
                  <c:v>2278.0</c:v>
                </c:pt>
                <c:pt idx="140">
                  <c:v>2280.0</c:v>
                </c:pt>
                <c:pt idx="141">
                  <c:v>2282.0</c:v>
                </c:pt>
                <c:pt idx="142">
                  <c:v>2284.0</c:v>
                </c:pt>
                <c:pt idx="143">
                  <c:v>2286.0</c:v>
                </c:pt>
                <c:pt idx="144">
                  <c:v>2288.0</c:v>
                </c:pt>
                <c:pt idx="145">
                  <c:v>2290.0</c:v>
                </c:pt>
                <c:pt idx="146">
                  <c:v>2292.0</c:v>
                </c:pt>
                <c:pt idx="147">
                  <c:v>2294.0</c:v>
                </c:pt>
                <c:pt idx="148">
                  <c:v>2296.0</c:v>
                </c:pt>
                <c:pt idx="149">
                  <c:v>2298.0</c:v>
                </c:pt>
                <c:pt idx="150">
                  <c:v>2300.0</c:v>
                </c:pt>
                <c:pt idx="151">
                  <c:v>2302.0</c:v>
                </c:pt>
                <c:pt idx="152">
                  <c:v>2304.0</c:v>
                </c:pt>
                <c:pt idx="153">
                  <c:v>2306.0</c:v>
                </c:pt>
                <c:pt idx="154">
                  <c:v>2308.0</c:v>
                </c:pt>
                <c:pt idx="155">
                  <c:v>2310.0</c:v>
                </c:pt>
                <c:pt idx="156">
                  <c:v>2312.0</c:v>
                </c:pt>
                <c:pt idx="157">
                  <c:v>2314.0</c:v>
                </c:pt>
                <c:pt idx="158">
                  <c:v>2316.0</c:v>
                </c:pt>
                <c:pt idx="159">
                  <c:v>2318.0</c:v>
                </c:pt>
                <c:pt idx="160">
                  <c:v>2320.0</c:v>
                </c:pt>
                <c:pt idx="161">
                  <c:v>2322.0</c:v>
                </c:pt>
                <c:pt idx="162">
                  <c:v>2324.0</c:v>
                </c:pt>
                <c:pt idx="163">
                  <c:v>2326.0</c:v>
                </c:pt>
                <c:pt idx="164">
                  <c:v>2328.0</c:v>
                </c:pt>
                <c:pt idx="165">
                  <c:v>2330.0</c:v>
                </c:pt>
                <c:pt idx="166">
                  <c:v>2332.0</c:v>
                </c:pt>
                <c:pt idx="167">
                  <c:v>2334.0</c:v>
                </c:pt>
                <c:pt idx="168">
                  <c:v>2336.0</c:v>
                </c:pt>
                <c:pt idx="169">
                  <c:v>2338.0</c:v>
                </c:pt>
                <c:pt idx="170">
                  <c:v>2340.0</c:v>
                </c:pt>
                <c:pt idx="171">
                  <c:v>2342.0</c:v>
                </c:pt>
                <c:pt idx="172">
                  <c:v>2344.0</c:v>
                </c:pt>
                <c:pt idx="173">
                  <c:v>2346.0</c:v>
                </c:pt>
                <c:pt idx="174">
                  <c:v>2348.0</c:v>
                </c:pt>
                <c:pt idx="175">
                  <c:v>2350.0</c:v>
                </c:pt>
                <c:pt idx="176">
                  <c:v>2352.0</c:v>
                </c:pt>
                <c:pt idx="177">
                  <c:v>2354.0</c:v>
                </c:pt>
                <c:pt idx="178">
                  <c:v>2356.0</c:v>
                </c:pt>
                <c:pt idx="179">
                  <c:v>2358.0</c:v>
                </c:pt>
                <c:pt idx="180">
                  <c:v>2360.0</c:v>
                </c:pt>
                <c:pt idx="181">
                  <c:v>2362.0</c:v>
                </c:pt>
                <c:pt idx="182">
                  <c:v>2364.0</c:v>
                </c:pt>
                <c:pt idx="183">
                  <c:v>2366.0</c:v>
                </c:pt>
                <c:pt idx="184">
                  <c:v>2368.0</c:v>
                </c:pt>
                <c:pt idx="185">
                  <c:v>2370.0</c:v>
                </c:pt>
                <c:pt idx="186">
                  <c:v>2372.0</c:v>
                </c:pt>
                <c:pt idx="187">
                  <c:v>2374.0</c:v>
                </c:pt>
                <c:pt idx="188">
                  <c:v>2376.0</c:v>
                </c:pt>
                <c:pt idx="189">
                  <c:v>2378.0</c:v>
                </c:pt>
                <c:pt idx="190">
                  <c:v>2380.0</c:v>
                </c:pt>
                <c:pt idx="191">
                  <c:v>2382.0</c:v>
                </c:pt>
                <c:pt idx="192">
                  <c:v>2384.0</c:v>
                </c:pt>
                <c:pt idx="193">
                  <c:v>2386.0</c:v>
                </c:pt>
                <c:pt idx="194">
                  <c:v>2388.0</c:v>
                </c:pt>
                <c:pt idx="195">
                  <c:v>2390.0</c:v>
                </c:pt>
                <c:pt idx="196">
                  <c:v>2392.0</c:v>
                </c:pt>
                <c:pt idx="197">
                  <c:v>2394.0</c:v>
                </c:pt>
                <c:pt idx="198">
                  <c:v>2396.0</c:v>
                </c:pt>
                <c:pt idx="199">
                  <c:v>2398.0</c:v>
                </c:pt>
                <c:pt idx="200">
                  <c:v>2400.0</c:v>
                </c:pt>
                <c:pt idx="201">
                  <c:v>2402.0</c:v>
                </c:pt>
                <c:pt idx="202">
                  <c:v>2404.0</c:v>
                </c:pt>
                <c:pt idx="203">
                  <c:v>2406.0</c:v>
                </c:pt>
                <c:pt idx="204">
                  <c:v>2408.0</c:v>
                </c:pt>
                <c:pt idx="205">
                  <c:v>2410.0</c:v>
                </c:pt>
                <c:pt idx="206">
                  <c:v>2412.0</c:v>
                </c:pt>
                <c:pt idx="207">
                  <c:v>2414.0</c:v>
                </c:pt>
                <c:pt idx="208">
                  <c:v>2416.0</c:v>
                </c:pt>
                <c:pt idx="209">
                  <c:v>2418.0</c:v>
                </c:pt>
                <c:pt idx="210">
                  <c:v>2420.0</c:v>
                </c:pt>
                <c:pt idx="211">
                  <c:v>2422.0</c:v>
                </c:pt>
                <c:pt idx="212">
                  <c:v>2424.0</c:v>
                </c:pt>
                <c:pt idx="213">
                  <c:v>2426.0</c:v>
                </c:pt>
                <c:pt idx="214">
                  <c:v>2428.0</c:v>
                </c:pt>
                <c:pt idx="215">
                  <c:v>2430.0</c:v>
                </c:pt>
                <c:pt idx="216">
                  <c:v>2432.0</c:v>
                </c:pt>
                <c:pt idx="217">
                  <c:v>2434.0</c:v>
                </c:pt>
                <c:pt idx="218">
                  <c:v>2436.0</c:v>
                </c:pt>
                <c:pt idx="219">
                  <c:v>2438.0</c:v>
                </c:pt>
                <c:pt idx="220">
                  <c:v>2440.0</c:v>
                </c:pt>
                <c:pt idx="221">
                  <c:v>2442.0</c:v>
                </c:pt>
                <c:pt idx="222">
                  <c:v>2444.0</c:v>
                </c:pt>
                <c:pt idx="223">
                  <c:v>2446.0</c:v>
                </c:pt>
                <c:pt idx="224">
                  <c:v>2448.0</c:v>
                </c:pt>
                <c:pt idx="225">
                  <c:v>2450.0</c:v>
                </c:pt>
                <c:pt idx="226">
                  <c:v>2452.0</c:v>
                </c:pt>
                <c:pt idx="227">
                  <c:v>2454.0</c:v>
                </c:pt>
                <c:pt idx="228">
                  <c:v>2456.0</c:v>
                </c:pt>
                <c:pt idx="229">
                  <c:v>2458.0</c:v>
                </c:pt>
                <c:pt idx="230">
                  <c:v>2460.0</c:v>
                </c:pt>
                <c:pt idx="231">
                  <c:v>2462.0</c:v>
                </c:pt>
                <c:pt idx="232">
                  <c:v>2464.0</c:v>
                </c:pt>
                <c:pt idx="233">
                  <c:v>2466.0</c:v>
                </c:pt>
                <c:pt idx="234">
                  <c:v>2468.0</c:v>
                </c:pt>
                <c:pt idx="235">
                  <c:v>2470.0</c:v>
                </c:pt>
                <c:pt idx="236">
                  <c:v>2472.0</c:v>
                </c:pt>
                <c:pt idx="237">
                  <c:v>2474.0</c:v>
                </c:pt>
                <c:pt idx="238">
                  <c:v>2476.0</c:v>
                </c:pt>
                <c:pt idx="239">
                  <c:v>2478.0</c:v>
                </c:pt>
                <c:pt idx="240">
                  <c:v>2480.0</c:v>
                </c:pt>
                <c:pt idx="241">
                  <c:v>2482.0</c:v>
                </c:pt>
                <c:pt idx="242">
                  <c:v>2484.0</c:v>
                </c:pt>
                <c:pt idx="243">
                  <c:v>2486.0</c:v>
                </c:pt>
                <c:pt idx="244">
                  <c:v>2488.0</c:v>
                </c:pt>
                <c:pt idx="245">
                  <c:v>2490.0</c:v>
                </c:pt>
                <c:pt idx="246">
                  <c:v>2492.0</c:v>
                </c:pt>
                <c:pt idx="247">
                  <c:v>2494.0</c:v>
                </c:pt>
                <c:pt idx="248">
                  <c:v>2496.0</c:v>
                </c:pt>
                <c:pt idx="249">
                  <c:v>2498.0</c:v>
                </c:pt>
                <c:pt idx="250">
                  <c:v>2500.0</c:v>
                </c:pt>
                <c:pt idx="251">
                  <c:v>2502.0</c:v>
                </c:pt>
                <c:pt idx="252">
                  <c:v>2504.0</c:v>
                </c:pt>
                <c:pt idx="253">
                  <c:v>2506.0</c:v>
                </c:pt>
                <c:pt idx="254">
                  <c:v>2508.0</c:v>
                </c:pt>
                <c:pt idx="255">
                  <c:v>2510.0</c:v>
                </c:pt>
                <c:pt idx="256">
                  <c:v>2512.0</c:v>
                </c:pt>
                <c:pt idx="257">
                  <c:v>2514.0</c:v>
                </c:pt>
                <c:pt idx="258">
                  <c:v>2516.0</c:v>
                </c:pt>
                <c:pt idx="259">
                  <c:v>2518.0</c:v>
                </c:pt>
                <c:pt idx="260">
                  <c:v>2520.0</c:v>
                </c:pt>
                <c:pt idx="261">
                  <c:v>2522.0</c:v>
                </c:pt>
                <c:pt idx="262">
                  <c:v>2524.0</c:v>
                </c:pt>
                <c:pt idx="263">
                  <c:v>2526.0</c:v>
                </c:pt>
                <c:pt idx="264">
                  <c:v>2528.0</c:v>
                </c:pt>
                <c:pt idx="265">
                  <c:v>2530.0</c:v>
                </c:pt>
                <c:pt idx="266">
                  <c:v>2532.0</c:v>
                </c:pt>
                <c:pt idx="267">
                  <c:v>2534.0</c:v>
                </c:pt>
                <c:pt idx="268">
                  <c:v>2536.0</c:v>
                </c:pt>
                <c:pt idx="269">
                  <c:v>2538.0</c:v>
                </c:pt>
                <c:pt idx="270">
                  <c:v>2540.0</c:v>
                </c:pt>
                <c:pt idx="271">
                  <c:v>2542.0</c:v>
                </c:pt>
                <c:pt idx="272">
                  <c:v>2544.0</c:v>
                </c:pt>
                <c:pt idx="273">
                  <c:v>2546.0</c:v>
                </c:pt>
                <c:pt idx="274">
                  <c:v>2548.0</c:v>
                </c:pt>
                <c:pt idx="275">
                  <c:v>2550.0</c:v>
                </c:pt>
                <c:pt idx="276">
                  <c:v>2552.0</c:v>
                </c:pt>
                <c:pt idx="277">
                  <c:v>2554.0</c:v>
                </c:pt>
                <c:pt idx="278">
                  <c:v>2556.0</c:v>
                </c:pt>
                <c:pt idx="279">
                  <c:v>2558.0</c:v>
                </c:pt>
                <c:pt idx="280">
                  <c:v>2560.0</c:v>
                </c:pt>
                <c:pt idx="281">
                  <c:v>2562.0</c:v>
                </c:pt>
                <c:pt idx="282">
                  <c:v>2564.0</c:v>
                </c:pt>
                <c:pt idx="283">
                  <c:v>2566.0</c:v>
                </c:pt>
                <c:pt idx="284">
                  <c:v>2568.0</c:v>
                </c:pt>
                <c:pt idx="285">
                  <c:v>2570.0</c:v>
                </c:pt>
                <c:pt idx="286">
                  <c:v>2572.0</c:v>
                </c:pt>
                <c:pt idx="287">
                  <c:v>2574.0</c:v>
                </c:pt>
                <c:pt idx="288">
                  <c:v>2576.0</c:v>
                </c:pt>
                <c:pt idx="289">
                  <c:v>2578.0</c:v>
                </c:pt>
                <c:pt idx="290">
                  <c:v>2580.0</c:v>
                </c:pt>
                <c:pt idx="291">
                  <c:v>2582.0</c:v>
                </c:pt>
                <c:pt idx="292">
                  <c:v>2584.0</c:v>
                </c:pt>
                <c:pt idx="293">
                  <c:v>2586.0</c:v>
                </c:pt>
                <c:pt idx="294">
                  <c:v>2588.0</c:v>
                </c:pt>
                <c:pt idx="295">
                  <c:v>2590.0</c:v>
                </c:pt>
                <c:pt idx="296">
                  <c:v>2592.0</c:v>
                </c:pt>
                <c:pt idx="297">
                  <c:v>2594.0</c:v>
                </c:pt>
                <c:pt idx="298">
                  <c:v>2596.0</c:v>
                </c:pt>
                <c:pt idx="299">
                  <c:v>2598.0</c:v>
                </c:pt>
                <c:pt idx="300">
                  <c:v>2600.0</c:v>
                </c:pt>
                <c:pt idx="301">
                  <c:v>2602.0</c:v>
                </c:pt>
                <c:pt idx="302">
                  <c:v>2604.0</c:v>
                </c:pt>
                <c:pt idx="303">
                  <c:v>2606.0</c:v>
                </c:pt>
                <c:pt idx="304">
                  <c:v>2608.0</c:v>
                </c:pt>
                <c:pt idx="305">
                  <c:v>2610.0</c:v>
                </c:pt>
                <c:pt idx="306">
                  <c:v>2612.0</c:v>
                </c:pt>
                <c:pt idx="307">
                  <c:v>2614.0</c:v>
                </c:pt>
                <c:pt idx="308">
                  <c:v>2616.0</c:v>
                </c:pt>
                <c:pt idx="309">
                  <c:v>2618.0</c:v>
                </c:pt>
                <c:pt idx="310">
                  <c:v>2620.0</c:v>
                </c:pt>
                <c:pt idx="311">
                  <c:v>2622.0</c:v>
                </c:pt>
                <c:pt idx="312">
                  <c:v>2624.0</c:v>
                </c:pt>
                <c:pt idx="313">
                  <c:v>2626.0</c:v>
                </c:pt>
                <c:pt idx="314">
                  <c:v>2628.0</c:v>
                </c:pt>
                <c:pt idx="315">
                  <c:v>2630.0</c:v>
                </c:pt>
                <c:pt idx="316">
                  <c:v>2632.0</c:v>
                </c:pt>
                <c:pt idx="317">
                  <c:v>2634.0</c:v>
                </c:pt>
                <c:pt idx="318">
                  <c:v>2636.0</c:v>
                </c:pt>
                <c:pt idx="319">
                  <c:v>2638.0</c:v>
                </c:pt>
                <c:pt idx="320">
                  <c:v>2640.0</c:v>
                </c:pt>
                <c:pt idx="321">
                  <c:v>2642.0</c:v>
                </c:pt>
                <c:pt idx="322">
                  <c:v>2644.0</c:v>
                </c:pt>
                <c:pt idx="323">
                  <c:v>2646.0</c:v>
                </c:pt>
                <c:pt idx="324">
                  <c:v>2648.0</c:v>
                </c:pt>
                <c:pt idx="325">
                  <c:v>2650.0</c:v>
                </c:pt>
                <c:pt idx="326">
                  <c:v>2652.0</c:v>
                </c:pt>
                <c:pt idx="327">
                  <c:v>2654.0</c:v>
                </c:pt>
                <c:pt idx="328">
                  <c:v>2656.0</c:v>
                </c:pt>
                <c:pt idx="329">
                  <c:v>2658.0</c:v>
                </c:pt>
                <c:pt idx="330">
                  <c:v>2660.0</c:v>
                </c:pt>
                <c:pt idx="331">
                  <c:v>2662.0</c:v>
                </c:pt>
                <c:pt idx="332">
                  <c:v>2664.0</c:v>
                </c:pt>
                <c:pt idx="333">
                  <c:v>2666.0</c:v>
                </c:pt>
                <c:pt idx="334">
                  <c:v>2668.0</c:v>
                </c:pt>
                <c:pt idx="335">
                  <c:v>2670.0</c:v>
                </c:pt>
                <c:pt idx="336">
                  <c:v>2672.0</c:v>
                </c:pt>
                <c:pt idx="337">
                  <c:v>2674.0</c:v>
                </c:pt>
                <c:pt idx="338">
                  <c:v>2676.0</c:v>
                </c:pt>
                <c:pt idx="339">
                  <c:v>2678.0</c:v>
                </c:pt>
                <c:pt idx="340">
                  <c:v>2680.0</c:v>
                </c:pt>
                <c:pt idx="341">
                  <c:v>2682.0</c:v>
                </c:pt>
                <c:pt idx="342">
                  <c:v>2684.0</c:v>
                </c:pt>
                <c:pt idx="343">
                  <c:v>2686.0</c:v>
                </c:pt>
                <c:pt idx="344">
                  <c:v>2688.0</c:v>
                </c:pt>
                <c:pt idx="345">
                  <c:v>2690.0</c:v>
                </c:pt>
                <c:pt idx="346">
                  <c:v>2692.0</c:v>
                </c:pt>
                <c:pt idx="347">
                  <c:v>2694.0</c:v>
                </c:pt>
                <c:pt idx="348">
                  <c:v>2696.0</c:v>
                </c:pt>
                <c:pt idx="349">
                  <c:v>2698.0</c:v>
                </c:pt>
                <c:pt idx="350">
                  <c:v>2700.0</c:v>
                </c:pt>
                <c:pt idx="351">
                  <c:v>2702.0</c:v>
                </c:pt>
                <c:pt idx="352">
                  <c:v>2704.0</c:v>
                </c:pt>
                <c:pt idx="353">
                  <c:v>2706.0</c:v>
                </c:pt>
                <c:pt idx="354">
                  <c:v>2708.0</c:v>
                </c:pt>
                <c:pt idx="355">
                  <c:v>2710.0</c:v>
                </c:pt>
                <c:pt idx="356">
                  <c:v>2712.0</c:v>
                </c:pt>
                <c:pt idx="357">
                  <c:v>2714.0</c:v>
                </c:pt>
                <c:pt idx="358">
                  <c:v>2716.0</c:v>
                </c:pt>
                <c:pt idx="359">
                  <c:v>2718.0</c:v>
                </c:pt>
                <c:pt idx="360">
                  <c:v>2720.0</c:v>
                </c:pt>
                <c:pt idx="361">
                  <c:v>2722.0</c:v>
                </c:pt>
                <c:pt idx="362">
                  <c:v>2724.0</c:v>
                </c:pt>
                <c:pt idx="363">
                  <c:v>2726.0</c:v>
                </c:pt>
                <c:pt idx="364">
                  <c:v>2728.0</c:v>
                </c:pt>
                <c:pt idx="365">
                  <c:v>2730.0</c:v>
                </c:pt>
                <c:pt idx="366">
                  <c:v>2732.0</c:v>
                </c:pt>
                <c:pt idx="367">
                  <c:v>2734.0</c:v>
                </c:pt>
                <c:pt idx="368">
                  <c:v>2736.0</c:v>
                </c:pt>
                <c:pt idx="369">
                  <c:v>2738.0</c:v>
                </c:pt>
                <c:pt idx="370">
                  <c:v>2740.0</c:v>
                </c:pt>
                <c:pt idx="371">
                  <c:v>2742.0</c:v>
                </c:pt>
                <c:pt idx="372">
                  <c:v>2744.0</c:v>
                </c:pt>
                <c:pt idx="373">
                  <c:v>2746.0</c:v>
                </c:pt>
                <c:pt idx="374">
                  <c:v>2748.0</c:v>
                </c:pt>
                <c:pt idx="375">
                  <c:v>2750.0</c:v>
                </c:pt>
                <c:pt idx="376">
                  <c:v>2752.0</c:v>
                </c:pt>
                <c:pt idx="377">
                  <c:v>2754.0</c:v>
                </c:pt>
                <c:pt idx="378">
                  <c:v>2756.0</c:v>
                </c:pt>
                <c:pt idx="379">
                  <c:v>2758.0</c:v>
                </c:pt>
                <c:pt idx="380">
                  <c:v>2760.0</c:v>
                </c:pt>
                <c:pt idx="381">
                  <c:v>2762.0</c:v>
                </c:pt>
                <c:pt idx="382">
                  <c:v>2764.0</c:v>
                </c:pt>
                <c:pt idx="383">
                  <c:v>2766.0</c:v>
                </c:pt>
                <c:pt idx="384">
                  <c:v>2768.0</c:v>
                </c:pt>
                <c:pt idx="385">
                  <c:v>2770.0</c:v>
                </c:pt>
                <c:pt idx="386">
                  <c:v>2772.0</c:v>
                </c:pt>
                <c:pt idx="387">
                  <c:v>2774.0</c:v>
                </c:pt>
                <c:pt idx="388">
                  <c:v>2776.0</c:v>
                </c:pt>
                <c:pt idx="389">
                  <c:v>2778.0</c:v>
                </c:pt>
                <c:pt idx="390">
                  <c:v>2780.0</c:v>
                </c:pt>
                <c:pt idx="391">
                  <c:v>2782.0</c:v>
                </c:pt>
                <c:pt idx="392">
                  <c:v>2784.0</c:v>
                </c:pt>
                <c:pt idx="393">
                  <c:v>2786.0</c:v>
                </c:pt>
                <c:pt idx="394">
                  <c:v>2788.0</c:v>
                </c:pt>
                <c:pt idx="395">
                  <c:v>2790.0</c:v>
                </c:pt>
                <c:pt idx="396">
                  <c:v>2792.0</c:v>
                </c:pt>
                <c:pt idx="397">
                  <c:v>2794.0</c:v>
                </c:pt>
                <c:pt idx="398">
                  <c:v>2796.0</c:v>
                </c:pt>
                <c:pt idx="399">
                  <c:v>2798.0</c:v>
                </c:pt>
                <c:pt idx="400">
                  <c:v>2800.0</c:v>
                </c:pt>
                <c:pt idx="401">
                  <c:v>2802.0</c:v>
                </c:pt>
                <c:pt idx="402">
                  <c:v>2804.0</c:v>
                </c:pt>
                <c:pt idx="403">
                  <c:v>2806.0</c:v>
                </c:pt>
                <c:pt idx="404">
                  <c:v>2808.0</c:v>
                </c:pt>
                <c:pt idx="405">
                  <c:v>2810.0</c:v>
                </c:pt>
                <c:pt idx="406">
                  <c:v>2812.0</c:v>
                </c:pt>
                <c:pt idx="407">
                  <c:v>2814.0</c:v>
                </c:pt>
                <c:pt idx="408">
                  <c:v>2816.0</c:v>
                </c:pt>
                <c:pt idx="409">
                  <c:v>2818.0</c:v>
                </c:pt>
                <c:pt idx="410">
                  <c:v>2820.0</c:v>
                </c:pt>
                <c:pt idx="411">
                  <c:v>2822.0</c:v>
                </c:pt>
                <c:pt idx="412">
                  <c:v>2824.0</c:v>
                </c:pt>
                <c:pt idx="413">
                  <c:v>2826.0</c:v>
                </c:pt>
                <c:pt idx="414">
                  <c:v>2828.0</c:v>
                </c:pt>
                <c:pt idx="415">
                  <c:v>2830.0</c:v>
                </c:pt>
                <c:pt idx="416">
                  <c:v>2832.0</c:v>
                </c:pt>
                <c:pt idx="417">
                  <c:v>2834.0</c:v>
                </c:pt>
                <c:pt idx="418">
                  <c:v>2836.0</c:v>
                </c:pt>
                <c:pt idx="419">
                  <c:v>2838.0</c:v>
                </c:pt>
                <c:pt idx="420">
                  <c:v>2840.0</c:v>
                </c:pt>
                <c:pt idx="421">
                  <c:v>2842.0</c:v>
                </c:pt>
                <c:pt idx="422">
                  <c:v>2844.0</c:v>
                </c:pt>
                <c:pt idx="423">
                  <c:v>2846.0</c:v>
                </c:pt>
                <c:pt idx="424">
                  <c:v>2848.0</c:v>
                </c:pt>
                <c:pt idx="425">
                  <c:v>2850.0</c:v>
                </c:pt>
                <c:pt idx="426">
                  <c:v>2852.0</c:v>
                </c:pt>
                <c:pt idx="427">
                  <c:v>2854.0</c:v>
                </c:pt>
                <c:pt idx="428">
                  <c:v>2856.0</c:v>
                </c:pt>
                <c:pt idx="429">
                  <c:v>2858.0</c:v>
                </c:pt>
                <c:pt idx="430">
                  <c:v>2860.0</c:v>
                </c:pt>
                <c:pt idx="431">
                  <c:v>2862.0</c:v>
                </c:pt>
                <c:pt idx="432">
                  <c:v>2864.0</c:v>
                </c:pt>
                <c:pt idx="433">
                  <c:v>2866.0</c:v>
                </c:pt>
                <c:pt idx="434">
                  <c:v>2868.0</c:v>
                </c:pt>
                <c:pt idx="435">
                  <c:v>2870.0</c:v>
                </c:pt>
                <c:pt idx="436">
                  <c:v>2872.0</c:v>
                </c:pt>
                <c:pt idx="437">
                  <c:v>2874.0</c:v>
                </c:pt>
                <c:pt idx="438">
                  <c:v>2876.0</c:v>
                </c:pt>
                <c:pt idx="439">
                  <c:v>2878.0</c:v>
                </c:pt>
                <c:pt idx="440">
                  <c:v>2880.0</c:v>
                </c:pt>
                <c:pt idx="441">
                  <c:v>2882.0</c:v>
                </c:pt>
                <c:pt idx="442">
                  <c:v>2884.0</c:v>
                </c:pt>
                <c:pt idx="443">
                  <c:v>2886.0</c:v>
                </c:pt>
                <c:pt idx="444">
                  <c:v>2888.0</c:v>
                </c:pt>
                <c:pt idx="445">
                  <c:v>2890.0</c:v>
                </c:pt>
                <c:pt idx="446">
                  <c:v>2892.0</c:v>
                </c:pt>
                <c:pt idx="447">
                  <c:v>2894.0</c:v>
                </c:pt>
                <c:pt idx="448">
                  <c:v>2896.0</c:v>
                </c:pt>
                <c:pt idx="449">
                  <c:v>2898.0</c:v>
                </c:pt>
                <c:pt idx="450">
                  <c:v>2900.0</c:v>
                </c:pt>
                <c:pt idx="451">
                  <c:v>2902.0</c:v>
                </c:pt>
                <c:pt idx="452">
                  <c:v>2904.0</c:v>
                </c:pt>
                <c:pt idx="453">
                  <c:v>2906.0</c:v>
                </c:pt>
                <c:pt idx="454">
                  <c:v>2908.0</c:v>
                </c:pt>
                <c:pt idx="455">
                  <c:v>2910.0</c:v>
                </c:pt>
                <c:pt idx="456">
                  <c:v>2912.0</c:v>
                </c:pt>
                <c:pt idx="457">
                  <c:v>2914.0</c:v>
                </c:pt>
                <c:pt idx="458">
                  <c:v>2916.0</c:v>
                </c:pt>
                <c:pt idx="459">
                  <c:v>2918.0</c:v>
                </c:pt>
                <c:pt idx="460">
                  <c:v>2920.0</c:v>
                </c:pt>
                <c:pt idx="461">
                  <c:v>2922.0</c:v>
                </c:pt>
                <c:pt idx="462">
                  <c:v>2924.0</c:v>
                </c:pt>
                <c:pt idx="463">
                  <c:v>2926.0</c:v>
                </c:pt>
                <c:pt idx="464">
                  <c:v>2928.0</c:v>
                </c:pt>
                <c:pt idx="465">
                  <c:v>2930.0</c:v>
                </c:pt>
                <c:pt idx="466">
                  <c:v>2932.0</c:v>
                </c:pt>
                <c:pt idx="467">
                  <c:v>2934.0</c:v>
                </c:pt>
                <c:pt idx="468">
                  <c:v>2936.0</c:v>
                </c:pt>
                <c:pt idx="469">
                  <c:v>2938.0</c:v>
                </c:pt>
                <c:pt idx="470">
                  <c:v>2940.0</c:v>
                </c:pt>
                <c:pt idx="471">
                  <c:v>2942.0</c:v>
                </c:pt>
                <c:pt idx="472">
                  <c:v>2944.0</c:v>
                </c:pt>
                <c:pt idx="473">
                  <c:v>2946.0</c:v>
                </c:pt>
                <c:pt idx="474">
                  <c:v>2948.0</c:v>
                </c:pt>
                <c:pt idx="475">
                  <c:v>2950.0</c:v>
                </c:pt>
                <c:pt idx="476">
                  <c:v>2952.0</c:v>
                </c:pt>
                <c:pt idx="477">
                  <c:v>2954.0</c:v>
                </c:pt>
                <c:pt idx="478">
                  <c:v>2956.0</c:v>
                </c:pt>
                <c:pt idx="479">
                  <c:v>2958.0</c:v>
                </c:pt>
                <c:pt idx="480">
                  <c:v>2960.0</c:v>
                </c:pt>
                <c:pt idx="481">
                  <c:v>2962.0</c:v>
                </c:pt>
                <c:pt idx="482">
                  <c:v>2964.0</c:v>
                </c:pt>
                <c:pt idx="483">
                  <c:v>2966.0</c:v>
                </c:pt>
                <c:pt idx="484">
                  <c:v>2968.0</c:v>
                </c:pt>
                <c:pt idx="485">
                  <c:v>2970.0</c:v>
                </c:pt>
                <c:pt idx="486">
                  <c:v>2972.0</c:v>
                </c:pt>
                <c:pt idx="487">
                  <c:v>2974.0</c:v>
                </c:pt>
                <c:pt idx="488">
                  <c:v>2976.0</c:v>
                </c:pt>
                <c:pt idx="489">
                  <c:v>2978.0</c:v>
                </c:pt>
                <c:pt idx="490">
                  <c:v>2980.0</c:v>
                </c:pt>
                <c:pt idx="491">
                  <c:v>2982.0</c:v>
                </c:pt>
                <c:pt idx="492">
                  <c:v>2984.0</c:v>
                </c:pt>
                <c:pt idx="493">
                  <c:v>2986.0</c:v>
                </c:pt>
                <c:pt idx="494">
                  <c:v>2988.0</c:v>
                </c:pt>
                <c:pt idx="495">
                  <c:v>2990.0</c:v>
                </c:pt>
                <c:pt idx="496">
                  <c:v>2992.0</c:v>
                </c:pt>
                <c:pt idx="497">
                  <c:v>2994.0</c:v>
                </c:pt>
                <c:pt idx="498">
                  <c:v>2996.0</c:v>
                </c:pt>
                <c:pt idx="499">
                  <c:v>2998.0</c:v>
                </c:pt>
                <c:pt idx="500">
                  <c:v>3000.0</c:v>
                </c:pt>
                <c:pt idx="501">
                  <c:v>3002.0</c:v>
                </c:pt>
                <c:pt idx="502">
                  <c:v>3004.0</c:v>
                </c:pt>
                <c:pt idx="503">
                  <c:v>3006.0</c:v>
                </c:pt>
                <c:pt idx="504">
                  <c:v>3008.0</c:v>
                </c:pt>
                <c:pt idx="505">
                  <c:v>3010.0</c:v>
                </c:pt>
                <c:pt idx="506">
                  <c:v>3012.0</c:v>
                </c:pt>
                <c:pt idx="507">
                  <c:v>3014.0</c:v>
                </c:pt>
                <c:pt idx="508">
                  <c:v>3016.0</c:v>
                </c:pt>
                <c:pt idx="509">
                  <c:v>3018.0</c:v>
                </c:pt>
                <c:pt idx="510">
                  <c:v>3020.0</c:v>
                </c:pt>
                <c:pt idx="511">
                  <c:v>3022.0</c:v>
                </c:pt>
                <c:pt idx="512">
                  <c:v>3024.0</c:v>
                </c:pt>
                <c:pt idx="513">
                  <c:v>3026.0</c:v>
                </c:pt>
                <c:pt idx="514">
                  <c:v>3028.0</c:v>
                </c:pt>
                <c:pt idx="515">
                  <c:v>3030.0</c:v>
                </c:pt>
                <c:pt idx="516">
                  <c:v>3032.0</c:v>
                </c:pt>
                <c:pt idx="517">
                  <c:v>3034.0</c:v>
                </c:pt>
                <c:pt idx="518">
                  <c:v>3036.0</c:v>
                </c:pt>
                <c:pt idx="519">
                  <c:v>3038.0</c:v>
                </c:pt>
                <c:pt idx="520">
                  <c:v>3040.0</c:v>
                </c:pt>
                <c:pt idx="521">
                  <c:v>3042.0</c:v>
                </c:pt>
                <c:pt idx="522">
                  <c:v>3044.0</c:v>
                </c:pt>
                <c:pt idx="523">
                  <c:v>3046.0</c:v>
                </c:pt>
                <c:pt idx="524">
                  <c:v>3048.0</c:v>
                </c:pt>
                <c:pt idx="525">
                  <c:v>3050.0</c:v>
                </c:pt>
                <c:pt idx="526">
                  <c:v>3052.0</c:v>
                </c:pt>
                <c:pt idx="527">
                  <c:v>3054.0</c:v>
                </c:pt>
                <c:pt idx="528">
                  <c:v>3056.0</c:v>
                </c:pt>
                <c:pt idx="529">
                  <c:v>3058.0</c:v>
                </c:pt>
                <c:pt idx="530">
                  <c:v>3060.0</c:v>
                </c:pt>
                <c:pt idx="531">
                  <c:v>3062.0</c:v>
                </c:pt>
                <c:pt idx="532">
                  <c:v>3064.0</c:v>
                </c:pt>
                <c:pt idx="533">
                  <c:v>3066.0</c:v>
                </c:pt>
                <c:pt idx="534">
                  <c:v>3068.0</c:v>
                </c:pt>
                <c:pt idx="535">
                  <c:v>3070.0</c:v>
                </c:pt>
                <c:pt idx="536">
                  <c:v>3072.0</c:v>
                </c:pt>
                <c:pt idx="537">
                  <c:v>3074.0</c:v>
                </c:pt>
                <c:pt idx="538">
                  <c:v>3076.0</c:v>
                </c:pt>
                <c:pt idx="539">
                  <c:v>3078.0</c:v>
                </c:pt>
                <c:pt idx="540">
                  <c:v>3080.0</c:v>
                </c:pt>
                <c:pt idx="541">
                  <c:v>3082.0</c:v>
                </c:pt>
                <c:pt idx="542">
                  <c:v>3084.0</c:v>
                </c:pt>
                <c:pt idx="543">
                  <c:v>3086.0</c:v>
                </c:pt>
                <c:pt idx="544">
                  <c:v>3088.0</c:v>
                </c:pt>
                <c:pt idx="545">
                  <c:v>3090.0</c:v>
                </c:pt>
                <c:pt idx="546">
                  <c:v>3092.0</c:v>
                </c:pt>
                <c:pt idx="547">
                  <c:v>3094.0</c:v>
                </c:pt>
                <c:pt idx="548">
                  <c:v>3096.0</c:v>
                </c:pt>
                <c:pt idx="549">
                  <c:v>3098.0</c:v>
                </c:pt>
                <c:pt idx="550">
                  <c:v>3100.0</c:v>
                </c:pt>
                <c:pt idx="551">
                  <c:v>3102.0</c:v>
                </c:pt>
                <c:pt idx="552">
                  <c:v>3104.0</c:v>
                </c:pt>
                <c:pt idx="553">
                  <c:v>3106.0</c:v>
                </c:pt>
                <c:pt idx="554">
                  <c:v>3108.0</c:v>
                </c:pt>
                <c:pt idx="555">
                  <c:v>3110.0</c:v>
                </c:pt>
                <c:pt idx="556">
                  <c:v>3112.0</c:v>
                </c:pt>
                <c:pt idx="557">
                  <c:v>3114.0</c:v>
                </c:pt>
                <c:pt idx="558">
                  <c:v>3116.0</c:v>
                </c:pt>
                <c:pt idx="559">
                  <c:v>3118.0</c:v>
                </c:pt>
                <c:pt idx="560">
                  <c:v>3120.0</c:v>
                </c:pt>
                <c:pt idx="561">
                  <c:v>3122.0</c:v>
                </c:pt>
                <c:pt idx="562">
                  <c:v>3124.0</c:v>
                </c:pt>
                <c:pt idx="563">
                  <c:v>3126.0</c:v>
                </c:pt>
                <c:pt idx="564">
                  <c:v>3128.0</c:v>
                </c:pt>
                <c:pt idx="565">
                  <c:v>3130.0</c:v>
                </c:pt>
                <c:pt idx="566">
                  <c:v>3132.0</c:v>
                </c:pt>
                <c:pt idx="567">
                  <c:v>3134.0</c:v>
                </c:pt>
                <c:pt idx="568">
                  <c:v>3136.0</c:v>
                </c:pt>
                <c:pt idx="569">
                  <c:v>3138.0</c:v>
                </c:pt>
                <c:pt idx="570">
                  <c:v>3140.0</c:v>
                </c:pt>
                <c:pt idx="571">
                  <c:v>3142.0</c:v>
                </c:pt>
                <c:pt idx="572">
                  <c:v>3144.0</c:v>
                </c:pt>
                <c:pt idx="573">
                  <c:v>3146.0</c:v>
                </c:pt>
                <c:pt idx="574">
                  <c:v>3148.0</c:v>
                </c:pt>
                <c:pt idx="575">
                  <c:v>3150.0</c:v>
                </c:pt>
                <c:pt idx="576">
                  <c:v>3152.0</c:v>
                </c:pt>
                <c:pt idx="577">
                  <c:v>3154.0</c:v>
                </c:pt>
                <c:pt idx="578">
                  <c:v>3156.0</c:v>
                </c:pt>
                <c:pt idx="579">
                  <c:v>3158.0</c:v>
                </c:pt>
                <c:pt idx="580">
                  <c:v>3160.0</c:v>
                </c:pt>
                <c:pt idx="581">
                  <c:v>3162.0</c:v>
                </c:pt>
                <c:pt idx="582">
                  <c:v>3164.0</c:v>
                </c:pt>
                <c:pt idx="583">
                  <c:v>3166.0</c:v>
                </c:pt>
                <c:pt idx="584">
                  <c:v>3168.0</c:v>
                </c:pt>
                <c:pt idx="585">
                  <c:v>3170.0</c:v>
                </c:pt>
                <c:pt idx="586">
                  <c:v>3172.0</c:v>
                </c:pt>
                <c:pt idx="587">
                  <c:v>3174.0</c:v>
                </c:pt>
                <c:pt idx="588">
                  <c:v>3176.0</c:v>
                </c:pt>
                <c:pt idx="589">
                  <c:v>3178.0</c:v>
                </c:pt>
                <c:pt idx="590">
                  <c:v>3180.0</c:v>
                </c:pt>
                <c:pt idx="591">
                  <c:v>3182.0</c:v>
                </c:pt>
                <c:pt idx="592">
                  <c:v>3184.0</c:v>
                </c:pt>
                <c:pt idx="593">
                  <c:v>3186.0</c:v>
                </c:pt>
                <c:pt idx="594">
                  <c:v>3188.0</c:v>
                </c:pt>
                <c:pt idx="595">
                  <c:v>3190.0</c:v>
                </c:pt>
                <c:pt idx="596">
                  <c:v>3192.0</c:v>
                </c:pt>
                <c:pt idx="597">
                  <c:v>3194.0</c:v>
                </c:pt>
                <c:pt idx="598">
                  <c:v>3196.0</c:v>
                </c:pt>
                <c:pt idx="599">
                  <c:v>3198.0</c:v>
                </c:pt>
                <c:pt idx="600">
                  <c:v>3200.0</c:v>
                </c:pt>
                <c:pt idx="601">
                  <c:v>3202.0</c:v>
                </c:pt>
                <c:pt idx="602">
                  <c:v>3204.0</c:v>
                </c:pt>
                <c:pt idx="603">
                  <c:v>3206.0</c:v>
                </c:pt>
                <c:pt idx="604">
                  <c:v>3208.0</c:v>
                </c:pt>
                <c:pt idx="605">
                  <c:v>3210.0</c:v>
                </c:pt>
                <c:pt idx="606">
                  <c:v>3212.0</c:v>
                </c:pt>
                <c:pt idx="607">
                  <c:v>3214.0</c:v>
                </c:pt>
                <c:pt idx="608">
                  <c:v>3216.0</c:v>
                </c:pt>
                <c:pt idx="609">
                  <c:v>3218.0</c:v>
                </c:pt>
                <c:pt idx="610">
                  <c:v>3220.0</c:v>
                </c:pt>
                <c:pt idx="611">
                  <c:v>3222.0</c:v>
                </c:pt>
                <c:pt idx="612">
                  <c:v>3224.0</c:v>
                </c:pt>
                <c:pt idx="613">
                  <c:v>3226.0</c:v>
                </c:pt>
                <c:pt idx="614">
                  <c:v>3228.0</c:v>
                </c:pt>
                <c:pt idx="615">
                  <c:v>3230.0</c:v>
                </c:pt>
                <c:pt idx="616">
                  <c:v>3232.0</c:v>
                </c:pt>
                <c:pt idx="617">
                  <c:v>3234.0</c:v>
                </c:pt>
                <c:pt idx="618">
                  <c:v>3236.0</c:v>
                </c:pt>
                <c:pt idx="619">
                  <c:v>3238.0</c:v>
                </c:pt>
                <c:pt idx="620">
                  <c:v>3240.0</c:v>
                </c:pt>
                <c:pt idx="621">
                  <c:v>3242.0</c:v>
                </c:pt>
                <c:pt idx="622">
                  <c:v>3244.0</c:v>
                </c:pt>
                <c:pt idx="623">
                  <c:v>3246.0</c:v>
                </c:pt>
                <c:pt idx="624">
                  <c:v>3248.0</c:v>
                </c:pt>
                <c:pt idx="625">
                  <c:v>3250.0</c:v>
                </c:pt>
                <c:pt idx="626">
                  <c:v>3252.0</c:v>
                </c:pt>
                <c:pt idx="627">
                  <c:v>3254.0</c:v>
                </c:pt>
                <c:pt idx="628">
                  <c:v>3256.0</c:v>
                </c:pt>
                <c:pt idx="629">
                  <c:v>3258.0</c:v>
                </c:pt>
                <c:pt idx="630">
                  <c:v>3260.0</c:v>
                </c:pt>
                <c:pt idx="631">
                  <c:v>3262.0</c:v>
                </c:pt>
                <c:pt idx="632">
                  <c:v>3264.0</c:v>
                </c:pt>
                <c:pt idx="633">
                  <c:v>3266.0</c:v>
                </c:pt>
                <c:pt idx="634">
                  <c:v>3268.0</c:v>
                </c:pt>
                <c:pt idx="635">
                  <c:v>3270.0</c:v>
                </c:pt>
                <c:pt idx="636">
                  <c:v>3272.0</c:v>
                </c:pt>
                <c:pt idx="637">
                  <c:v>3274.0</c:v>
                </c:pt>
                <c:pt idx="638">
                  <c:v>3276.0</c:v>
                </c:pt>
                <c:pt idx="639">
                  <c:v>3278.0</c:v>
                </c:pt>
                <c:pt idx="640">
                  <c:v>3280.0</c:v>
                </c:pt>
                <c:pt idx="641">
                  <c:v>3282.0</c:v>
                </c:pt>
                <c:pt idx="642">
                  <c:v>3284.0</c:v>
                </c:pt>
                <c:pt idx="643">
                  <c:v>3286.0</c:v>
                </c:pt>
                <c:pt idx="644">
                  <c:v>3288.0</c:v>
                </c:pt>
                <c:pt idx="645">
                  <c:v>3290.0</c:v>
                </c:pt>
                <c:pt idx="646">
                  <c:v>3292.0</c:v>
                </c:pt>
                <c:pt idx="647">
                  <c:v>3294.0</c:v>
                </c:pt>
                <c:pt idx="648">
                  <c:v>3296.0</c:v>
                </c:pt>
                <c:pt idx="649">
                  <c:v>3298.0</c:v>
                </c:pt>
                <c:pt idx="650">
                  <c:v>3300.0</c:v>
                </c:pt>
                <c:pt idx="651">
                  <c:v>3302.0</c:v>
                </c:pt>
                <c:pt idx="652">
                  <c:v>3304.0</c:v>
                </c:pt>
                <c:pt idx="653">
                  <c:v>3306.0</c:v>
                </c:pt>
                <c:pt idx="654">
                  <c:v>3308.0</c:v>
                </c:pt>
                <c:pt idx="655">
                  <c:v>3310.0</c:v>
                </c:pt>
                <c:pt idx="656">
                  <c:v>3312.0</c:v>
                </c:pt>
                <c:pt idx="657">
                  <c:v>3314.0</c:v>
                </c:pt>
                <c:pt idx="658">
                  <c:v>3316.0</c:v>
                </c:pt>
                <c:pt idx="659">
                  <c:v>3318.0</c:v>
                </c:pt>
                <c:pt idx="660">
                  <c:v>3320.0</c:v>
                </c:pt>
                <c:pt idx="661">
                  <c:v>3322.0</c:v>
                </c:pt>
                <c:pt idx="662">
                  <c:v>3324.0</c:v>
                </c:pt>
                <c:pt idx="663">
                  <c:v>3326.0</c:v>
                </c:pt>
                <c:pt idx="664">
                  <c:v>3328.0</c:v>
                </c:pt>
                <c:pt idx="665">
                  <c:v>3330.0</c:v>
                </c:pt>
                <c:pt idx="666">
                  <c:v>3332.0</c:v>
                </c:pt>
                <c:pt idx="667">
                  <c:v>3334.0</c:v>
                </c:pt>
                <c:pt idx="668">
                  <c:v>3336.0</c:v>
                </c:pt>
                <c:pt idx="669">
                  <c:v>3338.0</c:v>
                </c:pt>
                <c:pt idx="670">
                  <c:v>3340.0</c:v>
                </c:pt>
                <c:pt idx="671">
                  <c:v>3342.0</c:v>
                </c:pt>
                <c:pt idx="672">
                  <c:v>3344.0</c:v>
                </c:pt>
                <c:pt idx="673">
                  <c:v>3346.0</c:v>
                </c:pt>
                <c:pt idx="674">
                  <c:v>3348.0</c:v>
                </c:pt>
                <c:pt idx="675">
                  <c:v>3350.0</c:v>
                </c:pt>
                <c:pt idx="676">
                  <c:v>3352.0</c:v>
                </c:pt>
                <c:pt idx="677">
                  <c:v>3354.0</c:v>
                </c:pt>
                <c:pt idx="678">
                  <c:v>3356.0</c:v>
                </c:pt>
                <c:pt idx="679">
                  <c:v>3358.0</c:v>
                </c:pt>
                <c:pt idx="680">
                  <c:v>3360.0</c:v>
                </c:pt>
                <c:pt idx="681">
                  <c:v>3362.0</c:v>
                </c:pt>
                <c:pt idx="682">
                  <c:v>3364.0</c:v>
                </c:pt>
                <c:pt idx="683">
                  <c:v>3366.0</c:v>
                </c:pt>
                <c:pt idx="684">
                  <c:v>3368.0</c:v>
                </c:pt>
                <c:pt idx="685">
                  <c:v>3370.0</c:v>
                </c:pt>
                <c:pt idx="686">
                  <c:v>3372.0</c:v>
                </c:pt>
                <c:pt idx="687">
                  <c:v>3374.0</c:v>
                </c:pt>
                <c:pt idx="688">
                  <c:v>3376.0</c:v>
                </c:pt>
                <c:pt idx="689">
                  <c:v>3378.0</c:v>
                </c:pt>
                <c:pt idx="690">
                  <c:v>3380.0</c:v>
                </c:pt>
                <c:pt idx="691">
                  <c:v>3382.0</c:v>
                </c:pt>
                <c:pt idx="692">
                  <c:v>3384.0</c:v>
                </c:pt>
                <c:pt idx="693">
                  <c:v>3386.0</c:v>
                </c:pt>
                <c:pt idx="694">
                  <c:v>3388.0</c:v>
                </c:pt>
                <c:pt idx="695">
                  <c:v>3390.0</c:v>
                </c:pt>
                <c:pt idx="696">
                  <c:v>3392.0</c:v>
                </c:pt>
                <c:pt idx="697">
                  <c:v>3394.0</c:v>
                </c:pt>
                <c:pt idx="698">
                  <c:v>3396.0</c:v>
                </c:pt>
                <c:pt idx="699">
                  <c:v>3398.0</c:v>
                </c:pt>
                <c:pt idx="700">
                  <c:v>3400.0</c:v>
                </c:pt>
                <c:pt idx="701">
                  <c:v>3402.0</c:v>
                </c:pt>
                <c:pt idx="702">
                  <c:v>3404.0</c:v>
                </c:pt>
                <c:pt idx="703">
                  <c:v>3406.0</c:v>
                </c:pt>
                <c:pt idx="704">
                  <c:v>3408.0</c:v>
                </c:pt>
                <c:pt idx="705">
                  <c:v>3410.0</c:v>
                </c:pt>
                <c:pt idx="706">
                  <c:v>3412.0</c:v>
                </c:pt>
                <c:pt idx="707">
                  <c:v>3414.0</c:v>
                </c:pt>
                <c:pt idx="708">
                  <c:v>3416.0</c:v>
                </c:pt>
                <c:pt idx="709">
                  <c:v>3418.0</c:v>
                </c:pt>
                <c:pt idx="710">
                  <c:v>3420.0</c:v>
                </c:pt>
                <c:pt idx="711">
                  <c:v>3422.0</c:v>
                </c:pt>
                <c:pt idx="712">
                  <c:v>3424.0</c:v>
                </c:pt>
                <c:pt idx="713">
                  <c:v>3426.0</c:v>
                </c:pt>
                <c:pt idx="714">
                  <c:v>3428.0</c:v>
                </c:pt>
                <c:pt idx="715">
                  <c:v>3430.0</c:v>
                </c:pt>
                <c:pt idx="716">
                  <c:v>3432.0</c:v>
                </c:pt>
                <c:pt idx="717">
                  <c:v>3434.0</c:v>
                </c:pt>
                <c:pt idx="718">
                  <c:v>3436.0</c:v>
                </c:pt>
                <c:pt idx="719">
                  <c:v>3438.0</c:v>
                </c:pt>
                <c:pt idx="720">
                  <c:v>3440.0</c:v>
                </c:pt>
                <c:pt idx="721">
                  <c:v>3442.0</c:v>
                </c:pt>
                <c:pt idx="722">
                  <c:v>3444.0</c:v>
                </c:pt>
                <c:pt idx="723">
                  <c:v>3446.0</c:v>
                </c:pt>
                <c:pt idx="724">
                  <c:v>3448.0</c:v>
                </c:pt>
                <c:pt idx="725">
                  <c:v>3450.0</c:v>
                </c:pt>
                <c:pt idx="726">
                  <c:v>3452.0</c:v>
                </c:pt>
                <c:pt idx="727">
                  <c:v>3454.0</c:v>
                </c:pt>
                <c:pt idx="728">
                  <c:v>3456.0</c:v>
                </c:pt>
                <c:pt idx="729">
                  <c:v>3458.0</c:v>
                </c:pt>
                <c:pt idx="730">
                  <c:v>3460.0</c:v>
                </c:pt>
                <c:pt idx="731">
                  <c:v>3462.0</c:v>
                </c:pt>
                <c:pt idx="732">
                  <c:v>3464.0</c:v>
                </c:pt>
                <c:pt idx="733">
                  <c:v>3466.0</c:v>
                </c:pt>
                <c:pt idx="734">
                  <c:v>3468.0</c:v>
                </c:pt>
                <c:pt idx="735">
                  <c:v>3470.0</c:v>
                </c:pt>
                <c:pt idx="736">
                  <c:v>3472.0</c:v>
                </c:pt>
                <c:pt idx="737">
                  <c:v>3474.0</c:v>
                </c:pt>
                <c:pt idx="738">
                  <c:v>3476.0</c:v>
                </c:pt>
                <c:pt idx="739">
                  <c:v>3478.0</c:v>
                </c:pt>
                <c:pt idx="740">
                  <c:v>3480.0</c:v>
                </c:pt>
                <c:pt idx="741">
                  <c:v>3482.0</c:v>
                </c:pt>
                <c:pt idx="742">
                  <c:v>3484.0</c:v>
                </c:pt>
                <c:pt idx="743">
                  <c:v>3486.0</c:v>
                </c:pt>
                <c:pt idx="744">
                  <c:v>3488.0</c:v>
                </c:pt>
                <c:pt idx="745">
                  <c:v>3490.0</c:v>
                </c:pt>
                <c:pt idx="746">
                  <c:v>3492.0</c:v>
                </c:pt>
                <c:pt idx="747">
                  <c:v>3494.0</c:v>
                </c:pt>
                <c:pt idx="748">
                  <c:v>3496.0</c:v>
                </c:pt>
                <c:pt idx="749">
                  <c:v>3498.0</c:v>
                </c:pt>
                <c:pt idx="750">
                  <c:v>3500.0</c:v>
                </c:pt>
                <c:pt idx="751">
                  <c:v>3502.0</c:v>
                </c:pt>
                <c:pt idx="752">
                  <c:v>3504.0</c:v>
                </c:pt>
                <c:pt idx="753">
                  <c:v>3506.0</c:v>
                </c:pt>
                <c:pt idx="754">
                  <c:v>3508.0</c:v>
                </c:pt>
                <c:pt idx="755">
                  <c:v>3510.0</c:v>
                </c:pt>
                <c:pt idx="756">
                  <c:v>3512.0</c:v>
                </c:pt>
                <c:pt idx="757">
                  <c:v>3514.0</c:v>
                </c:pt>
                <c:pt idx="758">
                  <c:v>3516.0</c:v>
                </c:pt>
                <c:pt idx="759">
                  <c:v>3518.0</c:v>
                </c:pt>
                <c:pt idx="760">
                  <c:v>3520.0</c:v>
                </c:pt>
                <c:pt idx="761">
                  <c:v>3522.0</c:v>
                </c:pt>
                <c:pt idx="762">
                  <c:v>3524.0</c:v>
                </c:pt>
                <c:pt idx="763">
                  <c:v>3526.0</c:v>
                </c:pt>
                <c:pt idx="764">
                  <c:v>3528.0</c:v>
                </c:pt>
                <c:pt idx="765">
                  <c:v>3530.0</c:v>
                </c:pt>
                <c:pt idx="766">
                  <c:v>3532.0</c:v>
                </c:pt>
                <c:pt idx="767">
                  <c:v>3534.0</c:v>
                </c:pt>
                <c:pt idx="768">
                  <c:v>3536.0</c:v>
                </c:pt>
                <c:pt idx="769">
                  <c:v>3538.0</c:v>
                </c:pt>
                <c:pt idx="770">
                  <c:v>3540.0</c:v>
                </c:pt>
                <c:pt idx="771">
                  <c:v>3542.0</c:v>
                </c:pt>
                <c:pt idx="772">
                  <c:v>3544.0</c:v>
                </c:pt>
                <c:pt idx="773">
                  <c:v>3546.0</c:v>
                </c:pt>
                <c:pt idx="774">
                  <c:v>3548.0</c:v>
                </c:pt>
                <c:pt idx="775">
                  <c:v>3550.0</c:v>
                </c:pt>
                <c:pt idx="776">
                  <c:v>3552.0</c:v>
                </c:pt>
                <c:pt idx="777">
                  <c:v>3554.0</c:v>
                </c:pt>
                <c:pt idx="778">
                  <c:v>3556.0</c:v>
                </c:pt>
                <c:pt idx="779">
                  <c:v>3558.0</c:v>
                </c:pt>
                <c:pt idx="780">
                  <c:v>3560.0</c:v>
                </c:pt>
                <c:pt idx="781">
                  <c:v>3562.0</c:v>
                </c:pt>
                <c:pt idx="782">
                  <c:v>3564.0</c:v>
                </c:pt>
                <c:pt idx="783">
                  <c:v>3566.0</c:v>
                </c:pt>
                <c:pt idx="784">
                  <c:v>3568.0</c:v>
                </c:pt>
                <c:pt idx="785">
                  <c:v>3570.0</c:v>
                </c:pt>
                <c:pt idx="786">
                  <c:v>3572.0</c:v>
                </c:pt>
                <c:pt idx="787">
                  <c:v>3574.0</c:v>
                </c:pt>
                <c:pt idx="788">
                  <c:v>3576.0</c:v>
                </c:pt>
                <c:pt idx="789">
                  <c:v>3578.0</c:v>
                </c:pt>
                <c:pt idx="790">
                  <c:v>3580.0</c:v>
                </c:pt>
                <c:pt idx="791">
                  <c:v>3582.0</c:v>
                </c:pt>
                <c:pt idx="792">
                  <c:v>3584.0</c:v>
                </c:pt>
                <c:pt idx="793">
                  <c:v>3586.0</c:v>
                </c:pt>
                <c:pt idx="794">
                  <c:v>3588.0</c:v>
                </c:pt>
                <c:pt idx="795">
                  <c:v>3590.0</c:v>
                </c:pt>
                <c:pt idx="796">
                  <c:v>3592.0</c:v>
                </c:pt>
                <c:pt idx="797">
                  <c:v>3594.0</c:v>
                </c:pt>
                <c:pt idx="798">
                  <c:v>3596.0</c:v>
                </c:pt>
                <c:pt idx="799">
                  <c:v>3598.0</c:v>
                </c:pt>
                <c:pt idx="800">
                  <c:v>3600.0</c:v>
                </c:pt>
              </c:numCache>
            </c:numRef>
          </c:cat>
          <c:val>
            <c:numRef>
              <c:f>'Career Games'!$I$1002:$I$1802</c:f>
              <c:numCache>
                <c:formatCode>General</c:formatCode>
                <c:ptCount val="801"/>
                <c:pt idx="0">
                  <c:v>1.0</c:v>
                </c:pt>
                <c:pt idx="1">
                  <c:v>1.0</c:v>
                </c:pt>
                <c:pt idx="3">
                  <c:v>1.0</c:v>
                </c:pt>
                <c:pt idx="4">
                  <c:v>2.0</c:v>
                </c:pt>
                <c:pt idx="5">
                  <c:v>1.0</c:v>
                </c:pt>
                <c:pt idx="6">
                  <c:v>3.0</c:v>
                </c:pt>
                <c:pt idx="7">
                  <c:v>1.0</c:v>
                </c:pt>
                <c:pt idx="8">
                  <c:v>4.0</c:v>
                </c:pt>
                <c:pt idx="9">
                  <c:v>1.0</c:v>
                </c:pt>
                <c:pt idx="11">
                  <c:v>1.0</c:v>
                </c:pt>
                <c:pt idx="12">
                  <c:v>1.0</c:v>
                </c:pt>
                <c:pt idx="14">
                  <c:v>1.0</c:v>
                </c:pt>
                <c:pt idx="15">
                  <c:v>1.0</c:v>
                </c:pt>
                <c:pt idx="16">
                  <c:v>2.0</c:v>
                </c:pt>
                <c:pt idx="17">
                  <c:v>3.0</c:v>
                </c:pt>
                <c:pt idx="19">
                  <c:v>2.0</c:v>
                </c:pt>
                <c:pt idx="21">
                  <c:v>1.0</c:v>
                </c:pt>
                <c:pt idx="24">
                  <c:v>1.0</c:v>
                </c:pt>
                <c:pt idx="26">
                  <c:v>1.0</c:v>
                </c:pt>
                <c:pt idx="27">
                  <c:v>2.0</c:v>
                </c:pt>
                <c:pt idx="31">
                  <c:v>1.0</c:v>
                </c:pt>
                <c:pt idx="33">
                  <c:v>1.0</c:v>
                </c:pt>
                <c:pt idx="35">
                  <c:v>2.0</c:v>
                </c:pt>
                <c:pt idx="36">
                  <c:v>1.0</c:v>
                </c:pt>
                <c:pt idx="38">
                  <c:v>1.0</c:v>
                </c:pt>
                <c:pt idx="39">
                  <c:v>3.0</c:v>
                </c:pt>
                <c:pt idx="41">
                  <c:v>2.0</c:v>
                </c:pt>
                <c:pt idx="42">
                  <c:v>3.0</c:v>
                </c:pt>
                <c:pt idx="43">
                  <c:v>1.0</c:v>
                </c:pt>
                <c:pt idx="44">
                  <c:v>3.0</c:v>
                </c:pt>
                <c:pt idx="46">
                  <c:v>1.0</c:v>
                </c:pt>
                <c:pt idx="48">
                  <c:v>1.0</c:v>
                </c:pt>
                <c:pt idx="49">
                  <c:v>1.0</c:v>
                </c:pt>
                <c:pt idx="51">
                  <c:v>1.0</c:v>
                </c:pt>
                <c:pt idx="52">
                  <c:v>1.0</c:v>
                </c:pt>
                <c:pt idx="54">
                  <c:v>2.0</c:v>
                </c:pt>
                <c:pt idx="56">
                  <c:v>1.0</c:v>
                </c:pt>
                <c:pt idx="57">
                  <c:v>1.0</c:v>
                </c:pt>
                <c:pt idx="59">
                  <c:v>1.0</c:v>
                </c:pt>
                <c:pt idx="60">
                  <c:v>1.0</c:v>
                </c:pt>
                <c:pt idx="61">
                  <c:v>3.0</c:v>
                </c:pt>
                <c:pt idx="62">
                  <c:v>2.0</c:v>
                </c:pt>
                <c:pt idx="63">
                  <c:v>1.0</c:v>
                </c:pt>
                <c:pt idx="67">
                  <c:v>1.0</c:v>
                </c:pt>
                <c:pt idx="71">
                  <c:v>2.0</c:v>
                </c:pt>
                <c:pt idx="73">
                  <c:v>1.0</c:v>
                </c:pt>
                <c:pt idx="74">
                  <c:v>1.0</c:v>
                </c:pt>
                <c:pt idx="75">
                  <c:v>1.0</c:v>
                </c:pt>
                <c:pt idx="76">
                  <c:v>1.0</c:v>
                </c:pt>
                <c:pt idx="77">
                  <c:v>2.0</c:v>
                </c:pt>
                <c:pt idx="78">
                  <c:v>1.0</c:v>
                </c:pt>
                <c:pt idx="79">
                  <c:v>3.0</c:v>
                </c:pt>
                <c:pt idx="80">
                  <c:v>1.0</c:v>
                </c:pt>
                <c:pt idx="81">
                  <c:v>2.0</c:v>
                </c:pt>
                <c:pt idx="82">
                  <c:v>3.0</c:v>
                </c:pt>
                <c:pt idx="83">
                  <c:v>2.0</c:v>
                </c:pt>
                <c:pt idx="85">
                  <c:v>1.0</c:v>
                </c:pt>
                <c:pt idx="87">
                  <c:v>1.0</c:v>
                </c:pt>
                <c:pt idx="90">
                  <c:v>3.0</c:v>
                </c:pt>
                <c:pt idx="93">
                  <c:v>1.0</c:v>
                </c:pt>
                <c:pt idx="94">
                  <c:v>2.0</c:v>
                </c:pt>
                <c:pt idx="97">
                  <c:v>1.0</c:v>
                </c:pt>
                <c:pt idx="98">
                  <c:v>1.0</c:v>
                </c:pt>
                <c:pt idx="100">
                  <c:v>2.0</c:v>
                </c:pt>
                <c:pt idx="101">
                  <c:v>1.0</c:v>
                </c:pt>
                <c:pt idx="104">
                  <c:v>1.0</c:v>
                </c:pt>
                <c:pt idx="106">
                  <c:v>2.0</c:v>
                </c:pt>
                <c:pt idx="107">
                  <c:v>1.0</c:v>
                </c:pt>
                <c:pt idx="108">
                  <c:v>1.0</c:v>
                </c:pt>
                <c:pt idx="114">
                  <c:v>1.0</c:v>
                </c:pt>
                <c:pt idx="117">
                  <c:v>1.0</c:v>
                </c:pt>
                <c:pt idx="119">
                  <c:v>1.0</c:v>
                </c:pt>
                <c:pt idx="121">
                  <c:v>2.0</c:v>
                </c:pt>
                <c:pt idx="122">
                  <c:v>1.0</c:v>
                </c:pt>
                <c:pt idx="123">
                  <c:v>1.0</c:v>
                </c:pt>
                <c:pt idx="128">
                  <c:v>1.0</c:v>
                </c:pt>
                <c:pt idx="129">
                  <c:v>1.0</c:v>
                </c:pt>
                <c:pt idx="130">
                  <c:v>1.0</c:v>
                </c:pt>
                <c:pt idx="132">
                  <c:v>1.0</c:v>
                </c:pt>
                <c:pt idx="137">
                  <c:v>1.0</c:v>
                </c:pt>
                <c:pt idx="141">
                  <c:v>1.0</c:v>
                </c:pt>
                <c:pt idx="143">
                  <c:v>1.0</c:v>
                </c:pt>
                <c:pt idx="146">
                  <c:v>3.0</c:v>
                </c:pt>
                <c:pt idx="147">
                  <c:v>1.0</c:v>
                </c:pt>
                <c:pt idx="149">
                  <c:v>1.0</c:v>
                </c:pt>
                <c:pt idx="151">
                  <c:v>1.0</c:v>
                </c:pt>
                <c:pt idx="154">
                  <c:v>1.0</c:v>
                </c:pt>
                <c:pt idx="155">
                  <c:v>1.0</c:v>
                </c:pt>
                <c:pt idx="156">
                  <c:v>1.0</c:v>
                </c:pt>
                <c:pt idx="158">
                  <c:v>1.0</c:v>
                </c:pt>
                <c:pt idx="161">
                  <c:v>2.0</c:v>
                </c:pt>
                <c:pt idx="162">
                  <c:v>1.0</c:v>
                </c:pt>
                <c:pt idx="164">
                  <c:v>1.0</c:v>
                </c:pt>
                <c:pt idx="166">
                  <c:v>1.0</c:v>
                </c:pt>
                <c:pt idx="172">
                  <c:v>1.0</c:v>
                </c:pt>
                <c:pt idx="173">
                  <c:v>1.0</c:v>
                </c:pt>
                <c:pt idx="176">
                  <c:v>1.0</c:v>
                </c:pt>
                <c:pt idx="177">
                  <c:v>1.0</c:v>
                </c:pt>
                <c:pt idx="180">
                  <c:v>1.0</c:v>
                </c:pt>
                <c:pt idx="183">
                  <c:v>1.0</c:v>
                </c:pt>
                <c:pt idx="184">
                  <c:v>2.0</c:v>
                </c:pt>
                <c:pt idx="189">
                  <c:v>1.0</c:v>
                </c:pt>
                <c:pt idx="190">
                  <c:v>1.0</c:v>
                </c:pt>
                <c:pt idx="191">
                  <c:v>1.0</c:v>
                </c:pt>
                <c:pt idx="193">
                  <c:v>1.0</c:v>
                </c:pt>
                <c:pt idx="195">
                  <c:v>2.0</c:v>
                </c:pt>
                <c:pt idx="200">
                  <c:v>1.0</c:v>
                </c:pt>
                <c:pt idx="202">
                  <c:v>3.0</c:v>
                </c:pt>
                <c:pt idx="204">
                  <c:v>1.0</c:v>
                </c:pt>
                <c:pt idx="205">
                  <c:v>1.0</c:v>
                </c:pt>
                <c:pt idx="211">
                  <c:v>1.0</c:v>
                </c:pt>
                <c:pt idx="214">
                  <c:v>1.0</c:v>
                </c:pt>
                <c:pt idx="216">
                  <c:v>1.0</c:v>
                </c:pt>
                <c:pt idx="217">
                  <c:v>1.0</c:v>
                </c:pt>
                <c:pt idx="218">
                  <c:v>1.0</c:v>
                </c:pt>
                <c:pt idx="220">
                  <c:v>2.0</c:v>
                </c:pt>
                <c:pt idx="221">
                  <c:v>2.0</c:v>
                </c:pt>
                <c:pt idx="228">
                  <c:v>1.0</c:v>
                </c:pt>
                <c:pt idx="230">
                  <c:v>1.0</c:v>
                </c:pt>
                <c:pt idx="233">
                  <c:v>1.0</c:v>
                </c:pt>
                <c:pt idx="234">
                  <c:v>2.0</c:v>
                </c:pt>
                <c:pt idx="238">
                  <c:v>1.0</c:v>
                </c:pt>
                <c:pt idx="240">
                  <c:v>1.0</c:v>
                </c:pt>
                <c:pt idx="244">
                  <c:v>2.0</c:v>
                </c:pt>
                <c:pt idx="245">
                  <c:v>1.0</c:v>
                </c:pt>
                <c:pt idx="248">
                  <c:v>1.0</c:v>
                </c:pt>
                <c:pt idx="249">
                  <c:v>2.0</c:v>
                </c:pt>
                <c:pt idx="251">
                  <c:v>1.0</c:v>
                </c:pt>
                <c:pt idx="253">
                  <c:v>1.0</c:v>
                </c:pt>
                <c:pt idx="258">
                  <c:v>2.0</c:v>
                </c:pt>
                <c:pt idx="261">
                  <c:v>1.0</c:v>
                </c:pt>
                <c:pt idx="262">
                  <c:v>1.0</c:v>
                </c:pt>
                <c:pt idx="263">
                  <c:v>1.0</c:v>
                </c:pt>
                <c:pt idx="264">
                  <c:v>1.0</c:v>
                </c:pt>
                <c:pt idx="271">
                  <c:v>2.0</c:v>
                </c:pt>
                <c:pt idx="274">
                  <c:v>1.0</c:v>
                </c:pt>
                <c:pt idx="286">
                  <c:v>1.0</c:v>
                </c:pt>
                <c:pt idx="288">
                  <c:v>1.0</c:v>
                </c:pt>
                <c:pt idx="291">
                  <c:v>1.0</c:v>
                </c:pt>
                <c:pt idx="292">
                  <c:v>1.0</c:v>
                </c:pt>
                <c:pt idx="294">
                  <c:v>1.0</c:v>
                </c:pt>
                <c:pt idx="295">
                  <c:v>1.0</c:v>
                </c:pt>
                <c:pt idx="300">
                  <c:v>1.0</c:v>
                </c:pt>
                <c:pt idx="303">
                  <c:v>1.0</c:v>
                </c:pt>
                <c:pt idx="308">
                  <c:v>1.0</c:v>
                </c:pt>
                <c:pt idx="313">
                  <c:v>1.0</c:v>
                </c:pt>
                <c:pt idx="324">
                  <c:v>1.0</c:v>
                </c:pt>
                <c:pt idx="335">
                  <c:v>2.0</c:v>
                </c:pt>
                <c:pt idx="341">
                  <c:v>1.0</c:v>
                </c:pt>
                <c:pt idx="343">
                  <c:v>1.0</c:v>
                </c:pt>
                <c:pt idx="350">
                  <c:v>1.0</c:v>
                </c:pt>
                <c:pt idx="353">
                  <c:v>1.0</c:v>
                </c:pt>
                <c:pt idx="365">
                  <c:v>1.0</c:v>
                </c:pt>
                <c:pt idx="388">
                  <c:v>1.0</c:v>
                </c:pt>
                <c:pt idx="394">
                  <c:v>1.0</c:v>
                </c:pt>
                <c:pt idx="396">
                  <c:v>1.0</c:v>
                </c:pt>
                <c:pt idx="404">
                  <c:v>1.0</c:v>
                </c:pt>
                <c:pt idx="410">
                  <c:v>1.0</c:v>
                </c:pt>
                <c:pt idx="413">
                  <c:v>1.0</c:v>
                </c:pt>
                <c:pt idx="415">
                  <c:v>2.0</c:v>
                </c:pt>
                <c:pt idx="417">
                  <c:v>1.0</c:v>
                </c:pt>
                <c:pt idx="425">
                  <c:v>1.0</c:v>
                </c:pt>
                <c:pt idx="428">
                  <c:v>1.0</c:v>
                </c:pt>
                <c:pt idx="448">
                  <c:v>1.0</c:v>
                </c:pt>
                <c:pt idx="475">
                  <c:v>1.0</c:v>
                </c:pt>
                <c:pt idx="484">
                  <c:v>1.0</c:v>
                </c:pt>
                <c:pt idx="486">
                  <c:v>1.0</c:v>
                </c:pt>
                <c:pt idx="493">
                  <c:v>1.0</c:v>
                </c:pt>
                <c:pt idx="496">
                  <c:v>1.0</c:v>
                </c:pt>
                <c:pt idx="500">
                  <c:v>1.0</c:v>
                </c:pt>
                <c:pt idx="513">
                  <c:v>2.0</c:v>
                </c:pt>
                <c:pt idx="517">
                  <c:v>1.0</c:v>
                </c:pt>
                <c:pt idx="540">
                  <c:v>1.0</c:v>
                </c:pt>
                <c:pt idx="649">
                  <c:v>1.0</c:v>
                </c:pt>
                <c:pt idx="654">
                  <c:v>1.0</c:v>
                </c:pt>
                <c:pt idx="781">
                  <c:v>1.0</c:v>
                </c:pt>
              </c:numCache>
            </c:numRef>
          </c:val>
        </c:ser>
        <c:dLbls>
          <c:showLegendKey val="0"/>
          <c:showVal val="0"/>
          <c:showCatName val="0"/>
          <c:showSerName val="0"/>
          <c:showPercent val="0"/>
          <c:showBubbleSize val="0"/>
        </c:dLbls>
        <c:gapWidth val="0"/>
        <c:overlap val="100"/>
        <c:axId val="2139171128"/>
        <c:axId val="2139168104"/>
      </c:barChart>
      <c:catAx>
        <c:axId val="2139171128"/>
        <c:scaling>
          <c:orientation val="minMax"/>
        </c:scaling>
        <c:delete val="0"/>
        <c:axPos val="b"/>
        <c:numFmt formatCode="General" sourceLinked="1"/>
        <c:majorTickMark val="out"/>
        <c:minorTickMark val="none"/>
        <c:tickLblPos val="nextTo"/>
        <c:crossAx val="2139168104"/>
        <c:crosses val="autoZero"/>
        <c:auto val="1"/>
        <c:lblAlgn val="ctr"/>
        <c:lblOffset val="100"/>
        <c:tickLblSkip val="50"/>
        <c:tickMarkSkip val="10"/>
        <c:noMultiLvlLbl val="0"/>
      </c:catAx>
      <c:valAx>
        <c:axId val="2139168104"/>
        <c:scaling>
          <c:orientation val="minMax"/>
        </c:scaling>
        <c:delete val="0"/>
        <c:axPos val="l"/>
        <c:majorGridlines/>
        <c:numFmt formatCode="General" sourceLinked="1"/>
        <c:majorTickMark val="out"/>
        <c:minorTickMark val="none"/>
        <c:tickLblPos val="nextTo"/>
        <c:crossAx val="2139171128"/>
        <c:crosses val="autoZero"/>
        <c:crossBetween val="between"/>
      </c:valAx>
    </c:plotArea>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rendline>
            <c:trendlineType val="power"/>
            <c:dispRSqr val="1"/>
            <c:dispEq val="1"/>
            <c:trendlineLbl>
              <c:layout>
                <c:manualLayout>
                  <c:x val="0.0406485527337252"/>
                  <c:y val="-0.678309859154929"/>
                </c:manualLayout>
              </c:layout>
              <c:numFmt formatCode="General" sourceLinked="0"/>
              <c:txPr>
                <a:bodyPr lIns="0" anchor="ctr" anchorCtr="1">
                  <a:noAutofit/>
                </a:bodyPr>
                <a:lstStyle/>
                <a:p>
                  <a:pPr>
                    <a:defRPr sz="1800">
                      <a:latin typeface="Gill Sans"/>
                    </a:defRPr>
                  </a:pPr>
                  <a:endParaRPr lang="en-US"/>
                </a:p>
              </c:txPr>
            </c:trendlineLbl>
          </c:trendline>
          <c:xVal>
            <c:numRef>
              <c:f>'Wikipedia Pageviews'!$A$1:$A$470</c:f>
              <c:numCache>
                <c:formatCode>_(* #,##0_);_(* \(#,##0\);_(* "-"??_);_(@_)</c:formatCode>
                <c:ptCount val="470"/>
                <c:pt idx="0">
                  <c:v>1.0</c:v>
                </c:pt>
                <c:pt idx="1">
                  <c:v>2.0</c:v>
                </c:pt>
                <c:pt idx="2">
                  <c:v>3.0</c:v>
                </c:pt>
                <c:pt idx="3">
                  <c:v>4.0</c:v>
                </c:pt>
                <c:pt idx="4">
                  <c:v>5.0</c:v>
                </c:pt>
                <c:pt idx="5">
                  <c:v>6.0</c:v>
                </c:pt>
                <c:pt idx="6">
                  <c:v>7.0</c:v>
                </c:pt>
                <c:pt idx="7">
                  <c:v>8.0</c:v>
                </c:pt>
                <c:pt idx="8">
                  <c:v>9.0</c:v>
                </c:pt>
                <c:pt idx="9">
                  <c:v>11.0</c:v>
                </c:pt>
                <c:pt idx="10">
                  <c:v>12.0</c:v>
                </c:pt>
                <c:pt idx="11">
                  <c:v>13.0</c:v>
                </c:pt>
                <c:pt idx="12">
                  <c:v>14.0</c:v>
                </c:pt>
                <c:pt idx="13">
                  <c:v>16.0</c:v>
                </c:pt>
                <c:pt idx="14">
                  <c:v>18.0</c:v>
                </c:pt>
                <c:pt idx="15">
                  <c:v>20.0</c:v>
                </c:pt>
                <c:pt idx="16">
                  <c:v>22.0</c:v>
                </c:pt>
                <c:pt idx="17">
                  <c:v>24.0</c:v>
                </c:pt>
                <c:pt idx="18">
                  <c:v>27.0</c:v>
                </c:pt>
                <c:pt idx="19">
                  <c:v>29.0</c:v>
                </c:pt>
                <c:pt idx="20">
                  <c:v>33.0</c:v>
                </c:pt>
                <c:pt idx="21">
                  <c:v>36.0</c:v>
                </c:pt>
                <c:pt idx="22">
                  <c:v>40.0</c:v>
                </c:pt>
                <c:pt idx="23">
                  <c:v>44.0</c:v>
                </c:pt>
                <c:pt idx="24">
                  <c:v>49.0</c:v>
                </c:pt>
                <c:pt idx="25">
                  <c:v>54.0</c:v>
                </c:pt>
                <c:pt idx="26">
                  <c:v>60.0</c:v>
                </c:pt>
                <c:pt idx="27">
                  <c:v>66.0</c:v>
                </c:pt>
                <c:pt idx="28">
                  <c:v>73.0</c:v>
                </c:pt>
                <c:pt idx="29">
                  <c:v>81.0</c:v>
                </c:pt>
                <c:pt idx="30">
                  <c:v>90.0</c:v>
                </c:pt>
                <c:pt idx="31">
                  <c:v>99.0</c:v>
                </c:pt>
                <c:pt idx="32">
                  <c:v>109.0</c:v>
                </c:pt>
                <c:pt idx="33">
                  <c:v>121.0</c:v>
                </c:pt>
                <c:pt idx="34">
                  <c:v>134.0</c:v>
                </c:pt>
                <c:pt idx="35">
                  <c:v>148.0</c:v>
                </c:pt>
                <c:pt idx="36">
                  <c:v>164.0</c:v>
                </c:pt>
                <c:pt idx="37">
                  <c:v>181.0</c:v>
                </c:pt>
                <c:pt idx="38">
                  <c:v>200.0</c:v>
                </c:pt>
                <c:pt idx="39">
                  <c:v>221.0</c:v>
                </c:pt>
                <c:pt idx="40">
                  <c:v>244.0</c:v>
                </c:pt>
                <c:pt idx="41">
                  <c:v>270.0</c:v>
                </c:pt>
                <c:pt idx="42">
                  <c:v>298.0</c:v>
                </c:pt>
                <c:pt idx="43">
                  <c:v>330.0</c:v>
                </c:pt>
                <c:pt idx="44">
                  <c:v>365.0</c:v>
                </c:pt>
                <c:pt idx="45">
                  <c:v>403.0</c:v>
                </c:pt>
                <c:pt idx="46">
                  <c:v>445.0</c:v>
                </c:pt>
                <c:pt idx="47">
                  <c:v>492.0</c:v>
                </c:pt>
                <c:pt idx="48">
                  <c:v>544.0</c:v>
                </c:pt>
                <c:pt idx="49">
                  <c:v>601.0</c:v>
                </c:pt>
                <c:pt idx="50">
                  <c:v>665.0</c:v>
                </c:pt>
                <c:pt idx="51">
                  <c:v>735.0</c:v>
                </c:pt>
                <c:pt idx="52">
                  <c:v>812.0</c:v>
                </c:pt>
                <c:pt idx="53">
                  <c:v>897.0</c:v>
                </c:pt>
                <c:pt idx="54">
                  <c:v>992.0</c:v>
                </c:pt>
                <c:pt idx="55">
                  <c:v>1096.0</c:v>
                </c:pt>
                <c:pt idx="56">
                  <c:v>1211.0</c:v>
                </c:pt>
                <c:pt idx="57">
                  <c:v>1339.0</c:v>
                </c:pt>
                <c:pt idx="58">
                  <c:v>1480.0</c:v>
                </c:pt>
                <c:pt idx="59">
                  <c:v>1635.0</c:v>
                </c:pt>
                <c:pt idx="60">
                  <c:v>1808.0</c:v>
                </c:pt>
                <c:pt idx="61">
                  <c:v>1998.0</c:v>
                </c:pt>
                <c:pt idx="62">
                  <c:v>2208.0</c:v>
                </c:pt>
                <c:pt idx="63">
                  <c:v>2440.0</c:v>
                </c:pt>
                <c:pt idx="64">
                  <c:v>2697.0</c:v>
                </c:pt>
                <c:pt idx="65">
                  <c:v>3294.0</c:v>
                </c:pt>
                <c:pt idx="66">
                  <c:v>3640.0</c:v>
                </c:pt>
                <c:pt idx="67">
                  <c:v>4023.0</c:v>
                </c:pt>
                <c:pt idx="68">
                  <c:v>4447.0</c:v>
                </c:pt>
                <c:pt idx="69">
                  <c:v>4914.0</c:v>
                </c:pt>
                <c:pt idx="70">
                  <c:v>5431.0</c:v>
                </c:pt>
                <c:pt idx="71">
                  <c:v>6002.0</c:v>
                </c:pt>
                <c:pt idx="72">
                  <c:v>6634.0</c:v>
                </c:pt>
                <c:pt idx="73">
                  <c:v>7331.0</c:v>
                </c:pt>
                <c:pt idx="74">
                  <c:v>9897.0</c:v>
                </c:pt>
                <c:pt idx="75">
                  <c:v>10938.0</c:v>
                </c:pt>
                <c:pt idx="76">
                  <c:v>13359.0</c:v>
                </c:pt>
                <c:pt idx="77">
                  <c:v>14764.0</c:v>
                </c:pt>
                <c:pt idx="78">
                  <c:v>16317.0</c:v>
                </c:pt>
                <c:pt idx="79">
                  <c:v>18033.0</c:v>
                </c:pt>
                <c:pt idx="80">
                  <c:v>22026.0</c:v>
                </c:pt>
                <c:pt idx="81">
                  <c:v>24343.0</c:v>
                </c:pt>
                <c:pt idx="82">
                  <c:v>36315.0</c:v>
                </c:pt>
                <c:pt idx="83">
                  <c:v>44355.0</c:v>
                </c:pt>
                <c:pt idx="84">
                  <c:v>49020.0</c:v>
                </c:pt>
                <c:pt idx="85">
                  <c:v>59874.0</c:v>
                </c:pt>
                <c:pt idx="86">
                  <c:v>133252.0</c:v>
                </c:pt>
                <c:pt idx="87">
                  <c:v>296558.0</c:v>
                </c:pt>
                <c:pt idx="88">
                  <c:v>729416.0</c:v>
                </c:pt>
              </c:numCache>
            </c:numRef>
          </c:xVal>
          <c:yVal>
            <c:numRef>
              <c:f>'Wikipedia Pageviews'!$B$1:$B$470</c:f>
              <c:numCache>
                <c:formatCode>General</c:formatCode>
                <c:ptCount val="470"/>
                <c:pt idx="0">
                  <c:v>2.664089E6</c:v>
                </c:pt>
                <c:pt idx="1">
                  <c:v>220203.0</c:v>
                </c:pt>
                <c:pt idx="2">
                  <c:v>126135.0</c:v>
                </c:pt>
                <c:pt idx="3">
                  <c:v>79464.0</c:v>
                </c:pt>
                <c:pt idx="4">
                  <c:v>55289.0</c:v>
                </c:pt>
                <c:pt idx="5">
                  <c:v>40157.0</c:v>
                </c:pt>
                <c:pt idx="6">
                  <c:v>30950.0</c:v>
                </c:pt>
                <c:pt idx="7">
                  <c:v>24305.0</c:v>
                </c:pt>
                <c:pt idx="8">
                  <c:v>35785.0</c:v>
                </c:pt>
                <c:pt idx="9">
                  <c:v>13284.0</c:v>
                </c:pt>
                <c:pt idx="10">
                  <c:v>11308.0</c:v>
                </c:pt>
                <c:pt idx="11">
                  <c:v>9852.0</c:v>
                </c:pt>
                <c:pt idx="12">
                  <c:v>16134.0</c:v>
                </c:pt>
                <c:pt idx="13">
                  <c:v>12404.0</c:v>
                </c:pt>
                <c:pt idx="14">
                  <c:v>9805.0</c:v>
                </c:pt>
                <c:pt idx="15">
                  <c:v>7907.0</c:v>
                </c:pt>
                <c:pt idx="16">
                  <c:v>6688.0</c:v>
                </c:pt>
                <c:pt idx="17">
                  <c:v>8093.0</c:v>
                </c:pt>
                <c:pt idx="18">
                  <c:v>4420.0</c:v>
                </c:pt>
                <c:pt idx="19">
                  <c:v>7204.0</c:v>
                </c:pt>
                <c:pt idx="20">
                  <c:v>4307.0</c:v>
                </c:pt>
                <c:pt idx="21">
                  <c:v>4678.0</c:v>
                </c:pt>
                <c:pt idx="22">
                  <c:v>3880.0</c:v>
                </c:pt>
                <c:pt idx="23">
                  <c:v>3959.0</c:v>
                </c:pt>
                <c:pt idx="24">
                  <c:v>3038.0</c:v>
                </c:pt>
                <c:pt idx="25">
                  <c:v>3051.0</c:v>
                </c:pt>
                <c:pt idx="26">
                  <c:v>2472.0</c:v>
                </c:pt>
                <c:pt idx="27">
                  <c:v>2296.0</c:v>
                </c:pt>
                <c:pt idx="28">
                  <c:v>2018.0</c:v>
                </c:pt>
                <c:pt idx="29">
                  <c:v>1817.0</c:v>
                </c:pt>
                <c:pt idx="30">
                  <c:v>1483.0</c:v>
                </c:pt>
                <c:pt idx="31">
                  <c:v>1315.0</c:v>
                </c:pt>
                <c:pt idx="32">
                  <c:v>1258.0</c:v>
                </c:pt>
                <c:pt idx="33">
                  <c:v>1005.0</c:v>
                </c:pt>
                <c:pt idx="34">
                  <c:v>913.0</c:v>
                </c:pt>
                <c:pt idx="35">
                  <c:v>783.0</c:v>
                </c:pt>
                <c:pt idx="36">
                  <c:v>647.0</c:v>
                </c:pt>
                <c:pt idx="37">
                  <c:v>583.0</c:v>
                </c:pt>
                <c:pt idx="38">
                  <c:v>480.0</c:v>
                </c:pt>
                <c:pt idx="39">
                  <c:v>409.0</c:v>
                </c:pt>
                <c:pt idx="40">
                  <c:v>355.0</c:v>
                </c:pt>
                <c:pt idx="41">
                  <c:v>243.0</c:v>
                </c:pt>
                <c:pt idx="42">
                  <c:v>255.0</c:v>
                </c:pt>
                <c:pt idx="43">
                  <c:v>185.0</c:v>
                </c:pt>
                <c:pt idx="44">
                  <c:v>173.0</c:v>
                </c:pt>
                <c:pt idx="45">
                  <c:v>141.0</c:v>
                </c:pt>
                <c:pt idx="46">
                  <c:v>135.0</c:v>
                </c:pt>
                <c:pt idx="47">
                  <c:v>86.0</c:v>
                </c:pt>
                <c:pt idx="48">
                  <c:v>89.0</c:v>
                </c:pt>
                <c:pt idx="49">
                  <c:v>59.0</c:v>
                </c:pt>
                <c:pt idx="50">
                  <c:v>59.0</c:v>
                </c:pt>
                <c:pt idx="51">
                  <c:v>51.0</c:v>
                </c:pt>
                <c:pt idx="52">
                  <c:v>50.0</c:v>
                </c:pt>
                <c:pt idx="53">
                  <c:v>28.0</c:v>
                </c:pt>
                <c:pt idx="54">
                  <c:v>23.0</c:v>
                </c:pt>
                <c:pt idx="55">
                  <c:v>22.0</c:v>
                </c:pt>
                <c:pt idx="56">
                  <c:v>26.0</c:v>
                </c:pt>
                <c:pt idx="57">
                  <c:v>10.0</c:v>
                </c:pt>
                <c:pt idx="58">
                  <c:v>10.0</c:v>
                </c:pt>
                <c:pt idx="59">
                  <c:v>8.0</c:v>
                </c:pt>
                <c:pt idx="60">
                  <c:v>6.0</c:v>
                </c:pt>
                <c:pt idx="61">
                  <c:v>12.0</c:v>
                </c:pt>
                <c:pt idx="62">
                  <c:v>5.0</c:v>
                </c:pt>
                <c:pt idx="63">
                  <c:v>3.0</c:v>
                </c:pt>
                <c:pt idx="64">
                  <c:v>4.0</c:v>
                </c:pt>
                <c:pt idx="65">
                  <c:v>3.0</c:v>
                </c:pt>
                <c:pt idx="66">
                  <c:v>4.0</c:v>
                </c:pt>
                <c:pt idx="67">
                  <c:v>4.0</c:v>
                </c:pt>
                <c:pt idx="68">
                  <c:v>2.0</c:v>
                </c:pt>
                <c:pt idx="69">
                  <c:v>3.0</c:v>
                </c:pt>
                <c:pt idx="70">
                  <c:v>1.0</c:v>
                </c:pt>
                <c:pt idx="71">
                  <c:v>2.0</c:v>
                </c:pt>
                <c:pt idx="72">
                  <c:v>2.0</c:v>
                </c:pt>
                <c:pt idx="73">
                  <c:v>4.0</c:v>
                </c:pt>
                <c:pt idx="74">
                  <c:v>1.0</c:v>
                </c:pt>
                <c:pt idx="75">
                  <c:v>2.0</c:v>
                </c:pt>
                <c:pt idx="76">
                  <c:v>2.0</c:v>
                </c:pt>
                <c:pt idx="77">
                  <c:v>2.0</c:v>
                </c:pt>
                <c:pt idx="78">
                  <c:v>2.0</c:v>
                </c:pt>
                <c:pt idx="79">
                  <c:v>1.0</c:v>
                </c:pt>
                <c:pt idx="80">
                  <c:v>3.0</c:v>
                </c:pt>
                <c:pt idx="81">
                  <c:v>1.0</c:v>
                </c:pt>
                <c:pt idx="82">
                  <c:v>1.0</c:v>
                </c:pt>
                <c:pt idx="83">
                  <c:v>1.0</c:v>
                </c:pt>
                <c:pt idx="84">
                  <c:v>1.0</c:v>
                </c:pt>
                <c:pt idx="85">
                  <c:v>2.0</c:v>
                </c:pt>
                <c:pt idx="86">
                  <c:v>1.0</c:v>
                </c:pt>
                <c:pt idx="87">
                  <c:v>1.0</c:v>
                </c:pt>
                <c:pt idx="88">
                  <c:v>1.0</c:v>
                </c:pt>
              </c:numCache>
            </c:numRef>
          </c:yVal>
          <c:smooth val="1"/>
        </c:ser>
        <c:dLbls>
          <c:showLegendKey val="0"/>
          <c:showVal val="0"/>
          <c:showCatName val="0"/>
          <c:showSerName val="0"/>
          <c:showPercent val="0"/>
          <c:showBubbleSize val="0"/>
        </c:dLbls>
        <c:axId val="2145966232"/>
        <c:axId val="2145969304"/>
      </c:scatterChart>
      <c:valAx>
        <c:axId val="2145966232"/>
        <c:scaling>
          <c:logBase val="10.0"/>
          <c:orientation val="minMax"/>
        </c:scaling>
        <c:delete val="0"/>
        <c:axPos val="b"/>
        <c:numFmt formatCode="_(* #,##0_);_(* \(#,##0\);_(* &quot;-&quot;??_);_(@_)" sourceLinked="1"/>
        <c:majorTickMark val="out"/>
        <c:minorTickMark val="none"/>
        <c:tickLblPos val="nextTo"/>
        <c:crossAx val="2145969304"/>
        <c:crosses val="autoZero"/>
        <c:crossBetween val="midCat"/>
      </c:valAx>
      <c:valAx>
        <c:axId val="2145969304"/>
        <c:scaling>
          <c:logBase val="10.0"/>
          <c:orientation val="minMax"/>
          <c:max val="4.0E6"/>
          <c:min val="0.1"/>
        </c:scaling>
        <c:delete val="0"/>
        <c:axPos val="l"/>
        <c:majorGridlines>
          <c:spPr>
            <a:ln>
              <a:solidFill>
                <a:schemeClr val="accent1">
                  <a:lumMod val="60000"/>
                  <a:lumOff val="40000"/>
                </a:schemeClr>
              </a:solidFill>
            </a:ln>
          </c:spPr>
        </c:majorGridlines>
        <c:numFmt formatCode="General" sourceLinked="1"/>
        <c:majorTickMark val="out"/>
        <c:minorTickMark val="none"/>
        <c:tickLblPos val="nextTo"/>
        <c:crossAx val="2145966232"/>
        <c:crosses val="autoZero"/>
        <c:crossBetween val="midCat"/>
      </c:valAx>
    </c:plotArea>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rendline>
            <c:trendlineType val="power"/>
            <c:dispRSqr val="1"/>
            <c:dispEq val="1"/>
            <c:trendlineLbl>
              <c:layout>
                <c:manualLayout>
                  <c:x val="0.0406485527337252"/>
                  <c:y val="-0.678309859154929"/>
                </c:manualLayout>
              </c:layout>
              <c:numFmt formatCode="General" sourceLinked="0"/>
              <c:txPr>
                <a:bodyPr lIns="0" anchor="ctr" anchorCtr="1">
                  <a:noAutofit/>
                </a:bodyPr>
                <a:lstStyle/>
                <a:p>
                  <a:pPr>
                    <a:defRPr sz="1800">
                      <a:latin typeface="Gill Sans"/>
                    </a:defRPr>
                  </a:pPr>
                  <a:endParaRPr lang="en-US"/>
                </a:p>
              </c:txPr>
            </c:trendlineLbl>
          </c:trendline>
          <c:xVal>
            <c:numRef>
              <c:f>'Wikipedia Pageviews'!$D$1:$D$470</c:f>
              <c:numCache>
                <c:formatCode>General</c:formatCode>
                <c:ptCount val="470"/>
                <c:pt idx="0">
                  <c:v>5000.0</c:v>
                </c:pt>
                <c:pt idx="1">
                  <c:v>15000.0</c:v>
                </c:pt>
                <c:pt idx="2">
                  <c:v>25000.0</c:v>
                </c:pt>
                <c:pt idx="3">
                  <c:v>35000.0</c:v>
                </c:pt>
                <c:pt idx="4">
                  <c:v>45000.0</c:v>
                </c:pt>
                <c:pt idx="5">
                  <c:v>55000.0</c:v>
                </c:pt>
                <c:pt idx="6">
                  <c:v>65000.0</c:v>
                </c:pt>
                <c:pt idx="7">
                  <c:v>75000.0</c:v>
                </c:pt>
                <c:pt idx="8">
                  <c:v>85000.0</c:v>
                </c:pt>
                <c:pt idx="9">
                  <c:v>95000.0</c:v>
                </c:pt>
                <c:pt idx="10">
                  <c:v>105000.0</c:v>
                </c:pt>
                <c:pt idx="11">
                  <c:v>125000.0</c:v>
                </c:pt>
                <c:pt idx="12">
                  <c:v>135000.0</c:v>
                </c:pt>
                <c:pt idx="13">
                  <c:v>145000.0</c:v>
                </c:pt>
                <c:pt idx="14">
                  <c:v>165000.0</c:v>
                </c:pt>
                <c:pt idx="15">
                  <c:v>175000.0</c:v>
                </c:pt>
                <c:pt idx="16">
                  <c:v>195000.0</c:v>
                </c:pt>
                <c:pt idx="17">
                  <c:v>215000.0</c:v>
                </c:pt>
                <c:pt idx="18">
                  <c:v>245000.0</c:v>
                </c:pt>
                <c:pt idx="19">
                  <c:v>265000.0</c:v>
                </c:pt>
                <c:pt idx="20">
                  <c:v>295000.0</c:v>
                </c:pt>
                <c:pt idx="21">
                  <c:v>325000.0</c:v>
                </c:pt>
                <c:pt idx="22">
                  <c:v>365000.0</c:v>
                </c:pt>
                <c:pt idx="23">
                  <c:v>405000.0</c:v>
                </c:pt>
                <c:pt idx="24">
                  <c:v>445000.0</c:v>
                </c:pt>
                <c:pt idx="25">
                  <c:v>485000.0</c:v>
                </c:pt>
                <c:pt idx="26">
                  <c:v>545000.0</c:v>
                </c:pt>
                <c:pt idx="27">
                  <c:v>595000.0</c:v>
                </c:pt>
                <c:pt idx="28">
                  <c:v>665000.0</c:v>
                </c:pt>
                <c:pt idx="29">
                  <c:v>725000.0</c:v>
                </c:pt>
                <c:pt idx="30">
                  <c:v>805000.0</c:v>
                </c:pt>
                <c:pt idx="31">
                  <c:v>895000.0</c:v>
                </c:pt>
                <c:pt idx="32">
                  <c:v>985000.0</c:v>
                </c:pt>
                <c:pt idx="33">
                  <c:v>1.085E6</c:v>
                </c:pt>
                <c:pt idx="34">
                  <c:v>1.205E6</c:v>
                </c:pt>
                <c:pt idx="35">
                  <c:v>1.325E6</c:v>
                </c:pt>
                <c:pt idx="36">
                  <c:v>1.465E6</c:v>
                </c:pt>
                <c:pt idx="37">
                  <c:v>1.625E6</c:v>
                </c:pt>
                <c:pt idx="38">
                  <c:v>1.795E6</c:v>
                </c:pt>
                <c:pt idx="39">
                  <c:v>1.985E6</c:v>
                </c:pt>
                <c:pt idx="40">
                  <c:v>2.195E6</c:v>
                </c:pt>
                <c:pt idx="41">
                  <c:v>2.425E6</c:v>
                </c:pt>
                <c:pt idx="42">
                  <c:v>2.675E6</c:v>
                </c:pt>
                <c:pt idx="43">
                  <c:v>2.955E6</c:v>
                </c:pt>
                <c:pt idx="44">
                  <c:v>3.265E6</c:v>
                </c:pt>
                <c:pt idx="45">
                  <c:v>3.615E6</c:v>
                </c:pt>
                <c:pt idx="46">
                  <c:v>3.995E6</c:v>
                </c:pt>
                <c:pt idx="47">
                  <c:v>4.415E6</c:v>
                </c:pt>
                <c:pt idx="48">
                  <c:v>4.875E6</c:v>
                </c:pt>
                <c:pt idx="49">
                  <c:v>5.385E6</c:v>
                </c:pt>
                <c:pt idx="50">
                  <c:v>5.955E6</c:v>
                </c:pt>
                <c:pt idx="51">
                  <c:v>6.585E6</c:v>
                </c:pt>
                <c:pt idx="52">
                  <c:v>7.275E6</c:v>
                </c:pt>
                <c:pt idx="53">
                  <c:v>8.045E6</c:v>
                </c:pt>
                <c:pt idx="54">
                  <c:v>8.885E6</c:v>
                </c:pt>
                <c:pt idx="55">
                  <c:v>9.825E6</c:v>
                </c:pt>
                <c:pt idx="56">
                  <c:v>1.0855E7</c:v>
                </c:pt>
                <c:pt idx="57">
                  <c:v>1.1995E7</c:v>
                </c:pt>
                <c:pt idx="58">
                  <c:v>1.3255E7</c:v>
                </c:pt>
                <c:pt idx="59">
                  <c:v>1.4655E7</c:v>
                </c:pt>
                <c:pt idx="60">
                  <c:v>1.6195E7</c:v>
                </c:pt>
                <c:pt idx="61">
                  <c:v>1.7895E7</c:v>
                </c:pt>
                <c:pt idx="62">
                  <c:v>1.9775E7</c:v>
                </c:pt>
                <c:pt idx="63">
                  <c:v>2.1855E7</c:v>
                </c:pt>
                <c:pt idx="64">
                  <c:v>2.4155E7</c:v>
                </c:pt>
                <c:pt idx="65">
                  <c:v>2.6695E7</c:v>
                </c:pt>
                <c:pt idx="66">
                  <c:v>2.9505E7</c:v>
                </c:pt>
                <c:pt idx="67">
                  <c:v>3.2605E7</c:v>
                </c:pt>
                <c:pt idx="68">
                  <c:v>3.6035E7</c:v>
                </c:pt>
                <c:pt idx="69">
                  <c:v>3.9825E7</c:v>
                </c:pt>
                <c:pt idx="70">
                  <c:v>4.4015E7</c:v>
                </c:pt>
                <c:pt idx="71">
                  <c:v>4.8645E7</c:v>
                </c:pt>
                <c:pt idx="72">
                  <c:v>5.3755E7</c:v>
                </c:pt>
                <c:pt idx="73">
                  <c:v>5.9415E7</c:v>
                </c:pt>
                <c:pt idx="74">
                  <c:v>6.5655E7</c:v>
                </c:pt>
                <c:pt idx="75">
                  <c:v>7.2565E7</c:v>
                </c:pt>
                <c:pt idx="76">
                  <c:v>8.0195E7</c:v>
                </c:pt>
                <c:pt idx="77">
                  <c:v>8.8635E7</c:v>
                </c:pt>
                <c:pt idx="78">
                  <c:v>9.7955E7</c:v>
                </c:pt>
                <c:pt idx="79">
                  <c:v>1.08255E8</c:v>
                </c:pt>
                <c:pt idx="80">
                  <c:v>1.19645E8</c:v>
                </c:pt>
                <c:pt idx="81">
                  <c:v>1.32225E8</c:v>
                </c:pt>
                <c:pt idx="82">
                  <c:v>1.46125E8</c:v>
                </c:pt>
                <c:pt idx="83">
                  <c:v>1.61495E8</c:v>
                </c:pt>
                <c:pt idx="84">
                  <c:v>1.78485E8</c:v>
                </c:pt>
                <c:pt idx="85">
                  <c:v>1.97255E8</c:v>
                </c:pt>
                <c:pt idx="86">
                  <c:v>2.17995E8</c:v>
                </c:pt>
                <c:pt idx="87">
                  <c:v>2.40925E8</c:v>
                </c:pt>
                <c:pt idx="88">
                  <c:v>2.66265E8</c:v>
                </c:pt>
                <c:pt idx="89">
                  <c:v>3.25215E8</c:v>
                </c:pt>
                <c:pt idx="90">
                  <c:v>3.59415E8</c:v>
                </c:pt>
                <c:pt idx="91">
                  <c:v>5.92585E8</c:v>
                </c:pt>
                <c:pt idx="92">
                  <c:v>6.54905E8</c:v>
                </c:pt>
                <c:pt idx="93">
                  <c:v>7.99905E8</c:v>
                </c:pt>
                <c:pt idx="94">
                  <c:v>9.77005E8</c:v>
                </c:pt>
                <c:pt idx="95">
                  <c:v>1.318815E9</c:v>
                </c:pt>
                <c:pt idx="96">
                  <c:v>1.457515E9</c:v>
                </c:pt>
                <c:pt idx="97">
                  <c:v>2.403035E9</c:v>
                </c:pt>
                <c:pt idx="98">
                  <c:v>5.910525E9</c:v>
                </c:pt>
              </c:numCache>
            </c:numRef>
          </c:xVal>
          <c:yVal>
            <c:numRef>
              <c:f>'Wikipedia Pageviews'!$E$1:$E$470</c:f>
              <c:numCache>
                <c:formatCode>General</c:formatCode>
                <c:ptCount val="470"/>
                <c:pt idx="0">
                  <c:v>1.522649E6</c:v>
                </c:pt>
                <c:pt idx="1">
                  <c:v>756801.0</c:v>
                </c:pt>
                <c:pt idx="2">
                  <c:v>336044.0</c:v>
                </c:pt>
                <c:pt idx="3">
                  <c:v>138233.0</c:v>
                </c:pt>
                <c:pt idx="4">
                  <c:v>170175.0</c:v>
                </c:pt>
                <c:pt idx="5">
                  <c:v>86431.0</c:v>
                </c:pt>
                <c:pt idx="6">
                  <c:v>37487.0</c:v>
                </c:pt>
                <c:pt idx="7">
                  <c:v>34524.0</c:v>
                </c:pt>
                <c:pt idx="8">
                  <c:v>59418.0</c:v>
                </c:pt>
                <c:pt idx="9">
                  <c:v>25979.0</c:v>
                </c:pt>
                <c:pt idx="10">
                  <c:v>23765.0</c:v>
                </c:pt>
                <c:pt idx="11">
                  <c:v>21236.0</c:v>
                </c:pt>
                <c:pt idx="12">
                  <c:v>19512.0</c:v>
                </c:pt>
                <c:pt idx="13">
                  <c:v>17871.0</c:v>
                </c:pt>
                <c:pt idx="14">
                  <c:v>16285.0</c:v>
                </c:pt>
                <c:pt idx="15">
                  <c:v>14758.0</c:v>
                </c:pt>
                <c:pt idx="16">
                  <c:v>13598.0</c:v>
                </c:pt>
                <c:pt idx="17">
                  <c:v>12148.0</c:v>
                </c:pt>
                <c:pt idx="18">
                  <c:v>11047.0</c:v>
                </c:pt>
                <c:pt idx="19">
                  <c:v>10688.0</c:v>
                </c:pt>
                <c:pt idx="20">
                  <c:v>9243.0</c:v>
                </c:pt>
                <c:pt idx="21">
                  <c:v>8196.0</c:v>
                </c:pt>
                <c:pt idx="22">
                  <c:v>7449.0</c:v>
                </c:pt>
                <c:pt idx="23">
                  <c:v>6778.0</c:v>
                </c:pt>
                <c:pt idx="24">
                  <c:v>6365.0</c:v>
                </c:pt>
                <c:pt idx="25">
                  <c:v>5617.0</c:v>
                </c:pt>
                <c:pt idx="26">
                  <c:v>5159.0</c:v>
                </c:pt>
                <c:pt idx="27">
                  <c:v>4732.0</c:v>
                </c:pt>
                <c:pt idx="28">
                  <c:v>4344.0</c:v>
                </c:pt>
                <c:pt idx="29">
                  <c:v>4006.0</c:v>
                </c:pt>
                <c:pt idx="30">
                  <c:v>3482.0</c:v>
                </c:pt>
                <c:pt idx="31">
                  <c:v>3359.0</c:v>
                </c:pt>
                <c:pt idx="32">
                  <c:v>2974.0</c:v>
                </c:pt>
                <c:pt idx="33">
                  <c:v>2731.0</c:v>
                </c:pt>
                <c:pt idx="34">
                  <c:v>2423.0</c:v>
                </c:pt>
                <c:pt idx="35">
                  <c:v>2206.0</c:v>
                </c:pt>
                <c:pt idx="36">
                  <c:v>1987.0</c:v>
                </c:pt>
                <c:pt idx="37">
                  <c:v>1787.0</c:v>
                </c:pt>
                <c:pt idx="38">
                  <c:v>1535.0</c:v>
                </c:pt>
                <c:pt idx="39">
                  <c:v>1450.0</c:v>
                </c:pt>
                <c:pt idx="40">
                  <c:v>1329.0</c:v>
                </c:pt>
                <c:pt idx="41">
                  <c:v>1155.0</c:v>
                </c:pt>
                <c:pt idx="42">
                  <c:v>1052.0</c:v>
                </c:pt>
                <c:pt idx="43">
                  <c:v>949.0</c:v>
                </c:pt>
                <c:pt idx="44">
                  <c:v>838.0</c:v>
                </c:pt>
                <c:pt idx="45">
                  <c:v>710.0</c:v>
                </c:pt>
                <c:pt idx="46">
                  <c:v>623.0</c:v>
                </c:pt>
                <c:pt idx="47">
                  <c:v>601.0</c:v>
                </c:pt>
                <c:pt idx="48">
                  <c:v>502.0</c:v>
                </c:pt>
                <c:pt idx="49">
                  <c:v>464.0</c:v>
                </c:pt>
                <c:pt idx="50">
                  <c:v>405.0</c:v>
                </c:pt>
                <c:pt idx="51">
                  <c:v>406.0</c:v>
                </c:pt>
                <c:pt idx="52">
                  <c:v>314.0</c:v>
                </c:pt>
                <c:pt idx="53">
                  <c:v>286.0</c:v>
                </c:pt>
                <c:pt idx="54">
                  <c:v>246.0</c:v>
                </c:pt>
                <c:pt idx="55">
                  <c:v>210.0</c:v>
                </c:pt>
                <c:pt idx="56">
                  <c:v>186.0</c:v>
                </c:pt>
                <c:pt idx="57">
                  <c:v>173.0</c:v>
                </c:pt>
                <c:pt idx="58">
                  <c:v>139.0</c:v>
                </c:pt>
                <c:pt idx="59">
                  <c:v>119.0</c:v>
                </c:pt>
                <c:pt idx="60">
                  <c:v>89.0</c:v>
                </c:pt>
                <c:pt idx="61">
                  <c:v>95.0</c:v>
                </c:pt>
                <c:pt idx="62">
                  <c:v>93.0</c:v>
                </c:pt>
                <c:pt idx="63">
                  <c:v>84.0</c:v>
                </c:pt>
                <c:pt idx="64">
                  <c:v>80.0</c:v>
                </c:pt>
                <c:pt idx="65">
                  <c:v>48.0</c:v>
                </c:pt>
                <c:pt idx="66">
                  <c:v>42.0</c:v>
                </c:pt>
                <c:pt idx="67">
                  <c:v>44.0</c:v>
                </c:pt>
                <c:pt idx="68">
                  <c:v>19.0</c:v>
                </c:pt>
                <c:pt idx="69">
                  <c:v>26.0</c:v>
                </c:pt>
                <c:pt idx="70">
                  <c:v>25.0</c:v>
                </c:pt>
                <c:pt idx="71">
                  <c:v>20.0</c:v>
                </c:pt>
                <c:pt idx="72">
                  <c:v>19.0</c:v>
                </c:pt>
                <c:pt idx="73">
                  <c:v>14.0</c:v>
                </c:pt>
                <c:pt idx="74">
                  <c:v>12.0</c:v>
                </c:pt>
                <c:pt idx="75">
                  <c:v>12.0</c:v>
                </c:pt>
                <c:pt idx="76">
                  <c:v>7.0</c:v>
                </c:pt>
                <c:pt idx="77">
                  <c:v>6.0</c:v>
                </c:pt>
                <c:pt idx="78">
                  <c:v>6.0</c:v>
                </c:pt>
                <c:pt idx="79">
                  <c:v>4.0</c:v>
                </c:pt>
                <c:pt idx="80">
                  <c:v>2.0</c:v>
                </c:pt>
                <c:pt idx="81">
                  <c:v>4.0</c:v>
                </c:pt>
                <c:pt idx="82">
                  <c:v>3.0</c:v>
                </c:pt>
                <c:pt idx="83">
                  <c:v>2.0</c:v>
                </c:pt>
                <c:pt idx="84">
                  <c:v>2.0</c:v>
                </c:pt>
                <c:pt idx="85">
                  <c:v>1.0</c:v>
                </c:pt>
                <c:pt idx="86">
                  <c:v>1.0</c:v>
                </c:pt>
                <c:pt idx="87">
                  <c:v>1.0</c:v>
                </c:pt>
                <c:pt idx="88">
                  <c:v>2.0</c:v>
                </c:pt>
                <c:pt idx="89">
                  <c:v>1.0</c:v>
                </c:pt>
                <c:pt idx="90">
                  <c:v>1.0</c:v>
                </c:pt>
                <c:pt idx="91">
                  <c:v>1.0</c:v>
                </c:pt>
                <c:pt idx="92">
                  <c:v>1.0</c:v>
                </c:pt>
                <c:pt idx="93">
                  <c:v>2.0</c:v>
                </c:pt>
                <c:pt idx="94">
                  <c:v>1.0</c:v>
                </c:pt>
                <c:pt idx="95">
                  <c:v>1.0</c:v>
                </c:pt>
                <c:pt idx="96">
                  <c:v>1.0</c:v>
                </c:pt>
                <c:pt idx="97">
                  <c:v>1.0</c:v>
                </c:pt>
                <c:pt idx="98">
                  <c:v>1.0</c:v>
                </c:pt>
              </c:numCache>
            </c:numRef>
          </c:yVal>
          <c:smooth val="1"/>
        </c:ser>
        <c:dLbls>
          <c:showLegendKey val="0"/>
          <c:showVal val="0"/>
          <c:showCatName val="0"/>
          <c:showSerName val="0"/>
          <c:showPercent val="0"/>
          <c:showBubbleSize val="0"/>
        </c:dLbls>
        <c:axId val="2138926888"/>
        <c:axId val="2138992824"/>
      </c:scatterChart>
      <c:valAx>
        <c:axId val="2138926888"/>
        <c:scaling>
          <c:logBase val="10.0"/>
          <c:orientation val="minMax"/>
          <c:min val="5000.0"/>
        </c:scaling>
        <c:delete val="0"/>
        <c:axPos val="b"/>
        <c:numFmt formatCode="General" sourceLinked="1"/>
        <c:majorTickMark val="out"/>
        <c:minorTickMark val="none"/>
        <c:tickLblPos val="nextTo"/>
        <c:crossAx val="2138992824"/>
        <c:crosses val="autoZero"/>
        <c:crossBetween val="midCat"/>
      </c:valAx>
      <c:valAx>
        <c:axId val="2138992824"/>
        <c:scaling>
          <c:logBase val="10.0"/>
          <c:orientation val="minMax"/>
          <c:max val="4.0E6"/>
          <c:min val="0.1"/>
        </c:scaling>
        <c:delete val="0"/>
        <c:axPos val="l"/>
        <c:majorGridlines>
          <c:spPr>
            <a:ln>
              <a:solidFill>
                <a:schemeClr val="accent1">
                  <a:lumMod val="60000"/>
                  <a:lumOff val="40000"/>
                </a:schemeClr>
              </a:solidFill>
            </a:ln>
          </c:spPr>
        </c:majorGridlines>
        <c:numFmt formatCode="General" sourceLinked="1"/>
        <c:majorTickMark val="out"/>
        <c:minorTickMark val="none"/>
        <c:tickLblPos val="nextTo"/>
        <c:crossAx val="2138926888"/>
        <c:crosses val="autoZero"/>
        <c:crossBetween val="midCat"/>
      </c:valAx>
    </c:plotArea>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col"/>
        <c:grouping val="clustered"/>
        <c:varyColors val="0"/>
        <c:ser>
          <c:idx val="0"/>
          <c:order val="0"/>
          <c:tx>
            <c:strRef>
              <c:f>'Season Hits'!$A$1</c:f>
              <c:strCache>
                <c:ptCount val="1"/>
                <c:pt idx="0">
                  <c:v>n_seasons</c:v>
                </c:pt>
              </c:strCache>
            </c:strRef>
          </c:tx>
          <c:spPr>
            <a:solidFill>
              <a:schemeClr val="tx2">
                <a:lumMod val="60000"/>
                <a:lumOff val="40000"/>
              </a:schemeClr>
            </a:solidFill>
            <a:ln>
              <a:solidFill>
                <a:schemeClr val="tx2">
                  <a:lumMod val="60000"/>
                  <a:lumOff val="40000"/>
                </a:schemeClr>
              </a:solidFill>
            </a:ln>
            <a:effectLst/>
          </c:spPr>
          <c:invertIfNegative val="0"/>
          <c:cat>
            <c:numRef>
              <c:f>'Season Hits'!$A$2:$A$28</c:f>
              <c:numCache>
                <c:formatCode>General</c:formatCode>
                <c:ptCount val="27"/>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numCache>
            </c:numRef>
          </c:cat>
          <c:val>
            <c:numRef>
              <c:f>'Season Hits'!$B$2:$B$28</c:f>
              <c:numCache>
                <c:formatCode>General</c:formatCode>
                <c:ptCount val="27"/>
                <c:pt idx="0">
                  <c:v>4781.0</c:v>
                </c:pt>
                <c:pt idx="1">
                  <c:v>2461.0</c:v>
                </c:pt>
                <c:pt idx="2">
                  <c:v>1583.0</c:v>
                </c:pt>
                <c:pt idx="3">
                  <c:v>1162.0</c:v>
                </c:pt>
                <c:pt idx="4">
                  <c:v>939.0</c:v>
                </c:pt>
                <c:pt idx="5">
                  <c:v>775.0</c:v>
                </c:pt>
                <c:pt idx="6">
                  <c:v>667.0</c:v>
                </c:pt>
                <c:pt idx="7">
                  <c:v>609.0</c:v>
                </c:pt>
                <c:pt idx="8">
                  <c:v>531.0</c:v>
                </c:pt>
                <c:pt idx="9">
                  <c:v>485.0</c:v>
                </c:pt>
                <c:pt idx="10">
                  <c:v>437.0</c:v>
                </c:pt>
                <c:pt idx="11">
                  <c:v>395.0</c:v>
                </c:pt>
                <c:pt idx="12">
                  <c:v>299.0</c:v>
                </c:pt>
                <c:pt idx="13">
                  <c:v>241.0</c:v>
                </c:pt>
                <c:pt idx="14">
                  <c:v>227.0</c:v>
                </c:pt>
                <c:pt idx="15">
                  <c:v>137.0</c:v>
                </c:pt>
                <c:pt idx="16">
                  <c:v>148.0</c:v>
                </c:pt>
                <c:pt idx="17">
                  <c:v>86.0</c:v>
                </c:pt>
                <c:pt idx="18">
                  <c:v>72.0</c:v>
                </c:pt>
                <c:pt idx="19">
                  <c:v>40.0</c:v>
                </c:pt>
                <c:pt idx="20">
                  <c:v>26.0</c:v>
                </c:pt>
                <c:pt idx="21">
                  <c:v>27.0</c:v>
                </c:pt>
                <c:pt idx="22">
                  <c:v>13.0</c:v>
                </c:pt>
                <c:pt idx="23">
                  <c:v>5.0</c:v>
                </c:pt>
                <c:pt idx="24">
                  <c:v>3.0</c:v>
                </c:pt>
                <c:pt idx="25">
                  <c:v>1.0</c:v>
                </c:pt>
                <c:pt idx="26">
                  <c:v>1.0</c:v>
                </c:pt>
              </c:numCache>
            </c:numRef>
          </c:val>
        </c:ser>
        <c:dLbls>
          <c:showLegendKey val="0"/>
          <c:showVal val="0"/>
          <c:showCatName val="0"/>
          <c:showSerName val="0"/>
          <c:showPercent val="0"/>
          <c:showBubbleSize val="0"/>
        </c:dLbls>
        <c:gapWidth val="0"/>
        <c:overlap val="100"/>
        <c:axId val="2139121672"/>
        <c:axId val="2139118648"/>
      </c:barChart>
      <c:catAx>
        <c:axId val="2139121672"/>
        <c:scaling>
          <c:orientation val="minMax"/>
        </c:scaling>
        <c:delete val="0"/>
        <c:axPos val="b"/>
        <c:numFmt formatCode="General" sourceLinked="1"/>
        <c:majorTickMark val="out"/>
        <c:minorTickMark val="none"/>
        <c:tickLblPos val="nextTo"/>
        <c:crossAx val="2139118648"/>
        <c:crosses val="autoZero"/>
        <c:auto val="1"/>
        <c:lblAlgn val="ctr"/>
        <c:lblOffset val="100"/>
        <c:tickLblSkip val="10"/>
        <c:noMultiLvlLbl val="0"/>
      </c:catAx>
      <c:valAx>
        <c:axId val="2139118648"/>
        <c:scaling>
          <c:orientation val="minMax"/>
        </c:scaling>
        <c:delete val="0"/>
        <c:axPos val="l"/>
        <c:numFmt formatCode="General" sourceLinked="1"/>
        <c:majorTickMark val="out"/>
        <c:minorTickMark val="none"/>
        <c:tickLblPos val="nextTo"/>
        <c:crossAx val="2139121672"/>
        <c:crosses val="autoZero"/>
        <c:crossBetween val="between"/>
      </c:valAx>
    </c:plotArea>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col"/>
        <c:grouping val="clustered"/>
        <c:varyColors val="0"/>
        <c:ser>
          <c:idx val="0"/>
          <c:order val="0"/>
          <c:tx>
            <c:strRef>
              <c:f>'Season Hits'!$A$1</c:f>
              <c:strCache>
                <c:ptCount val="1"/>
                <c:pt idx="0">
                  <c:v>n_seasons</c:v>
                </c:pt>
              </c:strCache>
            </c:strRef>
          </c:tx>
          <c:spPr>
            <a:solidFill>
              <a:schemeClr val="tx2">
                <a:lumMod val="60000"/>
                <a:lumOff val="40000"/>
              </a:schemeClr>
            </a:solidFill>
            <a:ln>
              <a:solidFill>
                <a:schemeClr val="tx2">
                  <a:lumMod val="60000"/>
                  <a:lumOff val="40000"/>
                </a:schemeClr>
              </a:solidFill>
            </a:ln>
            <a:effectLst/>
          </c:spPr>
          <c:invertIfNegative val="0"/>
          <c:trendline>
            <c:spPr>
              <a:ln w="31750">
                <a:solidFill>
                  <a:schemeClr val="accent4">
                    <a:lumMod val="75000"/>
                  </a:schemeClr>
                </a:solidFill>
              </a:ln>
            </c:spPr>
            <c:trendlineType val="exp"/>
            <c:dispRSqr val="1"/>
            <c:dispEq val="1"/>
            <c:trendlineLbl>
              <c:layout>
                <c:manualLayout>
                  <c:x val="-0.0848592424126596"/>
                  <c:y val="-0.291606937646308"/>
                </c:manualLayout>
              </c:layout>
              <c:numFmt formatCode="General" sourceLinked="0"/>
            </c:trendlineLbl>
          </c:trendline>
          <c:cat>
            <c:numRef>
              <c:f>'Season Hits'!$A$2:$A$28</c:f>
              <c:numCache>
                <c:formatCode>General</c:formatCode>
                <c:ptCount val="27"/>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numCache>
            </c:numRef>
          </c:cat>
          <c:val>
            <c:numRef>
              <c:f>'Season Hits'!$B$2:$B$28</c:f>
              <c:numCache>
                <c:formatCode>General</c:formatCode>
                <c:ptCount val="27"/>
                <c:pt idx="0">
                  <c:v>4781.0</c:v>
                </c:pt>
                <c:pt idx="1">
                  <c:v>2461.0</c:v>
                </c:pt>
                <c:pt idx="2">
                  <c:v>1583.0</c:v>
                </c:pt>
                <c:pt idx="3">
                  <c:v>1162.0</c:v>
                </c:pt>
                <c:pt idx="4">
                  <c:v>939.0</c:v>
                </c:pt>
                <c:pt idx="5">
                  <c:v>775.0</c:v>
                </c:pt>
                <c:pt idx="6">
                  <c:v>667.0</c:v>
                </c:pt>
                <c:pt idx="7">
                  <c:v>609.0</c:v>
                </c:pt>
                <c:pt idx="8">
                  <c:v>531.0</c:v>
                </c:pt>
                <c:pt idx="9">
                  <c:v>485.0</c:v>
                </c:pt>
                <c:pt idx="10">
                  <c:v>437.0</c:v>
                </c:pt>
                <c:pt idx="11">
                  <c:v>395.0</c:v>
                </c:pt>
                <c:pt idx="12">
                  <c:v>299.0</c:v>
                </c:pt>
                <c:pt idx="13">
                  <c:v>241.0</c:v>
                </c:pt>
                <c:pt idx="14">
                  <c:v>227.0</c:v>
                </c:pt>
                <c:pt idx="15">
                  <c:v>137.0</c:v>
                </c:pt>
                <c:pt idx="16">
                  <c:v>148.0</c:v>
                </c:pt>
                <c:pt idx="17">
                  <c:v>86.0</c:v>
                </c:pt>
                <c:pt idx="18">
                  <c:v>72.0</c:v>
                </c:pt>
                <c:pt idx="19">
                  <c:v>40.0</c:v>
                </c:pt>
                <c:pt idx="20">
                  <c:v>26.0</c:v>
                </c:pt>
                <c:pt idx="21">
                  <c:v>27.0</c:v>
                </c:pt>
                <c:pt idx="22">
                  <c:v>13.0</c:v>
                </c:pt>
                <c:pt idx="23">
                  <c:v>5.0</c:v>
                </c:pt>
                <c:pt idx="24">
                  <c:v>3.0</c:v>
                </c:pt>
                <c:pt idx="25">
                  <c:v>1.0</c:v>
                </c:pt>
                <c:pt idx="26">
                  <c:v>1.0</c:v>
                </c:pt>
              </c:numCache>
            </c:numRef>
          </c:val>
        </c:ser>
        <c:dLbls>
          <c:showLegendKey val="0"/>
          <c:showVal val="0"/>
          <c:showCatName val="0"/>
          <c:showSerName val="0"/>
          <c:showPercent val="0"/>
          <c:showBubbleSize val="0"/>
        </c:dLbls>
        <c:gapWidth val="0"/>
        <c:overlap val="100"/>
        <c:axId val="2134358328"/>
        <c:axId val="2134791464"/>
      </c:barChart>
      <c:catAx>
        <c:axId val="2134358328"/>
        <c:scaling>
          <c:orientation val="minMax"/>
        </c:scaling>
        <c:delete val="0"/>
        <c:axPos val="b"/>
        <c:numFmt formatCode="General" sourceLinked="1"/>
        <c:majorTickMark val="out"/>
        <c:minorTickMark val="none"/>
        <c:tickLblPos val="nextTo"/>
        <c:crossAx val="2134791464"/>
        <c:crossesAt val="0.1"/>
        <c:auto val="1"/>
        <c:lblAlgn val="ctr"/>
        <c:lblOffset val="100"/>
        <c:tickLblSkip val="10"/>
        <c:noMultiLvlLbl val="0"/>
      </c:catAx>
      <c:valAx>
        <c:axId val="2134791464"/>
        <c:scaling>
          <c:logBase val="10.0"/>
          <c:orientation val="minMax"/>
          <c:max val="10000.0"/>
          <c:min val="0.1"/>
        </c:scaling>
        <c:delete val="0"/>
        <c:axPos val="l"/>
        <c:numFmt formatCode="General" sourceLinked="1"/>
        <c:majorTickMark val="out"/>
        <c:minorTickMark val="none"/>
        <c:tickLblPos val="nextTo"/>
        <c:crossAx val="2134358328"/>
        <c:crosses val="autoZero"/>
        <c:crossBetween val="between"/>
      </c:valAx>
      <c:spPr>
        <a:noFill/>
        <a:ln w="25400">
          <a:noFill/>
        </a:ln>
      </c:spPr>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4" Type="http://schemas.openxmlformats.org/officeDocument/2006/relationships/chart" Target="../charts/chart13.xml"/><Relationship Id="rId5" Type="http://schemas.openxmlformats.org/officeDocument/2006/relationships/chart" Target="../charts/chart14.xml"/><Relationship Id="rId6" Type="http://schemas.openxmlformats.org/officeDocument/2006/relationships/chart" Target="../charts/chart15.xml"/><Relationship Id="rId1" Type="http://schemas.openxmlformats.org/officeDocument/2006/relationships/chart" Target="../charts/chart10.xml"/><Relationship Id="rId2"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8.xml"/><Relationship Id="rId4" Type="http://schemas.openxmlformats.org/officeDocument/2006/relationships/chart" Target="../charts/chart19.xml"/><Relationship Id="rId5" Type="http://schemas.openxmlformats.org/officeDocument/2006/relationships/chart" Target="../charts/chart20.xml"/><Relationship Id="rId1" Type="http://schemas.openxmlformats.org/officeDocument/2006/relationships/chart" Target="../charts/chart16.xml"/><Relationship Id="rId2"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3.xml"/><Relationship Id="rId4" Type="http://schemas.openxmlformats.org/officeDocument/2006/relationships/chart" Target="../charts/chart24.xml"/><Relationship Id="rId1" Type="http://schemas.openxmlformats.org/officeDocument/2006/relationships/chart" Target="../charts/chart21.xml"/><Relationship Id="rId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12</xdr:col>
      <xdr:colOff>114300</xdr:colOff>
      <xdr:row>44</xdr:row>
      <xdr:rowOff>12700</xdr:rowOff>
    </xdr:from>
    <xdr:to>
      <xdr:col>24</xdr:col>
      <xdr:colOff>673100</xdr:colOff>
      <xdr:row>74</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114300</xdr:colOff>
      <xdr:row>76</xdr:row>
      <xdr:rowOff>76200</xdr:rowOff>
    </xdr:from>
    <xdr:to>
      <xdr:col>24</xdr:col>
      <xdr:colOff>673100</xdr:colOff>
      <xdr:row>107</xdr:row>
      <xdr:rowOff>50800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114300</xdr:colOff>
      <xdr:row>1</xdr:row>
      <xdr:rowOff>93980</xdr:rowOff>
    </xdr:from>
    <xdr:to>
      <xdr:col>19</xdr:col>
      <xdr:colOff>609600</xdr:colOff>
      <xdr:row>20</xdr:row>
      <xdr:rowOff>15721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114300</xdr:colOff>
      <xdr:row>21</xdr:row>
      <xdr:rowOff>43180</xdr:rowOff>
    </xdr:from>
    <xdr:to>
      <xdr:col>19</xdr:col>
      <xdr:colOff>609600</xdr:colOff>
      <xdr:row>39</xdr:row>
      <xdr:rowOff>117321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165100</xdr:colOff>
      <xdr:row>21</xdr:row>
      <xdr:rowOff>43180</xdr:rowOff>
    </xdr:from>
    <xdr:to>
      <xdr:col>27</xdr:col>
      <xdr:colOff>660400</xdr:colOff>
      <xdr:row>39</xdr:row>
      <xdr:rowOff>117321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139700</xdr:colOff>
      <xdr:row>2</xdr:row>
      <xdr:rowOff>38100</xdr:rowOff>
    </xdr:from>
    <xdr:to>
      <xdr:col>21</xdr:col>
      <xdr:colOff>76200</xdr:colOff>
      <xdr:row>31</xdr:row>
      <xdr:rowOff>127000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139700</xdr:colOff>
      <xdr:row>34</xdr:row>
      <xdr:rowOff>88900</xdr:rowOff>
    </xdr:from>
    <xdr:to>
      <xdr:col>21</xdr:col>
      <xdr:colOff>76200</xdr:colOff>
      <xdr:row>64</xdr:row>
      <xdr:rowOff>25400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114300</xdr:colOff>
      <xdr:row>1</xdr:row>
      <xdr:rowOff>12700</xdr:rowOff>
    </xdr:from>
    <xdr:to>
      <xdr:col>18</xdr:col>
      <xdr:colOff>673100</xdr:colOff>
      <xdr:row>31</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114300</xdr:colOff>
      <xdr:row>33</xdr:row>
      <xdr:rowOff>76200</xdr:rowOff>
    </xdr:from>
    <xdr:to>
      <xdr:col>18</xdr:col>
      <xdr:colOff>673100</xdr:colOff>
      <xdr:row>64</xdr:row>
      <xdr:rowOff>50800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41</xdr:col>
      <xdr:colOff>38100</xdr:colOff>
      <xdr:row>61</xdr:row>
      <xdr:rowOff>50800</xdr:rowOff>
    </xdr:from>
    <xdr:to>
      <xdr:col>48</xdr:col>
      <xdr:colOff>88900</xdr:colOff>
      <xdr:row>85</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88900</xdr:colOff>
      <xdr:row>1</xdr:row>
      <xdr:rowOff>50800</xdr:rowOff>
    </xdr:from>
    <xdr:to>
      <xdr:col>32</xdr:col>
      <xdr:colOff>431800</xdr:colOff>
      <xdr:row>41</xdr:row>
      <xdr:rowOff>25400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101600</xdr:colOff>
      <xdr:row>42</xdr:row>
      <xdr:rowOff>63500</xdr:rowOff>
    </xdr:from>
    <xdr:to>
      <xdr:col>32</xdr:col>
      <xdr:colOff>431800</xdr:colOff>
      <xdr:row>82</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38100</xdr:colOff>
      <xdr:row>61</xdr:row>
      <xdr:rowOff>50800</xdr:rowOff>
    </xdr:from>
    <xdr:to>
      <xdr:col>40</xdr:col>
      <xdr:colOff>88900</xdr:colOff>
      <xdr:row>85</xdr:row>
      <xdr:rowOff>114300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76200</xdr:colOff>
      <xdr:row>42</xdr:row>
      <xdr:rowOff>38100</xdr:rowOff>
    </xdr:from>
    <xdr:to>
      <xdr:col>18</xdr:col>
      <xdr:colOff>0</xdr:colOff>
      <xdr:row>77</xdr:row>
      <xdr:rowOff>101600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101600</xdr:colOff>
      <xdr:row>75</xdr:row>
      <xdr:rowOff>101600</xdr:rowOff>
    </xdr:from>
    <xdr:to>
      <xdr:col>29</xdr:col>
      <xdr:colOff>114300</xdr:colOff>
      <xdr:row>100</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34</xdr:col>
      <xdr:colOff>38100</xdr:colOff>
      <xdr:row>75</xdr:row>
      <xdr:rowOff>50800</xdr:rowOff>
    </xdr:from>
    <xdr:to>
      <xdr:col>41</xdr:col>
      <xdr:colOff>88900</xdr:colOff>
      <xdr:row>99</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50800</xdr:colOff>
      <xdr:row>44</xdr:row>
      <xdr:rowOff>63500</xdr:rowOff>
    </xdr:from>
    <xdr:to>
      <xdr:col>25</xdr:col>
      <xdr:colOff>381000</xdr:colOff>
      <xdr:row>84</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38100</xdr:colOff>
      <xdr:row>3</xdr:row>
      <xdr:rowOff>50800</xdr:rowOff>
    </xdr:from>
    <xdr:to>
      <xdr:col>25</xdr:col>
      <xdr:colOff>368300</xdr:colOff>
      <xdr:row>43</xdr:row>
      <xdr:rowOff>25400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38099</xdr:colOff>
      <xdr:row>3</xdr:row>
      <xdr:rowOff>50800</xdr:rowOff>
    </xdr:from>
    <xdr:to>
      <xdr:col>25</xdr:col>
      <xdr:colOff>368299</xdr:colOff>
      <xdr:row>43</xdr:row>
      <xdr:rowOff>25400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55032</xdr:colOff>
      <xdr:row>44</xdr:row>
      <xdr:rowOff>67734</xdr:rowOff>
    </xdr:from>
    <xdr:to>
      <xdr:col>25</xdr:col>
      <xdr:colOff>385232</xdr:colOff>
      <xdr:row>84</xdr:row>
      <xdr:rowOff>42334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63500</xdr:colOff>
      <xdr:row>2</xdr:row>
      <xdr:rowOff>25400</xdr:rowOff>
    </xdr:from>
    <xdr:to>
      <xdr:col>17</xdr:col>
      <xdr:colOff>114300</xdr:colOff>
      <xdr:row>26</xdr:row>
      <xdr:rowOff>88900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38100</xdr:colOff>
      <xdr:row>2</xdr:row>
      <xdr:rowOff>50800</xdr:rowOff>
    </xdr:from>
    <xdr:to>
      <xdr:col>25</xdr:col>
      <xdr:colOff>88900</xdr:colOff>
      <xdr:row>26</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63500</xdr:colOff>
      <xdr:row>28</xdr:row>
      <xdr:rowOff>38100</xdr:rowOff>
    </xdr:from>
    <xdr:to>
      <xdr:col>17</xdr:col>
      <xdr:colOff>114300</xdr:colOff>
      <xdr:row>52</xdr:row>
      <xdr:rowOff>101600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38100</xdr:colOff>
      <xdr:row>28</xdr:row>
      <xdr:rowOff>25400</xdr:rowOff>
    </xdr:from>
    <xdr:to>
      <xdr:col>25</xdr:col>
      <xdr:colOff>88900</xdr:colOff>
      <xdr:row>52</xdr:row>
      <xdr:rowOff>88900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Workbook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sheetDataSet>
      <sheetData sheetId="0">
        <row r="1">
          <cell r="A1">
            <v>1</v>
          </cell>
          <cell r="B1">
            <v>2664089</v>
          </cell>
        </row>
        <row r="2">
          <cell r="A2">
            <v>3</v>
          </cell>
          <cell r="B2">
            <v>346338</v>
          </cell>
        </row>
        <row r="3">
          <cell r="A3">
            <v>4</v>
          </cell>
          <cell r="B3">
            <v>79464</v>
          </cell>
        </row>
        <row r="4">
          <cell r="A4">
            <v>5</v>
          </cell>
          <cell r="B4">
            <v>55289</v>
          </cell>
        </row>
        <row r="5">
          <cell r="A5">
            <v>6</v>
          </cell>
          <cell r="B5">
            <v>40157</v>
          </cell>
        </row>
        <row r="6">
          <cell r="A6">
            <v>7</v>
          </cell>
          <cell r="B6">
            <v>30950</v>
          </cell>
        </row>
        <row r="7">
          <cell r="A7">
            <v>8</v>
          </cell>
          <cell r="B7">
            <v>24305</v>
          </cell>
        </row>
        <row r="8">
          <cell r="A8">
            <v>9</v>
          </cell>
          <cell r="B8">
            <v>35785</v>
          </cell>
        </row>
        <row r="9">
          <cell r="A9">
            <v>11</v>
          </cell>
          <cell r="B9">
            <v>13284</v>
          </cell>
        </row>
        <row r="10">
          <cell r="A10">
            <v>12</v>
          </cell>
          <cell r="B10">
            <v>11308</v>
          </cell>
        </row>
        <row r="11">
          <cell r="A11">
            <v>13</v>
          </cell>
          <cell r="B11">
            <v>9852</v>
          </cell>
        </row>
        <row r="12">
          <cell r="A12">
            <v>14</v>
          </cell>
          <cell r="B12">
            <v>16134</v>
          </cell>
        </row>
        <row r="13">
          <cell r="A13">
            <v>16</v>
          </cell>
          <cell r="B13">
            <v>12404</v>
          </cell>
        </row>
        <row r="14">
          <cell r="A14">
            <v>18</v>
          </cell>
          <cell r="B14">
            <v>9805</v>
          </cell>
        </row>
        <row r="15">
          <cell r="A15">
            <v>20</v>
          </cell>
          <cell r="B15">
            <v>7907</v>
          </cell>
        </row>
        <row r="16">
          <cell r="A16">
            <v>22</v>
          </cell>
          <cell r="B16">
            <v>6688</v>
          </cell>
        </row>
        <row r="17">
          <cell r="A17">
            <v>24</v>
          </cell>
          <cell r="B17">
            <v>8093</v>
          </cell>
        </row>
        <row r="18">
          <cell r="A18">
            <v>27</v>
          </cell>
          <cell r="B18">
            <v>4420</v>
          </cell>
        </row>
        <row r="19">
          <cell r="A19">
            <v>29</v>
          </cell>
          <cell r="B19">
            <v>7204</v>
          </cell>
        </row>
        <row r="20">
          <cell r="A20">
            <v>33</v>
          </cell>
          <cell r="B20">
            <v>4307</v>
          </cell>
        </row>
        <row r="21">
          <cell r="A21">
            <v>36</v>
          </cell>
          <cell r="B21">
            <v>4678</v>
          </cell>
        </row>
        <row r="22">
          <cell r="A22">
            <v>40</v>
          </cell>
          <cell r="B22">
            <v>3880</v>
          </cell>
        </row>
        <row r="23">
          <cell r="A23">
            <v>44</v>
          </cell>
          <cell r="B23">
            <v>3959</v>
          </cell>
        </row>
        <row r="24">
          <cell r="A24">
            <v>49</v>
          </cell>
          <cell r="B24">
            <v>3038</v>
          </cell>
        </row>
        <row r="25">
          <cell r="A25">
            <v>54</v>
          </cell>
          <cell r="B25">
            <v>3051</v>
          </cell>
        </row>
        <row r="26">
          <cell r="A26">
            <v>60</v>
          </cell>
          <cell r="B26">
            <v>2472</v>
          </cell>
        </row>
        <row r="27">
          <cell r="A27">
            <v>66</v>
          </cell>
          <cell r="B27">
            <v>2296</v>
          </cell>
        </row>
        <row r="28">
          <cell r="A28">
            <v>73</v>
          </cell>
          <cell r="B28">
            <v>2018</v>
          </cell>
        </row>
        <row r="29">
          <cell r="A29">
            <v>81</v>
          </cell>
          <cell r="B29">
            <v>1817</v>
          </cell>
        </row>
        <row r="30">
          <cell r="A30">
            <v>90</v>
          </cell>
          <cell r="B30">
            <v>1483</v>
          </cell>
        </row>
        <row r="31">
          <cell r="A31">
            <v>99</v>
          </cell>
          <cell r="B31">
            <v>1315</v>
          </cell>
        </row>
        <row r="32">
          <cell r="A32">
            <v>109</v>
          </cell>
          <cell r="B32">
            <v>1258</v>
          </cell>
        </row>
        <row r="33">
          <cell r="A33">
            <v>121</v>
          </cell>
          <cell r="B33">
            <v>1005</v>
          </cell>
        </row>
        <row r="34">
          <cell r="A34">
            <v>134</v>
          </cell>
          <cell r="B34">
            <v>913</v>
          </cell>
        </row>
        <row r="35">
          <cell r="A35">
            <v>148</v>
          </cell>
          <cell r="B35">
            <v>783</v>
          </cell>
        </row>
        <row r="36">
          <cell r="A36">
            <v>164</v>
          </cell>
          <cell r="B36">
            <v>647</v>
          </cell>
        </row>
        <row r="37">
          <cell r="A37">
            <v>181</v>
          </cell>
          <cell r="B37">
            <v>583</v>
          </cell>
        </row>
        <row r="38">
          <cell r="A38">
            <v>200</v>
          </cell>
          <cell r="B38">
            <v>480</v>
          </cell>
        </row>
        <row r="39">
          <cell r="A39">
            <v>221</v>
          </cell>
          <cell r="B39">
            <v>409</v>
          </cell>
        </row>
        <row r="40">
          <cell r="A40">
            <v>244</v>
          </cell>
          <cell r="B40">
            <v>355</v>
          </cell>
        </row>
        <row r="41">
          <cell r="A41">
            <v>270</v>
          </cell>
          <cell r="B41">
            <v>243</v>
          </cell>
        </row>
        <row r="42">
          <cell r="A42">
            <v>298</v>
          </cell>
          <cell r="B42">
            <v>255</v>
          </cell>
        </row>
        <row r="43">
          <cell r="A43">
            <v>330</v>
          </cell>
          <cell r="B43">
            <v>185</v>
          </cell>
        </row>
        <row r="44">
          <cell r="A44">
            <v>365</v>
          </cell>
          <cell r="B44">
            <v>173</v>
          </cell>
        </row>
        <row r="45">
          <cell r="A45">
            <v>403</v>
          </cell>
          <cell r="B45">
            <v>141</v>
          </cell>
        </row>
        <row r="46">
          <cell r="A46">
            <v>445</v>
          </cell>
          <cell r="B46">
            <v>135</v>
          </cell>
        </row>
        <row r="47">
          <cell r="A47">
            <v>492</v>
          </cell>
          <cell r="B47">
            <v>86</v>
          </cell>
        </row>
        <row r="48">
          <cell r="A48">
            <v>544</v>
          </cell>
          <cell r="B48">
            <v>89</v>
          </cell>
        </row>
        <row r="49">
          <cell r="A49">
            <v>601</v>
          </cell>
          <cell r="B49">
            <v>59</v>
          </cell>
        </row>
        <row r="50">
          <cell r="A50">
            <v>665</v>
          </cell>
          <cell r="B50">
            <v>59</v>
          </cell>
        </row>
        <row r="51">
          <cell r="A51">
            <v>735</v>
          </cell>
          <cell r="B51">
            <v>51</v>
          </cell>
        </row>
        <row r="52">
          <cell r="A52">
            <v>812</v>
          </cell>
          <cell r="B52">
            <v>50</v>
          </cell>
        </row>
        <row r="53">
          <cell r="A53">
            <v>897</v>
          </cell>
          <cell r="B53">
            <v>28</v>
          </cell>
        </row>
        <row r="54">
          <cell r="A54">
            <v>992</v>
          </cell>
          <cell r="B54">
            <v>23</v>
          </cell>
        </row>
        <row r="55">
          <cell r="A55">
            <v>1096</v>
          </cell>
          <cell r="B55">
            <v>22</v>
          </cell>
        </row>
        <row r="56">
          <cell r="A56">
            <v>1211</v>
          </cell>
          <cell r="B56">
            <v>26</v>
          </cell>
        </row>
        <row r="57">
          <cell r="A57">
            <v>1339</v>
          </cell>
          <cell r="B57">
            <v>10</v>
          </cell>
        </row>
        <row r="58">
          <cell r="A58">
            <v>1480</v>
          </cell>
          <cell r="B58">
            <v>10</v>
          </cell>
        </row>
        <row r="59">
          <cell r="A59">
            <v>1635</v>
          </cell>
          <cell r="B59">
            <v>8</v>
          </cell>
        </row>
        <row r="60">
          <cell r="A60">
            <v>1808</v>
          </cell>
          <cell r="B60">
            <v>6</v>
          </cell>
        </row>
        <row r="61">
          <cell r="A61">
            <v>1998</v>
          </cell>
          <cell r="B61">
            <v>12</v>
          </cell>
        </row>
        <row r="62">
          <cell r="A62">
            <v>2208</v>
          </cell>
          <cell r="B62">
            <v>5</v>
          </cell>
        </row>
        <row r="63">
          <cell r="A63">
            <v>2440</v>
          </cell>
          <cell r="B63">
            <v>3</v>
          </cell>
        </row>
        <row r="64">
          <cell r="A64">
            <v>2697</v>
          </cell>
          <cell r="B64">
            <v>4</v>
          </cell>
        </row>
        <row r="65">
          <cell r="A65">
            <v>3294</v>
          </cell>
          <cell r="B65">
            <v>3</v>
          </cell>
        </row>
        <row r="66">
          <cell r="A66">
            <v>3640</v>
          </cell>
          <cell r="B66">
            <v>4</v>
          </cell>
        </row>
        <row r="67">
          <cell r="A67">
            <v>4023</v>
          </cell>
          <cell r="B67">
            <v>4</v>
          </cell>
        </row>
        <row r="68">
          <cell r="A68">
            <v>4447</v>
          </cell>
          <cell r="B68">
            <v>2</v>
          </cell>
        </row>
        <row r="69">
          <cell r="A69">
            <v>4914</v>
          </cell>
          <cell r="B69">
            <v>3</v>
          </cell>
        </row>
        <row r="70">
          <cell r="A70">
            <v>5431</v>
          </cell>
          <cell r="B70">
            <v>1</v>
          </cell>
        </row>
        <row r="71">
          <cell r="A71">
            <v>6002</v>
          </cell>
          <cell r="B71">
            <v>2</v>
          </cell>
        </row>
        <row r="72">
          <cell r="A72">
            <v>6634</v>
          </cell>
          <cell r="B72">
            <v>2</v>
          </cell>
        </row>
        <row r="73">
          <cell r="A73">
            <v>7331</v>
          </cell>
          <cell r="B73">
            <v>4</v>
          </cell>
        </row>
        <row r="74">
          <cell r="A74">
            <v>9897</v>
          </cell>
          <cell r="B74">
            <v>1</v>
          </cell>
        </row>
        <row r="75">
          <cell r="A75">
            <v>10938</v>
          </cell>
          <cell r="B75">
            <v>2</v>
          </cell>
        </row>
        <row r="76">
          <cell r="A76">
            <v>13359</v>
          </cell>
          <cell r="B76">
            <v>2</v>
          </cell>
        </row>
        <row r="77">
          <cell r="A77">
            <v>14764</v>
          </cell>
          <cell r="B77">
            <v>2</v>
          </cell>
        </row>
        <row r="78">
          <cell r="A78">
            <v>16317</v>
          </cell>
          <cell r="B78">
            <v>2</v>
          </cell>
        </row>
        <row r="79">
          <cell r="A79">
            <v>18033</v>
          </cell>
          <cell r="B79">
            <v>1</v>
          </cell>
        </row>
        <row r="80">
          <cell r="A80">
            <v>22026</v>
          </cell>
          <cell r="B80">
            <v>3</v>
          </cell>
        </row>
        <row r="81">
          <cell r="A81">
            <v>24343</v>
          </cell>
          <cell r="B81">
            <v>1</v>
          </cell>
        </row>
        <row r="82">
          <cell r="A82">
            <v>36315</v>
          </cell>
          <cell r="B82">
            <v>1</v>
          </cell>
        </row>
        <row r="83">
          <cell r="A83">
            <v>44355</v>
          </cell>
          <cell r="B83">
            <v>1</v>
          </cell>
        </row>
        <row r="84">
          <cell r="A84">
            <v>49020</v>
          </cell>
          <cell r="B84">
            <v>1</v>
          </cell>
        </row>
        <row r="85">
          <cell r="A85">
            <v>59874</v>
          </cell>
          <cell r="B85">
            <v>2</v>
          </cell>
        </row>
        <row r="86">
          <cell r="A86">
            <v>133252</v>
          </cell>
          <cell r="B86">
            <v>1</v>
          </cell>
        </row>
        <row r="87">
          <cell r="A87">
            <v>296558</v>
          </cell>
          <cell r="B87">
            <v>1</v>
          </cell>
        </row>
        <row r="88">
          <cell r="A88">
            <v>729416</v>
          </cell>
          <cell r="B88">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hyperlink" Target="http://www.cdc.gov/nchs/" TargetMode="External"/><Relationship Id="rId4" Type="http://schemas.openxmlformats.org/officeDocument/2006/relationships/hyperlink" Target="http://www.cdc.gov/nchs/nhanes.htm" TargetMode="External"/><Relationship Id="rId1" Type="http://schemas.openxmlformats.org/officeDocument/2006/relationships/hyperlink" Target="http://www.cdc.gov/nchs/" TargetMode="External"/><Relationship Id="rId2" Type="http://schemas.openxmlformats.org/officeDocument/2006/relationships/hyperlink" Target="http://www.cdc.gov/nchs/nhanes.htm"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02"/>
  <sheetViews>
    <sheetView topLeftCell="A37" zoomScale="125" zoomScaleNormal="125" zoomScalePageLayoutView="125" workbookViewId="0">
      <selection activeCell="J2" sqref="J2"/>
    </sheetView>
  </sheetViews>
  <sheetFormatPr baseColWidth="10" defaultRowHeight="12" x14ac:dyDescent="0"/>
  <cols>
    <col min="4" max="5" width="4.5" customWidth="1"/>
    <col min="10" max="10" width="12.1640625" bestFit="1" customWidth="1"/>
    <col min="11" max="12" width="12.1640625" customWidth="1"/>
  </cols>
  <sheetData>
    <row r="1" spans="1:12">
      <c r="A1" t="s">
        <v>199</v>
      </c>
      <c r="C1" t="s">
        <v>200</v>
      </c>
      <c r="F1" t="s">
        <v>201</v>
      </c>
      <c r="H1" t="s">
        <v>202</v>
      </c>
      <c r="J1" t="s">
        <v>204</v>
      </c>
    </row>
    <row r="2" spans="1:12">
      <c r="A2">
        <v>0</v>
      </c>
      <c r="B2" s="3">
        <f>A2+25</f>
        <v>25</v>
      </c>
      <c r="C2">
        <v>6638</v>
      </c>
      <c r="F2">
        <v>0</v>
      </c>
      <c r="G2">
        <v>10562</v>
      </c>
      <c r="H2">
        <v>0</v>
      </c>
      <c r="I2">
        <v>658</v>
      </c>
      <c r="J2" s="4"/>
    </row>
    <row r="3" spans="1:12">
      <c r="A3">
        <v>50</v>
      </c>
      <c r="B3" s="3">
        <f t="shared" ref="B3:B66" si="0">A3+25</f>
        <v>75</v>
      </c>
      <c r="C3">
        <v>1916</v>
      </c>
      <c r="F3">
        <v>200</v>
      </c>
      <c r="G3">
        <v>2033</v>
      </c>
      <c r="H3">
        <v>2</v>
      </c>
      <c r="I3">
        <v>861</v>
      </c>
      <c r="J3" s="4">
        <f t="shared" ref="J3:J34" si="1">$K$3*EXP(-EXP(1)*B3/K$5)</f>
        <v>1852.6967932683158</v>
      </c>
      <c r="K3" s="4">
        <v>2900</v>
      </c>
      <c r="L3" s="4"/>
    </row>
    <row r="4" spans="1:12">
      <c r="A4">
        <v>100</v>
      </c>
      <c r="B4" s="3">
        <f t="shared" si="0"/>
        <v>125</v>
      </c>
      <c r="C4">
        <v>1176</v>
      </c>
      <c r="F4">
        <v>400</v>
      </c>
      <c r="G4">
        <v>1007</v>
      </c>
      <c r="H4">
        <v>4</v>
      </c>
      <c r="I4">
        <v>612</v>
      </c>
      <c r="J4" s="4">
        <f t="shared" si="1"/>
        <v>1374.2800787171054</v>
      </c>
      <c r="K4" s="4"/>
      <c r="L4" s="4"/>
    </row>
    <row r="5" spans="1:12">
      <c r="A5">
        <v>150</v>
      </c>
      <c r="B5" s="3">
        <f t="shared" si="0"/>
        <v>175</v>
      </c>
      <c r="C5">
        <v>832</v>
      </c>
      <c r="F5">
        <v>600</v>
      </c>
      <c r="G5">
        <v>614</v>
      </c>
      <c r="H5">
        <v>6</v>
      </c>
      <c r="I5">
        <v>482</v>
      </c>
      <c r="J5" s="4">
        <f t="shared" si="1"/>
        <v>1019.4035751672895</v>
      </c>
      <c r="K5">
        <v>455</v>
      </c>
    </row>
    <row r="6" spans="1:12">
      <c r="A6">
        <v>200</v>
      </c>
      <c r="B6" s="3">
        <f t="shared" si="0"/>
        <v>225</v>
      </c>
      <c r="C6">
        <v>665</v>
      </c>
      <c r="F6">
        <v>800</v>
      </c>
      <c r="G6">
        <v>466</v>
      </c>
      <c r="H6">
        <v>8</v>
      </c>
      <c r="I6">
        <v>424</v>
      </c>
      <c r="J6" s="4">
        <f t="shared" si="1"/>
        <v>756.16583923266444</v>
      </c>
      <c r="K6" s="4"/>
      <c r="L6" s="4"/>
    </row>
    <row r="7" spans="1:12">
      <c r="A7">
        <v>250</v>
      </c>
      <c r="B7" s="3">
        <f t="shared" si="0"/>
        <v>275</v>
      </c>
      <c r="C7">
        <v>542</v>
      </c>
      <c r="F7">
        <v>1000</v>
      </c>
      <c r="G7">
        <v>352</v>
      </c>
      <c r="H7">
        <v>10</v>
      </c>
      <c r="I7">
        <v>350</v>
      </c>
      <c r="J7" s="4">
        <f t="shared" si="1"/>
        <v>560.90324808661398</v>
      </c>
      <c r="K7" s="4">
        <f>SUMXMY2(C3:C74,J3:J74)</f>
        <v>305349.18924343784</v>
      </c>
      <c r="L7" s="4"/>
    </row>
    <row r="8" spans="1:12">
      <c r="A8">
        <v>300</v>
      </c>
      <c r="B8" s="3">
        <f t="shared" si="0"/>
        <v>325</v>
      </c>
      <c r="C8">
        <v>465</v>
      </c>
      <c r="F8">
        <v>1200</v>
      </c>
      <c r="G8">
        <v>332</v>
      </c>
      <c r="H8">
        <v>12</v>
      </c>
      <c r="I8">
        <v>321</v>
      </c>
      <c r="J8" s="4">
        <f t="shared" si="1"/>
        <v>416.0627700841041</v>
      </c>
      <c r="K8" s="4"/>
      <c r="L8" s="4"/>
    </row>
    <row r="9" spans="1:12">
      <c r="A9">
        <v>350</v>
      </c>
      <c r="B9" s="3">
        <f t="shared" si="0"/>
        <v>375</v>
      </c>
      <c r="C9">
        <v>361</v>
      </c>
      <c r="F9">
        <v>1400</v>
      </c>
      <c r="G9">
        <v>239</v>
      </c>
      <c r="H9">
        <v>14</v>
      </c>
      <c r="I9">
        <v>279</v>
      </c>
      <c r="J9" s="4">
        <f t="shared" si="1"/>
        <v>308.62404388025021</v>
      </c>
      <c r="K9" s="4"/>
      <c r="L9" s="4"/>
    </row>
    <row r="10" spans="1:12">
      <c r="A10">
        <v>400</v>
      </c>
      <c r="B10" s="3">
        <f t="shared" si="0"/>
        <v>425</v>
      </c>
      <c r="C10">
        <v>318</v>
      </c>
      <c r="F10">
        <v>1600</v>
      </c>
      <c r="G10">
        <v>169</v>
      </c>
      <c r="H10">
        <v>16</v>
      </c>
      <c r="I10">
        <v>272</v>
      </c>
      <c r="J10" s="4">
        <f t="shared" si="1"/>
        <v>228.92891964773671</v>
      </c>
      <c r="K10" s="4"/>
      <c r="L10" s="4"/>
    </row>
    <row r="11" spans="1:12">
      <c r="A11">
        <v>450</v>
      </c>
      <c r="B11" s="3">
        <f t="shared" si="0"/>
        <v>475</v>
      </c>
      <c r="C11">
        <v>261</v>
      </c>
      <c r="F11">
        <v>1800</v>
      </c>
      <c r="G11">
        <v>147</v>
      </c>
      <c r="H11">
        <v>18</v>
      </c>
      <c r="I11">
        <v>214</v>
      </c>
      <c r="J11" s="4">
        <f t="shared" si="1"/>
        <v>169.81324459417357</v>
      </c>
      <c r="K11" s="4"/>
      <c r="L11" s="4"/>
    </row>
    <row r="12" spans="1:12">
      <c r="A12">
        <v>500</v>
      </c>
      <c r="B12" s="3">
        <f t="shared" si="0"/>
        <v>525</v>
      </c>
      <c r="C12">
        <v>227</v>
      </c>
      <c r="F12">
        <v>2000</v>
      </c>
      <c r="G12">
        <v>97</v>
      </c>
      <c r="H12">
        <v>20</v>
      </c>
      <c r="I12">
        <v>218</v>
      </c>
      <c r="J12" s="4">
        <f t="shared" si="1"/>
        <v>125.96284507860661</v>
      </c>
      <c r="K12" s="4"/>
      <c r="L12" s="4"/>
    </row>
    <row r="13" spans="1:12">
      <c r="A13">
        <v>550</v>
      </c>
      <c r="B13" s="3">
        <f t="shared" si="0"/>
        <v>575</v>
      </c>
      <c r="C13">
        <v>201</v>
      </c>
      <c r="F13">
        <v>2200</v>
      </c>
      <c r="G13">
        <v>51</v>
      </c>
      <c r="H13">
        <v>22</v>
      </c>
      <c r="I13">
        <v>186</v>
      </c>
      <c r="J13" s="4">
        <f t="shared" si="1"/>
        <v>93.435811666020271</v>
      </c>
      <c r="K13" s="4"/>
      <c r="L13" s="4"/>
    </row>
    <row r="14" spans="1:12">
      <c r="A14">
        <v>600</v>
      </c>
      <c r="B14" s="3">
        <f t="shared" si="0"/>
        <v>625</v>
      </c>
      <c r="C14">
        <v>174</v>
      </c>
      <c r="F14">
        <v>2400</v>
      </c>
      <c r="G14">
        <v>45</v>
      </c>
      <c r="H14">
        <v>24</v>
      </c>
      <c r="I14">
        <v>199</v>
      </c>
      <c r="J14" s="4">
        <f t="shared" si="1"/>
        <v>69.308143176981517</v>
      </c>
      <c r="K14" s="4"/>
      <c r="L14" s="4"/>
    </row>
    <row r="15" spans="1:12">
      <c r="A15">
        <v>650</v>
      </c>
      <c r="B15" s="3">
        <f t="shared" si="0"/>
        <v>675</v>
      </c>
      <c r="C15">
        <v>153</v>
      </c>
      <c r="F15">
        <v>2600</v>
      </c>
      <c r="G15">
        <v>15</v>
      </c>
      <c r="H15">
        <v>26</v>
      </c>
      <c r="I15">
        <v>169</v>
      </c>
      <c r="J15" s="4">
        <f t="shared" si="1"/>
        <v>51.410895083901764</v>
      </c>
      <c r="K15" s="4"/>
      <c r="L15" s="4"/>
    </row>
    <row r="16" spans="1:12">
      <c r="A16">
        <v>700</v>
      </c>
      <c r="B16" s="3">
        <f t="shared" si="0"/>
        <v>725</v>
      </c>
      <c r="C16">
        <v>172</v>
      </c>
      <c r="F16">
        <v>2800</v>
      </c>
      <c r="G16">
        <v>14</v>
      </c>
      <c r="H16">
        <v>28</v>
      </c>
      <c r="I16">
        <v>153</v>
      </c>
      <c r="J16" s="4">
        <f t="shared" si="1"/>
        <v>38.135203342249831</v>
      </c>
      <c r="K16" s="4"/>
      <c r="L16" s="4"/>
    </row>
    <row r="17" spans="1:12">
      <c r="A17">
        <v>750</v>
      </c>
      <c r="B17" s="3">
        <f t="shared" si="0"/>
        <v>775</v>
      </c>
      <c r="C17">
        <v>115</v>
      </c>
      <c r="F17">
        <v>3000</v>
      </c>
      <c r="G17">
        <v>5</v>
      </c>
      <c r="H17">
        <v>30</v>
      </c>
      <c r="I17">
        <v>174</v>
      </c>
      <c r="J17" s="4">
        <f t="shared" si="1"/>
        <v>28.287656372863314</v>
      </c>
      <c r="K17" s="4"/>
      <c r="L17" s="4"/>
    </row>
    <row r="18" spans="1:12">
      <c r="A18">
        <v>800</v>
      </c>
      <c r="B18" s="3">
        <f t="shared" si="0"/>
        <v>825</v>
      </c>
      <c r="C18">
        <v>113</v>
      </c>
      <c r="F18">
        <v>3200</v>
      </c>
      <c r="G18">
        <v>2</v>
      </c>
      <c r="H18">
        <v>32</v>
      </c>
      <c r="I18">
        <v>131</v>
      </c>
      <c r="J18" s="4">
        <f t="shared" si="1"/>
        <v>20.983013933025671</v>
      </c>
      <c r="K18" s="4"/>
      <c r="L18" s="4"/>
    </row>
    <row r="19" spans="1:12">
      <c r="A19">
        <v>850</v>
      </c>
      <c r="B19" s="3">
        <f t="shared" si="0"/>
        <v>875</v>
      </c>
      <c r="C19">
        <v>114</v>
      </c>
      <c r="F19">
        <v>3400</v>
      </c>
      <c r="G19">
        <v>1</v>
      </c>
      <c r="H19">
        <v>34</v>
      </c>
      <c r="I19">
        <v>141</v>
      </c>
      <c r="J19" s="4">
        <f t="shared" si="1"/>
        <v>15.564628893608926</v>
      </c>
      <c r="K19" s="4"/>
      <c r="L19" s="4"/>
    </row>
    <row r="20" spans="1:12">
      <c r="A20">
        <v>900</v>
      </c>
      <c r="B20" s="3">
        <f t="shared" si="0"/>
        <v>925</v>
      </c>
      <c r="C20">
        <v>135</v>
      </c>
      <c r="F20">
        <v>3600</v>
      </c>
      <c r="H20">
        <v>36</v>
      </c>
      <c r="I20">
        <v>112</v>
      </c>
      <c r="J20" s="4">
        <f t="shared" si="1"/>
        <v>11.54541827828035</v>
      </c>
      <c r="K20" s="4"/>
      <c r="L20" s="4"/>
    </row>
    <row r="21" spans="1:12">
      <c r="A21">
        <v>950</v>
      </c>
      <c r="B21" s="3">
        <f t="shared" si="0"/>
        <v>975</v>
      </c>
      <c r="C21">
        <v>104</v>
      </c>
      <c r="H21">
        <v>38</v>
      </c>
      <c r="I21">
        <v>111</v>
      </c>
      <c r="J21" s="4">
        <f t="shared" si="1"/>
        <v>8.5640771862658251</v>
      </c>
      <c r="K21" s="4"/>
      <c r="L21" s="4"/>
    </row>
    <row r="22" spans="1:12">
      <c r="A22">
        <v>1000</v>
      </c>
      <c r="B22" s="3">
        <f t="shared" si="0"/>
        <v>1025</v>
      </c>
      <c r="C22">
        <v>96</v>
      </c>
      <c r="H22">
        <v>40</v>
      </c>
      <c r="I22">
        <v>127</v>
      </c>
      <c r="J22" s="4">
        <f t="shared" si="1"/>
        <v>6.3525994714539733</v>
      </c>
      <c r="K22" s="4"/>
      <c r="L22" s="4"/>
    </row>
    <row r="23" spans="1:12">
      <c r="A23">
        <v>1050</v>
      </c>
      <c r="B23" s="3">
        <f t="shared" si="0"/>
        <v>1075</v>
      </c>
      <c r="C23">
        <v>91</v>
      </c>
      <c r="H23">
        <v>42</v>
      </c>
      <c r="I23">
        <v>142</v>
      </c>
      <c r="J23" s="4">
        <f t="shared" si="1"/>
        <v>4.7121854657540068</v>
      </c>
      <c r="K23" s="4"/>
      <c r="L23" s="4"/>
    </row>
    <row r="24" spans="1:12">
      <c r="A24">
        <v>1100</v>
      </c>
      <c r="B24" s="3">
        <f t="shared" si="0"/>
        <v>1125</v>
      </c>
      <c r="C24">
        <v>85</v>
      </c>
      <c r="H24">
        <v>44</v>
      </c>
      <c r="I24">
        <v>103</v>
      </c>
      <c r="J24" s="4">
        <f t="shared" si="1"/>
        <v>3.4953709837118243</v>
      </c>
      <c r="K24" s="4"/>
      <c r="L24" s="4"/>
    </row>
    <row r="25" spans="1:12">
      <c r="A25">
        <v>1150</v>
      </c>
      <c r="B25" s="3">
        <f t="shared" si="0"/>
        <v>1175</v>
      </c>
      <c r="C25">
        <v>80</v>
      </c>
      <c r="H25">
        <v>46</v>
      </c>
      <c r="I25">
        <v>99</v>
      </c>
      <c r="J25" s="4">
        <f t="shared" si="1"/>
        <v>2.5927711043138233</v>
      </c>
      <c r="K25" s="4"/>
      <c r="L25" s="4"/>
    </row>
    <row r="26" spans="1:12">
      <c r="A26">
        <v>1200</v>
      </c>
      <c r="B26" s="3">
        <f t="shared" si="0"/>
        <v>1225</v>
      </c>
      <c r="C26">
        <v>85</v>
      </c>
      <c r="H26">
        <v>48</v>
      </c>
      <c r="I26">
        <v>100</v>
      </c>
      <c r="J26" s="4">
        <f t="shared" si="1"/>
        <v>1.9232470689637569</v>
      </c>
      <c r="K26" s="4"/>
      <c r="L26" s="4"/>
    </row>
    <row r="27" spans="1:12">
      <c r="A27">
        <v>1250</v>
      </c>
      <c r="B27" s="3">
        <f t="shared" si="0"/>
        <v>1275</v>
      </c>
      <c r="C27">
        <v>89</v>
      </c>
      <c r="H27">
        <v>50</v>
      </c>
      <c r="I27">
        <v>95</v>
      </c>
      <c r="J27" s="4">
        <f t="shared" si="1"/>
        <v>1.4266123539110434</v>
      </c>
      <c r="K27" s="4"/>
      <c r="L27" s="4"/>
    </row>
    <row r="28" spans="1:12">
      <c r="A28">
        <v>1300</v>
      </c>
      <c r="B28" s="3">
        <f t="shared" si="0"/>
        <v>1325</v>
      </c>
      <c r="C28">
        <v>81</v>
      </c>
      <c r="H28">
        <v>52</v>
      </c>
      <c r="I28">
        <v>102</v>
      </c>
      <c r="J28" s="4">
        <f t="shared" si="1"/>
        <v>1.0582222332090618</v>
      </c>
      <c r="K28" s="4"/>
      <c r="L28" s="4"/>
    </row>
    <row r="29" spans="1:12">
      <c r="A29">
        <v>1350</v>
      </c>
      <c r="B29" s="3">
        <f t="shared" si="0"/>
        <v>1375</v>
      </c>
      <c r="C29">
        <v>77</v>
      </c>
      <c r="H29">
        <v>54</v>
      </c>
      <c r="I29">
        <v>105</v>
      </c>
      <c r="J29" s="4">
        <f t="shared" si="1"/>
        <v>0.78496046370828054</v>
      </c>
      <c r="K29" s="4"/>
      <c r="L29" s="4"/>
    </row>
    <row r="30" spans="1:12">
      <c r="A30">
        <v>1400</v>
      </c>
      <c r="B30" s="3">
        <f t="shared" si="0"/>
        <v>1425</v>
      </c>
      <c r="C30">
        <v>69</v>
      </c>
      <c r="H30">
        <v>56</v>
      </c>
      <c r="I30">
        <v>102</v>
      </c>
      <c r="J30" s="4">
        <f t="shared" si="1"/>
        <v>0.58226231716621857</v>
      </c>
      <c r="K30" s="4"/>
      <c r="L30" s="4"/>
    </row>
    <row r="31" spans="1:12">
      <c r="A31">
        <v>1450</v>
      </c>
      <c r="B31" s="3">
        <f t="shared" si="0"/>
        <v>1475</v>
      </c>
      <c r="C31">
        <v>71</v>
      </c>
      <c r="H31">
        <v>58</v>
      </c>
      <c r="I31">
        <v>93</v>
      </c>
      <c r="J31" s="4">
        <f t="shared" si="1"/>
        <v>0.43190634645488274</v>
      </c>
      <c r="K31" s="4"/>
      <c r="L31" s="4"/>
    </row>
    <row r="32" spans="1:12">
      <c r="A32">
        <v>1500</v>
      </c>
      <c r="B32" s="3">
        <f t="shared" si="0"/>
        <v>1525</v>
      </c>
      <c r="C32">
        <v>55</v>
      </c>
      <c r="H32">
        <v>60</v>
      </c>
      <c r="I32">
        <v>74</v>
      </c>
      <c r="J32" s="4">
        <f t="shared" si="1"/>
        <v>0.32037637780834166</v>
      </c>
      <c r="K32" s="4"/>
      <c r="L32" s="4"/>
    </row>
    <row r="33" spans="1:12">
      <c r="A33">
        <v>1550</v>
      </c>
      <c r="B33" s="3">
        <f t="shared" si="0"/>
        <v>1575</v>
      </c>
      <c r="C33">
        <v>44</v>
      </c>
      <c r="H33">
        <v>62</v>
      </c>
      <c r="I33">
        <v>88</v>
      </c>
      <c r="J33" s="4">
        <f t="shared" si="1"/>
        <v>0.23764648123390197</v>
      </c>
      <c r="K33" s="4"/>
      <c r="L33" s="4"/>
    </row>
    <row r="34" spans="1:12">
      <c r="A34">
        <v>1600</v>
      </c>
      <c r="B34" s="3">
        <f t="shared" si="0"/>
        <v>1625</v>
      </c>
      <c r="C34">
        <v>40</v>
      </c>
      <c r="H34">
        <v>64</v>
      </c>
      <c r="I34">
        <v>85</v>
      </c>
      <c r="J34" s="4">
        <f t="shared" si="1"/>
        <v>0.17627969461793713</v>
      </c>
      <c r="K34" s="4"/>
      <c r="L34" s="4"/>
    </row>
    <row r="35" spans="1:12">
      <c r="A35">
        <v>1650</v>
      </c>
      <c r="B35" s="3">
        <f t="shared" si="0"/>
        <v>1675</v>
      </c>
      <c r="C35">
        <v>46</v>
      </c>
      <c r="H35">
        <v>66</v>
      </c>
      <c r="I35">
        <v>79</v>
      </c>
      <c r="J35" s="4">
        <f t="shared" ref="J35:J66" si="2">$K$3*EXP(-EXP(1)*B35/K$5)</f>
        <v>0.13075948178676469</v>
      </c>
      <c r="K35" s="4"/>
      <c r="L35" s="4"/>
    </row>
    <row r="36" spans="1:12">
      <c r="A36">
        <v>1700</v>
      </c>
      <c r="B36" s="3">
        <f t="shared" si="0"/>
        <v>1725</v>
      </c>
      <c r="C36">
        <v>40</v>
      </c>
      <c r="H36">
        <v>68</v>
      </c>
      <c r="I36">
        <v>84</v>
      </c>
      <c r="J36" s="4">
        <f t="shared" si="2"/>
        <v>9.6993826283855403E-2</v>
      </c>
      <c r="K36" s="4"/>
      <c r="L36" s="4"/>
    </row>
    <row r="37" spans="1:12">
      <c r="A37">
        <v>1750</v>
      </c>
      <c r="B37" s="3">
        <f t="shared" si="0"/>
        <v>1775</v>
      </c>
      <c r="C37">
        <v>43</v>
      </c>
      <c r="H37">
        <v>70</v>
      </c>
      <c r="I37">
        <v>89</v>
      </c>
      <c r="J37" s="4">
        <f t="shared" si="2"/>
        <v>7.1947381624870937E-2</v>
      </c>
      <c r="K37" s="4"/>
      <c r="L37" s="4"/>
    </row>
    <row r="38" spans="1:12">
      <c r="A38">
        <v>1800</v>
      </c>
      <c r="B38" s="3">
        <f t="shared" si="0"/>
        <v>1825</v>
      </c>
      <c r="C38">
        <v>46</v>
      </c>
      <c r="H38">
        <v>72</v>
      </c>
      <c r="I38">
        <v>72</v>
      </c>
      <c r="J38" s="4">
        <f t="shared" si="2"/>
        <v>5.336861036418801E-2</v>
      </c>
      <c r="K38" s="4"/>
      <c r="L38" s="4"/>
    </row>
    <row r="39" spans="1:12">
      <c r="A39">
        <v>1850</v>
      </c>
      <c r="B39" s="3">
        <f t="shared" si="0"/>
        <v>1875</v>
      </c>
      <c r="C39">
        <v>31</v>
      </c>
      <c r="H39">
        <v>74</v>
      </c>
      <c r="I39">
        <v>58</v>
      </c>
      <c r="J39" s="4">
        <f t="shared" si="2"/>
        <v>3.9587383277613748E-2</v>
      </c>
      <c r="K39" s="4"/>
      <c r="L39" s="4"/>
    </row>
    <row r="40" spans="1:12">
      <c r="A40">
        <v>1900</v>
      </c>
      <c r="B40" s="3">
        <f t="shared" si="0"/>
        <v>1925</v>
      </c>
      <c r="C40">
        <v>34</v>
      </c>
      <c r="H40">
        <v>76</v>
      </c>
      <c r="I40">
        <v>82</v>
      </c>
      <c r="J40" s="4">
        <f t="shared" si="2"/>
        <v>2.9364843942429289E-2</v>
      </c>
      <c r="K40" s="4"/>
      <c r="L40" s="4"/>
    </row>
    <row r="41" spans="1:12">
      <c r="A41">
        <v>1950</v>
      </c>
      <c r="B41" s="3">
        <f t="shared" si="0"/>
        <v>1975</v>
      </c>
      <c r="C41">
        <v>36</v>
      </c>
      <c r="H41">
        <v>78</v>
      </c>
      <c r="I41">
        <v>78</v>
      </c>
      <c r="J41" s="4">
        <f t="shared" si="2"/>
        <v>2.1782042367292462E-2</v>
      </c>
      <c r="K41" s="4"/>
      <c r="L41" s="4"/>
    </row>
    <row r="42" spans="1:12">
      <c r="A42">
        <v>2000</v>
      </c>
      <c r="B42" s="3">
        <f t="shared" si="0"/>
        <v>2025</v>
      </c>
      <c r="C42">
        <v>28</v>
      </c>
      <c r="H42">
        <v>80</v>
      </c>
      <c r="I42">
        <v>69</v>
      </c>
      <c r="J42" s="4">
        <f t="shared" si="2"/>
        <v>1.6157326448616956E-2</v>
      </c>
      <c r="K42" s="4"/>
      <c r="L42" s="4"/>
    </row>
    <row r="43" spans="1:12">
      <c r="A43">
        <v>2050</v>
      </c>
      <c r="B43" s="3">
        <f t="shared" si="0"/>
        <v>2075</v>
      </c>
      <c r="C43">
        <v>24</v>
      </c>
      <c r="H43">
        <v>82</v>
      </c>
      <c r="I43">
        <v>57</v>
      </c>
      <c r="J43" s="4">
        <f t="shared" si="2"/>
        <v>1.1985065200276142E-2</v>
      </c>
      <c r="K43" s="4"/>
      <c r="L43" s="4"/>
    </row>
    <row r="44" spans="1:12">
      <c r="A44">
        <v>2100</v>
      </c>
      <c r="B44" s="3">
        <f t="shared" si="0"/>
        <v>2125</v>
      </c>
      <c r="C44">
        <v>19</v>
      </c>
      <c r="H44">
        <v>84</v>
      </c>
      <c r="I44">
        <v>63</v>
      </c>
      <c r="J44" s="4">
        <f t="shared" si="2"/>
        <v>8.89019531242842E-3</v>
      </c>
      <c r="K44" s="4"/>
      <c r="L44" s="4"/>
    </row>
    <row r="45" spans="1:12">
      <c r="A45">
        <v>2150</v>
      </c>
      <c r="B45" s="3">
        <f t="shared" si="0"/>
        <v>2175</v>
      </c>
      <c r="C45">
        <v>26</v>
      </c>
      <c r="H45">
        <v>86</v>
      </c>
      <c r="I45">
        <v>73</v>
      </c>
      <c r="J45" s="4">
        <f t="shared" si="2"/>
        <v>6.5945050254130532E-3</v>
      </c>
      <c r="K45" s="4"/>
      <c r="L45" s="4"/>
    </row>
    <row r="46" spans="1:12">
      <c r="A46">
        <v>2200</v>
      </c>
      <c r="B46" s="3">
        <f t="shared" si="0"/>
        <v>2225</v>
      </c>
      <c r="C46">
        <v>15</v>
      </c>
      <c r="H46">
        <v>88</v>
      </c>
      <c r="I46">
        <v>64</v>
      </c>
      <c r="J46" s="4">
        <f t="shared" si="2"/>
        <v>4.8916244246516071E-3</v>
      </c>
      <c r="K46" s="4"/>
      <c r="L46" s="4"/>
    </row>
    <row r="47" spans="1:12">
      <c r="A47">
        <v>2250</v>
      </c>
      <c r="B47" s="3">
        <f t="shared" si="0"/>
        <v>2275</v>
      </c>
      <c r="C47">
        <v>12</v>
      </c>
      <c r="H47">
        <v>90</v>
      </c>
      <c r="I47">
        <v>69</v>
      </c>
      <c r="J47" s="4">
        <f t="shared" si="2"/>
        <v>3.6284739217936099E-3</v>
      </c>
      <c r="K47" s="4"/>
      <c r="L47" s="4"/>
    </row>
    <row r="48" spans="1:12">
      <c r="A48">
        <v>2300</v>
      </c>
      <c r="B48" s="3">
        <f t="shared" si="0"/>
        <v>2325</v>
      </c>
      <c r="C48">
        <v>12</v>
      </c>
      <c r="H48">
        <v>92</v>
      </c>
      <c r="I48">
        <v>64</v>
      </c>
      <c r="J48" s="4">
        <f t="shared" si="2"/>
        <v>2.6915032427237045E-3</v>
      </c>
      <c r="K48" s="4"/>
      <c r="L48" s="4"/>
    </row>
    <row r="49" spans="1:12">
      <c r="A49">
        <v>2350</v>
      </c>
      <c r="B49" s="3">
        <f t="shared" si="0"/>
        <v>2375</v>
      </c>
      <c r="C49">
        <v>12</v>
      </c>
      <c r="H49">
        <v>94</v>
      </c>
      <c r="I49">
        <v>64</v>
      </c>
      <c r="J49" s="4">
        <f t="shared" si="2"/>
        <v>1.9964838832330139E-3</v>
      </c>
      <c r="K49" s="4"/>
      <c r="L49" s="4"/>
    </row>
    <row r="50" spans="1:12">
      <c r="A50">
        <v>2400</v>
      </c>
      <c r="B50" s="3">
        <f t="shared" si="0"/>
        <v>2425</v>
      </c>
      <c r="C50">
        <v>15</v>
      </c>
      <c r="H50">
        <v>96</v>
      </c>
      <c r="I50">
        <v>54</v>
      </c>
      <c r="J50" s="4">
        <f t="shared" si="2"/>
        <v>1.4809374303318835E-3</v>
      </c>
      <c r="K50" s="4"/>
      <c r="L50" s="4"/>
    </row>
    <row r="51" spans="1:12">
      <c r="A51">
        <v>2450</v>
      </c>
      <c r="B51" s="3">
        <f t="shared" si="0"/>
        <v>2475</v>
      </c>
      <c r="C51">
        <v>13</v>
      </c>
      <c r="H51">
        <v>98</v>
      </c>
      <c r="I51">
        <v>53</v>
      </c>
      <c r="J51" s="4">
        <f t="shared" si="2"/>
        <v>1.0985190969868843E-3</v>
      </c>
      <c r="K51" s="4"/>
      <c r="L51" s="4"/>
    </row>
    <row r="52" spans="1:12">
      <c r="A52">
        <v>2500</v>
      </c>
      <c r="B52" s="3">
        <f t="shared" si="0"/>
        <v>2525</v>
      </c>
      <c r="C52">
        <v>11</v>
      </c>
      <c r="H52">
        <v>100</v>
      </c>
      <c r="I52">
        <v>42</v>
      </c>
      <c r="J52" s="4">
        <f t="shared" si="2"/>
        <v>8.1485158098438084E-4</v>
      </c>
      <c r="K52" s="4"/>
      <c r="L52" s="4"/>
    </row>
    <row r="53" spans="1:12">
      <c r="A53">
        <v>2550</v>
      </c>
      <c r="B53" s="3">
        <f t="shared" si="0"/>
        <v>2575</v>
      </c>
      <c r="C53">
        <v>6</v>
      </c>
      <c r="H53">
        <v>102</v>
      </c>
      <c r="I53">
        <v>50</v>
      </c>
      <c r="J53" s="4">
        <f t="shared" si="2"/>
        <v>6.0443473477518779E-4</v>
      </c>
      <c r="K53" s="4"/>
      <c r="L53" s="4"/>
    </row>
    <row r="54" spans="1:12">
      <c r="A54">
        <v>2600</v>
      </c>
      <c r="B54" s="3">
        <f t="shared" si="0"/>
        <v>2625</v>
      </c>
      <c r="C54">
        <v>5</v>
      </c>
      <c r="H54">
        <v>104</v>
      </c>
      <c r="I54">
        <v>55</v>
      </c>
      <c r="J54" s="4">
        <f t="shared" si="2"/>
        <v>4.4835324263763543E-4</v>
      </c>
      <c r="K54" s="4"/>
      <c r="L54" s="4"/>
    </row>
    <row r="55" spans="1:12">
      <c r="A55">
        <v>2650</v>
      </c>
      <c r="B55" s="3">
        <f t="shared" si="0"/>
        <v>2675</v>
      </c>
      <c r="C55">
        <v>4</v>
      </c>
      <c r="H55">
        <v>106</v>
      </c>
      <c r="I55">
        <v>59</v>
      </c>
      <c r="J55" s="4">
        <f t="shared" si="2"/>
        <v>3.3257623795966863E-4</v>
      </c>
      <c r="K55" s="4"/>
      <c r="L55" s="4"/>
    </row>
    <row r="56" spans="1:12">
      <c r="A56">
        <v>2700</v>
      </c>
      <c r="B56" s="3">
        <f t="shared" si="0"/>
        <v>2725</v>
      </c>
      <c r="C56">
        <v>3</v>
      </c>
      <c r="H56">
        <v>108</v>
      </c>
      <c r="I56">
        <v>59</v>
      </c>
      <c r="J56" s="4">
        <f t="shared" si="2"/>
        <v>2.4669600559753288E-4</v>
      </c>
      <c r="K56" s="4"/>
      <c r="L56" s="4"/>
    </row>
    <row r="57" spans="1:12">
      <c r="A57">
        <v>2750</v>
      </c>
      <c r="B57" s="3">
        <f t="shared" si="0"/>
        <v>2775</v>
      </c>
      <c r="C57">
        <v>3</v>
      </c>
      <c r="H57">
        <v>110</v>
      </c>
      <c r="I57">
        <v>59</v>
      </c>
      <c r="J57" s="4">
        <f t="shared" si="2"/>
        <v>1.8299238559899288E-4</v>
      </c>
      <c r="K57" s="4"/>
      <c r="L57" s="4"/>
    </row>
    <row r="58" spans="1:12">
      <c r="A58">
        <v>2800</v>
      </c>
      <c r="B58" s="3">
        <f t="shared" si="0"/>
        <v>2825</v>
      </c>
      <c r="C58">
        <v>6</v>
      </c>
      <c r="H58">
        <v>112</v>
      </c>
      <c r="I58">
        <v>39</v>
      </c>
      <c r="J58" s="4">
        <f t="shared" si="2"/>
        <v>1.357387733380689E-4</v>
      </c>
      <c r="K58" s="4"/>
      <c r="L58" s="4"/>
    </row>
    <row r="59" spans="1:12">
      <c r="A59">
        <v>2850</v>
      </c>
      <c r="B59" s="3">
        <f t="shared" si="0"/>
        <v>2875</v>
      </c>
      <c r="C59">
        <v>3</v>
      </c>
      <c r="H59">
        <v>114</v>
      </c>
      <c r="I59">
        <v>40</v>
      </c>
      <c r="J59" s="4">
        <f t="shared" si="2"/>
        <v>1.0068732929521986E-4</v>
      </c>
      <c r="K59" s="4"/>
      <c r="L59" s="4"/>
    </row>
    <row r="60" spans="1:12">
      <c r="A60">
        <v>2900</v>
      </c>
      <c r="B60" s="3">
        <f t="shared" si="0"/>
        <v>2925</v>
      </c>
      <c r="H60">
        <v>116</v>
      </c>
      <c r="I60">
        <v>50</v>
      </c>
      <c r="J60" s="4">
        <f t="shared" si="2"/>
        <v>7.4687121677124958E-5</v>
      </c>
      <c r="K60" s="4"/>
      <c r="L60" s="4"/>
    </row>
    <row r="61" spans="1:12">
      <c r="A61">
        <v>2950</v>
      </c>
      <c r="B61" s="3">
        <f t="shared" si="0"/>
        <v>2975</v>
      </c>
      <c r="C61">
        <v>5</v>
      </c>
      <c r="H61">
        <v>118</v>
      </c>
      <c r="I61">
        <v>50</v>
      </c>
      <c r="J61" s="4">
        <f t="shared" si="2"/>
        <v>5.5400875000450471E-5</v>
      </c>
      <c r="K61" s="4"/>
      <c r="L61" s="4"/>
    </row>
    <row r="62" spans="1:12">
      <c r="A62">
        <v>3000</v>
      </c>
      <c r="B62" s="3">
        <f t="shared" si="0"/>
        <v>3025</v>
      </c>
      <c r="C62">
        <v>4</v>
      </c>
      <c r="H62">
        <v>120</v>
      </c>
      <c r="I62">
        <v>56</v>
      </c>
      <c r="J62" s="4">
        <f t="shared" si="2"/>
        <v>4.1094861897129239E-5</v>
      </c>
      <c r="K62" s="4"/>
      <c r="L62" s="4"/>
    </row>
    <row r="63" spans="1:12">
      <c r="A63">
        <v>3050</v>
      </c>
      <c r="B63" s="3">
        <f t="shared" si="0"/>
        <v>3075</v>
      </c>
      <c r="C63">
        <v>1</v>
      </c>
      <c r="H63">
        <v>122</v>
      </c>
      <c r="I63">
        <v>52</v>
      </c>
      <c r="J63" s="4">
        <f t="shared" si="2"/>
        <v>3.0483050571500769E-5</v>
      </c>
      <c r="K63" s="4"/>
      <c r="L63" s="4"/>
    </row>
    <row r="64" spans="1:12">
      <c r="A64">
        <v>3100</v>
      </c>
      <c r="B64" s="3">
        <f t="shared" si="0"/>
        <v>3125</v>
      </c>
      <c r="H64">
        <v>124</v>
      </c>
      <c r="I64">
        <v>49</v>
      </c>
      <c r="J64" s="4">
        <f t="shared" si="2"/>
        <v>2.2611497623978771E-5</v>
      </c>
      <c r="K64" s="4"/>
      <c r="L64" s="4"/>
    </row>
    <row r="65" spans="1:12">
      <c r="A65">
        <v>3150</v>
      </c>
      <c r="B65" s="3">
        <f t="shared" si="0"/>
        <v>3175</v>
      </c>
      <c r="H65">
        <v>126</v>
      </c>
      <c r="I65">
        <v>44</v>
      </c>
      <c r="J65" s="4">
        <f t="shared" si="2"/>
        <v>1.6772593792735547E-5</v>
      </c>
      <c r="K65" s="4"/>
      <c r="L65" s="4"/>
    </row>
    <row r="66" spans="1:12">
      <c r="A66">
        <v>3200</v>
      </c>
      <c r="B66" s="3">
        <f t="shared" si="0"/>
        <v>3225</v>
      </c>
      <c r="H66">
        <v>128</v>
      </c>
      <c r="I66">
        <v>44</v>
      </c>
      <c r="J66" s="4">
        <f t="shared" si="2"/>
        <v>1.2441453777824043E-5</v>
      </c>
      <c r="K66" s="4"/>
      <c r="L66" s="4"/>
    </row>
    <row r="67" spans="1:12">
      <c r="A67">
        <v>3250</v>
      </c>
      <c r="B67" s="3">
        <f t="shared" ref="B67:B74" si="3">A67+25</f>
        <v>3275</v>
      </c>
      <c r="C67">
        <v>1</v>
      </c>
      <c r="H67">
        <v>130</v>
      </c>
      <c r="I67">
        <v>43</v>
      </c>
      <c r="J67" s="4">
        <f t="shared" ref="J67:J98" si="4">$K$3*EXP(-EXP(1)*B67/K$5)</f>
        <v>9.2287319432236148E-6</v>
      </c>
      <c r="K67" s="4"/>
      <c r="L67" s="4"/>
    </row>
    <row r="68" spans="1:12">
      <c r="A68">
        <v>3300</v>
      </c>
      <c r="B68" s="3">
        <f t="shared" si="3"/>
        <v>3325</v>
      </c>
      <c r="C68">
        <v>1</v>
      </c>
      <c r="H68">
        <v>132</v>
      </c>
      <c r="I68">
        <v>47</v>
      </c>
      <c r="J68" s="4">
        <f t="shared" si="4"/>
        <v>6.8456222882637844E-6</v>
      </c>
      <c r="K68" s="4"/>
      <c r="L68" s="4"/>
    </row>
    <row r="69" spans="1:12">
      <c r="A69">
        <v>3350</v>
      </c>
      <c r="B69" s="3">
        <f t="shared" si="3"/>
        <v>3375</v>
      </c>
      <c r="H69">
        <v>134</v>
      </c>
      <c r="I69">
        <v>45</v>
      </c>
      <c r="J69" s="4">
        <f t="shared" si="4"/>
        <v>5.077896378600927E-6</v>
      </c>
      <c r="K69" s="4"/>
      <c r="L69" s="4"/>
    </row>
    <row r="70" spans="1:12">
      <c r="A70">
        <v>3400</v>
      </c>
      <c r="B70" s="3">
        <f t="shared" si="3"/>
        <v>3425</v>
      </c>
      <c r="H70">
        <v>136</v>
      </c>
      <c r="I70">
        <v>35</v>
      </c>
      <c r="J70" s="4">
        <f t="shared" si="4"/>
        <v>3.7666453897134477E-6</v>
      </c>
      <c r="K70" s="4"/>
      <c r="L70" s="4"/>
    </row>
    <row r="71" spans="1:12">
      <c r="A71">
        <v>3450</v>
      </c>
      <c r="B71" s="3">
        <f t="shared" si="3"/>
        <v>3475</v>
      </c>
      <c r="H71">
        <v>138</v>
      </c>
      <c r="I71">
        <v>48</v>
      </c>
      <c r="J71" s="4">
        <f t="shared" si="4"/>
        <v>2.7939950786783434E-6</v>
      </c>
      <c r="K71" s="4"/>
      <c r="L71" s="4"/>
    </row>
    <row r="72" spans="1:12">
      <c r="A72">
        <v>3500</v>
      </c>
      <c r="B72" s="3">
        <f t="shared" si="3"/>
        <v>3525</v>
      </c>
      <c r="H72">
        <v>140</v>
      </c>
      <c r="I72">
        <v>37</v>
      </c>
      <c r="J72" s="4">
        <f t="shared" si="4"/>
        <v>2.0725095388585693E-6</v>
      </c>
      <c r="K72" s="4"/>
      <c r="L72" s="4"/>
    </row>
    <row r="73" spans="1:12">
      <c r="A73">
        <v>3550</v>
      </c>
      <c r="B73" s="3">
        <f t="shared" si="3"/>
        <v>3575</v>
      </c>
      <c r="C73">
        <v>1</v>
      </c>
      <c r="H73">
        <v>142</v>
      </c>
      <c r="I73">
        <v>43</v>
      </c>
      <c r="J73" s="4">
        <f t="shared" si="4"/>
        <v>1.5373311934005266E-6</v>
      </c>
      <c r="K73" s="4"/>
      <c r="L73" s="4"/>
    </row>
    <row r="74" spans="1:12">
      <c r="A74">
        <v>3600</v>
      </c>
      <c r="B74" s="3">
        <f t="shared" si="3"/>
        <v>3625</v>
      </c>
      <c r="H74">
        <v>144</v>
      </c>
      <c r="I74">
        <v>34</v>
      </c>
      <c r="J74" s="4">
        <f t="shared" si="4"/>
        <v>1.1403504562415274E-6</v>
      </c>
      <c r="K74" s="4"/>
      <c r="L74" s="4"/>
    </row>
    <row r="75" spans="1:12">
      <c r="H75">
        <v>146</v>
      </c>
      <c r="I75">
        <v>48</v>
      </c>
    </row>
    <row r="76" spans="1:12">
      <c r="H76">
        <v>148</v>
      </c>
      <c r="I76">
        <v>48</v>
      </c>
    </row>
    <row r="77" spans="1:12">
      <c r="H77">
        <v>150</v>
      </c>
      <c r="I77">
        <v>27</v>
      </c>
    </row>
    <row r="78" spans="1:12">
      <c r="H78">
        <v>152</v>
      </c>
      <c r="I78">
        <v>43</v>
      </c>
    </row>
    <row r="79" spans="1:12">
      <c r="H79">
        <v>154</v>
      </c>
      <c r="I79">
        <v>41</v>
      </c>
    </row>
    <row r="80" spans="1:12">
      <c r="H80">
        <v>156</v>
      </c>
      <c r="I80">
        <v>37</v>
      </c>
    </row>
    <row r="81" spans="8:9">
      <c r="H81">
        <v>158</v>
      </c>
      <c r="I81">
        <v>32</v>
      </c>
    </row>
    <row r="82" spans="8:9">
      <c r="H82">
        <v>160</v>
      </c>
      <c r="I82">
        <v>32</v>
      </c>
    </row>
    <row r="83" spans="8:9">
      <c r="H83">
        <v>162</v>
      </c>
      <c r="I83">
        <v>41</v>
      </c>
    </row>
    <row r="84" spans="8:9">
      <c r="H84">
        <v>164</v>
      </c>
      <c r="I84">
        <v>29</v>
      </c>
    </row>
    <row r="85" spans="8:9">
      <c r="H85">
        <v>166</v>
      </c>
      <c r="I85">
        <v>30</v>
      </c>
    </row>
    <row r="86" spans="8:9">
      <c r="H86">
        <v>168</v>
      </c>
      <c r="I86">
        <v>44</v>
      </c>
    </row>
    <row r="87" spans="8:9">
      <c r="H87">
        <v>170</v>
      </c>
      <c r="I87">
        <v>41</v>
      </c>
    </row>
    <row r="88" spans="8:9">
      <c r="H88">
        <v>172</v>
      </c>
      <c r="I88">
        <v>31</v>
      </c>
    </row>
    <row r="89" spans="8:9">
      <c r="H89">
        <v>174</v>
      </c>
      <c r="I89">
        <v>35</v>
      </c>
    </row>
    <row r="90" spans="8:9">
      <c r="H90">
        <v>176</v>
      </c>
      <c r="I90">
        <v>25</v>
      </c>
    </row>
    <row r="91" spans="8:9">
      <c r="H91">
        <v>178</v>
      </c>
      <c r="I91">
        <v>28</v>
      </c>
    </row>
    <row r="92" spans="8:9">
      <c r="H92">
        <v>180</v>
      </c>
      <c r="I92">
        <v>34</v>
      </c>
    </row>
    <row r="93" spans="8:9">
      <c r="H93">
        <v>182</v>
      </c>
      <c r="I93">
        <v>26</v>
      </c>
    </row>
    <row r="94" spans="8:9">
      <c r="H94">
        <v>184</v>
      </c>
      <c r="I94">
        <v>42</v>
      </c>
    </row>
    <row r="95" spans="8:9">
      <c r="H95">
        <v>186</v>
      </c>
      <c r="I95">
        <v>27</v>
      </c>
    </row>
    <row r="96" spans="8:9">
      <c r="H96">
        <v>188</v>
      </c>
      <c r="I96">
        <v>39</v>
      </c>
    </row>
    <row r="97" spans="8:9">
      <c r="H97">
        <v>190</v>
      </c>
      <c r="I97">
        <v>30</v>
      </c>
    </row>
    <row r="98" spans="8:9">
      <c r="H98">
        <v>192</v>
      </c>
      <c r="I98">
        <v>27</v>
      </c>
    </row>
    <row r="99" spans="8:9">
      <c r="H99">
        <v>194</v>
      </c>
      <c r="I99">
        <v>29</v>
      </c>
    </row>
    <row r="100" spans="8:9">
      <c r="H100">
        <v>196</v>
      </c>
      <c r="I100">
        <v>30</v>
      </c>
    </row>
    <row r="101" spans="8:9">
      <c r="H101">
        <v>198</v>
      </c>
      <c r="I101">
        <v>32</v>
      </c>
    </row>
    <row r="102" spans="8:9">
      <c r="H102">
        <v>200</v>
      </c>
      <c r="I102">
        <v>31</v>
      </c>
    </row>
    <row r="103" spans="8:9">
      <c r="H103">
        <v>202</v>
      </c>
      <c r="I103">
        <v>32</v>
      </c>
    </row>
    <row r="104" spans="8:9">
      <c r="H104">
        <v>204</v>
      </c>
      <c r="I104">
        <v>21</v>
      </c>
    </row>
    <row r="105" spans="8:9">
      <c r="H105">
        <v>206</v>
      </c>
      <c r="I105">
        <v>34</v>
      </c>
    </row>
    <row r="106" spans="8:9">
      <c r="H106">
        <v>208</v>
      </c>
      <c r="I106">
        <v>35</v>
      </c>
    </row>
    <row r="107" spans="8:9">
      <c r="H107">
        <v>210</v>
      </c>
      <c r="I107">
        <v>19</v>
      </c>
    </row>
    <row r="108" spans="8:9">
      <c r="H108">
        <v>212</v>
      </c>
      <c r="I108">
        <v>23</v>
      </c>
    </row>
    <row r="109" spans="8:9">
      <c r="H109">
        <v>214</v>
      </c>
      <c r="I109">
        <v>35</v>
      </c>
    </row>
    <row r="110" spans="8:9">
      <c r="H110">
        <v>216</v>
      </c>
      <c r="I110">
        <v>28</v>
      </c>
    </row>
    <row r="111" spans="8:9">
      <c r="H111">
        <v>218</v>
      </c>
      <c r="I111">
        <v>30</v>
      </c>
    </row>
    <row r="112" spans="8:9">
      <c r="H112">
        <v>220</v>
      </c>
      <c r="I112">
        <v>25</v>
      </c>
    </row>
    <row r="113" spans="8:9">
      <c r="H113">
        <v>222</v>
      </c>
      <c r="I113">
        <v>27</v>
      </c>
    </row>
    <row r="114" spans="8:9">
      <c r="H114">
        <v>224</v>
      </c>
      <c r="I114">
        <v>34</v>
      </c>
    </row>
    <row r="115" spans="8:9">
      <c r="H115">
        <v>226</v>
      </c>
      <c r="I115">
        <v>26</v>
      </c>
    </row>
    <row r="116" spans="8:9">
      <c r="H116">
        <v>228</v>
      </c>
      <c r="I116">
        <v>25</v>
      </c>
    </row>
    <row r="117" spans="8:9">
      <c r="H117">
        <v>230</v>
      </c>
      <c r="I117">
        <v>23</v>
      </c>
    </row>
    <row r="118" spans="8:9">
      <c r="H118">
        <v>232</v>
      </c>
      <c r="I118">
        <v>23</v>
      </c>
    </row>
    <row r="119" spans="8:9">
      <c r="H119">
        <v>234</v>
      </c>
      <c r="I119">
        <v>25</v>
      </c>
    </row>
    <row r="120" spans="8:9">
      <c r="H120">
        <v>236</v>
      </c>
      <c r="I120">
        <v>24</v>
      </c>
    </row>
    <row r="121" spans="8:9">
      <c r="H121">
        <v>238</v>
      </c>
      <c r="I121">
        <v>24</v>
      </c>
    </row>
    <row r="122" spans="8:9">
      <c r="H122">
        <v>240</v>
      </c>
      <c r="I122">
        <v>24</v>
      </c>
    </row>
    <row r="123" spans="8:9">
      <c r="H123">
        <v>242</v>
      </c>
      <c r="I123">
        <v>33</v>
      </c>
    </row>
    <row r="124" spans="8:9">
      <c r="H124">
        <v>244</v>
      </c>
      <c r="I124">
        <v>20</v>
      </c>
    </row>
    <row r="125" spans="8:9">
      <c r="H125">
        <v>246</v>
      </c>
      <c r="I125">
        <v>27</v>
      </c>
    </row>
    <row r="126" spans="8:9">
      <c r="H126">
        <v>248</v>
      </c>
      <c r="I126">
        <v>17</v>
      </c>
    </row>
    <row r="127" spans="8:9">
      <c r="H127">
        <v>250</v>
      </c>
      <c r="I127">
        <v>22</v>
      </c>
    </row>
    <row r="128" spans="8:9">
      <c r="H128">
        <v>252</v>
      </c>
      <c r="I128">
        <v>31</v>
      </c>
    </row>
    <row r="129" spans="8:9">
      <c r="H129">
        <v>254</v>
      </c>
      <c r="I129">
        <v>24</v>
      </c>
    </row>
    <row r="130" spans="8:9">
      <c r="H130">
        <v>256</v>
      </c>
      <c r="I130">
        <v>23</v>
      </c>
    </row>
    <row r="131" spans="8:9">
      <c r="H131">
        <v>258</v>
      </c>
      <c r="I131">
        <v>26</v>
      </c>
    </row>
    <row r="132" spans="8:9">
      <c r="H132">
        <v>260</v>
      </c>
      <c r="I132">
        <v>16</v>
      </c>
    </row>
    <row r="133" spans="8:9">
      <c r="H133">
        <v>262</v>
      </c>
      <c r="I133">
        <v>23</v>
      </c>
    </row>
    <row r="134" spans="8:9">
      <c r="H134">
        <v>264</v>
      </c>
      <c r="I134">
        <v>20</v>
      </c>
    </row>
    <row r="135" spans="8:9">
      <c r="H135">
        <v>266</v>
      </c>
      <c r="I135">
        <v>24</v>
      </c>
    </row>
    <row r="136" spans="8:9">
      <c r="H136">
        <v>268</v>
      </c>
      <c r="I136">
        <v>23</v>
      </c>
    </row>
    <row r="137" spans="8:9">
      <c r="H137">
        <v>270</v>
      </c>
      <c r="I137">
        <v>22</v>
      </c>
    </row>
    <row r="138" spans="8:9">
      <c r="H138">
        <v>272</v>
      </c>
      <c r="I138">
        <v>29</v>
      </c>
    </row>
    <row r="139" spans="8:9">
      <c r="H139">
        <v>274</v>
      </c>
      <c r="I139">
        <v>11</v>
      </c>
    </row>
    <row r="140" spans="8:9">
      <c r="H140">
        <v>276</v>
      </c>
      <c r="I140">
        <v>21</v>
      </c>
    </row>
    <row r="141" spans="8:9">
      <c r="H141">
        <v>278</v>
      </c>
      <c r="I141">
        <v>19</v>
      </c>
    </row>
    <row r="142" spans="8:9">
      <c r="H142">
        <v>280</v>
      </c>
      <c r="I142">
        <v>18</v>
      </c>
    </row>
    <row r="143" spans="8:9">
      <c r="H143">
        <v>282</v>
      </c>
      <c r="I143">
        <v>25</v>
      </c>
    </row>
    <row r="144" spans="8:9">
      <c r="H144">
        <v>284</v>
      </c>
      <c r="I144">
        <v>21</v>
      </c>
    </row>
    <row r="145" spans="8:9">
      <c r="H145">
        <v>286</v>
      </c>
      <c r="I145">
        <v>11</v>
      </c>
    </row>
    <row r="146" spans="8:9">
      <c r="H146">
        <v>288</v>
      </c>
      <c r="I146">
        <v>20</v>
      </c>
    </row>
    <row r="147" spans="8:9">
      <c r="H147">
        <v>290</v>
      </c>
      <c r="I147">
        <v>15</v>
      </c>
    </row>
    <row r="148" spans="8:9">
      <c r="H148">
        <v>292</v>
      </c>
      <c r="I148">
        <v>26</v>
      </c>
    </row>
    <row r="149" spans="8:9">
      <c r="H149">
        <v>294</v>
      </c>
      <c r="I149">
        <v>25</v>
      </c>
    </row>
    <row r="150" spans="8:9">
      <c r="H150">
        <v>296</v>
      </c>
      <c r="I150">
        <v>25</v>
      </c>
    </row>
    <row r="151" spans="8:9">
      <c r="H151">
        <v>298</v>
      </c>
      <c r="I151">
        <v>22</v>
      </c>
    </row>
    <row r="152" spans="8:9">
      <c r="H152">
        <v>300</v>
      </c>
      <c r="I152">
        <v>15</v>
      </c>
    </row>
    <row r="153" spans="8:9">
      <c r="H153">
        <v>302</v>
      </c>
      <c r="I153">
        <v>19</v>
      </c>
    </row>
    <row r="154" spans="8:9">
      <c r="H154">
        <v>304</v>
      </c>
      <c r="I154">
        <v>14</v>
      </c>
    </row>
    <row r="155" spans="8:9">
      <c r="H155">
        <v>306</v>
      </c>
      <c r="I155">
        <v>21</v>
      </c>
    </row>
    <row r="156" spans="8:9">
      <c r="H156">
        <v>308</v>
      </c>
      <c r="I156">
        <v>20</v>
      </c>
    </row>
    <row r="157" spans="8:9">
      <c r="H157">
        <v>310</v>
      </c>
      <c r="I157">
        <v>27</v>
      </c>
    </row>
    <row r="158" spans="8:9">
      <c r="H158">
        <v>312</v>
      </c>
      <c r="I158">
        <v>12</v>
      </c>
    </row>
    <row r="159" spans="8:9">
      <c r="H159">
        <v>314</v>
      </c>
      <c r="I159">
        <v>20</v>
      </c>
    </row>
    <row r="160" spans="8:9">
      <c r="H160">
        <v>316</v>
      </c>
      <c r="I160">
        <v>28</v>
      </c>
    </row>
    <row r="161" spans="8:9">
      <c r="H161">
        <v>318</v>
      </c>
      <c r="I161">
        <v>22</v>
      </c>
    </row>
    <row r="162" spans="8:9">
      <c r="H162">
        <v>320</v>
      </c>
      <c r="I162">
        <v>16</v>
      </c>
    </row>
    <row r="163" spans="8:9">
      <c r="H163">
        <v>322</v>
      </c>
      <c r="I163">
        <v>19</v>
      </c>
    </row>
    <row r="164" spans="8:9">
      <c r="H164">
        <v>324</v>
      </c>
      <c r="I164">
        <v>16</v>
      </c>
    </row>
    <row r="165" spans="8:9">
      <c r="H165">
        <v>326</v>
      </c>
      <c r="I165">
        <v>13</v>
      </c>
    </row>
    <row r="166" spans="8:9">
      <c r="H166">
        <v>328</v>
      </c>
      <c r="I166">
        <v>18</v>
      </c>
    </row>
    <row r="167" spans="8:9">
      <c r="H167">
        <v>330</v>
      </c>
      <c r="I167">
        <v>21</v>
      </c>
    </row>
    <row r="168" spans="8:9">
      <c r="H168">
        <v>332</v>
      </c>
      <c r="I168">
        <v>17</v>
      </c>
    </row>
    <row r="169" spans="8:9">
      <c r="H169">
        <v>334</v>
      </c>
      <c r="I169">
        <v>16</v>
      </c>
    </row>
    <row r="170" spans="8:9">
      <c r="H170">
        <v>336</v>
      </c>
      <c r="I170">
        <v>20</v>
      </c>
    </row>
    <row r="171" spans="8:9">
      <c r="H171">
        <v>338</v>
      </c>
      <c r="I171">
        <v>19</v>
      </c>
    </row>
    <row r="172" spans="8:9">
      <c r="H172">
        <v>340</v>
      </c>
      <c r="I172">
        <v>16</v>
      </c>
    </row>
    <row r="173" spans="8:9">
      <c r="H173">
        <v>342</v>
      </c>
      <c r="I173">
        <v>19</v>
      </c>
    </row>
    <row r="174" spans="8:9">
      <c r="H174">
        <v>344</v>
      </c>
      <c r="I174">
        <v>19</v>
      </c>
    </row>
    <row r="175" spans="8:9">
      <c r="H175">
        <v>346</v>
      </c>
      <c r="I175">
        <v>20</v>
      </c>
    </row>
    <row r="176" spans="8:9">
      <c r="H176">
        <v>348</v>
      </c>
      <c r="I176">
        <v>18</v>
      </c>
    </row>
    <row r="177" spans="8:9">
      <c r="H177">
        <v>350</v>
      </c>
      <c r="I177">
        <v>9</v>
      </c>
    </row>
    <row r="178" spans="8:9">
      <c r="H178">
        <v>352</v>
      </c>
      <c r="I178">
        <v>15</v>
      </c>
    </row>
    <row r="179" spans="8:9">
      <c r="H179">
        <v>354</v>
      </c>
      <c r="I179">
        <v>18</v>
      </c>
    </row>
    <row r="180" spans="8:9">
      <c r="H180">
        <v>356</v>
      </c>
      <c r="I180">
        <v>21</v>
      </c>
    </row>
    <row r="181" spans="8:9">
      <c r="H181">
        <v>358</v>
      </c>
      <c r="I181">
        <v>10</v>
      </c>
    </row>
    <row r="182" spans="8:9">
      <c r="H182">
        <v>360</v>
      </c>
      <c r="I182">
        <v>9</v>
      </c>
    </row>
    <row r="183" spans="8:9">
      <c r="H183">
        <v>362</v>
      </c>
      <c r="I183">
        <v>18</v>
      </c>
    </row>
    <row r="184" spans="8:9">
      <c r="H184">
        <v>364</v>
      </c>
      <c r="I184">
        <v>16</v>
      </c>
    </row>
    <row r="185" spans="8:9">
      <c r="H185">
        <v>366</v>
      </c>
      <c r="I185">
        <v>21</v>
      </c>
    </row>
    <row r="186" spans="8:9">
      <c r="H186">
        <v>368</v>
      </c>
      <c r="I186">
        <v>14</v>
      </c>
    </row>
    <row r="187" spans="8:9">
      <c r="H187">
        <v>370</v>
      </c>
      <c r="I187">
        <v>15</v>
      </c>
    </row>
    <row r="188" spans="8:9">
      <c r="H188">
        <v>372</v>
      </c>
      <c r="I188">
        <v>21</v>
      </c>
    </row>
    <row r="189" spans="8:9">
      <c r="H189">
        <v>374</v>
      </c>
      <c r="I189">
        <v>14</v>
      </c>
    </row>
    <row r="190" spans="8:9">
      <c r="H190">
        <v>376</v>
      </c>
      <c r="I190">
        <v>14</v>
      </c>
    </row>
    <row r="191" spans="8:9">
      <c r="H191">
        <v>378</v>
      </c>
      <c r="I191">
        <v>17</v>
      </c>
    </row>
    <row r="192" spans="8:9">
      <c r="H192">
        <v>380</v>
      </c>
      <c r="I192">
        <v>13</v>
      </c>
    </row>
    <row r="193" spans="8:9">
      <c r="H193">
        <v>382</v>
      </c>
      <c r="I193">
        <v>14</v>
      </c>
    </row>
    <row r="194" spans="8:9">
      <c r="H194">
        <v>384</v>
      </c>
      <c r="I194">
        <v>12</v>
      </c>
    </row>
    <row r="195" spans="8:9">
      <c r="H195">
        <v>386</v>
      </c>
      <c r="I195">
        <v>12</v>
      </c>
    </row>
    <row r="196" spans="8:9">
      <c r="H196">
        <v>388</v>
      </c>
      <c r="I196">
        <v>19</v>
      </c>
    </row>
    <row r="197" spans="8:9">
      <c r="H197">
        <v>390</v>
      </c>
      <c r="I197">
        <v>13</v>
      </c>
    </row>
    <row r="198" spans="8:9">
      <c r="H198">
        <v>392</v>
      </c>
      <c r="I198">
        <v>14</v>
      </c>
    </row>
    <row r="199" spans="8:9">
      <c r="H199">
        <v>394</v>
      </c>
      <c r="I199">
        <v>11</v>
      </c>
    </row>
    <row r="200" spans="8:9">
      <c r="H200">
        <v>396</v>
      </c>
      <c r="I200">
        <v>10</v>
      </c>
    </row>
    <row r="201" spans="8:9">
      <c r="H201">
        <v>398</v>
      </c>
      <c r="I201">
        <v>11</v>
      </c>
    </row>
    <row r="202" spans="8:9">
      <c r="H202">
        <v>400</v>
      </c>
      <c r="I202">
        <v>9</v>
      </c>
    </row>
    <row r="203" spans="8:9">
      <c r="H203">
        <v>402</v>
      </c>
      <c r="I203">
        <v>16</v>
      </c>
    </row>
    <row r="204" spans="8:9">
      <c r="H204">
        <v>404</v>
      </c>
      <c r="I204">
        <v>13</v>
      </c>
    </row>
    <row r="205" spans="8:9">
      <c r="H205">
        <v>406</v>
      </c>
      <c r="I205">
        <v>11</v>
      </c>
    </row>
    <row r="206" spans="8:9">
      <c r="H206">
        <v>408</v>
      </c>
      <c r="I206">
        <v>16</v>
      </c>
    </row>
    <row r="207" spans="8:9">
      <c r="H207">
        <v>410</v>
      </c>
      <c r="I207">
        <v>20</v>
      </c>
    </row>
    <row r="208" spans="8:9">
      <c r="H208">
        <v>412</v>
      </c>
      <c r="I208">
        <v>21</v>
      </c>
    </row>
    <row r="209" spans="8:9">
      <c r="H209">
        <v>414</v>
      </c>
      <c r="I209">
        <v>12</v>
      </c>
    </row>
    <row r="210" spans="8:9">
      <c r="H210">
        <v>416</v>
      </c>
      <c r="I210">
        <v>15</v>
      </c>
    </row>
    <row r="211" spans="8:9">
      <c r="H211">
        <v>418</v>
      </c>
      <c r="I211">
        <v>13</v>
      </c>
    </row>
    <row r="212" spans="8:9">
      <c r="H212">
        <v>420</v>
      </c>
      <c r="I212">
        <v>13</v>
      </c>
    </row>
    <row r="213" spans="8:9">
      <c r="H213">
        <v>422</v>
      </c>
      <c r="I213">
        <v>11</v>
      </c>
    </row>
    <row r="214" spans="8:9">
      <c r="H214">
        <v>424</v>
      </c>
      <c r="I214">
        <v>15</v>
      </c>
    </row>
    <row r="215" spans="8:9">
      <c r="H215">
        <v>426</v>
      </c>
      <c r="I215">
        <v>10</v>
      </c>
    </row>
    <row r="216" spans="8:9">
      <c r="H216">
        <v>428</v>
      </c>
      <c r="I216">
        <v>15</v>
      </c>
    </row>
    <row r="217" spans="8:9">
      <c r="H217">
        <v>430</v>
      </c>
      <c r="I217">
        <v>8</v>
      </c>
    </row>
    <row r="218" spans="8:9">
      <c r="H218">
        <v>432</v>
      </c>
      <c r="I218">
        <v>16</v>
      </c>
    </row>
    <row r="219" spans="8:9">
      <c r="H219">
        <v>434</v>
      </c>
      <c r="I219">
        <v>2</v>
      </c>
    </row>
    <row r="220" spans="8:9">
      <c r="H220">
        <v>436</v>
      </c>
      <c r="I220">
        <v>10</v>
      </c>
    </row>
    <row r="221" spans="8:9">
      <c r="H221">
        <v>438</v>
      </c>
      <c r="I221">
        <v>8</v>
      </c>
    </row>
    <row r="222" spans="8:9">
      <c r="H222">
        <v>440</v>
      </c>
      <c r="I222">
        <v>18</v>
      </c>
    </row>
    <row r="223" spans="8:9">
      <c r="H223">
        <v>442</v>
      </c>
      <c r="I223">
        <v>8</v>
      </c>
    </row>
    <row r="224" spans="8:9">
      <c r="H224">
        <v>444</v>
      </c>
      <c r="I224">
        <v>15</v>
      </c>
    </row>
    <row r="225" spans="8:9">
      <c r="H225">
        <v>446</v>
      </c>
      <c r="I225">
        <v>10</v>
      </c>
    </row>
    <row r="226" spans="8:9">
      <c r="H226">
        <v>448</v>
      </c>
      <c r="I226">
        <v>13</v>
      </c>
    </row>
    <row r="227" spans="8:9">
      <c r="H227">
        <v>450</v>
      </c>
      <c r="I227">
        <v>24</v>
      </c>
    </row>
    <row r="228" spans="8:9">
      <c r="H228">
        <v>452</v>
      </c>
      <c r="I228">
        <v>11</v>
      </c>
    </row>
    <row r="229" spans="8:9">
      <c r="H229">
        <v>454</v>
      </c>
      <c r="I229">
        <v>8</v>
      </c>
    </row>
    <row r="230" spans="8:9">
      <c r="H230">
        <v>456</v>
      </c>
      <c r="I230">
        <v>10</v>
      </c>
    </row>
    <row r="231" spans="8:9">
      <c r="H231">
        <v>458</v>
      </c>
      <c r="I231">
        <v>10</v>
      </c>
    </row>
    <row r="232" spans="8:9">
      <c r="H232">
        <v>460</v>
      </c>
      <c r="I232">
        <v>12</v>
      </c>
    </row>
    <row r="233" spans="8:9">
      <c r="H233">
        <v>462</v>
      </c>
      <c r="I233">
        <v>10</v>
      </c>
    </row>
    <row r="234" spans="8:9">
      <c r="H234">
        <v>464</v>
      </c>
      <c r="I234">
        <v>11</v>
      </c>
    </row>
    <row r="235" spans="8:9">
      <c r="H235">
        <v>466</v>
      </c>
      <c r="I235">
        <v>11</v>
      </c>
    </row>
    <row r="236" spans="8:9">
      <c r="H236">
        <v>468</v>
      </c>
      <c r="I236">
        <v>6</v>
      </c>
    </row>
    <row r="237" spans="8:9">
      <c r="H237">
        <v>470</v>
      </c>
      <c r="I237">
        <v>14</v>
      </c>
    </row>
    <row r="238" spans="8:9">
      <c r="H238">
        <v>472</v>
      </c>
      <c r="I238">
        <v>6</v>
      </c>
    </row>
    <row r="239" spans="8:9">
      <c r="H239">
        <v>474</v>
      </c>
      <c r="I239">
        <v>14</v>
      </c>
    </row>
    <row r="240" spans="8:9">
      <c r="H240">
        <v>476</v>
      </c>
      <c r="I240">
        <v>16</v>
      </c>
    </row>
    <row r="241" spans="8:9">
      <c r="H241">
        <v>478</v>
      </c>
      <c r="I241">
        <v>6</v>
      </c>
    </row>
    <row r="242" spans="8:9">
      <c r="H242">
        <v>480</v>
      </c>
      <c r="I242">
        <v>9</v>
      </c>
    </row>
    <row r="243" spans="8:9">
      <c r="H243">
        <v>482</v>
      </c>
      <c r="I243">
        <v>10</v>
      </c>
    </row>
    <row r="244" spans="8:9">
      <c r="H244">
        <v>484</v>
      </c>
      <c r="I244">
        <v>8</v>
      </c>
    </row>
    <row r="245" spans="8:9">
      <c r="H245">
        <v>486</v>
      </c>
      <c r="I245">
        <v>8</v>
      </c>
    </row>
    <row r="246" spans="8:9">
      <c r="H246">
        <v>488</v>
      </c>
      <c r="I246">
        <v>13</v>
      </c>
    </row>
    <row r="247" spans="8:9">
      <c r="H247">
        <v>490</v>
      </c>
      <c r="I247">
        <v>10</v>
      </c>
    </row>
    <row r="248" spans="8:9">
      <c r="H248">
        <v>492</v>
      </c>
      <c r="I248">
        <v>8</v>
      </c>
    </row>
    <row r="249" spans="8:9">
      <c r="H249">
        <v>494</v>
      </c>
      <c r="I249">
        <v>6</v>
      </c>
    </row>
    <row r="250" spans="8:9">
      <c r="H250">
        <v>496</v>
      </c>
      <c r="I250">
        <v>9</v>
      </c>
    </row>
    <row r="251" spans="8:9">
      <c r="H251">
        <v>498</v>
      </c>
      <c r="I251">
        <v>11</v>
      </c>
    </row>
    <row r="252" spans="8:9">
      <c r="H252">
        <v>500</v>
      </c>
      <c r="I252">
        <v>14</v>
      </c>
    </row>
    <row r="253" spans="8:9">
      <c r="H253">
        <v>502</v>
      </c>
      <c r="I253">
        <v>10</v>
      </c>
    </row>
    <row r="254" spans="8:9">
      <c r="H254">
        <v>504</v>
      </c>
      <c r="I254">
        <v>9</v>
      </c>
    </row>
    <row r="255" spans="8:9">
      <c r="H255">
        <v>506</v>
      </c>
      <c r="I255">
        <v>11</v>
      </c>
    </row>
    <row r="256" spans="8:9">
      <c r="H256">
        <v>508</v>
      </c>
      <c r="I256">
        <v>10</v>
      </c>
    </row>
    <row r="257" spans="8:9">
      <c r="H257">
        <v>510</v>
      </c>
      <c r="I257">
        <v>7</v>
      </c>
    </row>
    <row r="258" spans="8:9">
      <c r="H258">
        <v>512</v>
      </c>
      <c r="I258">
        <v>7</v>
      </c>
    </row>
    <row r="259" spans="8:9">
      <c r="H259">
        <v>514</v>
      </c>
      <c r="I259">
        <v>7</v>
      </c>
    </row>
    <row r="260" spans="8:9">
      <c r="H260">
        <v>516</v>
      </c>
      <c r="I260">
        <v>13</v>
      </c>
    </row>
    <row r="261" spans="8:9">
      <c r="H261">
        <v>518</v>
      </c>
      <c r="I261">
        <v>5</v>
      </c>
    </row>
    <row r="262" spans="8:9">
      <c r="H262">
        <v>520</v>
      </c>
      <c r="I262">
        <v>7</v>
      </c>
    </row>
    <row r="263" spans="8:9">
      <c r="H263">
        <v>522</v>
      </c>
      <c r="I263">
        <v>7</v>
      </c>
    </row>
    <row r="264" spans="8:9">
      <c r="H264">
        <v>524</v>
      </c>
      <c r="I264">
        <v>4</v>
      </c>
    </row>
    <row r="265" spans="8:9">
      <c r="H265">
        <v>526</v>
      </c>
      <c r="I265">
        <v>13</v>
      </c>
    </row>
    <row r="266" spans="8:9">
      <c r="H266">
        <v>528</v>
      </c>
      <c r="I266">
        <v>8</v>
      </c>
    </row>
    <row r="267" spans="8:9">
      <c r="H267">
        <v>530</v>
      </c>
      <c r="I267">
        <v>8</v>
      </c>
    </row>
    <row r="268" spans="8:9">
      <c r="H268">
        <v>532</v>
      </c>
      <c r="I268">
        <v>9</v>
      </c>
    </row>
    <row r="269" spans="8:9">
      <c r="H269">
        <v>534</v>
      </c>
      <c r="I269">
        <v>8</v>
      </c>
    </row>
    <row r="270" spans="8:9">
      <c r="H270">
        <v>536</v>
      </c>
      <c r="I270">
        <v>10</v>
      </c>
    </row>
    <row r="271" spans="8:9">
      <c r="H271">
        <v>538</v>
      </c>
      <c r="I271">
        <v>5</v>
      </c>
    </row>
    <row r="272" spans="8:9">
      <c r="H272">
        <v>540</v>
      </c>
      <c r="I272">
        <v>15</v>
      </c>
    </row>
    <row r="273" spans="8:9">
      <c r="H273">
        <v>542</v>
      </c>
      <c r="I273">
        <v>10</v>
      </c>
    </row>
    <row r="274" spans="8:9">
      <c r="H274">
        <v>544</v>
      </c>
      <c r="I274">
        <v>8</v>
      </c>
    </row>
    <row r="275" spans="8:9">
      <c r="H275">
        <v>546</v>
      </c>
      <c r="I275">
        <v>13</v>
      </c>
    </row>
    <row r="276" spans="8:9">
      <c r="H276">
        <v>548</v>
      </c>
      <c r="I276">
        <v>9</v>
      </c>
    </row>
    <row r="277" spans="8:9">
      <c r="H277">
        <v>550</v>
      </c>
      <c r="I277">
        <v>14</v>
      </c>
    </row>
    <row r="278" spans="8:9">
      <c r="H278">
        <v>552</v>
      </c>
      <c r="I278">
        <v>5</v>
      </c>
    </row>
    <row r="279" spans="8:9">
      <c r="H279">
        <v>554</v>
      </c>
      <c r="I279">
        <v>9</v>
      </c>
    </row>
    <row r="280" spans="8:9">
      <c r="H280">
        <v>556</v>
      </c>
      <c r="I280">
        <v>7</v>
      </c>
    </row>
    <row r="281" spans="8:9">
      <c r="H281">
        <v>558</v>
      </c>
      <c r="I281">
        <v>7</v>
      </c>
    </row>
    <row r="282" spans="8:9">
      <c r="H282">
        <v>560</v>
      </c>
      <c r="I282">
        <v>8</v>
      </c>
    </row>
    <row r="283" spans="8:9">
      <c r="H283">
        <v>562</v>
      </c>
      <c r="I283">
        <v>4</v>
      </c>
    </row>
    <row r="284" spans="8:9">
      <c r="H284">
        <v>564</v>
      </c>
      <c r="I284">
        <v>11</v>
      </c>
    </row>
    <row r="285" spans="8:9">
      <c r="H285">
        <v>566</v>
      </c>
      <c r="I285">
        <v>11</v>
      </c>
    </row>
    <row r="286" spans="8:9">
      <c r="H286">
        <v>568</v>
      </c>
      <c r="I286">
        <v>9</v>
      </c>
    </row>
    <row r="287" spans="8:9">
      <c r="H287">
        <v>570</v>
      </c>
      <c r="I287">
        <v>7</v>
      </c>
    </row>
    <row r="288" spans="8:9">
      <c r="H288">
        <v>572</v>
      </c>
      <c r="I288">
        <v>4</v>
      </c>
    </row>
    <row r="289" spans="8:9">
      <c r="H289">
        <v>574</v>
      </c>
      <c r="I289">
        <v>8</v>
      </c>
    </row>
    <row r="290" spans="8:9">
      <c r="H290">
        <v>576</v>
      </c>
      <c r="I290">
        <v>6</v>
      </c>
    </row>
    <row r="291" spans="8:9">
      <c r="H291">
        <v>578</v>
      </c>
      <c r="I291">
        <v>8</v>
      </c>
    </row>
    <row r="292" spans="8:9">
      <c r="H292">
        <v>580</v>
      </c>
      <c r="I292">
        <v>11</v>
      </c>
    </row>
    <row r="293" spans="8:9">
      <c r="H293">
        <v>582</v>
      </c>
      <c r="I293">
        <v>13</v>
      </c>
    </row>
    <row r="294" spans="8:9">
      <c r="H294">
        <v>584</v>
      </c>
      <c r="I294">
        <v>7</v>
      </c>
    </row>
    <row r="295" spans="8:9">
      <c r="H295">
        <v>586</v>
      </c>
      <c r="I295">
        <v>6</v>
      </c>
    </row>
    <row r="296" spans="8:9">
      <c r="H296">
        <v>588</v>
      </c>
      <c r="I296">
        <v>5</v>
      </c>
    </row>
    <row r="297" spans="8:9">
      <c r="H297">
        <v>590</v>
      </c>
      <c r="I297">
        <v>13</v>
      </c>
    </row>
    <row r="298" spans="8:9">
      <c r="H298">
        <v>592</v>
      </c>
      <c r="I298">
        <v>5</v>
      </c>
    </row>
    <row r="299" spans="8:9">
      <c r="H299">
        <v>594</v>
      </c>
      <c r="I299">
        <v>6</v>
      </c>
    </row>
    <row r="300" spans="8:9">
      <c r="H300">
        <v>596</v>
      </c>
      <c r="I300">
        <v>8</v>
      </c>
    </row>
    <row r="301" spans="8:9">
      <c r="H301">
        <v>598</v>
      </c>
      <c r="I301">
        <v>9</v>
      </c>
    </row>
    <row r="302" spans="8:9">
      <c r="H302">
        <v>600</v>
      </c>
      <c r="I302">
        <v>7</v>
      </c>
    </row>
    <row r="303" spans="8:9">
      <c r="H303">
        <v>602</v>
      </c>
      <c r="I303">
        <v>9</v>
      </c>
    </row>
    <row r="304" spans="8:9">
      <c r="H304">
        <v>604</v>
      </c>
      <c r="I304">
        <v>7</v>
      </c>
    </row>
    <row r="305" spans="8:9">
      <c r="H305">
        <v>606</v>
      </c>
      <c r="I305">
        <v>7</v>
      </c>
    </row>
    <row r="306" spans="8:9">
      <c r="H306">
        <v>608</v>
      </c>
      <c r="I306">
        <v>9</v>
      </c>
    </row>
    <row r="307" spans="8:9">
      <c r="H307">
        <v>610</v>
      </c>
      <c r="I307">
        <v>5</v>
      </c>
    </row>
    <row r="308" spans="8:9">
      <c r="H308">
        <v>612</v>
      </c>
      <c r="I308">
        <v>4</v>
      </c>
    </row>
    <row r="309" spans="8:9">
      <c r="H309">
        <v>614</v>
      </c>
      <c r="I309">
        <v>8</v>
      </c>
    </row>
    <row r="310" spans="8:9">
      <c r="H310">
        <v>616</v>
      </c>
      <c r="I310">
        <v>5</v>
      </c>
    </row>
    <row r="311" spans="8:9">
      <c r="H311">
        <v>618</v>
      </c>
      <c r="I311">
        <v>9</v>
      </c>
    </row>
    <row r="312" spans="8:9">
      <c r="H312">
        <v>620</v>
      </c>
      <c r="I312">
        <v>6</v>
      </c>
    </row>
    <row r="313" spans="8:9">
      <c r="H313">
        <v>622</v>
      </c>
      <c r="I313">
        <v>6</v>
      </c>
    </row>
    <row r="314" spans="8:9">
      <c r="H314">
        <v>624</v>
      </c>
      <c r="I314">
        <v>4</v>
      </c>
    </row>
    <row r="315" spans="8:9">
      <c r="H315">
        <v>626</v>
      </c>
      <c r="I315">
        <v>7</v>
      </c>
    </row>
    <row r="316" spans="8:9">
      <c r="H316">
        <v>628</v>
      </c>
      <c r="I316">
        <v>5</v>
      </c>
    </row>
    <row r="317" spans="8:9">
      <c r="H317">
        <v>630</v>
      </c>
      <c r="I317">
        <v>10</v>
      </c>
    </row>
    <row r="318" spans="8:9">
      <c r="H318">
        <v>632</v>
      </c>
      <c r="I318">
        <v>8</v>
      </c>
    </row>
    <row r="319" spans="8:9">
      <c r="H319">
        <v>634</v>
      </c>
      <c r="I319">
        <v>7</v>
      </c>
    </row>
    <row r="320" spans="8:9">
      <c r="H320">
        <v>636</v>
      </c>
      <c r="I320">
        <v>8</v>
      </c>
    </row>
    <row r="321" spans="8:9">
      <c r="H321">
        <v>638</v>
      </c>
      <c r="I321">
        <v>4</v>
      </c>
    </row>
    <row r="322" spans="8:9">
      <c r="H322">
        <v>640</v>
      </c>
      <c r="I322">
        <v>13</v>
      </c>
    </row>
    <row r="323" spans="8:9">
      <c r="H323">
        <v>642</v>
      </c>
      <c r="I323">
        <v>4</v>
      </c>
    </row>
    <row r="324" spans="8:9">
      <c r="H324">
        <v>644</v>
      </c>
      <c r="I324">
        <v>6</v>
      </c>
    </row>
    <row r="325" spans="8:9">
      <c r="H325">
        <v>646</v>
      </c>
      <c r="I325">
        <v>10</v>
      </c>
    </row>
    <row r="326" spans="8:9">
      <c r="H326">
        <v>648</v>
      </c>
      <c r="I326">
        <v>6</v>
      </c>
    </row>
    <row r="327" spans="8:9">
      <c r="H327">
        <v>650</v>
      </c>
      <c r="I327">
        <v>4</v>
      </c>
    </row>
    <row r="328" spans="8:9">
      <c r="H328">
        <v>652</v>
      </c>
      <c r="I328">
        <v>3</v>
      </c>
    </row>
    <row r="329" spans="8:9">
      <c r="H329">
        <v>654</v>
      </c>
      <c r="I329">
        <v>9</v>
      </c>
    </row>
    <row r="330" spans="8:9">
      <c r="H330">
        <v>656</v>
      </c>
      <c r="I330">
        <v>5</v>
      </c>
    </row>
    <row r="331" spans="8:9">
      <c r="H331">
        <v>658</v>
      </c>
      <c r="I331">
        <v>6</v>
      </c>
    </row>
    <row r="332" spans="8:9">
      <c r="H332">
        <v>660</v>
      </c>
      <c r="I332">
        <v>4</v>
      </c>
    </row>
    <row r="333" spans="8:9">
      <c r="H333">
        <v>662</v>
      </c>
      <c r="I333">
        <v>7</v>
      </c>
    </row>
    <row r="334" spans="8:9">
      <c r="H334">
        <v>664</v>
      </c>
      <c r="I334">
        <v>4</v>
      </c>
    </row>
    <row r="335" spans="8:9">
      <c r="H335">
        <v>666</v>
      </c>
      <c r="I335">
        <v>7</v>
      </c>
    </row>
    <row r="336" spans="8:9">
      <c r="H336">
        <v>668</v>
      </c>
      <c r="I336">
        <v>5</v>
      </c>
    </row>
    <row r="337" spans="8:9">
      <c r="H337">
        <v>670</v>
      </c>
      <c r="I337">
        <v>8</v>
      </c>
    </row>
    <row r="338" spans="8:9">
      <c r="H338">
        <v>672</v>
      </c>
      <c r="I338">
        <v>9</v>
      </c>
    </row>
    <row r="339" spans="8:9">
      <c r="H339">
        <v>674</v>
      </c>
      <c r="I339">
        <v>4</v>
      </c>
    </row>
    <row r="340" spans="8:9">
      <c r="H340">
        <v>676</v>
      </c>
      <c r="I340">
        <v>8</v>
      </c>
    </row>
    <row r="341" spans="8:9">
      <c r="H341">
        <v>678</v>
      </c>
      <c r="I341">
        <v>3</v>
      </c>
    </row>
    <row r="342" spans="8:9">
      <c r="H342">
        <v>680</v>
      </c>
      <c r="I342">
        <v>9</v>
      </c>
    </row>
    <row r="343" spans="8:9">
      <c r="H343">
        <v>682</v>
      </c>
      <c r="I343">
        <v>8</v>
      </c>
    </row>
    <row r="344" spans="8:9">
      <c r="H344">
        <v>684</v>
      </c>
      <c r="I344">
        <v>3</v>
      </c>
    </row>
    <row r="345" spans="8:9">
      <c r="H345">
        <v>686</v>
      </c>
      <c r="I345">
        <v>5</v>
      </c>
    </row>
    <row r="346" spans="8:9">
      <c r="H346">
        <v>688</v>
      </c>
      <c r="I346">
        <v>3</v>
      </c>
    </row>
    <row r="347" spans="8:9">
      <c r="H347">
        <v>690</v>
      </c>
      <c r="I347">
        <v>5</v>
      </c>
    </row>
    <row r="348" spans="8:9">
      <c r="H348">
        <v>692</v>
      </c>
      <c r="I348">
        <v>5</v>
      </c>
    </row>
    <row r="349" spans="8:9">
      <c r="H349">
        <v>694</v>
      </c>
      <c r="I349">
        <v>9</v>
      </c>
    </row>
    <row r="350" spans="8:9">
      <c r="H350">
        <v>696</v>
      </c>
      <c r="I350">
        <v>7</v>
      </c>
    </row>
    <row r="351" spans="8:9">
      <c r="H351">
        <v>698</v>
      </c>
      <c r="I351">
        <v>13</v>
      </c>
    </row>
    <row r="352" spans="8:9">
      <c r="H352">
        <v>700</v>
      </c>
      <c r="I352">
        <v>10</v>
      </c>
    </row>
    <row r="353" spans="8:9">
      <c r="H353">
        <v>702</v>
      </c>
      <c r="I353">
        <v>10</v>
      </c>
    </row>
    <row r="354" spans="8:9">
      <c r="H354">
        <v>704</v>
      </c>
      <c r="I354">
        <v>12</v>
      </c>
    </row>
    <row r="355" spans="8:9">
      <c r="H355">
        <v>706</v>
      </c>
      <c r="I355">
        <v>7</v>
      </c>
    </row>
    <row r="356" spans="8:9">
      <c r="H356">
        <v>708</v>
      </c>
      <c r="I356">
        <v>10</v>
      </c>
    </row>
    <row r="357" spans="8:9">
      <c r="H357">
        <v>710</v>
      </c>
      <c r="I357">
        <v>4</v>
      </c>
    </row>
    <row r="358" spans="8:9">
      <c r="H358">
        <v>712</v>
      </c>
      <c r="I358">
        <v>4</v>
      </c>
    </row>
    <row r="359" spans="8:9">
      <c r="H359">
        <v>714</v>
      </c>
      <c r="I359">
        <v>9</v>
      </c>
    </row>
    <row r="360" spans="8:9">
      <c r="H360">
        <v>716</v>
      </c>
      <c r="I360">
        <v>2</v>
      </c>
    </row>
    <row r="361" spans="8:9">
      <c r="H361">
        <v>718</v>
      </c>
      <c r="I361">
        <v>1</v>
      </c>
    </row>
    <row r="362" spans="8:9">
      <c r="H362">
        <v>720</v>
      </c>
      <c r="I362">
        <v>9</v>
      </c>
    </row>
    <row r="363" spans="8:9">
      <c r="H363">
        <v>722</v>
      </c>
      <c r="I363">
        <v>7</v>
      </c>
    </row>
    <row r="364" spans="8:9">
      <c r="H364">
        <v>724</v>
      </c>
      <c r="I364">
        <v>3</v>
      </c>
    </row>
    <row r="365" spans="8:9">
      <c r="H365">
        <v>726</v>
      </c>
      <c r="I365">
        <v>8</v>
      </c>
    </row>
    <row r="366" spans="8:9">
      <c r="H366">
        <v>728</v>
      </c>
      <c r="I366">
        <v>6</v>
      </c>
    </row>
    <row r="367" spans="8:9">
      <c r="H367">
        <v>730</v>
      </c>
      <c r="I367">
        <v>10</v>
      </c>
    </row>
    <row r="368" spans="8:9">
      <c r="H368">
        <v>732</v>
      </c>
      <c r="I368">
        <v>7</v>
      </c>
    </row>
    <row r="369" spans="8:9">
      <c r="H369">
        <v>734</v>
      </c>
      <c r="I369">
        <v>5</v>
      </c>
    </row>
    <row r="370" spans="8:9">
      <c r="H370">
        <v>736</v>
      </c>
      <c r="I370">
        <v>4</v>
      </c>
    </row>
    <row r="371" spans="8:9">
      <c r="H371">
        <v>738</v>
      </c>
      <c r="I371">
        <v>9</v>
      </c>
    </row>
    <row r="372" spans="8:9">
      <c r="H372">
        <v>740</v>
      </c>
      <c r="I372">
        <v>4</v>
      </c>
    </row>
    <row r="373" spans="8:9">
      <c r="H373">
        <v>742</v>
      </c>
      <c r="I373">
        <v>7</v>
      </c>
    </row>
    <row r="374" spans="8:9">
      <c r="H374">
        <v>744</v>
      </c>
      <c r="I374">
        <v>6</v>
      </c>
    </row>
    <row r="375" spans="8:9">
      <c r="H375">
        <v>746</v>
      </c>
      <c r="I375">
        <v>9</v>
      </c>
    </row>
    <row r="376" spans="8:9">
      <c r="H376">
        <v>748</v>
      </c>
      <c r="I376">
        <v>9</v>
      </c>
    </row>
    <row r="377" spans="8:9">
      <c r="H377">
        <v>750</v>
      </c>
      <c r="I377">
        <v>1</v>
      </c>
    </row>
    <row r="378" spans="8:9">
      <c r="H378">
        <v>752</v>
      </c>
      <c r="I378">
        <v>5</v>
      </c>
    </row>
    <row r="379" spans="8:9">
      <c r="H379">
        <v>754</v>
      </c>
      <c r="I379">
        <v>5</v>
      </c>
    </row>
    <row r="380" spans="8:9">
      <c r="H380">
        <v>756</v>
      </c>
      <c r="I380">
        <v>5</v>
      </c>
    </row>
    <row r="381" spans="8:9">
      <c r="H381">
        <v>758</v>
      </c>
      <c r="I381">
        <v>4</v>
      </c>
    </row>
    <row r="382" spans="8:9">
      <c r="H382">
        <v>760</v>
      </c>
      <c r="I382">
        <v>7</v>
      </c>
    </row>
    <row r="383" spans="8:9">
      <c r="H383">
        <v>762</v>
      </c>
      <c r="I383">
        <v>4</v>
      </c>
    </row>
    <row r="384" spans="8:9">
      <c r="H384">
        <v>764</v>
      </c>
      <c r="I384">
        <v>2</v>
      </c>
    </row>
    <row r="385" spans="8:9">
      <c r="H385">
        <v>766</v>
      </c>
      <c r="I385">
        <v>8</v>
      </c>
    </row>
    <row r="386" spans="8:9">
      <c r="H386">
        <v>768</v>
      </c>
      <c r="I386">
        <v>4</v>
      </c>
    </row>
    <row r="387" spans="8:9">
      <c r="H387">
        <v>770</v>
      </c>
      <c r="I387">
        <v>6</v>
      </c>
    </row>
    <row r="388" spans="8:9">
      <c r="H388">
        <v>772</v>
      </c>
      <c r="I388">
        <v>4</v>
      </c>
    </row>
    <row r="389" spans="8:9">
      <c r="H389">
        <v>774</v>
      </c>
      <c r="I389">
        <v>7</v>
      </c>
    </row>
    <row r="390" spans="8:9">
      <c r="H390">
        <v>776</v>
      </c>
      <c r="I390">
        <v>7</v>
      </c>
    </row>
    <row r="391" spans="8:9">
      <c r="H391">
        <v>778</v>
      </c>
      <c r="I391">
        <v>2</v>
      </c>
    </row>
    <row r="392" spans="8:9">
      <c r="H392">
        <v>780</v>
      </c>
      <c r="I392">
        <v>1</v>
      </c>
    </row>
    <row r="393" spans="8:9">
      <c r="H393">
        <v>782</v>
      </c>
      <c r="I393">
        <v>2</v>
      </c>
    </row>
    <row r="394" spans="8:9">
      <c r="H394">
        <v>784</v>
      </c>
      <c r="I394">
        <v>5</v>
      </c>
    </row>
    <row r="395" spans="8:9">
      <c r="H395">
        <v>786</v>
      </c>
      <c r="I395">
        <v>6</v>
      </c>
    </row>
    <row r="396" spans="8:9">
      <c r="H396">
        <v>788</v>
      </c>
      <c r="I396">
        <v>5</v>
      </c>
    </row>
    <row r="397" spans="8:9">
      <c r="H397">
        <v>790</v>
      </c>
      <c r="I397">
        <v>7</v>
      </c>
    </row>
    <row r="398" spans="8:9">
      <c r="H398">
        <v>792</v>
      </c>
      <c r="I398">
        <v>4</v>
      </c>
    </row>
    <row r="399" spans="8:9">
      <c r="H399">
        <v>794</v>
      </c>
      <c r="I399">
        <v>5</v>
      </c>
    </row>
    <row r="400" spans="8:9">
      <c r="H400">
        <v>796</v>
      </c>
      <c r="I400">
        <v>2</v>
      </c>
    </row>
    <row r="401" spans="8:9">
      <c r="H401">
        <v>798</v>
      </c>
      <c r="I401">
        <v>7</v>
      </c>
    </row>
    <row r="402" spans="8:9">
      <c r="H402">
        <v>800</v>
      </c>
      <c r="I402">
        <v>4</v>
      </c>
    </row>
    <row r="403" spans="8:9">
      <c r="H403">
        <v>802</v>
      </c>
      <c r="I403">
        <v>1</v>
      </c>
    </row>
    <row r="404" spans="8:9">
      <c r="H404">
        <v>804</v>
      </c>
      <c r="I404">
        <v>5</v>
      </c>
    </row>
    <row r="405" spans="8:9">
      <c r="H405">
        <v>806</v>
      </c>
      <c r="I405">
        <v>6</v>
      </c>
    </row>
    <row r="406" spans="8:9">
      <c r="H406">
        <v>808</v>
      </c>
      <c r="I406">
        <v>3</v>
      </c>
    </row>
    <row r="407" spans="8:9">
      <c r="H407">
        <v>810</v>
      </c>
      <c r="I407">
        <v>10</v>
      </c>
    </row>
    <row r="408" spans="8:9">
      <c r="H408">
        <v>812</v>
      </c>
      <c r="I408">
        <v>8</v>
      </c>
    </row>
    <row r="409" spans="8:9">
      <c r="H409">
        <v>814</v>
      </c>
      <c r="I409">
        <v>3</v>
      </c>
    </row>
    <row r="410" spans="8:9">
      <c r="H410">
        <v>816</v>
      </c>
      <c r="I410">
        <v>8</v>
      </c>
    </row>
    <row r="411" spans="8:9">
      <c r="H411">
        <v>818</v>
      </c>
      <c r="I411">
        <v>2</v>
      </c>
    </row>
    <row r="412" spans="8:9">
      <c r="H412">
        <v>820</v>
      </c>
      <c r="I412">
        <v>3</v>
      </c>
    </row>
    <row r="413" spans="8:9">
      <c r="H413">
        <v>822</v>
      </c>
      <c r="I413">
        <v>4</v>
      </c>
    </row>
    <row r="414" spans="8:9">
      <c r="H414">
        <v>824</v>
      </c>
      <c r="I414">
        <v>4</v>
      </c>
    </row>
    <row r="415" spans="8:9">
      <c r="H415">
        <v>826</v>
      </c>
      <c r="I415">
        <v>6</v>
      </c>
    </row>
    <row r="416" spans="8:9">
      <c r="H416">
        <v>828</v>
      </c>
      <c r="I416">
        <v>5</v>
      </c>
    </row>
    <row r="417" spans="8:9">
      <c r="H417">
        <v>830</v>
      </c>
      <c r="I417">
        <v>5</v>
      </c>
    </row>
    <row r="418" spans="8:9">
      <c r="H418">
        <v>832</v>
      </c>
      <c r="I418">
        <v>4</v>
      </c>
    </row>
    <row r="419" spans="8:9">
      <c r="H419">
        <v>834</v>
      </c>
      <c r="I419">
        <v>5</v>
      </c>
    </row>
    <row r="420" spans="8:9">
      <c r="H420">
        <v>836</v>
      </c>
      <c r="I420">
        <v>2</v>
      </c>
    </row>
    <row r="421" spans="8:9">
      <c r="H421">
        <v>838</v>
      </c>
    </row>
    <row r="422" spans="8:9">
      <c r="H422">
        <v>840</v>
      </c>
      <c r="I422">
        <v>4</v>
      </c>
    </row>
    <row r="423" spans="8:9">
      <c r="H423">
        <v>842</v>
      </c>
      <c r="I423">
        <v>3</v>
      </c>
    </row>
    <row r="424" spans="8:9">
      <c r="H424">
        <v>844</v>
      </c>
    </row>
    <row r="425" spans="8:9">
      <c r="H425">
        <v>846</v>
      </c>
      <c r="I425">
        <v>11</v>
      </c>
    </row>
    <row r="426" spans="8:9">
      <c r="H426">
        <v>848</v>
      </c>
      <c r="I426">
        <v>7</v>
      </c>
    </row>
    <row r="427" spans="8:9">
      <c r="H427">
        <v>850</v>
      </c>
      <c r="I427">
        <v>2</v>
      </c>
    </row>
    <row r="428" spans="8:9">
      <c r="H428">
        <v>852</v>
      </c>
      <c r="I428">
        <v>11</v>
      </c>
    </row>
    <row r="429" spans="8:9">
      <c r="H429">
        <v>854</v>
      </c>
      <c r="I429">
        <v>7</v>
      </c>
    </row>
    <row r="430" spans="8:9">
      <c r="H430">
        <v>856</v>
      </c>
      <c r="I430">
        <v>7</v>
      </c>
    </row>
    <row r="431" spans="8:9">
      <c r="H431">
        <v>858</v>
      </c>
      <c r="I431">
        <v>4</v>
      </c>
    </row>
    <row r="432" spans="8:9">
      <c r="H432">
        <v>860</v>
      </c>
      <c r="I432">
        <v>4</v>
      </c>
    </row>
    <row r="433" spans="8:9">
      <c r="H433">
        <v>862</v>
      </c>
      <c r="I433">
        <v>4</v>
      </c>
    </row>
    <row r="434" spans="8:9">
      <c r="H434">
        <v>864</v>
      </c>
      <c r="I434">
        <v>5</v>
      </c>
    </row>
    <row r="435" spans="8:9">
      <c r="H435">
        <v>866</v>
      </c>
      <c r="I435">
        <v>2</v>
      </c>
    </row>
    <row r="436" spans="8:9">
      <c r="H436">
        <v>868</v>
      </c>
      <c r="I436">
        <v>1</v>
      </c>
    </row>
    <row r="437" spans="8:9">
      <c r="H437">
        <v>870</v>
      </c>
      <c r="I437">
        <v>4</v>
      </c>
    </row>
    <row r="438" spans="8:9">
      <c r="H438">
        <v>872</v>
      </c>
      <c r="I438">
        <v>3</v>
      </c>
    </row>
    <row r="439" spans="8:9">
      <c r="H439">
        <v>874</v>
      </c>
      <c r="I439">
        <v>3</v>
      </c>
    </row>
    <row r="440" spans="8:9">
      <c r="H440">
        <v>876</v>
      </c>
      <c r="I440">
        <v>5</v>
      </c>
    </row>
    <row r="441" spans="8:9">
      <c r="H441">
        <v>878</v>
      </c>
      <c r="I441">
        <v>3</v>
      </c>
    </row>
    <row r="442" spans="8:9">
      <c r="H442">
        <v>880</v>
      </c>
      <c r="I442">
        <v>5</v>
      </c>
    </row>
    <row r="443" spans="8:9">
      <c r="H443">
        <v>882</v>
      </c>
      <c r="I443">
        <v>6</v>
      </c>
    </row>
    <row r="444" spans="8:9">
      <c r="H444">
        <v>884</v>
      </c>
      <c r="I444">
        <v>4</v>
      </c>
    </row>
    <row r="445" spans="8:9">
      <c r="H445">
        <v>886</v>
      </c>
      <c r="I445">
        <v>2</v>
      </c>
    </row>
    <row r="446" spans="8:9">
      <c r="H446">
        <v>888</v>
      </c>
      <c r="I446">
        <v>6</v>
      </c>
    </row>
    <row r="447" spans="8:9">
      <c r="H447">
        <v>890</v>
      </c>
      <c r="I447">
        <v>6</v>
      </c>
    </row>
    <row r="448" spans="8:9">
      <c r="H448">
        <v>892</v>
      </c>
      <c r="I448">
        <v>5</v>
      </c>
    </row>
    <row r="449" spans="8:9">
      <c r="H449">
        <v>894</v>
      </c>
      <c r="I449">
        <v>10</v>
      </c>
    </row>
    <row r="450" spans="8:9">
      <c r="H450">
        <v>896</v>
      </c>
      <c r="I450">
        <v>1</v>
      </c>
    </row>
    <row r="451" spans="8:9">
      <c r="H451">
        <v>898</v>
      </c>
      <c r="I451">
        <v>4</v>
      </c>
    </row>
    <row r="452" spans="8:9">
      <c r="H452">
        <v>900</v>
      </c>
      <c r="I452">
        <v>3</v>
      </c>
    </row>
    <row r="453" spans="8:9">
      <c r="H453">
        <v>902</v>
      </c>
      <c r="I453">
        <v>7</v>
      </c>
    </row>
    <row r="454" spans="8:9">
      <c r="H454">
        <v>904</v>
      </c>
      <c r="I454">
        <v>7</v>
      </c>
    </row>
    <row r="455" spans="8:9">
      <c r="H455">
        <v>906</v>
      </c>
      <c r="I455">
        <v>6</v>
      </c>
    </row>
    <row r="456" spans="8:9">
      <c r="H456">
        <v>908</v>
      </c>
      <c r="I456">
        <v>4</v>
      </c>
    </row>
    <row r="457" spans="8:9">
      <c r="H457">
        <v>910</v>
      </c>
      <c r="I457">
        <v>4</v>
      </c>
    </row>
    <row r="458" spans="8:9">
      <c r="H458">
        <v>912</v>
      </c>
      <c r="I458">
        <v>4</v>
      </c>
    </row>
    <row r="459" spans="8:9">
      <c r="H459">
        <v>914</v>
      </c>
      <c r="I459">
        <v>4</v>
      </c>
    </row>
    <row r="460" spans="8:9">
      <c r="H460">
        <v>916</v>
      </c>
      <c r="I460">
        <v>8</v>
      </c>
    </row>
    <row r="461" spans="8:9">
      <c r="H461">
        <v>918</v>
      </c>
      <c r="I461">
        <v>8</v>
      </c>
    </row>
    <row r="462" spans="8:9">
      <c r="H462">
        <v>920</v>
      </c>
      <c r="I462">
        <v>3</v>
      </c>
    </row>
    <row r="463" spans="8:9">
      <c r="H463">
        <v>922</v>
      </c>
      <c r="I463">
        <v>12</v>
      </c>
    </row>
    <row r="464" spans="8:9">
      <c r="H464">
        <v>924</v>
      </c>
      <c r="I464">
        <v>5</v>
      </c>
    </row>
    <row r="465" spans="8:9">
      <c r="H465">
        <v>926</v>
      </c>
      <c r="I465">
        <v>4</v>
      </c>
    </row>
    <row r="466" spans="8:9">
      <c r="H466">
        <v>928</v>
      </c>
      <c r="I466">
        <v>6</v>
      </c>
    </row>
    <row r="467" spans="8:9">
      <c r="H467">
        <v>930</v>
      </c>
      <c r="I467">
        <v>7</v>
      </c>
    </row>
    <row r="468" spans="8:9">
      <c r="H468">
        <v>932</v>
      </c>
      <c r="I468">
        <v>8</v>
      </c>
    </row>
    <row r="469" spans="8:9">
      <c r="H469">
        <v>934</v>
      </c>
    </row>
    <row r="470" spans="8:9">
      <c r="H470">
        <v>936</v>
      </c>
      <c r="I470">
        <v>6</v>
      </c>
    </row>
    <row r="471" spans="8:9">
      <c r="H471">
        <v>938</v>
      </c>
      <c r="I471">
        <v>7</v>
      </c>
    </row>
    <row r="472" spans="8:9">
      <c r="H472">
        <v>940</v>
      </c>
      <c r="I472">
        <v>8</v>
      </c>
    </row>
    <row r="473" spans="8:9">
      <c r="H473">
        <v>942</v>
      </c>
      <c r="I473">
        <v>2</v>
      </c>
    </row>
    <row r="474" spans="8:9">
      <c r="H474">
        <v>944</v>
      </c>
      <c r="I474">
        <v>5</v>
      </c>
    </row>
    <row r="475" spans="8:9">
      <c r="H475">
        <v>946</v>
      </c>
      <c r="I475">
        <v>3</v>
      </c>
    </row>
    <row r="476" spans="8:9">
      <c r="H476">
        <v>948</v>
      </c>
      <c r="I476">
        <v>4</v>
      </c>
    </row>
    <row r="477" spans="8:9">
      <c r="H477">
        <v>950</v>
      </c>
      <c r="I477">
        <v>4</v>
      </c>
    </row>
    <row r="478" spans="8:9">
      <c r="H478">
        <v>952</v>
      </c>
      <c r="I478">
        <v>2</v>
      </c>
    </row>
    <row r="479" spans="8:9">
      <c r="H479">
        <v>954</v>
      </c>
      <c r="I479">
        <v>6</v>
      </c>
    </row>
    <row r="480" spans="8:9">
      <c r="H480">
        <v>956</v>
      </c>
      <c r="I480">
        <v>4</v>
      </c>
    </row>
    <row r="481" spans="8:9">
      <c r="H481">
        <v>958</v>
      </c>
      <c r="I481">
        <v>5</v>
      </c>
    </row>
    <row r="482" spans="8:9">
      <c r="H482">
        <v>960</v>
      </c>
      <c r="I482">
        <v>4</v>
      </c>
    </row>
    <row r="483" spans="8:9">
      <c r="H483">
        <v>962</v>
      </c>
      <c r="I483">
        <v>5</v>
      </c>
    </row>
    <row r="484" spans="8:9">
      <c r="H484">
        <v>964</v>
      </c>
      <c r="I484">
        <v>4</v>
      </c>
    </row>
    <row r="485" spans="8:9">
      <c r="H485">
        <v>966</v>
      </c>
      <c r="I485">
        <v>3</v>
      </c>
    </row>
    <row r="486" spans="8:9">
      <c r="H486">
        <v>968</v>
      </c>
      <c r="I486">
        <v>3</v>
      </c>
    </row>
    <row r="487" spans="8:9">
      <c r="H487">
        <v>970</v>
      </c>
      <c r="I487">
        <v>6</v>
      </c>
    </row>
    <row r="488" spans="8:9">
      <c r="H488">
        <v>972</v>
      </c>
      <c r="I488">
        <v>9</v>
      </c>
    </row>
    <row r="489" spans="8:9">
      <c r="H489">
        <v>974</v>
      </c>
      <c r="I489">
        <v>5</v>
      </c>
    </row>
    <row r="490" spans="8:9">
      <c r="H490">
        <v>976</v>
      </c>
      <c r="I490">
        <v>4</v>
      </c>
    </row>
    <row r="491" spans="8:9">
      <c r="H491">
        <v>978</v>
      </c>
      <c r="I491">
        <v>4</v>
      </c>
    </row>
    <row r="492" spans="8:9">
      <c r="H492">
        <v>980</v>
      </c>
      <c r="I492">
        <v>3</v>
      </c>
    </row>
    <row r="493" spans="8:9">
      <c r="H493">
        <v>982</v>
      </c>
      <c r="I493">
        <v>5</v>
      </c>
    </row>
    <row r="494" spans="8:9">
      <c r="H494">
        <v>984</v>
      </c>
      <c r="I494">
        <v>3</v>
      </c>
    </row>
    <row r="495" spans="8:9">
      <c r="H495">
        <v>986</v>
      </c>
      <c r="I495">
        <v>3</v>
      </c>
    </row>
    <row r="496" spans="8:9">
      <c r="H496">
        <v>988</v>
      </c>
      <c r="I496">
        <v>8</v>
      </c>
    </row>
    <row r="497" spans="8:9">
      <c r="H497">
        <v>990</v>
      </c>
      <c r="I497">
        <v>6</v>
      </c>
    </row>
    <row r="498" spans="8:9">
      <c r="H498">
        <v>992</v>
      </c>
      <c r="I498">
        <v>3</v>
      </c>
    </row>
    <row r="499" spans="8:9">
      <c r="H499">
        <v>994</v>
      </c>
    </row>
    <row r="500" spans="8:9">
      <c r="H500">
        <v>996</v>
      </c>
      <c r="I500">
        <v>3</v>
      </c>
    </row>
    <row r="501" spans="8:9">
      <c r="H501">
        <v>998</v>
      </c>
      <c r="I501">
        <v>2</v>
      </c>
    </row>
    <row r="502" spans="8:9">
      <c r="H502">
        <v>1000</v>
      </c>
      <c r="I502">
        <v>3</v>
      </c>
    </row>
    <row r="503" spans="8:9">
      <c r="H503">
        <v>1002</v>
      </c>
      <c r="I503">
        <v>6</v>
      </c>
    </row>
    <row r="504" spans="8:9">
      <c r="H504">
        <v>1004</v>
      </c>
      <c r="I504">
        <v>4</v>
      </c>
    </row>
    <row r="505" spans="8:9">
      <c r="H505">
        <v>1006</v>
      </c>
      <c r="I505">
        <v>2</v>
      </c>
    </row>
    <row r="506" spans="8:9">
      <c r="H506">
        <v>1008</v>
      </c>
      <c r="I506">
        <v>3</v>
      </c>
    </row>
    <row r="507" spans="8:9">
      <c r="H507">
        <v>1010</v>
      </c>
      <c r="I507">
        <v>5</v>
      </c>
    </row>
    <row r="508" spans="8:9">
      <c r="H508">
        <v>1012</v>
      </c>
      <c r="I508">
        <v>7</v>
      </c>
    </row>
    <row r="509" spans="8:9">
      <c r="H509">
        <v>1014</v>
      </c>
      <c r="I509">
        <v>4</v>
      </c>
    </row>
    <row r="510" spans="8:9">
      <c r="H510">
        <v>1016</v>
      </c>
      <c r="I510">
        <v>2</v>
      </c>
    </row>
    <row r="511" spans="8:9">
      <c r="H511">
        <v>1018</v>
      </c>
      <c r="I511">
        <v>5</v>
      </c>
    </row>
    <row r="512" spans="8:9">
      <c r="H512">
        <v>1020</v>
      </c>
      <c r="I512">
        <v>3</v>
      </c>
    </row>
    <row r="513" spans="8:9">
      <c r="H513">
        <v>1022</v>
      </c>
      <c r="I513">
        <v>4</v>
      </c>
    </row>
    <row r="514" spans="8:9">
      <c r="H514">
        <v>1024</v>
      </c>
      <c r="I514">
        <v>1</v>
      </c>
    </row>
    <row r="515" spans="8:9">
      <c r="H515">
        <v>1026</v>
      </c>
      <c r="I515">
        <v>6</v>
      </c>
    </row>
    <row r="516" spans="8:9">
      <c r="H516">
        <v>1028</v>
      </c>
      <c r="I516">
        <v>3</v>
      </c>
    </row>
    <row r="517" spans="8:9">
      <c r="H517">
        <v>1030</v>
      </c>
      <c r="I517">
        <v>3</v>
      </c>
    </row>
    <row r="518" spans="8:9">
      <c r="H518">
        <v>1032</v>
      </c>
      <c r="I518">
        <v>3</v>
      </c>
    </row>
    <row r="519" spans="8:9">
      <c r="H519">
        <v>1034</v>
      </c>
      <c r="I519">
        <v>6</v>
      </c>
    </row>
    <row r="520" spans="8:9">
      <c r="H520">
        <v>1036</v>
      </c>
      <c r="I520">
        <v>3</v>
      </c>
    </row>
    <row r="521" spans="8:9">
      <c r="H521">
        <v>1038</v>
      </c>
      <c r="I521">
        <v>5</v>
      </c>
    </row>
    <row r="522" spans="8:9">
      <c r="H522">
        <v>1040</v>
      </c>
    </row>
    <row r="523" spans="8:9">
      <c r="H523">
        <v>1042</v>
      </c>
      <c r="I523">
        <v>7</v>
      </c>
    </row>
    <row r="524" spans="8:9">
      <c r="H524">
        <v>1044</v>
      </c>
      <c r="I524">
        <v>4</v>
      </c>
    </row>
    <row r="525" spans="8:9">
      <c r="H525">
        <v>1046</v>
      </c>
      <c r="I525">
        <v>3</v>
      </c>
    </row>
    <row r="526" spans="8:9">
      <c r="H526">
        <v>1048</v>
      </c>
      <c r="I526">
        <v>4</v>
      </c>
    </row>
    <row r="527" spans="8:9">
      <c r="H527">
        <v>1050</v>
      </c>
      <c r="I527">
        <v>5</v>
      </c>
    </row>
    <row r="528" spans="8:9">
      <c r="H528">
        <v>1052</v>
      </c>
    </row>
    <row r="529" spans="8:9">
      <c r="H529">
        <v>1054</v>
      </c>
      <c r="I529">
        <v>5</v>
      </c>
    </row>
    <row r="530" spans="8:9">
      <c r="H530">
        <v>1056</v>
      </c>
      <c r="I530">
        <v>2</v>
      </c>
    </row>
    <row r="531" spans="8:9">
      <c r="H531">
        <v>1058</v>
      </c>
      <c r="I531">
        <v>6</v>
      </c>
    </row>
    <row r="532" spans="8:9">
      <c r="H532">
        <v>1060</v>
      </c>
      <c r="I532">
        <v>1</v>
      </c>
    </row>
    <row r="533" spans="8:9">
      <c r="H533">
        <v>1062</v>
      </c>
      <c r="I533">
        <v>3</v>
      </c>
    </row>
    <row r="534" spans="8:9">
      <c r="H534">
        <v>1064</v>
      </c>
      <c r="I534">
        <v>4</v>
      </c>
    </row>
    <row r="535" spans="8:9">
      <c r="H535">
        <v>1066</v>
      </c>
      <c r="I535">
        <v>2</v>
      </c>
    </row>
    <row r="536" spans="8:9">
      <c r="H536">
        <v>1068</v>
      </c>
      <c r="I536">
        <v>3</v>
      </c>
    </row>
    <row r="537" spans="8:9">
      <c r="H537">
        <v>1070</v>
      </c>
      <c r="I537">
        <v>5</v>
      </c>
    </row>
    <row r="538" spans="8:9">
      <c r="H538">
        <v>1072</v>
      </c>
      <c r="I538">
        <v>4</v>
      </c>
    </row>
    <row r="539" spans="8:9">
      <c r="H539">
        <v>1074</v>
      </c>
      <c r="I539">
        <v>2</v>
      </c>
    </row>
    <row r="540" spans="8:9">
      <c r="H540">
        <v>1076</v>
      </c>
      <c r="I540">
        <v>5</v>
      </c>
    </row>
    <row r="541" spans="8:9">
      <c r="H541">
        <v>1078</v>
      </c>
      <c r="I541">
        <v>4</v>
      </c>
    </row>
    <row r="542" spans="8:9">
      <c r="H542">
        <v>1080</v>
      </c>
      <c r="I542">
        <v>3</v>
      </c>
    </row>
    <row r="543" spans="8:9">
      <c r="H543">
        <v>1082</v>
      </c>
      <c r="I543">
        <v>4</v>
      </c>
    </row>
    <row r="544" spans="8:9">
      <c r="H544">
        <v>1084</v>
      </c>
      <c r="I544">
        <v>4</v>
      </c>
    </row>
    <row r="545" spans="8:9">
      <c r="H545">
        <v>1086</v>
      </c>
      <c r="I545">
        <v>5</v>
      </c>
    </row>
    <row r="546" spans="8:9">
      <c r="H546">
        <v>1088</v>
      </c>
      <c r="I546">
        <v>2</v>
      </c>
    </row>
    <row r="547" spans="8:9">
      <c r="H547">
        <v>1090</v>
      </c>
      <c r="I547">
        <v>6</v>
      </c>
    </row>
    <row r="548" spans="8:9">
      <c r="H548">
        <v>1092</v>
      </c>
      <c r="I548">
        <v>5</v>
      </c>
    </row>
    <row r="549" spans="8:9">
      <c r="H549">
        <v>1094</v>
      </c>
      <c r="I549">
        <v>1</v>
      </c>
    </row>
    <row r="550" spans="8:9">
      <c r="H550">
        <v>1096</v>
      </c>
      <c r="I550">
        <v>3</v>
      </c>
    </row>
    <row r="551" spans="8:9">
      <c r="H551">
        <v>1098</v>
      </c>
      <c r="I551">
        <v>7</v>
      </c>
    </row>
    <row r="552" spans="8:9">
      <c r="H552">
        <v>1100</v>
      </c>
      <c r="I552">
        <v>3</v>
      </c>
    </row>
    <row r="553" spans="8:9">
      <c r="H553">
        <v>1102</v>
      </c>
      <c r="I553">
        <v>4</v>
      </c>
    </row>
    <row r="554" spans="8:9">
      <c r="H554">
        <v>1104</v>
      </c>
      <c r="I554">
        <v>3</v>
      </c>
    </row>
    <row r="555" spans="8:9">
      <c r="H555">
        <v>1106</v>
      </c>
      <c r="I555">
        <v>7</v>
      </c>
    </row>
    <row r="556" spans="8:9">
      <c r="H556">
        <v>1108</v>
      </c>
      <c r="I556">
        <v>4</v>
      </c>
    </row>
    <row r="557" spans="8:9">
      <c r="H557">
        <v>1110</v>
      </c>
      <c r="I557">
        <v>4</v>
      </c>
    </row>
    <row r="558" spans="8:9">
      <c r="H558">
        <v>1112</v>
      </c>
      <c r="I558">
        <v>5</v>
      </c>
    </row>
    <row r="559" spans="8:9">
      <c r="H559">
        <v>1114</v>
      </c>
      <c r="I559">
        <v>4</v>
      </c>
    </row>
    <row r="560" spans="8:9">
      <c r="H560">
        <v>1116</v>
      </c>
      <c r="I560">
        <v>2</v>
      </c>
    </row>
    <row r="561" spans="8:9">
      <c r="H561">
        <v>1118</v>
      </c>
      <c r="I561">
        <v>7</v>
      </c>
    </row>
    <row r="562" spans="8:9">
      <c r="H562">
        <v>1120</v>
      </c>
      <c r="I562">
        <v>3</v>
      </c>
    </row>
    <row r="563" spans="8:9">
      <c r="H563">
        <v>1122</v>
      </c>
      <c r="I563">
        <v>1</v>
      </c>
    </row>
    <row r="564" spans="8:9">
      <c r="H564">
        <v>1124</v>
      </c>
      <c r="I564">
        <v>3</v>
      </c>
    </row>
    <row r="565" spans="8:9">
      <c r="H565">
        <v>1126</v>
      </c>
      <c r="I565">
        <v>3</v>
      </c>
    </row>
    <row r="566" spans="8:9">
      <c r="H566">
        <v>1128</v>
      </c>
      <c r="I566">
        <v>4</v>
      </c>
    </row>
    <row r="567" spans="8:9">
      <c r="H567">
        <v>1130</v>
      </c>
      <c r="I567">
        <v>3</v>
      </c>
    </row>
    <row r="568" spans="8:9">
      <c r="H568">
        <v>1132</v>
      </c>
      <c r="I568">
        <v>1</v>
      </c>
    </row>
    <row r="569" spans="8:9">
      <c r="H569">
        <v>1134</v>
      </c>
      <c r="I569">
        <v>1</v>
      </c>
    </row>
    <row r="570" spans="8:9">
      <c r="H570">
        <v>1136</v>
      </c>
      <c r="I570">
        <v>2</v>
      </c>
    </row>
    <row r="571" spans="8:9">
      <c r="H571">
        <v>1138</v>
      </c>
      <c r="I571">
        <v>3</v>
      </c>
    </row>
    <row r="572" spans="8:9">
      <c r="H572">
        <v>1140</v>
      </c>
      <c r="I572">
        <v>4</v>
      </c>
    </row>
    <row r="573" spans="8:9">
      <c r="H573">
        <v>1142</v>
      </c>
      <c r="I573">
        <v>3</v>
      </c>
    </row>
    <row r="574" spans="8:9">
      <c r="H574">
        <v>1144</v>
      </c>
      <c r="I574">
        <v>2</v>
      </c>
    </row>
    <row r="575" spans="8:9">
      <c r="H575">
        <v>1146</v>
      </c>
      <c r="I575">
        <v>5</v>
      </c>
    </row>
    <row r="576" spans="8:9">
      <c r="H576">
        <v>1148</v>
      </c>
      <c r="I576">
        <v>4</v>
      </c>
    </row>
    <row r="577" spans="8:9">
      <c r="H577">
        <v>1150</v>
      </c>
      <c r="I577">
        <v>7</v>
      </c>
    </row>
    <row r="578" spans="8:9">
      <c r="H578">
        <v>1152</v>
      </c>
      <c r="I578">
        <v>4</v>
      </c>
    </row>
    <row r="579" spans="8:9">
      <c r="H579">
        <v>1154</v>
      </c>
      <c r="I579">
        <v>7</v>
      </c>
    </row>
    <row r="580" spans="8:9">
      <c r="H580">
        <v>1156</v>
      </c>
      <c r="I580">
        <v>2</v>
      </c>
    </row>
    <row r="581" spans="8:9">
      <c r="H581">
        <v>1158</v>
      </c>
      <c r="I581">
        <v>1</v>
      </c>
    </row>
    <row r="582" spans="8:9">
      <c r="H582">
        <v>1160</v>
      </c>
      <c r="I582">
        <v>3</v>
      </c>
    </row>
    <row r="583" spans="8:9">
      <c r="H583">
        <v>1162</v>
      </c>
      <c r="I583">
        <v>6</v>
      </c>
    </row>
    <row r="584" spans="8:9">
      <c r="H584">
        <v>1164</v>
      </c>
      <c r="I584">
        <v>4</v>
      </c>
    </row>
    <row r="585" spans="8:9">
      <c r="H585">
        <v>1166</v>
      </c>
      <c r="I585">
        <v>1</v>
      </c>
    </row>
    <row r="586" spans="8:9">
      <c r="H586">
        <v>1168</v>
      </c>
      <c r="I586">
        <v>4</v>
      </c>
    </row>
    <row r="587" spans="8:9">
      <c r="H587">
        <v>1170</v>
      </c>
      <c r="I587">
        <v>4</v>
      </c>
    </row>
    <row r="588" spans="8:9">
      <c r="H588">
        <v>1172</v>
      </c>
      <c r="I588">
        <v>1</v>
      </c>
    </row>
    <row r="589" spans="8:9">
      <c r="H589">
        <v>1174</v>
      </c>
      <c r="I589">
        <v>2</v>
      </c>
    </row>
    <row r="590" spans="8:9">
      <c r="H590">
        <v>1176</v>
      </c>
      <c r="I590">
        <v>1</v>
      </c>
    </row>
    <row r="591" spans="8:9">
      <c r="H591">
        <v>1178</v>
      </c>
      <c r="I591">
        <v>1</v>
      </c>
    </row>
    <row r="592" spans="8:9">
      <c r="H592">
        <v>1180</v>
      </c>
      <c r="I592">
        <v>1</v>
      </c>
    </row>
    <row r="593" spans="8:9">
      <c r="H593">
        <v>1182</v>
      </c>
      <c r="I593">
        <v>3</v>
      </c>
    </row>
    <row r="594" spans="8:9">
      <c r="H594">
        <v>1184</v>
      </c>
      <c r="I594">
        <v>3</v>
      </c>
    </row>
    <row r="595" spans="8:9">
      <c r="H595">
        <v>1186</v>
      </c>
      <c r="I595">
        <v>5</v>
      </c>
    </row>
    <row r="596" spans="8:9">
      <c r="H596">
        <v>1188</v>
      </c>
      <c r="I596">
        <v>3</v>
      </c>
    </row>
    <row r="597" spans="8:9">
      <c r="H597">
        <v>1190</v>
      </c>
      <c r="I597">
        <v>3</v>
      </c>
    </row>
    <row r="598" spans="8:9">
      <c r="H598">
        <v>1192</v>
      </c>
      <c r="I598">
        <v>5</v>
      </c>
    </row>
    <row r="599" spans="8:9">
      <c r="H599">
        <v>1194</v>
      </c>
      <c r="I599">
        <v>3</v>
      </c>
    </row>
    <row r="600" spans="8:9">
      <c r="H600">
        <v>1196</v>
      </c>
      <c r="I600">
        <v>4</v>
      </c>
    </row>
    <row r="601" spans="8:9">
      <c r="H601">
        <v>1198</v>
      </c>
      <c r="I601">
        <v>2</v>
      </c>
    </row>
    <row r="602" spans="8:9">
      <c r="H602">
        <v>1200</v>
      </c>
      <c r="I602">
        <v>5</v>
      </c>
    </row>
    <row r="603" spans="8:9">
      <c r="H603">
        <v>1202</v>
      </c>
      <c r="I603">
        <v>4</v>
      </c>
    </row>
    <row r="604" spans="8:9">
      <c r="H604">
        <v>1204</v>
      </c>
      <c r="I604">
        <v>5</v>
      </c>
    </row>
    <row r="605" spans="8:9">
      <c r="H605">
        <v>1206</v>
      </c>
      <c r="I605">
        <v>3</v>
      </c>
    </row>
    <row r="606" spans="8:9">
      <c r="H606">
        <v>1208</v>
      </c>
      <c r="I606">
        <v>2</v>
      </c>
    </row>
    <row r="607" spans="8:9">
      <c r="H607">
        <v>1210</v>
      </c>
      <c r="I607">
        <v>4</v>
      </c>
    </row>
    <row r="608" spans="8:9">
      <c r="H608">
        <v>1212</v>
      </c>
      <c r="I608">
        <v>7</v>
      </c>
    </row>
    <row r="609" spans="8:9">
      <c r="H609">
        <v>1214</v>
      </c>
      <c r="I609">
        <v>4</v>
      </c>
    </row>
    <row r="610" spans="8:9">
      <c r="H610">
        <v>1216</v>
      </c>
      <c r="I610">
        <v>3</v>
      </c>
    </row>
    <row r="611" spans="8:9">
      <c r="H611">
        <v>1218</v>
      </c>
      <c r="I611">
        <v>4</v>
      </c>
    </row>
    <row r="612" spans="8:9">
      <c r="H612">
        <v>1220</v>
      </c>
      <c r="I612">
        <v>5</v>
      </c>
    </row>
    <row r="613" spans="8:9">
      <c r="H613">
        <v>1222</v>
      </c>
      <c r="I613">
        <v>3</v>
      </c>
    </row>
    <row r="614" spans="8:9">
      <c r="H614">
        <v>1224</v>
      </c>
      <c r="I614">
        <v>1</v>
      </c>
    </row>
    <row r="615" spans="8:9">
      <c r="H615">
        <v>1226</v>
      </c>
      <c r="I615">
        <v>1</v>
      </c>
    </row>
    <row r="616" spans="8:9">
      <c r="H616">
        <v>1228</v>
      </c>
      <c r="I616">
        <v>3</v>
      </c>
    </row>
    <row r="617" spans="8:9">
      <c r="H617">
        <v>1230</v>
      </c>
      <c r="I617">
        <v>2</v>
      </c>
    </row>
    <row r="618" spans="8:9">
      <c r="H618">
        <v>1232</v>
      </c>
      <c r="I618">
        <v>4</v>
      </c>
    </row>
    <row r="619" spans="8:9">
      <c r="H619">
        <v>1234</v>
      </c>
      <c r="I619">
        <v>6</v>
      </c>
    </row>
    <row r="620" spans="8:9">
      <c r="H620">
        <v>1236</v>
      </c>
      <c r="I620">
        <v>5</v>
      </c>
    </row>
    <row r="621" spans="8:9">
      <c r="H621">
        <v>1238</v>
      </c>
      <c r="I621">
        <v>2</v>
      </c>
    </row>
    <row r="622" spans="8:9">
      <c r="H622">
        <v>1240</v>
      </c>
      <c r="I622">
        <v>2</v>
      </c>
    </row>
    <row r="623" spans="8:9">
      <c r="H623">
        <v>1242</v>
      </c>
      <c r="I623">
        <v>1</v>
      </c>
    </row>
    <row r="624" spans="8:9">
      <c r="H624">
        <v>1244</v>
      </c>
      <c r="I624">
        <v>3</v>
      </c>
    </row>
    <row r="625" spans="8:9">
      <c r="H625">
        <v>1246</v>
      </c>
      <c r="I625">
        <v>5</v>
      </c>
    </row>
    <row r="626" spans="8:9">
      <c r="H626">
        <v>1248</v>
      </c>
      <c r="I626">
        <v>1</v>
      </c>
    </row>
    <row r="627" spans="8:9">
      <c r="H627">
        <v>1250</v>
      </c>
      <c r="I627">
        <v>4</v>
      </c>
    </row>
    <row r="628" spans="8:9">
      <c r="H628">
        <v>1252</v>
      </c>
      <c r="I628">
        <v>2</v>
      </c>
    </row>
    <row r="629" spans="8:9">
      <c r="H629">
        <v>1254</v>
      </c>
      <c r="I629">
        <v>1</v>
      </c>
    </row>
    <row r="630" spans="8:9">
      <c r="H630">
        <v>1256</v>
      </c>
    </row>
    <row r="631" spans="8:9">
      <c r="H631">
        <v>1258</v>
      </c>
      <c r="I631">
        <v>4</v>
      </c>
    </row>
    <row r="632" spans="8:9">
      <c r="H632">
        <v>1260</v>
      </c>
      <c r="I632">
        <v>3</v>
      </c>
    </row>
    <row r="633" spans="8:9">
      <c r="H633">
        <v>1262</v>
      </c>
      <c r="I633">
        <v>5</v>
      </c>
    </row>
    <row r="634" spans="8:9">
      <c r="H634">
        <v>1264</v>
      </c>
      <c r="I634">
        <v>7</v>
      </c>
    </row>
    <row r="635" spans="8:9">
      <c r="H635">
        <v>1266</v>
      </c>
      <c r="I635">
        <v>1</v>
      </c>
    </row>
    <row r="636" spans="8:9">
      <c r="H636">
        <v>1268</v>
      </c>
      <c r="I636">
        <v>3</v>
      </c>
    </row>
    <row r="637" spans="8:9">
      <c r="H637">
        <v>1270</v>
      </c>
      <c r="I637">
        <v>4</v>
      </c>
    </row>
    <row r="638" spans="8:9">
      <c r="H638">
        <v>1272</v>
      </c>
      <c r="I638">
        <v>3</v>
      </c>
    </row>
    <row r="639" spans="8:9">
      <c r="H639">
        <v>1274</v>
      </c>
      <c r="I639">
        <v>2</v>
      </c>
    </row>
    <row r="640" spans="8:9">
      <c r="H640">
        <v>1276</v>
      </c>
      <c r="I640">
        <v>6</v>
      </c>
    </row>
    <row r="641" spans="8:9">
      <c r="H641">
        <v>1278</v>
      </c>
      <c r="I641">
        <v>4</v>
      </c>
    </row>
    <row r="642" spans="8:9">
      <c r="H642">
        <v>1280</v>
      </c>
      <c r="I642">
        <v>6</v>
      </c>
    </row>
    <row r="643" spans="8:9">
      <c r="H643">
        <v>1282</v>
      </c>
      <c r="I643">
        <v>3</v>
      </c>
    </row>
    <row r="644" spans="8:9">
      <c r="H644">
        <v>1284</v>
      </c>
      <c r="I644">
        <v>4</v>
      </c>
    </row>
    <row r="645" spans="8:9">
      <c r="H645">
        <v>1286</v>
      </c>
      <c r="I645">
        <v>4</v>
      </c>
    </row>
    <row r="646" spans="8:9">
      <c r="H646">
        <v>1288</v>
      </c>
      <c r="I646">
        <v>9</v>
      </c>
    </row>
    <row r="647" spans="8:9">
      <c r="H647">
        <v>1290</v>
      </c>
      <c r="I647">
        <v>3</v>
      </c>
    </row>
    <row r="648" spans="8:9">
      <c r="H648">
        <v>1292</v>
      </c>
      <c r="I648">
        <v>2</v>
      </c>
    </row>
    <row r="649" spans="8:9">
      <c r="H649">
        <v>1294</v>
      </c>
      <c r="I649">
        <v>2</v>
      </c>
    </row>
    <row r="650" spans="8:9">
      <c r="H650">
        <v>1296</v>
      </c>
      <c r="I650">
        <v>1</v>
      </c>
    </row>
    <row r="651" spans="8:9">
      <c r="H651">
        <v>1298</v>
      </c>
      <c r="I651">
        <v>6</v>
      </c>
    </row>
    <row r="652" spans="8:9">
      <c r="H652">
        <v>1300</v>
      </c>
      <c r="I652">
        <v>2</v>
      </c>
    </row>
    <row r="653" spans="8:9">
      <c r="H653">
        <v>1302</v>
      </c>
      <c r="I653">
        <v>5</v>
      </c>
    </row>
    <row r="654" spans="8:9">
      <c r="H654">
        <v>1304</v>
      </c>
      <c r="I654">
        <v>6</v>
      </c>
    </row>
    <row r="655" spans="8:9">
      <c r="H655">
        <v>1306</v>
      </c>
      <c r="I655">
        <v>1</v>
      </c>
    </row>
    <row r="656" spans="8:9">
      <c r="H656">
        <v>1308</v>
      </c>
      <c r="I656">
        <v>3</v>
      </c>
    </row>
    <row r="657" spans="8:9">
      <c r="H657">
        <v>1310</v>
      </c>
      <c r="I657">
        <v>6</v>
      </c>
    </row>
    <row r="658" spans="8:9">
      <c r="H658">
        <v>1312</v>
      </c>
      <c r="I658">
        <v>2</v>
      </c>
    </row>
    <row r="659" spans="8:9">
      <c r="H659">
        <v>1314</v>
      </c>
      <c r="I659">
        <v>5</v>
      </c>
    </row>
    <row r="660" spans="8:9">
      <c r="H660">
        <v>1316</v>
      </c>
      <c r="I660">
        <v>4</v>
      </c>
    </row>
    <row r="661" spans="8:9">
      <c r="H661">
        <v>1318</v>
      </c>
      <c r="I661">
        <v>1</v>
      </c>
    </row>
    <row r="662" spans="8:9">
      <c r="H662">
        <v>1320</v>
      </c>
      <c r="I662">
        <v>4</v>
      </c>
    </row>
    <row r="663" spans="8:9">
      <c r="H663">
        <v>1322</v>
      </c>
      <c r="I663">
        <v>2</v>
      </c>
    </row>
    <row r="664" spans="8:9">
      <c r="H664">
        <v>1324</v>
      </c>
      <c r="I664">
        <v>5</v>
      </c>
    </row>
    <row r="665" spans="8:9">
      <c r="H665">
        <v>1326</v>
      </c>
      <c r="I665">
        <v>4</v>
      </c>
    </row>
    <row r="666" spans="8:9">
      <c r="H666">
        <v>1328</v>
      </c>
      <c r="I666">
        <v>5</v>
      </c>
    </row>
    <row r="667" spans="8:9">
      <c r="H667">
        <v>1330</v>
      </c>
      <c r="I667">
        <v>3</v>
      </c>
    </row>
    <row r="668" spans="8:9">
      <c r="H668">
        <v>1332</v>
      </c>
      <c r="I668">
        <v>1</v>
      </c>
    </row>
    <row r="669" spans="8:9">
      <c r="H669">
        <v>1334</v>
      </c>
      <c r="I669">
        <v>5</v>
      </c>
    </row>
    <row r="670" spans="8:9">
      <c r="H670">
        <v>1336</v>
      </c>
      <c r="I670">
        <v>3</v>
      </c>
    </row>
    <row r="671" spans="8:9">
      <c r="H671">
        <v>1338</v>
      </c>
      <c r="I671">
        <v>1</v>
      </c>
    </row>
    <row r="672" spans="8:9">
      <c r="H672">
        <v>1340</v>
      </c>
      <c r="I672">
        <v>2</v>
      </c>
    </row>
    <row r="673" spans="8:9">
      <c r="H673">
        <v>1342</v>
      </c>
    </row>
    <row r="674" spans="8:9">
      <c r="H674">
        <v>1344</v>
      </c>
      <c r="I674">
        <v>2</v>
      </c>
    </row>
    <row r="675" spans="8:9">
      <c r="H675">
        <v>1346</v>
      </c>
      <c r="I675">
        <v>5</v>
      </c>
    </row>
    <row r="676" spans="8:9">
      <c r="H676">
        <v>1348</v>
      </c>
      <c r="I676">
        <v>4</v>
      </c>
    </row>
    <row r="677" spans="8:9">
      <c r="H677">
        <v>1350</v>
      </c>
      <c r="I677">
        <v>1</v>
      </c>
    </row>
    <row r="678" spans="8:9">
      <c r="H678">
        <v>1352</v>
      </c>
      <c r="I678">
        <v>6</v>
      </c>
    </row>
    <row r="679" spans="8:9">
      <c r="H679">
        <v>1354</v>
      </c>
      <c r="I679">
        <v>3</v>
      </c>
    </row>
    <row r="680" spans="8:9">
      <c r="H680">
        <v>1356</v>
      </c>
      <c r="I680">
        <v>2</v>
      </c>
    </row>
    <row r="681" spans="8:9">
      <c r="H681">
        <v>1358</v>
      </c>
      <c r="I681">
        <v>3</v>
      </c>
    </row>
    <row r="682" spans="8:9">
      <c r="H682">
        <v>1360</v>
      </c>
      <c r="I682">
        <v>3</v>
      </c>
    </row>
    <row r="683" spans="8:9">
      <c r="H683">
        <v>1362</v>
      </c>
      <c r="I683">
        <v>3</v>
      </c>
    </row>
    <row r="684" spans="8:9">
      <c r="H684">
        <v>1364</v>
      </c>
      <c r="I684">
        <v>3</v>
      </c>
    </row>
    <row r="685" spans="8:9">
      <c r="H685">
        <v>1366</v>
      </c>
      <c r="I685">
        <v>2</v>
      </c>
    </row>
    <row r="686" spans="8:9">
      <c r="H686">
        <v>1368</v>
      </c>
      <c r="I686">
        <v>4</v>
      </c>
    </row>
    <row r="687" spans="8:9">
      <c r="H687">
        <v>1370</v>
      </c>
      <c r="I687">
        <v>6</v>
      </c>
    </row>
    <row r="688" spans="8:9">
      <c r="H688">
        <v>1372</v>
      </c>
      <c r="I688">
        <v>2</v>
      </c>
    </row>
    <row r="689" spans="8:9">
      <c r="H689">
        <v>1374</v>
      </c>
      <c r="I689">
        <v>2</v>
      </c>
    </row>
    <row r="690" spans="8:9">
      <c r="H690">
        <v>1376</v>
      </c>
      <c r="I690">
        <v>3</v>
      </c>
    </row>
    <row r="691" spans="8:9">
      <c r="H691">
        <v>1378</v>
      </c>
      <c r="I691">
        <v>1</v>
      </c>
    </row>
    <row r="692" spans="8:9">
      <c r="H692">
        <v>1380</v>
      </c>
      <c r="I692">
        <v>2</v>
      </c>
    </row>
    <row r="693" spans="8:9">
      <c r="H693">
        <v>1382</v>
      </c>
      <c r="I693">
        <v>4</v>
      </c>
    </row>
    <row r="694" spans="8:9">
      <c r="H694">
        <v>1384</v>
      </c>
      <c r="I694">
        <v>3</v>
      </c>
    </row>
    <row r="695" spans="8:9">
      <c r="H695">
        <v>1386</v>
      </c>
      <c r="I695">
        <v>4</v>
      </c>
    </row>
    <row r="696" spans="8:9">
      <c r="H696">
        <v>1388</v>
      </c>
      <c r="I696">
        <v>2</v>
      </c>
    </row>
    <row r="697" spans="8:9">
      <c r="H697">
        <v>1390</v>
      </c>
      <c r="I697">
        <v>5</v>
      </c>
    </row>
    <row r="698" spans="8:9">
      <c r="H698">
        <v>1392</v>
      </c>
      <c r="I698">
        <v>5</v>
      </c>
    </row>
    <row r="699" spans="8:9">
      <c r="H699">
        <v>1394</v>
      </c>
      <c r="I699">
        <v>1</v>
      </c>
    </row>
    <row r="700" spans="8:9">
      <c r="H700">
        <v>1396</v>
      </c>
      <c r="I700">
        <v>4</v>
      </c>
    </row>
    <row r="701" spans="8:9">
      <c r="H701">
        <v>1398</v>
      </c>
      <c r="I701">
        <v>3</v>
      </c>
    </row>
    <row r="702" spans="8:9">
      <c r="H702">
        <v>1400</v>
      </c>
      <c r="I702">
        <v>5</v>
      </c>
    </row>
    <row r="703" spans="8:9">
      <c r="H703">
        <v>1402</v>
      </c>
      <c r="I703">
        <v>4</v>
      </c>
    </row>
    <row r="704" spans="8:9">
      <c r="H704">
        <v>1404</v>
      </c>
      <c r="I704">
        <v>2</v>
      </c>
    </row>
    <row r="705" spans="8:9">
      <c r="H705">
        <v>1406</v>
      </c>
      <c r="I705">
        <v>7</v>
      </c>
    </row>
    <row r="706" spans="8:9">
      <c r="H706">
        <v>1408</v>
      </c>
      <c r="I706">
        <v>1</v>
      </c>
    </row>
    <row r="707" spans="8:9">
      <c r="H707">
        <v>1410</v>
      </c>
      <c r="I707">
        <v>3</v>
      </c>
    </row>
    <row r="708" spans="8:9">
      <c r="H708">
        <v>1412</v>
      </c>
      <c r="I708">
        <v>1</v>
      </c>
    </row>
    <row r="709" spans="8:9">
      <c r="H709">
        <v>1414</v>
      </c>
      <c r="I709">
        <v>5</v>
      </c>
    </row>
    <row r="710" spans="8:9">
      <c r="H710">
        <v>1416</v>
      </c>
      <c r="I710">
        <v>1</v>
      </c>
    </row>
    <row r="711" spans="8:9">
      <c r="H711">
        <v>1418</v>
      </c>
      <c r="I711">
        <v>2</v>
      </c>
    </row>
    <row r="712" spans="8:9">
      <c r="H712">
        <v>1420</v>
      </c>
      <c r="I712">
        <v>5</v>
      </c>
    </row>
    <row r="713" spans="8:9">
      <c r="H713">
        <v>1422</v>
      </c>
      <c r="I713">
        <v>6</v>
      </c>
    </row>
    <row r="714" spans="8:9">
      <c r="H714">
        <v>1424</v>
      </c>
      <c r="I714">
        <v>3</v>
      </c>
    </row>
    <row r="715" spans="8:9">
      <c r="H715">
        <v>1426</v>
      </c>
      <c r="I715">
        <v>1</v>
      </c>
    </row>
    <row r="716" spans="8:9">
      <c r="H716">
        <v>1428</v>
      </c>
      <c r="I716">
        <v>1</v>
      </c>
    </row>
    <row r="717" spans="8:9">
      <c r="H717">
        <v>1430</v>
      </c>
    </row>
    <row r="718" spans="8:9">
      <c r="H718">
        <v>1432</v>
      </c>
      <c r="I718">
        <v>1</v>
      </c>
    </row>
    <row r="719" spans="8:9">
      <c r="H719">
        <v>1434</v>
      </c>
      <c r="I719">
        <v>4</v>
      </c>
    </row>
    <row r="720" spans="8:9">
      <c r="H720">
        <v>1436</v>
      </c>
      <c r="I720">
        <v>3</v>
      </c>
    </row>
    <row r="721" spans="8:9">
      <c r="H721">
        <v>1438</v>
      </c>
      <c r="I721">
        <v>3</v>
      </c>
    </row>
    <row r="722" spans="8:9">
      <c r="H722">
        <v>1440</v>
      </c>
      <c r="I722">
        <v>3</v>
      </c>
    </row>
    <row r="723" spans="8:9">
      <c r="H723">
        <v>1442</v>
      </c>
    </row>
    <row r="724" spans="8:9">
      <c r="H724">
        <v>1444</v>
      </c>
      <c r="I724">
        <v>3</v>
      </c>
    </row>
    <row r="725" spans="8:9">
      <c r="H725">
        <v>1446</v>
      </c>
      <c r="I725">
        <v>4</v>
      </c>
    </row>
    <row r="726" spans="8:9">
      <c r="H726">
        <v>1448</v>
      </c>
      <c r="I726">
        <v>1</v>
      </c>
    </row>
    <row r="727" spans="8:9">
      <c r="H727">
        <v>1450</v>
      </c>
      <c r="I727">
        <v>2</v>
      </c>
    </row>
    <row r="728" spans="8:9">
      <c r="H728">
        <v>1452</v>
      </c>
      <c r="I728">
        <v>2</v>
      </c>
    </row>
    <row r="729" spans="8:9">
      <c r="H729">
        <v>1454</v>
      </c>
      <c r="I729">
        <v>3</v>
      </c>
    </row>
    <row r="730" spans="8:9">
      <c r="H730">
        <v>1456</v>
      </c>
      <c r="I730">
        <v>6</v>
      </c>
    </row>
    <row r="731" spans="8:9">
      <c r="H731">
        <v>1458</v>
      </c>
      <c r="I731">
        <v>3</v>
      </c>
    </row>
    <row r="732" spans="8:9">
      <c r="H732">
        <v>1460</v>
      </c>
      <c r="I732">
        <v>3</v>
      </c>
    </row>
    <row r="733" spans="8:9">
      <c r="H733">
        <v>1462</v>
      </c>
      <c r="I733">
        <v>2</v>
      </c>
    </row>
    <row r="734" spans="8:9">
      <c r="H734">
        <v>1464</v>
      </c>
      <c r="I734">
        <v>2</v>
      </c>
    </row>
    <row r="735" spans="8:9">
      <c r="H735">
        <v>1466</v>
      </c>
      <c r="I735">
        <v>1</v>
      </c>
    </row>
    <row r="736" spans="8:9">
      <c r="H736">
        <v>1468</v>
      </c>
      <c r="I736">
        <v>3</v>
      </c>
    </row>
    <row r="737" spans="8:9">
      <c r="H737">
        <v>1470</v>
      </c>
      <c r="I737">
        <v>3</v>
      </c>
    </row>
    <row r="738" spans="8:9">
      <c r="H738">
        <v>1472</v>
      </c>
      <c r="I738">
        <v>5</v>
      </c>
    </row>
    <row r="739" spans="8:9">
      <c r="H739">
        <v>1474</v>
      </c>
      <c r="I739">
        <v>3</v>
      </c>
    </row>
    <row r="740" spans="8:9">
      <c r="H740">
        <v>1476</v>
      </c>
      <c r="I740">
        <v>1</v>
      </c>
    </row>
    <row r="741" spans="8:9">
      <c r="H741">
        <v>1478</v>
      </c>
      <c r="I741">
        <v>1</v>
      </c>
    </row>
    <row r="742" spans="8:9">
      <c r="H742">
        <v>1480</v>
      </c>
      <c r="I742">
        <v>2</v>
      </c>
    </row>
    <row r="743" spans="8:9">
      <c r="H743">
        <v>1482</v>
      </c>
      <c r="I743">
        <v>7</v>
      </c>
    </row>
    <row r="744" spans="8:9">
      <c r="H744">
        <v>1484</v>
      </c>
      <c r="I744">
        <v>2</v>
      </c>
    </row>
    <row r="745" spans="8:9">
      <c r="H745">
        <v>1486</v>
      </c>
      <c r="I745">
        <v>1</v>
      </c>
    </row>
    <row r="746" spans="8:9">
      <c r="H746">
        <v>1488</v>
      </c>
      <c r="I746">
        <v>1</v>
      </c>
    </row>
    <row r="747" spans="8:9">
      <c r="H747">
        <v>1490</v>
      </c>
      <c r="I747">
        <v>8</v>
      </c>
    </row>
    <row r="748" spans="8:9">
      <c r="H748">
        <v>1492</v>
      </c>
      <c r="I748">
        <v>1</v>
      </c>
    </row>
    <row r="749" spans="8:9">
      <c r="H749">
        <v>1494</v>
      </c>
      <c r="I749">
        <v>4</v>
      </c>
    </row>
    <row r="750" spans="8:9">
      <c r="H750">
        <v>1496</v>
      </c>
      <c r="I750">
        <v>3</v>
      </c>
    </row>
    <row r="751" spans="8:9">
      <c r="H751">
        <v>1498</v>
      </c>
      <c r="I751">
        <v>2</v>
      </c>
    </row>
    <row r="752" spans="8:9">
      <c r="H752">
        <v>1500</v>
      </c>
      <c r="I752">
        <v>3</v>
      </c>
    </row>
    <row r="753" spans="8:9">
      <c r="H753">
        <v>1502</v>
      </c>
      <c r="I753">
        <v>4</v>
      </c>
    </row>
    <row r="754" spans="8:9">
      <c r="H754">
        <v>1504</v>
      </c>
    </row>
    <row r="755" spans="8:9">
      <c r="H755">
        <v>1506</v>
      </c>
      <c r="I755">
        <v>1</v>
      </c>
    </row>
    <row r="756" spans="8:9">
      <c r="H756">
        <v>1508</v>
      </c>
      <c r="I756">
        <v>1</v>
      </c>
    </row>
    <row r="757" spans="8:9">
      <c r="H757">
        <v>1510</v>
      </c>
      <c r="I757">
        <v>2</v>
      </c>
    </row>
    <row r="758" spans="8:9">
      <c r="H758">
        <v>1512</v>
      </c>
      <c r="I758">
        <v>3</v>
      </c>
    </row>
    <row r="759" spans="8:9">
      <c r="H759">
        <v>1514</v>
      </c>
      <c r="I759">
        <v>2</v>
      </c>
    </row>
    <row r="760" spans="8:9">
      <c r="H760">
        <v>1516</v>
      </c>
      <c r="I760">
        <v>4</v>
      </c>
    </row>
    <row r="761" spans="8:9">
      <c r="H761">
        <v>1518</v>
      </c>
    </row>
    <row r="762" spans="8:9">
      <c r="H762">
        <v>1520</v>
      </c>
    </row>
    <row r="763" spans="8:9">
      <c r="H763">
        <v>1522</v>
      </c>
      <c r="I763">
        <v>4</v>
      </c>
    </row>
    <row r="764" spans="8:9">
      <c r="H764">
        <v>1524</v>
      </c>
      <c r="I764">
        <v>2</v>
      </c>
    </row>
    <row r="765" spans="8:9">
      <c r="H765">
        <v>1526</v>
      </c>
      <c r="I765">
        <v>1</v>
      </c>
    </row>
    <row r="766" spans="8:9">
      <c r="H766">
        <v>1528</v>
      </c>
      <c r="I766">
        <v>2</v>
      </c>
    </row>
    <row r="767" spans="8:9">
      <c r="H767">
        <v>1530</v>
      </c>
      <c r="I767">
        <v>3</v>
      </c>
    </row>
    <row r="768" spans="8:9">
      <c r="H768">
        <v>1532</v>
      </c>
      <c r="I768">
        <v>3</v>
      </c>
    </row>
    <row r="769" spans="8:9">
      <c r="H769">
        <v>1534</v>
      </c>
      <c r="I769">
        <v>2</v>
      </c>
    </row>
    <row r="770" spans="8:9">
      <c r="H770">
        <v>1536</v>
      </c>
      <c r="I770">
        <v>4</v>
      </c>
    </row>
    <row r="771" spans="8:9">
      <c r="H771">
        <v>1538</v>
      </c>
      <c r="I771">
        <v>5</v>
      </c>
    </row>
    <row r="772" spans="8:9">
      <c r="H772">
        <v>1540</v>
      </c>
      <c r="I772">
        <v>2</v>
      </c>
    </row>
    <row r="773" spans="8:9">
      <c r="H773">
        <v>1542</v>
      </c>
    </row>
    <row r="774" spans="8:9">
      <c r="H774">
        <v>1544</v>
      </c>
      <c r="I774">
        <v>2</v>
      </c>
    </row>
    <row r="775" spans="8:9">
      <c r="H775">
        <v>1546</v>
      </c>
      <c r="I775">
        <v>4</v>
      </c>
    </row>
    <row r="776" spans="8:9">
      <c r="H776">
        <v>1548</v>
      </c>
      <c r="I776">
        <v>1</v>
      </c>
    </row>
    <row r="777" spans="8:9">
      <c r="H777">
        <v>1550</v>
      </c>
      <c r="I777">
        <v>1</v>
      </c>
    </row>
    <row r="778" spans="8:9">
      <c r="H778">
        <v>1552</v>
      </c>
      <c r="I778">
        <v>3</v>
      </c>
    </row>
    <row r="779" spans="8:9">
      <c r="H779">
        <v>1554</v>
      </c>
      <c r="I779">
        <v>2</v>
      </c>
    </row>
    <row r="780" spans="8:9">
      <c r="H780">
        <v>1556</v>
      </c>
      <c r="I780">
        <v>1</v>
      </c>
    </row>
    <row r="781" spans="8:9">
      <c r="H781">
        <v>1558</v>
      </c>
      <c r="I781">
        <v>3</v>
      </c>
    </row>
    <row r="782" spans="8:9">
      <c r="H782">
        <v>1560</v>
      </c>
      <c r="I782">
        <v>1</v>
      </c>
    </row>
    <row r="783" spans="8:9">
      <c r="H783">
        <v>1562</v>
      </c>
      <c r="I783">
        <v>1</v>
      </c>
    </row>
    <row r="784" spans="8:9">
      <c r="H784">
        <v>1564</v>
      </c>
      <c r="I784">
        <v>2</v>
      </c>
    </row>
    <row r="785" spans="8:9">
      <c r="H785">
        <v>1566</v>
      </c>
      <c r="I785">
        <v>4</v>
      </c>
    </row>
    <row r="786" spans="8:9">
      <c r="H786">
        <v>1568</v>
      </c>
    </row>
    <row r="787" spans="8:9">
      <c r="H787">
        <v>1570</v>
      </c>
      <c r="I787">
        <v>1</v>
      </c>
    </row>
    <row r="788" spans="8:9">
      <c r="H788">
        <v>1572</v>
      </c>
      <c r="I788">
        <v>2</v>
      </c>
    </row>
    <row r="789" spans="8:9">
      <c r="H789">
        <v>1574</v>
      </c>
      <c r="I789">
        <v>3</v>
      </c>
    </row>
    <row r="790" spans="8:9">
      <c r="H790">
        <v>1576</v>
      </c>
    </row>
    <row r="791" spans="8:9">
      <c r="H791">
        <v>1578</v>
      </c>
      <c r="I791">
        <v>1</v>
      </c>
    </row>
    <row r="792" spans="8:9">
      <c r="H792">
        <v>1580</v>
      </c>
    </row>
    <row r="793" spans="8:9">
      <c r="H793">
        <v>1582</v>
      </c>
      <c r="I793">
        <v>5</v>
      </c>
    </row>
    <row r="794" spans="8:9">
      <c r="H794">
        <v>1584</v>
      </c>
      <c r="I794">
        <v>4</v>
      </c>
    </row>
    <row r="795" spans="8:9">
      <c r="H795">
        <v>1586</v>
      </c>
      <c r="I795">
        <v>3</v>
      </c>
    </row>
    <row r="796" spans="8:9">
      <c r="H796">
        <v>1588</v>
      </c>
      <c r="I796">
        <v>2</v>
      </c>
    </row>
    <row r="797" spans="8:9">
      <c r="H797">
        <v>1590</v>
      </c>
      <c r="I797">
        <v>2</v>
      </c>
    </row>
    <row r="798" spans="8:9">
      <c r="H798">
        <v>1592</v>
      </c>
      <c r="I798">
        <v>1</v>
      </c>
    </row>
    <row r="799" spans="8:9">
      <c r="H799">
        <v>1594</v>
      </c>
    </row>
    <row r="800" spans="8:9">
      <c r="H800">
        <v>1596</v>
      </c>
      <c r="I800">
        <v>1</v>
      </c>
    </row>
    <row r="801" spans="8:9">
      <c r="H801">
        <v>1598</v>
      </c>
      <c r="I801">
        <v>1</v>
      </c>
    </row>
    <row r="802" spans="8:9">
      <c r="H802">
        <v>1600</v>
      </c>
      <c r="I802">
        <v>2</v>
      </c>
    </row>
    <row r="803" spans="8:9">
      <c r="H803">
        <v>1602</v>
      </c>
      <c r="I803">
        <v>2</v>
      </c>
    </row>
    <row r="804" spans="8:9">
      <c r="H804">
        <v>1604</v>
      </c>
      <c r="I804">
        <v>2</v>
      </c>
    </row>
    <row r="805" spans="8:9">
      <c r="H805">
        <v>1606</v>
      </c>
    </row>
    <row r="806" spans="8:9">
      <c r="H806">
        <v>1608</v>
      </c>
    </row>
    <row r="807" spans="8:9">
      <c r="H807">
        <v>1610</v>
      </c>
      <c r="I807">
        <v>3</v>
      </c>
    </row>
    <row r="808" spans="8:9">
      <c r="H808">
        <v>1612</v>
      </c>
      <c r="I808">
        <v>2</v>
      </c>
    </row>
    <row r="809" spans="8:9">
      <c r="H809">
        <v>1614</v>
      </c>
      <c r="I809">
        <v>2</v>
      </c>
    </row>
    <row r="810" spans="8:9">
      <c r="H810">
        <v>1616</v>
      </c>
      <c r="I810">
        <v>1</v>
      </c>
    </row>
    <row r="811" spans="8:9">
      <c r="H811">
        <v>1618</v>
      </c>
      <c r="I811">
        <v>1</v>
      </c>
    </row>
    <row r="812" spans="8:9">
      <c r="H812">
        <v>1620</v>
      </c>
      <c r="I812">
        <v>2</v>
      </c>
    </row>
    <row r="813" spans="8:9">
      <c r="H813">
        <v>1622</v>
      </c>
      <c r="I813">
        <v>3</v>
      </c>
    </row>
    <row r="814" spans="8:9">
      <c r="H814">
        <v>1624</v>
      </c>
      <c r="I814">
        <v>1</v>
      </c>
    </row>
    <row r="815" spans="8:9">
      <c r="H815">
        <v>1626</v>
      </c>
      <c r="I815">
        <v>3</v>
      </c>
    </row>
    <row r="816" spans="8:9">
      <c r="H816">
        <v>1628</v>
      </c>
      <c r="I816">
        <v>2</v>
      </c>
    </row>
    <row r="817" spans="8:9">
      <c r="H817">
        <v>1630</v>
      </c>
      <c r="I817">
        <v>2</v>
      </c>
    </row>
    <row r="818" spans="8:9">
      <c r="H818">
        <v>1632</v>
      </c>
      <c r="I818">
        <v>3</v>
      </c>
    </row>
    <row r="819" spans="8:9">
      <c r="H819">
        <v>1634</v>
      </c>
      <c r="I819">
        <v>2</v>
      </c>
    </row>
    <row r="820" spans="8:9">
      <c r="H820">
        <v>1636</v>
      </c>
      <c r="I820">
        <v>1</v>
      </c>
    </row>
    <row r="821" spans="8:9">
      <c r="H821">
        <v>1638</v>
      </c>
      <c r="I821">
        <v>1</v>
      </c>
    </row>
    <row r="822" spans="8:9">
      <c r="H822">
        <v>1640</v>
      </c>
      <c r="I822">
        <v>1</v>
      </c>
    </row>
    <row r="823" spans="8:9">
      <c r="H823">
        <v>1642</v>
      </c>
    </row>
    <row r="824" spans="8:9">
      <c r="H824">
        <v>1644</v>
      </c>
      <c r="I824">
        <v>1</v>
      </c>
    </row>
    <row r="825" spans="8:9">
      <c r="H825">
        <v>1646</v>
      </c>
      <c r="I825">
        <v>2</v>
      </c>
    </row>
    <row r="826" spans="8:9">
      <c r="H826">
        <v>1648</v>
      </c>
      <c r="I826">
        <v>1</v>
      </c>
    </row>
    <row r="827" spans="8:9">
      <c r="H827">
        <v>1650</v>
      </c>
      <c r="I827">
        <v>4</v>
      </c>
    </row>
    <row r="828" spans="8:9">
      <c r="H828">
        <v>1652</v>
      </c>
      <c r="I828">
        <v>2</v>
      </c>
    </row>
    <row r="829" spans="8:9">
      <c r="H829">
        <v>1654</v>
      </c>
      <c r="I829">
        <v>3</v>
      </c>
    </row>
    <row r="830" spans="8:9">
      <c r="H830">
        <v>1656</v>
      </c>
      <c r="I830">
        <v>1</v>
      </c>
    </row>
    <row r="831" spans="8:9">
      <c r="H831">
        <v>1658</v>
      </c>
      <c r="I831">
        <v>5</v>
      </c>
    </row>
    <row r="832" spans="8:9">
      <c r="H832">
        <v>1660</v>
      </c>
      <c r="I832">
        <v>1</v>
      </c>
    </row>
    <row r="833" spans="8:9">
      <c r="H833">
        <v>1662</v>
      </c>
    </row>
    <row r="834" spans="8:9">
      <c r="H834">
        <v>1664</v>
      </c>
      <c r="I834">
        <v>1</v>
      </c>
    </row>
    <row r="835" spans="8:9">
      <c r="H835">
        <v>1666</v>
      </c>
      <c r="I835">
        <v>4</v>
      </c>
    </row>
    <row r="836" spans="8:9">
      <c r="H836">
        <v>1668</v>
      </c>
      <c r="I836">
        <v>2</v>
      </c>
    </row>
    <row r="837" spans="8:9">
      <c r="H837">
        <v>1670</v>
      </c>
      <c r="I837">
        <v>2</v>
      </c>
    </row>
    <row r="838" spans="8:9">
      <c r="H838">
        <v>1672</v>
      </c>
      <c r="I838">
        <v>3</v>
      </c>
    </row>
    <row r="839" spans="8:9">
      <c r="H839">
        <v>1674</v>
      </c>
    </row>
    <row r="840" spans="8:9">
      <c r="H840">
        <v>1676</v>
      </c>
      <c r="I840">
        <v>3</v>
      </c>
    </row>
    <row r="841" spans="8:9">
      <c r="H841">
        <v>1678</v>
      </c>
      <c r="I841">
        <v>1</v>
      </c>
    </row>
    <row r="842" spans="8:9">
      <c r="H842">
        <v>1680</v>
      </c>
      <c r="I842">
        <v>1</v>
      </c>
    </row>
    <row r="843" spans="8:9">
      <c r="H843">
        <v>1682</v>
      </c>
      <c r="I843">
        <v>2</v>
      </c>
    </row>
    <row r="844" spans="8:9">
      <c r="H844">
        <v>1684</v>
      </c>
    </row>
    <row r="845" spans="8:9">
      <c r="H845">
        <v>1686</v>
      </c>
      <c r="I845">
        <v>1</v>
      </c>
    </row>
    <row r="846" spans="8:9">
      <c r="H846">
        <v>1688</v>
      </c>
      <c r="I846">
        <v>3</v>
      </c>
    </row>
    <row r="847" spans="8:9">
      <c r="H847">
        <v>1690</v>
      </c>
      <c r="I847">
        <v>3</v>
      </c>
    </row>
    <row r="848" spans="8:9">
      <c r="H848">
        <v>1692</v>
      </c>
      <c r="I848">
        <v>1</v>
      </c>
    </row>
    <row r="849" spans="8:9">
      <c r="H849">
        <v>1694</v>
      </c>
      <c r="I849">
        <v>1</v>
      </c>
    </row>
    <row r="850" spans="8:9">
      <c r="H850">
        <v>1696</v>
      </c>
      <c r="I850">
        <v>1</v>
      </c>
    </row>
    <row r="851" spans="8:9">
      <c r="H851">
        <v>1698</v>
      </c>
      <c r="I851">
        <v>1</v>
      </c>
    </row>
    <row r="852" spans="8:9">
      <c r="H852">
        <v>1700</v>
      </c>
      <c r="I852">
        <v>2</v>
      </c>
    </row>
    <row r="853" spans="8:9">
      <c r="H853">
        <v>1702</v>
      </c>
    </row>
    <row r="854" spans="8:9">
      <c r="H854">
        <v>1704</v>
      </c>
      <c r="I854">
        <v>2</v>
      </c>
    </row>
    <row r="855" spans="8:9">
      <c r="H855">
        <v>1706</v>
      </c>
      <c r="I855">
        <v>1</v>
      </c>
    </row>
    <row r="856" spans="8:9">
      <c r="H856">
        <v>1708</v>
      </c>
      <c r="I856">
        <v>1</v>
      </c>
    </row>
    <row r="857" spans="8:9">
      <c r="H857">
        <v>1710</v>
      </c>
      <c r="I857">
        <v>1</v>
      </c>
    </row>
    <row r="858" spans="8:9">
      <c r="H858">
        <v>1712</v>
      </c>
    </row>
    <row r="859" spans="8:9">
      <c r="H859">
        <v>1714</v>
      </c>
      <c r="I859">
        <v>2</v>
      </c>
    </row>
    <row r="860" spans="8:9">
      <c r="H860">
        <v>1716</v>
      </c>
      <c r="I860">
        <v>3</v>
      </c>
    </row>
    <row r="861" spans="8:9">
      <c r="H861">
        <v>1718</v>
      </c>
      <c r="I861">
        <v>2</v>
      </c>
    </row>
    <row r="862" spans="8:9">
      <c r="H862">
        <v>1720</v>
      </c>
      <c r="I862">
        <v>7</v>
      </c>
    </row>
    <row r="863" spans="8:9">
      <c r="H863">
        <v>1722</v>
      </c>
    </row>
    <row r="864" spans="8:9">
      <c r="H864">
        <v>1724</v>
      </c>
      <c r="I864">
        <v>1</v>
      </c>
    </row>
    <row r="865" spans="8:9">
      <c r="H865">
        <v>1726</v>
      </c>
      <c r="I865">
        <v>1</v>
      </c>
    </row>
    <row r="866" spans="8:9">
      <c r="H866">
        <v>1728</v>
      </c>
      <c r="I866">
        <v>1</v>
      </c>
    </row>
    <row r="867" spans="8:9">
      <c r="H867">
        <v>1730</v>
      </c>
      <c r="I867">
        <v>2</v>
      </c>
    </row>
    <row r="868" spans="8:9">
      <c r="H868">
        <v>1732</v>
      </c>
      <c r="I868">
        <v>1</v>
      </c>
    </row>
    <row r="869" spans="8:9">
      <c r="H869">
        <v>1734</v>
      </c>
      <c r="I869">
        <v>1</v>
      </c>
    </row>
    <row r="870" spans="8:9">
      <c r="H870">
        <v>1736</v>
      </c>
      <c r="I870">
        <v>4</v>
      </c>
    </row>
    <row r="871" spans="8:9">
      <c r="H871">
        <v>1738</v>
      </c>
    </row>
    <row r="872" spans="8:9">
      <c r="H872">
        <v>1740</v>
      </c>
      <c r="I872">
        <v>2</v>
      </c>
    </row>
    <row r="873" spans="8:9">
      <c r="H873">
        <v>1742</v>
      </c>
      <c r="I873">
        <v>1</v>
      </c>
    </row>
    <row r="874" spans="8:9">
      <c r="H874">
        <v>1744</v>
      </c>
    </row>
    <row r="875" spans="8:9">
      <c r="H875">
        <v>1746</v>
      </c>
      <c r="I875">
        <v>2</v>
      </c>
    </row>
    <row r="876" spans="8:9">
      <c r="H876">
        <v>1748</v>
      </c>
      <c r="I876">
        <v>3</v>
      </c>
    </row>
    <row r="877" spans="8:9">
      <c r="H877">
        <v>1750</v>
      </c>
    </row>
    <row r="878" spans="8:9">
      <c r="H878">
        <v>1752</v>
      </c>
      <c r="I878">
        <v>3</v>
      </c>
    </row>
    <row r="879" spans="8:9">
      <c r="H879">
        <v>1754</v>
      </c>
      <c r="I879">
        <v>4</v>
      </c>
    </row>
    <row r="880" spans="8:9">
      <c r="H880">
        <v>1756</v>
      </c>
      <c r="I880">
        <v>1</v>
      </c>
    </row>
    <row r="881" spans="8:9">
      <c r="H881">
        <v>1758</v>
      </c>
      <c r="I881">
        <v>1</v>
      </c>
    </row>
    <row r="882" spans="8:9">
      <c r="H882">
        <v>1760</v>
      </c>
      <c r="I882">
        <v>1</v>
      </c>
    </row>
    <row r="883" spans="8:9">
      <c r="H883">
        <v>1762</v>
      </c>
      <c r="I883">
        <v>4</v>
      </c>
    </row>
    <row r="884" spans="8:9">
      <c r="H884">
        <v>1764</v>
      </c>
      <c r="I884">
        <v>1</v>
      </c>
    </row>
    <row r="885" spans="8:9">
      <c r="H885">
        <v>1766</v>
      </c>
      <c r="I885">
        <v>3</v>
      </c>
    </row>
    <row r="886" spans="8:9">
      <c r="H886">
        <v>1768</v>
      </c>
      <c r="I886">
        <v>2</v>
      </c>
    </row>
    <row r="887" spans="8:9">
      <c r="H887">
        <v>1770</v>
      </c>
    </row>
    <row r="888" spans="8:9">
      <c r="H888">
        <v>1772</v>
      </c>
    </row>
    <row r="889" spans="8:9">
      <c r="H889">
        <v>1774</v>
      </c>
      <c r="I889">
        <v>1</v>
      </c>
    </row>
    <row r="890" spans="8:9">
      <c r="H890">
        <v>1776</v>
      </c>
      <c r="I890">
        <v>1</v>
      </c>
    </row>
    <row r="891" spans="8:9">
      <c r="H891">
        <v>1778</v>
      </c>
      <c r="I891">
        <v>2</v>
      </c>
    </row>
    <row r="892" spans="8:9">
      <c r="H892">
        <v>1780</v>
      </c>
      <c r="I892">
        <v>3</v>
      </c>
    </row>
    <row r="893" spans="8:9">
      <c r="H893">
        <v>1782</v>
      </c>
      <c r="I893">
        <v>3</v>
      </c>
    </row>
    <row r="894" spans="8:9">
      <c r="H894">
        <v>1784</v>
      </c>
      <c r="I894">
        <v>2</v>
      </c>
    </row>
    <row r="895" spans="8:9">
      <c r="H895">
        <v>1786</v>
      </c>
      <c r="I895">
        <v>1</v>
      </c>
    </row>
    <row r="896" spans="8:9">
      <c r="H896">
        <v>1788</v>
      </c>
      <c r="I896">
        <v>2</v>
      </c>
    </row>
    <row r="897" spans="8:9">
      <c r="H897">
        <v>1790</v>
      </c>
    </row>
    <row r="898" spans="8:9">
      <c r="H898">
        <v>1792</v>
      </c>
      <c r="I898">
        <v>1</v>
      </c>
    </row>
    <row r="899" spans="8:9">
      <c r="H899">
        <v>1794</v>
      </c>
      <c r="I899">
        <v>1</v>
      </c>
    </row>
    <row r="900" spans="8:9">
      <c r="H900">
        <v>1796</v>
      </c>
      <c r="I900">
        <v>2</v>
      </c>
    </row>
    <row r="901" spans="8:9">
      <c r="H901">
        <v>1798</v>
      </c>
      <c r="I901">
        <v>4</v>
      </c>
    </row>
    <row r="902" spans="8:9">
      <c r="H902">
        <v>1800</v>
      </c>
      <c r="I902">
        <v>2</v>
      </c>
    </row>
    <row r="903" spans="8:9">
      <c r="H903">
        <v>1802</v>
      </c>
      <c r="I903">
        <v>2</v>
      </c>
    </row>
    <row r="904" spans="8:9">
      <c r="H904">
        <v>1804</v>
      </c>
      <c r="I904">
        <v>1</v>
      </c>
    </row>
    <row r="905" spans="8:9">
      <c r="H905">
        <v>1806</v>
      </c>
      <c r="I905">
        <v>5</v>
      </c>
    </row>
    <row r="906" spans="8:9">
      <c r="H906">
        <v>1808</v>
      </c>
      <c r="I906">
        <v>2</v>
      </c>
    </row>
    <row r="907" spans="8:9">
      <c r="H907">
        <v>1810</v>
      </c>
      <c r="I907">
        <v>2</v>
      </c>
    </row>
    <row r="908" spans="8:9">
      <c r="H908">
        <v>1812</v>
      </c>
      <c r="I908">
        <v>1</v>
      </c>
    </row>
    <row r="909" spans="8:9">
      <c r="H909">
        <v>1814</v>
      </c>
      <c r="I909">
        <v>1</v>
      </c>
    </row>
    <row r="910" spans="8:9">
      <c r="H910">
        <v>1816</v>
      </c>
      <c r="I910">
        <v>2</v>
      </c>
    </row>
    <row r="911" spans="8:9">
      <c r="H911">
        <v>1818</v>
      </c>
      <c r="I911">
        <v>1</v>
      </c>
    </row>
    <row r="912" spans="8:9">
      <c r="H912">
        <v>1820</v>
      </c>
      <c r="I912">
        <v>5</v>
      </c>
    </row>
    <row r="913" spans="8:9">
      <c r="H913">
        <v>1822</v>
      </c>
      <c r="I913">
        <v>2</v>
      </c>
    </row>
    <row r="914" spans="8:9">
      <c r="H914">
        <v>1824</v>
      </c>
      <c r="I914">
        <v>1</v>
      </c>
    </row>
    <row r="915" spans="8:9">
      <c r="H915">
        <v>1826</v>
      </c>
    </row>
    <row r="916" spans="8:9">
      <c r="H916">
        <v>1828</v>
      </c>
      <c r="I916">
        <v>2</v>
      </c>
    </row>
    <row r="917" spans="8:9">
      <c r="H917">
        <v>1830</v>
      </c>
      <c r="I917">
        <v>1</v>
      </c>
    </row>
    <row r="918" spans="8:9">
      <c r="H918">
        <v>1832</v>
      </c>
      <c r="I918">
        <v>6</v>
      </c>
    </row>
    <row r="919" spans="8:9">
      <c r="H919">
        <v>1834</v>
      </c>
      <c r="I919">
        <v>3</v>
      </c>
    </row>
    <row r="920" spans="8:9">
      <c r="H920">
        <v>1836</v>
      </c>
      <c r="I920">
        <v>1</v>
      </c>
    </row>
    <row r="921" spans="8:9">
      <c r="H921">
        <v>1838</v>
      </c>
    </row>
    <row r="922" spans="8:9">
      <c r="H922">
        <v>1840</v>
      </c>
      <c r="I922">
        <v>1</v>
      </c>
    </row>
    <row r="923" spans="8:9">
      <c r="H923">
        <v>1842</v>
      </c>
      <c r="I923">
        <v>1</v>
      </c>
    </row>
    <row r="924" spans="8:9">
      <c r="H924">
        <v>1844</v>
      </c>
    </row>
    <row r="925" spans="8:9">
      <c r="H925">
        <v>1846</v>
      </c>
      <c r="I925">
        <v>2</v>
      </c>
    </row>
    <row r="926" spans="8:9">
      <c r="H926">
        <v>1848</v>
      </c>
      <c r="I926">
        <v>2</v>
      </c>
    </row>
    <row r="927" spans="8:9">
      <c r="H927">
        <v>1850</v>
      </c>
    </row>
    <row r="928" spans="8:9">
      <c r="H928">
        <v>1852</v>
      </c>
      <c r="I928">
        <v>5</v>
      </c>
    </row>
    <row r="929" spans="8:9">
      <c r="H929">
        <v>1854</v>
      </c>
      <c r="I929">
        <v>1</v>
      </c>
    </row>
    <row r="930" spans="8:9">
      <c r="H930">
        <v>1856</v>
      </c>
    </row>
    <row r="931" spans="8:9">
      <c r="H931">
        <v>1858</v>
      </c>
      <c r="I931">
        <v>1</v>
      </c>
    </row>
    <row r="932" spans="8:9">
      <c r="H932">
        <v>1860</v>
      </c>
      <c r="I932">
        <v>1</v>
      </c>
    </row>
    <row r="933" spans="8:9">
      <c r="H933">
        <v>1862</v>
      </c>
      <c r="I933">
        <v>3</v>
      </c>
    </row>
    <row r="934" spans="8:9">
      <c r="H934">
        <v>1864</v>
      </c>
      <c r="I934">
        <v>1</v>
      </c>
    </row>
    <row r="935" spans="8:9">
      <c r="H935">
        <v>1866</v>
      </c>
      <c r="I935">
        <v>3</v>
      </c>
    </row>
    <row r="936" spans="8:9">
      <c r="H936">
        <v>1868</v>
      </c>
    </row>
    <row r="937" spans="8:9">
      <c r="H937">
        <v>1870</v>
      </c>
    </row>
    <row r="938" spans="8:9">
      <c r="H938">
        <v>1872</v>
      </c>
      <c r="I938">
        <v>1</v>
      </c>
    </row>
    <row r="939" spans="8:9">
      <c r="H939">
        <v>1874</v>
      </c>
      <c r="I939">
        <v>2</v>
      </c>
    </row>
    <row r="940" spans="8:9">
      <c r="H940">
        <v>1876</v>
      </c>
    </row>
    <row r="941" spans="8:9">
      <c r="H941">
        <v>1878</v>
      </c>
      <c r="I941">
        <v>1</v>
      </c>
    </row>
    <row r="942" spans="8:9">
      <c r="H942">
        <v>1880</v>
      </c>
      <c r="I942">
        <v>2</v>
      </c>
    </row>
    <row r="943" spans="8:9">
      <c r="H943">
        <v>1882</v>
      </c>
    </row>
    <row r="944" spans="8:9">
      <c r="H944">
        <v>1884</v>
      </c>
      <c r="I944">
        <v>2</v>
      </c>
    </row>
    <row r="945" spans="8:9">
      <c r="H945">
        <v>1886</v>
      </c>
      <c r="I945">
        <v>3</v>
      </c>
    </row>
    <row r="946" spans="8:9">
      <c r="H946">
        <v>1888</v>
      </c>
    </row>
    <row r="947" spans="8:9">
      <c r="H947">
        <v>1890</v>
      </c>
      <c r="I947">
        <v>1</v>
      </c>
    </row>
    <row r="948" spans="8:9">
      <c r="H948">
        <v>1892</v>
      </c>
      <c r="I948">
        <v>1</v>
      </c>
    </row>
    <row r="949" spans="8:9">
      <c r="H949">
        <v>1894</v>
      </c>
      <c r="I949">
        <v>2</v>
      </c>
    </row>
    <row r="950" spans="8:9">
      <c r="H950">
        <v>1896</v>
      </c>
      <c r="I950">
        <v>1</v>
      </c>
    </row>
    <row r="951" spans="8:9">
      <c r="H951">
        <v>1898</v>
      </c>
    </row>
    <row r="952" spans="8:9">
      <c r="H952">
        <v>1900</v>
      </c>
    </row>
    <row r="953" spans="8:9">
      <c r="H953">
        <v>1902</v>
      </c>
      <c r="I953">
        <v>4</v>
      </c>
    </row>
    <row r="954" spans="8:9">
      <c r="H954">
        <v>1904</v>
      </c>
      <c r="I954">
        <v>2</v>
      </c>
    </row>
    <row r="955" spans="8:9">
      <c r="H955">
        <v>1906</v>
      </c>
    </row>
    <row r="956" spans="8:9">
      <c r="H956">
        <v>1908</v>
      </c>
      <c r="I956">
        <v>3</v>
      </c>
    </row>
    <row r="957" spans="8:9">
      <c r="H957">
        <v>1910</v>
      </c>
      <c r="I957">
        <v>1</v>
      </c>
    </row>
    <row r="958" spans="8:9">
      <c r="H958">
        <v>1912</v>
      </c>
      <c r="I958">
        <v>3</v>
      </c>
    </row>
    <row r="959" spans="8:9">
      <c r="H959">
        <v>1914</v>
      </c>
    </row>
    <row r="960" spans="8:9">
      <c r="H960">
        <v>1916</v>
      </c>
    </row>
    <row r="961" spans="8:9">
      <c r="H961">
        <v>1918</v>
      </c>
      <c r="I961">
        <v>3</v>
      </c>
    </row>
    <row r="962" spans="8:9">
      <c r="H962">
        <v>1920</v>
      </c>
      <c r="I962">
        <v>1</v>
      </c>
    </row>
    <row r="963" spans="8:9">
      <c r="H963">
        <v>1922</v>
      </c>
      <c r="I963">
        <v>3</v>
      </c>
    </row>
    <row r="964" spans="8:9">
      <c r="H964">
        <v>1924</v>
      </c>
    </row>
    <row r="965" spans="8:9">
      <c r="H965">
        <v>1926</v>
      </c>
    </row>
    <row r="966" spans="8:9">
      <c r="H966">
        <v>1928</v>
      </c>
      <c r="I966">
        <v>1</v>
      </c>
    </row>
    <row r="967" spans="8:9">
      <c r="H967">
        <v>1930</v>
      </c>
      <c r="I967">
        <v>1</v>
      </c>
    </row>
    <row r="968" spans="8:9">
      <c r="H968">
        <v>1932</v>
      </c>
    </row>
    <row r="969" spans="8:9">
      <c r="H969">
        <v>1934</v>
      </c>
    </row>
    <row r="970" spans="8:9">
      <c r="H970">
        <v>1936</v>
      </c>
    </row>
    <row r="971" spans="8:9">
      <c r="H971">
        <v>1938</v>
      </c>
      <c r="I971">
        <v>1</v>
      </c>
    </row>
    <row r="972" spans="8:9">
      <c r="H972">
        <v>1940</v>
      </c>
      <c r="I972">
        <v>4</v>
      </c>
    </row>
    <row r="973" spans="8:9">
      <c r="H973">
        <v>1942</v>
      </c>
      <c r="I973">
        <v>3</v>
      </c>
    </row>
    <row r="974" spans="8:9">
      <c r="H974">
        <v>1944</v>
      </c>
    </row>
    <row r="975" spans="8:9">
      <c r="H975">
        <v>1946</v>
      </c>
      <c r="I975">
        <v>4</v>
      </c>
    </row>
    <row r="976" spans="8:9">
      <c r="H976">
        <v>1948</v>
      </c>
    </row>
    <row r="977" spans="8:9">
      <c r="H977">
        <v>1950</v>
      </c>
      <c r="I977">
        <v>2</v>
      </c>
    </row>
    <row r="978" spans="8:9">
      <c r="H978">
        <v>1952</v>
      </c>
    </row>
    <row r="979" spans="8:9">
      <c r="H979">
        <v>1954</v>
      </c>
      <c r="I979">
        <v>1</v>
      </c>
    </row>
    <row r="980" spans="8:9">
      <c r="H980">
        <v>1956</v>
      </c>
      <c r="I980">
        <v>1</v>
      </c>
    </row>
    <row r="981" spans="8:9">
      <c r="H981">
        <v>1958</v>
      </c>
      <c r="I981">
        <v>1</v>
      </c>
    </row>
    <row r="982" spans="8:9">
      <c r="H982">
        <v>1960</v>
      </c>
    </row>
    <row r="983" spans="8:9">
      <c r="H983">
        <v>1962</v>
      </c>
      <c r="I983">
        <v>2</v>
      </c>
    </row>
    <row r="984" spans="8:9">
      <c r="H984">
        <v>1964</v>
      </c>
    </row>
    <row r="985" spans="8:9">
      <c r="H985">
        <v>1966</v>
      </c>
      <c r="I985">
        <v>2</v>
      </c>
    </row>
    <row r="986" spans="8:9">
      <c r="H986">
        <v>1968</v>
      </c>
      <c r="I986">
        <v>1</v>
      </c>
    </row>
    <row r="987" spans="8:9">
      <c r="H987">
        <v>1970</v>
      </c>
      <c r="I987">
        <v>1</v>
      </c>
    </row>
    <row r="988" spans="8:9">
      <c r="H988">
        <v>1972</v>
      </c>
    </row>
    <row r="989" spans="8:9">
      <c r="H989">
        <v>1974</v>
      </c>
      <c r="I989">
        <v>1</v>
      </c>
    </row>
    <row r="990" spans="8:9">
      <c r="H990">
        <v>1976</v>
      </c>
      <c r="I990">
        <v>2</v>
      </c>
    </row>
    <row r="991" spans="8:9">
      <c r="H991">
        <v>1978</v>
      </c>
      <c r="I991">
        <v>2</v>
      </c>
    </row>
    <row r="992" spans="8:9">
      <c r="H992">
        <v>1980</v>
      </c>
    </row>
    <row r="993" spans="8:9">
      <c r="H993">
        <v>1982</v>
      </c>
      <c r="I993">
        <v>1</v>
      </c>
    </row>
    <row r="994" spans="8:9">
      <c r="H994">
        <v>1984</v>
      </c>
      <c r="I994">
        <v>3</v>
      </c>
    </row>
    <row r="995" spans="8:9">
      <c r="H995">
        <v>1986</v>
      </c>
      <c r="I995">
        <v>2</v>
      </c>
    </row>
    <row r="996" spans="8:9">
      <c r="H996">
        <v>1988</v>
      </c>
      <c r="I996">
        <v>4</v>
      </c>
    </row>
    <row r="997" spans="8:9">
      <c r="H997">
        <v>1990</v>
      </c>
      <c r="I997">
        <v>2</v>
      </c>
    </row>
    <row r="998" spans="8:9">
      <c r="H998">
        <v>1992</v>
      </c>
      <c r="I998">
        <v>2</v>
      </c>
    </row>
    <row r="999" spans="8:9">
      <c r="H999">
        <v>1994</v>
      </c>
      <c r="I999">
        <v>2</v>
      </c>
    </row>
    <row r="1000" spans="8:9">
      <c r="H1000">
        <v>1996</v>
      </c>
      <c r="I1000">
        <v>1</v>
      </c>
    </row>
    <row r="1001" spans="8:9">
      <c r="H1001">
        <v>1998</v>
      </c>
      <c r="I1001">
        <v>3</v>
      </c>
    </row>
    <row r="1002" spans="8:9">
      <c r="H1002">
        <v>2000</v>
      </c>
      <c r="I1002">
        <v>1</v>
      </c>
    </row>
    <row r="1003" spans="8:9">
      <c r="H1003">
        <v>2002</v>
      </c>
      <c r="I1003">
        <v>1</v>
      </c>
    </row>
    <row r="1004" spans="8:9">
      <c r="H1004">
        <v>2004</v>
      </c>
    </row>
    <row r="1005" spans="8:9">
      <c r="H1005">
        <v>2006</v>
      </c>
      <c r="I1005">
        <v>1</v>
      </c>
    </row>
    <row r="1006" spans="8:9">
      <c r="H1006">
        <v>2008</v>
      </c>
      <c r="I1006">
        <v>2</v>
      </c>
    </row>
    <row r="1007" spans="8:9">
      <c r="H1007">
        <v>2010</v>
      </c>
      <c r="I1007">
        <v>1</v>
      </c>
    </row>
    <row r="1008" spans="8:9">
      <c r="H1008">
        <v>2012</v>
      </c>
      <c r="I1008">
        <v>3</v>
      </c>
    </row>
    <row r="1009" spans="8:9">
      <c r="H1009">
        <v>2014</v>
      </c>
      <c r="I1009">
        <v>1</v>
      </c>
    </row>
    <row r="1010" spans="8:9">
      <c r="H1010">
        <v>2016</v>
      </c>
      <c r="I1010">
        <v>4</v>
      </c>
    </row>
    <row r="1011" spans="8:9">
      <c r="H1011">
        <v>2018</v>
      </c>
      <c r="I1011">
        <v>1</v>
      </c>
    </row>
    <row r="1012" spans="8:9">
      <c r="H1012">
        <v>2020</v>
      </c>
    </row>
    <row r="1013" spans="8:9">
      <c r="H1013">
        <v>2022</v>
      </c>
      <c r="I1013">
        <v>1</v>
      </c>
    </row>
    <row r="1014" spans="8:9">
      <c r="H1014">
        <v>2024</v>
      </c>
      <c r="I1014">
        <v>1</v>
      </c>
    </row>
    <row r="1015" spans="8:9">
      <c r="H1015">
        <v>2026</v>
      </c>
    </row>
    <row r="1016" spans="8:9">
      <c r="H1016">
        <v>2028</v>
      </c>
      <c r="I1016">
        <v>1</v>
      </c>
    </row>
    <row r="1017" spans="8:9">
      <c r="H1017">
        <v>2030</v>
      </c>
      <c r="I1017">
        <v>1</v>
      </c>
    </row>
    <row r="1018" spans="8:9">
      <c r="H1018">
        <v>2032</v>
      </c>
      <c r="I1018">
        <v>2</v>
      </c>
    </row>
    <row r="1019" spans="8:9">
      <c r="H1019">
        <v>2034</v>
      </c>
      <c r="I1019">
        <v>3</v>
      </c>
    </row>
    <row r="1020" spans="8:9">
      <c r="H1020">
        <v>2036</v>
      </c>
    </row>
    <row r="1021" spans="8:9">
      <c r="H1021">
        <v>2038</v>
      </c>
      <c r="I1021">
        <v>2</v>
      </c>
    </row>
    <row r="1022" spans="8:9">
      <c r="H1022">
        <v>2040</v>
      </c>
    </row>
    <row r="1023" spans="8:9">
      <c r="H1023">
        <v>2042</v>
      </c>
      <c r="I1023">
        <v>1</v>
      </c>
    </row>
    <row r="1024" spans="8:9">
      <c r="H1024">
        <v>2044</v>
      </c>
    </row>
    <row r="1025" spans="8:9">
      <c r="H1025">
        <v>2046</v>
      </c>
    </row>
    <row r="1026" spans="8:9">
      <c r="H1026">
        <v>2048</v>
      </c>
      <c r="I1026">
        <v>1</v>
      </c>
    </row>
    <row r="1027" spans="8:9">
      <c r="H1027">
        <v>2050</v>
      </c>
    </row>
    <row r="1028" spans="8:9">
      <c r="H1028">
        <v>2052</v>
      </c>
      <c r="I1028">
        <v>1</v>
      </c>
    </row>
    <row r="1029" spans="8:9">
      <c r="H1029">
        <v>2054</v>
      </c>
      <c r="I1029">
        <v>2</v>
      </c>
    </row>
    <row r="1030" spans="8:9">
      <c r="H1030">
        <v>2056</v>
      </c>
    </row>
    <row r="1031" spans="8:9">
      <c r="H1031">
        <v>2058</v>
      </c>
    </row>
    <row r="1032" spans="8:9">
      <c r="H1032">
        <v>2060</v>
      </c>
    </row>
    <row r="1033" spans="8:9">
      <c r="H1033">
        <v>2062</v>
      </c>
      <c r="I1033">
        <v>1</v>
      </c>
    </row>
    <row r="1034" spans="8:9">
      <c r="H1034">
        <v>2064</v>
      </c>
    </row>
    <row r="1035" spans="8:9">
      <c r="H1035">
        <v>2066</v>
      </c>
      <c r="I1035">
        <v>1</v>
      </c>
    </row>
    <row r="1036" spans="8:9">
      <c r="H1036">
        <v>2068</v>
      </c>
    </row>
    <row r="1037" spans="8:9">
      <c r="H1037">
        <v>2070</v>
      </c>
      <c r="I1037">
        <v>2</v>
      </c>
    </row>
    <row r="1038" spans="8:9">
      <c r="H1038">
        <v>2072</v>
      </c>
      <c r="I1038">
        <v>1</v>
      </c>
    </row>
    <row r="1039" spans="8:9">
      <c r="H1039">
        <v>2074</v>
      </c>
    </row>
    <row r="1040" spans="8:9">
      <c r="H1040">
        <v>2076</v>
      </c>
      <c r="I1040">
        <v>1</v>
      </c>
    </row>
    <row r="1041" spans="8:9">
      <c r="H1041">
        <v>2078</v>
      </c>
      <c r="I1041">
        <v>3</v>
      </c>
    </row>
    <row r="1042" spans="8:9">
      <c r="H1042">
        <v>2080</v>
      </c>
    </row>
    <row r="1043" spans="8:9">
      <c r="H1043">
        <v>2082</v>
      </c>
      <c r="I1043">
        <v>2</v>
      </c>
    </row>
    <row r="1044" spans="8:9">
      <c r="H1044">
        <v>2084</v>
      </c>
      <c r="I1044">
        <v>3</v>
      </c>
    </row>
    <row r="1045" spans="8:9">
      <c r="H1045">
        <v>2086</v>
      </c>
      <c r="I1045">
        <v>1</v>
      </c>
    </row>
    <row r="1046" spans="8:9">
      <c r="H1046">
        <v>2088</v>
      </c>
      <c r="I1046">
        <v>3</v>
      </c>
    </row>
    <row r="1047" spans="8:9">
      <c r="H1047">
        <v>2090</v>
      </c>
    </row>
    <row r="1048" spans="8:9">
      <c r="H1048">
        <v>2092</v>
      </c>
      <c r="I1048">
        <v>1</v>
      </c>
    </row>
    <row r="1049" spans="8:9">
      <c r="H1049">
        <v>2094</v>
      </c>
    </row>
    <row r="1050" spans="8:9">
      <c r="H1050">
        <v>2096</v>
      </c>
      <c r="I1050">
        <v>1</v>
      </c>
    </row>
    <row r="1051" spans="8:9">
      <c r="H1051">
        <v>2098</v>
      </c>
      <c r="I1051">
        <v>1</v>
      </c>
    </row>
    <row r="1052" spans="8:9">
      <c r="H1052">
        <v>2100</v>
      </c>
    </row>
    <row r="1053" spans="8:9">
      <c r="H1053">
        <v>2102</v>
      </c>
      <c r="I1053">
        <v>1</v>
      </c>
    </row>
    <row r="1054" spans="8:9">
      <c r="H1054">
        <v>2104</v>
      </c>
      <c r="I1054">
        <v>1</v>
      </c>
    </row>
    <row r="1055" spans="8:9">
      <c r="H1055">
        <v>2106</v>
      </c>
    </row>
    <row r="1056" spans="8:9">
      <c r="H1056">
        <v>2108</v>
      </c>
      <c r="I1056">
        <v>2</v>
      </c>
    </row>
    <row r="1057" spans="8:9">
      <c r="H1057">
        <v>2110</v>
      </c>
    </row>
    <row r="1058" spans="8:9">
      <c r="H1058">
        <v>2112</v>
      </c>
      <c r="I1058">
        <v>1</v>
      </c>
    </row>
    <row r="1059" spans="8:9">
      <c r="H1059">
        <v>2114</v>
      </c>
      <c r="I1059">
        <v>1</v>
      </c>
    </row>
    <row r="1060" spans="8:9">
      <c r="H1060">
        <v>2116</v>
      </c>
    </row>
    <row r="1061" spans="8:9">
      <c r="H1061">
        <v>2118</v>
      </c>
      <c r="I1061">
        <v>1</v>
      </c>
    </row>
    <row r="1062" spans="8:9">
      <c r="H1062">
        <v>2120</v>
      </c>
      <c r="I1062">
        <v>1</v>
      </c>
    </row>
    <row r="1063" spans="8:9">
      <c r="H1063">
        <v>2122</v>
      </c>
      <c r="I1063">
        <v>3</v>
      </c>
    </row>
    <row r="1064" spans="8:9">
      <c r="H1064">
        <v>2124</v>
      </c>
      <c r="I1064">
        <v>2</v>
      </c>
    </row>
    <row r="1065" spans="8:9">
      <c r="H1065">
        <v>2126</v>
      </c>
      <c r="I1065">
        <v>1</v>
      </c>
    </row>
    <row r="1066" spans="8:9">
      <c r="H1066">
        <v>2128</v>
      </c>
    </row>
    <row r="1067" spans="8:9">
      <c r="H1067">
        <v>2130</v>
      </c>
    </row>
    <row r="1068" spans="8:9">
      <c r="H1068">
        <v>2132</v>
      </c>
    </row>
    <row r="1069" spans="8:9">
      <c r="H1069">
        <v>2134</v>
      </c>
      <c r="I1069">
        <v>1</v>
      </c>
    </row>
    <row r="1070" spans="8:9">
      <c r="H1070">
        <v>2136</v>
      </c>
    </row>
    <row r="1071" spans="8:9">
      <c r="H1071">
        <v>2138</v>
      </c>
    </row>
    <row r="1072" spans="8:9">
      <c r="H1072">
        <v>2140</v>
      </c>
    </row>
    <row r="1073" spans="8:9">
      <c r="H1073">
        <v>2142</v>
      </c>
      <c r="I1073">
        <v>2</v>
      </c>
    </row>
    <row r="1074" spans="8:9">
      <c r="H1074">
        <v>2144</v>
      </c>
    </row>
    <row r="1075" spans="8:9">
      <c r="H1075">
        <v>2146</v>
      </c>
      <c r="I1075">
        <v>1</v>
      </c>
    </row>
    <row r="1076" spans="8:9">
      <c r="H1076">
        <v>2148</v>
      </c>
      <c r="I1076">
        <v>1</v>
      </c>
    </row>
    <row r="1077" spans="8:9">
      <c r="H1077">
        <v>2150</v>
      </c>
      <c r="I1077">
        <v>1</v>
      </c>
    </row>
    <row r="1078" spans="8:9">
      <c r="H1078">
        <v>2152</v>
      </c>
      <c r="I1078">
        <v>1</v>
      </c>
    </row>
    <row r="1079" spans="8:9">
      <c r="H1079">
        <v>2154</v>
      </c>
      <c r="I1079">
        <v>2</v>
      </c>
    </row>
    <row r="1080" spans="8:9">
      <c r="H1080">
        <v>2156</v>
      </c>
      <c r="I1080">
        <v>1</v>
      </c>
    </row>
    <row r="1081" spans="8:9">
      <c r="H1081">
        <v>2158</v>
      </c>
      <c r="I1081">
        <v>3</v>
      </c>
    </row>
    <row r="1082" spans="8:9">
      <c r="H1082">
        <v>2160</v>
      </c>
      <c r="I1082">
        <v>1</v>
      </c>
    </row>
    <row r="1083" spans="8:9">
      <c r="H1083">
        <v>2162</v>
      </c>
      <c r="I1083">
        <v>2</v>
      </c>
    </row>
    <row r="1084" spans="8:9">
      <c r="H1084">
        <v>2164</v>
      </c>
      <c r="I1084">
        <v>3</v>
      </c>
    </row>
    <row r="1085" spans="8:9">
      <c r="H1085">
        <v>2166</v>
      </c>
      <c r="I1085">
        <v>2</v>
      </c>
    </row>
    <row r="1086" spans="8:9">
      <c r="H1086">
        <v>2168</v>
      </c>
    </row>
    <row r="1087" spans="8:9">
      <c r="H1087">
        <v>2170</v>
      </c>
      <c r="I1087">
        <v>1</v>
      </c>
    </row>
    <row r="1088" spans="8:9">
      <c r="H1088">
        <v>2172</v>
      </c>
    </row>
    <row r="1089" spans="8:9">
      <c r="H1089">
        <v>2174</v>
      </c>
      <c r="I1089">
        <v>1</v>
      </c>
    </row>
    <row r="1090" spans="8:9">
      <c r="H1090">
        <v>2176</v>
      </c>
    </row>
    <row r="1091" spans="8:9">
      <c r="H1091">
        <v>2178</v>
      </c>
    </row>
    <row r="1092" spans="8:9">
      <c r="H1092">
        <v>2180</v>
      </c>
      <c r="I1092">
        <v>3</v>
      </c>
    </row>
    <row r="1093" spans="8:9">
      <c r="H1093">
        <v>2182</v>
      </c>
    </row>
    <row r="1094" spans="8:9">
      <c r="H1094">
        <v>2184</v>
      </c>
    </row>
    <row r="1095" spans="8:9">
      <c r="H1095">
        <v>2186</v>
      </c>
      <c r="I1095">
        <v>1</v>
      </c>
    </row>
    <row r="1096" spans="8:9">
      <c r="H1096">
        <v>2188</v>
      </c>
      <c r="I1096">
        <v>2</v>
      </c>
    </row>
    <row r="1097" spans="8:9">
      <c r="H1097">
        <v>2190</v>
      </c>
    </row>
    <row r="1098" spans="8:9">
      <c r="H1098">
        <v>2192</v>
      </c>
    </row>
    <row r="1099" spans="8:9">
      <c r="H1099">
        <v>2194</v>
      </c>
      <c r="I1099">
        <v>1</v>
      </c>
    </row>
    <row r="1100" spans="8:9">
      <c r="H1100">
        <v>2196</v>
      </c>
      <c r="I1100">
        <v>1</v>
      </c>
    </row>
    <row r="1101" spans="8:9">
      <c r="H1101">
        <v>2198</v>
      </c>
    </row>
    <row r="1102" spans="8:9">
      <c r="H1102">
        <v>2200</v>
      </c>
      <c r="I1102">
        <v>2</v>
      </c>
    </row>
    <row r="1103" spans="8:9">
      <c r="H1103">
        <v>2202</v>
      </c>
      <c r="I1103">
        <v>1</v>
      </c>
    </row>
    <row r="1104" spans="8:9">
      <c r="H1104">
        <v>2204</v>
      </c>
    </row>
    <row r="1105" spans="8:9">
      <c r="H1105">
        <v>2206</v>
      </c>
    </row>
    <row r="1106" spans="8:9">
      <c r="H1106">
        <v>2208</v>
      </c>
      <c r="I1106">
        <v>1</v>
      </c>
    </row>
    <row r="1107" spans="8:9">
      <c r="H1107">
        <v>2210</v>
      </c>
    </row>
    <row r="1108" spans="8:9">
      <c r="H1108">
        <v>2212</v>
      </c>
      <c r="I1108">
        <v>2</v>
      </c>
    </row>
    <row r="1109" spans="8:9">
      <c r="H1109">
        <v>2214</v>
      </c>
      <c r="I1109">
        <v>1</v>
      </c>
    </row>
    <row r="1110" spans="8:9">
      <c r="H1110">
        <v>2216</v>
      </c>
      <c r="I1110">
        <v>1</v>
      </c>
    </row>
    <row r="1111" spans="8:9">
      <c r="H1111">
        <v>2218</v>
      </c>
    </row>
    <row r="1112" spans="8:9">
      <c r="H1112">
        <v>2220</v>
      </c>
    </row>
    <row r="1113" spans="8:9">
      <c r="H1113">
        <v>2222</v>
      </c>
    </row>
    <row r="1114" spans="8:9">
      <c r="H1114">
        <v>2224</v>
      </c>
    </row>
    <row r="1115" spans="8:9">
      <c r="H1115">
        <v>2226</v>
      </c>
    </row>
    <row r="1116" spans="8:9">
      <c r="H1116">
        <v>2228</v>
      </c>
      <c r="I1116">
        <v>1</v>
      </c>
    </row>
    <row r="1117" spans="8:9">
      <c r="H1117">
        <v>2230</v>
      </c>
    </row>
    <row r="1118" spans="8:9">
      <c r="H1118">
        <v>2232</v>
      </c>
    </row>
    <row r="1119" spans="8:9">
      <c r="H1119">
        <v>2234</v>
      </c>
      <c r="I1119">
        <v>1</v>
      </c>
    </row>
    <row r="1120" spans="8:9">
      <c r="H1120">
        <v>2236</v>
      </c>
    </row>
    <row r="1121" spans="8:9">
      <c r="H1121">
        <v>2238</v>
      </c>
      <c r="I1121">
        <v>1</v>
      </c>
    </row>
    <row r="1122" spans="8:9">
      <c r="H1122">
        <v>2240</v>
      </c>
    </row>
    <row r="1123" spans="8:9">
      <c r="H1123">
        <v>2242</v>
      </c>
      <c r="I1123">
        <v>2</v>
      </c>
    </row>
    <row r="1124" spans="8:9">
      <c r="H1124">
        <v>2244</v>
      </c>
      <c r="I1124">
        <v>1</v>
      </c>
    </row>
    <row r="1125" spans="8:9">
      <c r="H1125">
        <v>2246</v>
      </c>
      <c r="I1125">
        <v>1</v>
      </c>
    </row>
    <row r="1126" spans="8:9">
      <c r="H1126">
        <v>2248</v>
      </c>
    </row>
    <row r="1127" spans="8:9">
      <c r="H1127">
        <v>2250</v>
      </c>
    </row>
    <row r="1128" spans="8:9">
      <c r="H1128">
        <v>2252</v>
      </c>
    </row>
    <row r="1129" spans="8:9">
      <c r="H1129">
        <v>2254</v>
      </c>
    </row>
    <row r="1130" spans="8:9">
      <c r="H1130">
        <v>2256</v>
      </c>
      <c r="I1130">
        <v>1</v>
      </c>
    </row>
    <row r="1131" spans="8:9">
      <c r="H1131">
        <v>2258</v>
      </c>
      <c r="I1131">
        <v>1</v>
      </c>
    </row>
    <row r="1132" spans="8:9">
      <c r="H1132">
        <v>2260</v>
      </c>
      <c r="I1132">
        <v>1</v>
      </c>
    </row>
    <row r="1133" spans="8:9">
      <c r="H1133">
        <v>2262</v>
      </c>
    </row>
    <row r="1134" spans="8:9">
      <c r="H1134">
        <v>2264</v>
      </c>
      <c r="I1134">
        <v>1</v>
      </c>
    </row>
    <row r="1135" spans="8:9">
      <c r="H1135">
        <v>2266</v>
      </c>
    </row>
    <row r="1136" spans="8:9">
      <c r="H1136">
        <v>2268</v>
      </c>
    </row>
    <row r="1137" spans="8:9">
      <c r="H1137">
        <v>2270</v>
      </c>
    </row>
    <row r="1138" spans="8:9">
      <c r="H1138">
        <v>2272</v>
      </c>
    </row>
    <row r="1139" spans="8:9">
      <c r="H1139">
        <v>2274</v>
      </c>
      <c r="I1139">
        <v>1</v>
      </c>
    </row>
    <row r="1140" spans="8:9">
      <c r="H1140">
        <v>2276</v>
      </c>
    </row>
    <row r="1141" spans="8:9">
      <c r="H1141">
        <v>2278</v>
      </c>
    </row>
    <row r="1142" spans="8:9">
      <c r="H1142">
        <v>2280</v>
      </c>
    </row>
    <row r="1143" spans="8:9">
      <c r="H1143">
        <v>2282</v>
      </c>
      <c r="I1143">
        <v>1</v>
      </c>
    </row>
    <row r="1144" spans="8:9">
      <c r="H1144">
        <v>2284</v>
      </c>
    </row>
    <row r="1145" spans="8:9">
      <c r="H1145">
        <v>2286</v>
      </c>
      <c r="I1145">
        <v>1</v>
      </c>
    </row>
    <row r="1146" spans="8:9">
      <c r="H1146">
        <v>2288</v>
      </c>
    </row>
    <row r="1147" spans="8:9">
      <c r="H1147">
        <v>2290</v>
      </c>
    </row>
    <row r="1148" spans="8:9">
      <c r="H1148">
        <v>2292</v>
      </c>
      <c r="I1148">
        <v>3</v>
      </c>
    </row>
    <row r="1149" spans="8:9">
      <c r="H1149">
        <v>2294</v>
      </c>
      <c r="I1149">
        <v>1</v>
      </c>
    </row>
    <row r="1150" spans="8:9">
      <c r="H1150">
        <v>2296</v>
      </c>
    </row>
    <row r="1151" spans="8:9">
      <c r="H1151">
        <v>2298</v>
      </c>
      <c r="I1151">
        <v>1</v>
      </c>
    </row>
    <row r="1152" spans="8:9">
      <c r="H1152">
        <v>2300</v>
      </c>
    </row>
    <row r="1153" spans="8:9">
      <c r="H1153">
        <v>2302</v>
      </c>
      <c r="I1153">
        <v>1</v>
      </c>
    </row>
    <row r="1154" spans="8:9">
      <c r="H1154">
        <v>2304</v>
      </c>
    </row>
    <row r="1155" spans="8:9">
      <c r="H1155">
        <v>2306</v>
      </c>
    </row>
    <row r="1156" spans="8:9">
      <c r="H1156">
        <v>2308</v>
      </c>
      <c r="I1156">
        <v>1</v>
      </c>
    </row>
    <row r="1157" spans="8:9">
      <c r="H1157">
        <v>2310</v>
      </c>
      <c r="I1157">
        <v>1</v>
      </c>
    </row>
    <row r="1158" spans="8:9">
      <c r="H1158">
        <v>2312</v>
      </c>
      <c r="I1158">
        <v>1</v>
      </c>
    </row>
    <row r="1159" spans="8:9">
      <c r="H1159">
        <v>2314</v>
      </c>
    </row>
    <row r="1160" spans="8:9">
      <c r="H1160">
        <v>2316</v>
      </c>
      <c r="I1160">
        <v>1</v>
      </c>
    </row>
    <row r="1161" spans="8:9">
      <c r="H1161">
        <v>2318</v>
      </c>
    </row>
    <row r="1162" spans="8:9">
      <c r="H1162">
        <v>2320</v>
      </c>
    </row>
    <row r="1163" spans="8:9">
      <c r="H1163">
        <v>2322</v>
      </c>
      <c r="I1163">
        <v>2</v>
      </c>
    </row>
    <row r="1164" spans="8:9">
      <c r="H1164">
        <v>2324</v>
      </c>
      <c r="I1164">
        <v>1</v>
      </c>
    </row>
    <row r="1165" spans="8:9">
      <c r="H1165">
        <v>2326</v>
      </c>
    </row>
    <row r="1166" spans="8:9">
      <c r="H1166">
        <v>2328</v>
      </c>
      <c r="I1166">
        <v>1</v>
      </c>
    </row>
    <row r="1167" spans="8:9">
      <c r="H1167">
        <v>2330</v>
      </c>
    </row>
    <row r="1168" spans="8:9">
      <c r="H1168">
        <v>2332</v>
      </c>
      <c r="I1168">
        <v>1</v>
      </c>
    </row>
    <row r="1169" spans="8:9">
      <c r="H1169">
        <v>2334</v>
      </c>
    </row>
    <row r="1170" spans="8:9">
      <c r="H1170">
        <v>2336</v>
      </c>
    </row>
    <row r="1171" spans="8:9">
      <c r="H1171">
        <v>2338</v>
      </c>
    </row>
    <row r="1172" spans="8:9">
      <c r="H1172">
        <v>2340</v>
      </c>
    </row>
    <row r="1173" spans="8:9">
      <c r="H1173">
        <v>2342</v>
      </c>
    </row>
    <row r="1174" spans="8:9">
      <c r="H1174">
        <v>2344</v>
      </c>
      <c r="I1174">
        <v>1</v>
      </c>
    </row>
    <row r="1175" spans="8:9">
      <c r="H1175">
        <v>2346</v>
      </c>
      <c r="I1175">
        <v>1</v>
      </c>
    </row>
    <row r="1176" spans="8:9">
      <c r="H1176">
        <v>2348</v>
      </c>
    </row>
    <row r="1177" spans="8:9">
      <c r="H1177">
        <v>2350</v>
      </c>
    </row>
    <row r="1178" spans="8:9">
      <c r="H1178">
        <v>2352</v>
      </c>
      <c r="I1178">
        <v>1</v>
      </c>
    </row>
    <row r="1179" spans="8:9">
      <c r="H1179">
        <v>2354</v>
      </c>
      <c r="I1179">
        <v>1</v>
      </c>
    </row>
    <row r="1180" spans="8:9">
      <c r="H1180">
        <v>2356</v>
      </c>
    </row>
    <row r="1181" spans="8:9">
      <c r="H1181">
        <v>2358</v>
      </c>
    </row>
    <row r="1182" spans="8:9">
      <c r="H1182">
        <v>2360</v>
      </c>
      <c r="I1182">
        <v>1</v>
      </c>
    </row>
    <row r="1183" spans="8:9">
      <c r="H1183">
        <v>2362</v>
      </c>
    </row>
    <row r="1184" spans="8:9">
      <c r="H1184">
        <v>2364</v>
      </c>
    </row>
    <row r="1185" spans="8:9">
      <c r="H1185">
        <v>2366</v>
      </c>
      <c r="I1185">
        <v>1</v>
      </c>
    </row>
    <row r="1186" spans="8:9">
      <c r="H1186">
        <v>2368</v>
      </c>
      <c r="I1186">
        <v>2</v>
      </c>
    </row>
    <row r="1187" spans="8:9">
      <c r="H1187">
        <v>2370</v>
      </c>
    </row>
    <row r="1188" spans="8:9">
      <c r="H1188">
        <v>2372</v>
      </c>
    </row>
    <row r="1189" spans="8:9">
      <c r="H1189">
        <v>2374</v>
      </c>
    </row>
    <row r="1190" spans="8:9">
      <c r="H1190">
        <v>2376</v>
      </c>
    </row>
    <row r="1191" spans="8:9">
      <c r="H1191">
        <v>2378</v>
      </c>
      <c r="I1191">
        <v>1</v>
      </c>
    </row>
    <row r="1192" spans="8:9">
      <c r="H1192">
        <v>2380</v>
      </c>
      <c r="I1192">
        <v>1</v>
      </c>
    </row>
    <row r="1193" spans="8:9">
      <c r="H1193">
        <v>2382</v>
      </c>
      <c r="I1193">
        <v>1</v>
      </c>
    </row>
    <row r="1194" spans="8:9">
      <c r="H1194">
        <v>2384</v>
      </c>
    </row>
    <row r="1195" spans="8:9">
      <c r="H1195">
        <v>2386</v>
      </c>
      <c r="I1195">
        <v>1</v>
      </c>
    </row>
    <row r="1196" spans="8:9">
      <c r="H1196">
        <v>2388</v>
      </c>
    </row>
    <row r="1197" spans="8:9">
      <c r="H1197">
        <v>2390</v>
      </c>
      <c r="I1197">
        <v>2</v>
      </c>
    </row>
    <row r="1198" spans="8:9">
      <c r="H1198">
        <v>2392</v>
      </c>
    </row>
    <row r="1199" spans="8:9">
      <c r="H1199">
        <v>2394</v>
      </c>
    </row>
    <row r="1200" spans="8:9">
      <c r="H1200">
        <v>2396</v>
      </c>
    </row>
    <row r="1201" spans="8:9">
      <c r="H1201">
        <v>2398</v>
      </c>
    </row>
    <row r="1202" spans="8:9">
      <c r="H1202">
        <v>2400</v>
      </c>
      <c r="I1202">
        <v>1</v>
      </c>
    </row>
    <row r="1203" spans="8:9">
      <c r="H1203">
        <v>2402</v>
      </c>
    </row>
    <row r="1204" spans="8:9">
      <c r="H1204">
        <v>2404</v>
      </c>
      <c r="I1204">
        <v>3</v>
      </c>
    </row>
    <row r="1205" spans="8:9">
      <c r="H1205">
        <v>2406</v>
      </c>
    </row>
    <row r="1206" spans="8:9">
      <c r="H1206">
        <v>2408</v>
      </c>
      <c r="I1206">
        <v>1</v>
      </c>
    </row>
    <row r="1207" spans="8:9">
      <c r="H1207">
        <v>2410</v>
      </c>
      <c r="I1207">
        <v>1</v>
      </c>
    </row>
    <row r="1208" spans="8:9">
      <c r="H1208">
        <v>2412</v>
      </c>
    </row>
    <row r="1209" spans="8:9">
      <c r="H1209">
        <v>2414</v>
      </c>
    </row>
    <row r="1210" spans="8:9">
      <c r="H1210">
        <v>2416</v>
      </c>
    </row>
    <row r="1211" spans="8:9">
      <c r="H1211">
        <v>2418</v>
      </c>
    </row>
    <row r="1212" spans="8:9">
      <c r="H1212">
        <v>2420</v>
      </c>
    </row>
    <row r="1213" spans="8:9">
      <c r="H1213">
        <v>2422</v>
      </c>
      <c r="I1213">
        <v>1</v>
      </c>
    </row>
    <row r="1214" spans="8:9">
      <c r="H1214">
        <v>2424</v>
      </c>
    </row>
    <row r="1215" spans="8:9">
      <c r="H1215">
        <v>2426</v>
      </c>
    </row>
    <row r="1216" spans="8:9">
      <c r="H1216">
        <v>2428</v>
      </c>
      <c r="I1216">
        <v>1</v>
      </c>
    </row>
    <row r="1217" spans="8:9">
      <c r="H1217">
        <v>2430</v>
      </c>
    </row>
    <row r="1218" spans="8:9">
      <c r="H1218">
        <v>2432</v>
      </c>
      <c r="I1218">
        <v>1</v>
      </c>
    </row>
    <row r="1219" spans="8:9">
      <c r="H1219">
        <v>2434</v>
      </c>
      <c r="I1219">
        <v>1</v>
      </c>
    </row>
    <row r="1220" spans="8:9">
      <c r="H1220">
        <v>2436</v>
      </c>
      <c r="I1220">
        <v>1</v>
      </c>
    </row>
    <row r="1221" spans="8:9">
      <c r="H1221">
        <v>2438</v>
      </c>
    </row>
    <row r="1222" spans="8:9">
      <c r="H1222">
        <v>2440</v>
      </c>
      <c r="I1222">
        <v>2</v>
      </c>
    </row>
    <row r="1223" spans="8:9">
      <c r="H1223">
        <v>2442</v>
      </c>
      <c r="I1223">
        <v>2</v>
      </c>
    </row>
    <row r="1224" spans="8:9">
      <c r="H1224">
        <v>2444</v>
      </c>
    </row>
    <row r="1225" spans="8:9">
      <c r="H1225">
        <v>2446</v>
      </c>
    </row>
    <row r="1226" spans="8:9">
      <c r="H1226">
        <v>2448</v>
      </c>
    </row>
    <row r="1227" spans="8:9">
      <c r="H1227">
        <v>2450</v>
      </c>
    </row>
    <row r="1228" spans="8:9">
      <c r="H1228">
        <v>2452</v>
      </c>
    </row>
    <row r="1229" spans="8:9">
      <c r="H1229">
        <v>2454</v>
      </c>
    </row>
    <row r="1230" spans="8:9">
      <c r="H1230">
        <v>2456</v>
      </c>
      <c r="I1230">
        <v>1</v>
      </c>
    </row>
    <row r="1231" spans="8:9">
      <c r="H1231">
        <v>2458</v>
      </c>
    </row>
    <row r="1232" spans="8:9">
      <c r="H1232">
        <v>2460</v>
      </c>
      <c r="I1232">
        <v>1</v>
      </c>
    </row>
    <row r="1233" spans="8:9">
      <c r="H1233">
        <v>2462</v>
      </c>
    </row>
    <row r="1234" spans="8:9">
      <c r="H1234">
        <v>2464</v>
      </c>
    </row>
    <row r="1235" spans="8:9">
      <c r="H1235">
        <v>2466</v>
      </c>
      <c r="I1235">
        <v>1</v>
      </c>
    </row>
    <row r="1236" spans="8:9">
      <c r="H1236">
        <v>2468</v>
      </c>
      <c r="I1236">
        <v>2</v>
      </c>
    </row>
    <row r="1237" spans="8:9">
      <c r="H1237">
        <v>2470</v>
      </c>
    </row>
    <row r="1238" spans="8:9">
      <c r="H1238">
        <v>2472</v>
      </c>
    </row>
    <row r="1239" spans="8:9">
      <c r="H1239">
        <v>2474</v>
      </c>
    </row>
    <row r="1240" spans="8:9">
      <c r="H1240">
        <v>2476</v>
      </c>
      <c r="I1240">
        <v>1</v>
      </c>
    </row>
    <row r="1241" spans="8:9">
      <c r="H1241">
        <v>2478</v>
      </c>
    </row>
    <row r="1242" spans="8:9">
      <c r="H1242">
        <v>2480</v>
      </c>
      <c r="I1242">
        <v>1</v>
      </c>
    </row>
    <row r="1243" spans="8:9">
      <c r="H1243">
        <v>2482</v>
      </c>
    </row>
    <row r="1244" spans="8:9">
      <c r="H1244">
        <v>2484</v>
      </c>
    </row>
    <row r="1245" spans="8:9">
      <c r="H1245">
        <v>2486</v>
      </c>
    </row>
    <row r="1246" spans="8:9">
      <c r="H1246">
        <v>2488</v>
      </c>
      <c r="I1246">
        <v>2</v>
      </c>
    </row>
    <row r="1247" spans="8:9">
      <c r="H1247">
        <v>2490</v>
      </c>
      <c r="I1247">
        <v>1</v>
      </c>
    </row>
    <row r="1248" spans="8:9">
      <c r="H1248">
        <v>2492</v>
      </c>
    </row>
    <row r="1249" spans="8:9">
      <c r="H1249">
        <v>2494</v>
      </c>
    </row>
    <row r="1250" spans="8:9">
      <c r="H1250">
        <v>2496</v>
      </c>
      <c r="I1250">
        <v>1</v>
      </c>
    </row>
    <row r="1251" spans="8:9">
      <c r="H1251">
        <v>2498</v>
      </c>
      <c r="I1251">
        <v>2</v>
      </c>
    </row>
    <row r="1252" spans="8:9">
      <c r="H1252">
        <v>2500</v>
      </c>
    </row>
    <row r="1253" spans="8:9">
      <c r="H1253">
        <v>2502</v>
      </c>
      <c r="I1253">
        <v>1</v>
      </c>
    </row>
    <row r="1254" spans="8:9">
      <c r="H1254">
        <v>2504</v>
      </c>
    </row>
    <row r="1255" spans="8:9">
      <c r="H1255">
        <v>2506</v>
      </c>
      <c r="I1255">
        <v>1</v>
      </c>
    </row>
    <row r="1256" spans="8:9">
      <c r="H1256">
        <v>2508</v>
      </c>
    </row>
    <row r="1257" spans="8:9">
      <c r="H1257">
        <v>2510</v>
      </c>
    </row>
    <row r="1258" spans="8:9">
      <c r="H1258">
        <v>2512</v>
      </c>
    </row>
    <row r="1259" spans="8:9">
      <c r="H1259">
        <v>2514</v>
      </c>
    </row>
    <row r="1260" spans="8:9">
      <c r="H1260">
        <v>2516</v>
      </c>
      <c r="I1260">
        <v>2</v>
      </c>
    </row>
    <row r="1261" spans="8:9">
      <c r="H1261">
        <v>2518</v>
      </c>
    </row>
    <row r="1262" spans="8:9">
      <c r="H1262">
        <v>2520</v>
      </c>
    </row>
    <row r="1263" spans="8:9">
      <c r="H1263">
        <v>2522</v>
      </c>
      <c r="I1263">
        <v>1</v>
      </c>
    </row>
    <row r="1264" spans="8:9">
      <c r="H1264">
        <v>2524</v>
      </c>
      <c r="I1264">
        <v>1</v>
      </c>
    </row>
    <row r="1265" spans="8:9">
      <c r="H1265">
        <v>2526</v>
      </c>
      <c r="I1265">
        <v>1</v>
      </c>
    </row>
    <row r="1266" spans="8:9">
      <c r="H1266">
        <v>2528</v>
      </c>
      <c r="I1266">
        <v>1</v>
      </c>
    </row>
    <row r="1267" spans="8:9">
      <c r="H1267">
        <v>2530</v>
      </c>
    </row>
    <row r="1268" spans="8:9">
      <c r="H1268">
        <v>2532</v>
      </c>
    </row>
    <row r="1269" spans="8:9">
      <c r="H1269">
        <v>2534</v>
      </c>
    </row>
    <row r="1270" spans="8:9">
      <c r="H1270">
        <v>2536</v>
      </c>
    </row>
    <row r="1271" spans="8:9">
      <c r="H1271">
        <v>2538</v>
      </c>
    </row>
    <row r="1272" spans="8:9">
      <c r="H1272">
        <v>2540</v>
      </c>
    </row>
    <row r="1273" spans="8:9">
      <c r="H1273">
        <v>2542</v>
      </c>
      <c r="I1273">
        <v>2</v>
      </c>
    </row>
    <row r="1274" spans="8:9">
      <c r="H1274">
        <v>2544</v>
      </c>
    </row>
    <row r="1275" spans="8:9">
      <c r="H1275">
        <v>2546</v>
      </c>
    </row>
    <row r="1276" spans="8:9">
      <c r="H1276">
        <v>2548</v>
      </c>
      <c r="I1276">
        <v>1</v>
      </c>
    </row>
    <row r="1277" spans="8:9">
      <c r="H1277">
        <v>2550</v>
      </c>
    </row>
    <row r="1278" spans="8:9">
      <c r="H1278">
        <v>2552</v>
      </c>
    </row>
    <row r="1279" spans="8:9">
      <c r="H1279">
        <v>2554</v>
      </c>
    </row>
    <row r="1280" spans="8:9">
      <c r="H1280">
        <v>2556</v>
      </c>
    </row>
    <row r="1281" spans="8:9">
      <c r="H1281">
        <v>2558</v>
      </c>
    </row>
    <row r="1282" spans="8:9">
      <c r="H1282">
        <v>2560</v>
      </c>
    </row>
    <row r="1283" spans="8:9">
      <c r="H1283">
        <v>2562</v>
      </c>
    </row>
    <row r="1284" spans="8:9">
      <c r="H1284">
        <v>2564</v>
      </c>
    </row>
    <row r="1285" spans="8:9">
      <c r="H1285">
        <v>2566</v>
      </c>
    </row>
    <row r="1286" spans="8:9">
      <c r="H1286">
        <v>2568</v>
      </c>
    </row>
    <row r="1287" spans="8:9">
      <c r="H1287">
        <v>2570</v>
      </c>
    </row>
    <row r="1288" spans="8:9">
      <c r="H1288">
        <v>2572</v>
      </c>
      <c r="I1288">
        <v>1</v>
      </c>
    </row>
    <row r="1289" spans="8:9">
      <c r="H1289">
        <v>2574</v>
      </c>
    </row>
    <row r="1290" spans="8:9">
      <c r="H1290">
        <v>2576</v>
      </c>
      <c r="I1290">
        <v>1</v>
      </c>
    </row>
    <row r="1291" spans="8:9">
      <c r="H1291">
        <v>2578</v>
      </c>
    </row>
    <row r="1292" spans="8:9">
      <c r="H1292">
        <v>2580</v>
      </c>
    </row>
    <row r="1293" spans="8:9">
      <c r="H1293">
        <v>2582</v>
      </c>
      <c r="I1293">
        <v>1</v>
      </c>
    </row>
    <row r="1294" spans="8:9">
      <c r="H1294">
        <v>2584</v>
      </c>
      <c r="I1294">
        <v>1</v>
      </c>
    </row>
    <row r="1295" spans="8:9">
      <c r="H1295">
        <v>2586</v>
      </c>
    </row>
    <row r="1296" spans="8:9">
      <c r="H1296">
        <v>2588</v>
      </c>
      <c r="I1296">
        <v>1</v>
      </c>
    </row>
    <row r="1297" spans="8:9">
      <c r="H1297">
        <v>2590</v>
      </c>
      <c r="I1297">
        <v>1</v>
      </c>
    </row>
    <row r="1298" spans="8:9">
      <c r="H1298">
        <v>2592</v>
      </c>
    </row>
    <row r="1299" spans="8:9">
      <c r="H1299">
        <v>2594</v>
      </c>
    </row>
    <row r="1300" spans="8:9">
      <c r="H1300">
        <v>2596</v>
      </c>
    </row>
    <row r="1301" spans="8:9">
      <c r="H1301">
        <v>2598</v>
      </c>
    </row>
    <row r="1302" spans="8:9">
      <c r="H1302">
        <v>2600</v>
      </c>
      <c r="I1302">
        <v>1</v>
      </c>
    </row>
    <row r="1303" spans="8:9">
      <c r="H1303">
        <v>2602</v>
      </c>
    </row>
    <row r="1304" spans="8:9">
      <c r="H1304">
        <v>2604</v>
      </c>
    </row>
    <row r="1305" spans="8:9">
      <c r="H1305">
        <v>2606</v>
      </c>
      <c r="I1305">
        <v>1</v>
      </c>
    </row>
    <row r="1306" spans="8:9">
      <c r="H1306">
        <v>2608</v>
      </c>
    </row>
    <row r="1307" spans="8:9">
      <c r="H1307">
        <v>2610</v>
      </c>
    </row>
    <row r="1308" spans="8:9">
      <c r="H1308">
        <v>2612</v>
      </c>
    </row>
    <row r="1309" spans="8:9">
      <c r="H1309">
        <v>2614</v>
      </c>
    </row>
    <row r="1310" spans="8:9">
      <c r="H1310">
        <v>2616</v>
      </c>
      <c r="I1310">
        <v>1</v>
      </c>
    </row>
    <row r="1311" spans="8:9">
      <c r="H1311">
        <v>2618</v>
      </c>
    </row>
    <row r="1312" spans="8:9">
      <c r="H1312">
        <v>2620</v>
      </c>
    </row>
    <row r="1313" spans="8:9">
      <c r="H1313">
        <v>2622</v>
      </c>
    </row>
    <row r="1314" spans="8:9">
      <c r="H1314">
        <v>2624</v>
      </c>
    </row>
    <row r="1315" spans="8:9">
      <c r="H1315">
        <v>2626</v>
      </c>
      <c r="I1315">
        <v>1</v>
      </c>
    </row>
    <row r="1316" spans="8:9">
      <c r="H1316">
        <v>2628</v>
      </c>
    </row>
    <row r="1317" spans="8:9">
      <c r="H1317">
        <v>2630</v>
      </c>
    </row>
    <row r="1318" spans="8:9">
      <c r="H1318">
        <v>2632</v>
      </c>
    </row>
    <row r="1319" spans="8:9">
      <c r="H1319">
        <v>2634</v>
      </c>
    </row>
    <row r="1320" spans="8:9">
      <c r="H1320">
        <v>2636</v>
      </c>
    </row>
    <row r="1321" spans="8:9">
      <c r="H1321">
        <v>2638</v>
      </c>
    </row>
    <row r="1322" spans="8:9">
      <c r="H1322">
        <v>2640</v>
      </c>
    </row>
    <row r="1323" spans="8:9">
      <c r="H1323">
        <v>2642</v>
      </c>
    </row>
    <row r="1324" spans="8:9">
      <c r="H1324">
        <v>2644</v>
      </c>
    </row>
    <row r="1325" spans="8:9">
      <c r="H1325">
        <v>2646</v>
      </c>
    </row>
    <row r="1326" spans="8:9">
      <c r="H1326">
        <v>2648</v>
      </c>
      <c r="I1326">
        <v>1</v>
      </c>
    </row>
    <row r="1327" spans="8:9">
      <c r="H1327">
        <v>2650</v>
      </c>
    </row>
    <row r="1328" spans="8:9">
      <c r="H1328">
        <v>2652</v>
      </c>
    </row>
    <row r="1329" spans="8:9">
      <c r="H1329">
        <v>2654</v>
      </c>
    </row>
    <row r="1330" spans="8:9">
      <c r="H1330">
        <v>2656</v>
      </c>
    </row>
    <row r="1331" spans="8:9">
      <c r="H1331">
        <v>2658</v>
      </c>
    </row>
    <row r="1332" spans="8:9">
      <c r="H1332">
        <v>2660</v>
      </c>
    </row>
    <row r="1333" spans="8:9">
      <c r="H1333">
        <v>2662</v>
      </c>
    </row>
    <row r="1334" spans="8:9">
      <c r="H1334">
        <v>2664</v>
      </c>
    </row>
    <row r="1335" spans="8:9">
      <c r="H1335">
        <v>2666</v>
      </c>
    </row>
    <row r="1336" spans="8:9">
      <c r="H1336">
        <v>2668</v>
      </c>
    </row>
    <row r="1337" spans="8:9">
      <c r="H1337">
        <v>2670</v>
      </c>
      <c r="I1337">
        <v>2</v>
      </c>
    </row>
    <row r="1338" spans="8:9">
      <c r="H1338">
        <v>2672</v>
      </c>
    </row>
    <row r="1339" spans="8:9">
      <c r="H1339">
        <v>2674</v>
      </c>
    </row>
    <row r="1340" spans="8:9">
      <c r="H1340">
        <v>2676</v>
      </c>
    </row>
    <row r="1341" spans="8:9">
      <c r="H1341">
        <v>2678</v>
      </c>
    </row>
    <row r="1342" spans="8:9">
      <c r="H1342">
        <v>2680</v>
      </c>
    </row>
    <row r="1343" spans="8:9">
      <c r="H1343">
        <v>2682</v>
      </c>
      <c r="I1343">
        <v>1</v>
      </c>
    </row>
    <row r="1344" spans="8:9">
      <c r="H1344">
        <v>2684</v>
      </c>
    </row>
    <row r="1345" spans="8:9">
      <c r="H1345">
        <v>2686</v>
      </c>
      <c r="I1345">
        <v>1</v>
      </c>
    </row>
    <row r="1346" spans="8:9">
      <c r="H1346">
        <v>2688</v>
      </c>
    </row>
    <row r="1347" spans="8:9">
      <c r="H1347">
        <v>2690</v>
      </c>
    </row>
    <row r="1348" spans="8:9">
      <c r="H1348">
        <v>2692</v>
      </c>
    </row>
    <row r="1349" spans="8:9">
      <c r="H1349">
        <v>2694</v>
      </c>
    </row>
    <row r="1350" spans="8:9">
      <c r="H1350">
        <v>2696</v>
      </c>
    </row>
    <row r="1351" spans="8:9">
      <c r="H1351">
        <v>2698</v>
      </c>
    </row>
    <row r="1352" spans="8:9">
      <c r="H1352">
        <v>2700</v>
      </c>
      <c r="I1352">
        <v>1</v>
      </c>
    </row>
    <row r="1353" spans="8:9">
      <c r="H1353">
        <v>2702</v>
      </c>
    </row>
    <row r="1354" spans="8:9">
      <c r="H1354">
        <v>2704</v>
      </c>
    </row>
    <row r="1355" spans="8:9">
      <c r="H1355">
        <v>2706</v>
      </c>
      <c r="I1355">
        <v>1</v>
      </c>
    </row>
    <row r="1356" spans="8:9">
      <c r="H1356">
        <v>2708</v>
      </c>
    </row>
    <row r="1357" spans="8:9">
      <c r="H1357">
        <v>2710</v>
      </c>
    </row>
    <row r="1358" spans="8:9">
      <c r="H1358">
        <v>2712</v>
      </c>
    </row>
    <row r="1359" spans="8:9">
      <c r="H1359">
        <v>2714</v>
      </c>
    </row>
    <row r="1360" spans="8:9">
      <c r="H1360">
        <v>2716</v>
      </c>
    </row>
    <row r="1361" spans="8:9">
      <c r="H1361">
        <v>2718</v>
      </c>
    </row>
    <row r="1362" spans="8:9">
      <c r="H1362">
        <v>2720</v>
      </c>
    </row>
    <row r="1363" spans="8:9">
      <c r="H1363">
        <v>2722</v>
      </c>
    </row>
    <row r="1364" spans="8:9">
      <c r="H1364">
        <v>2724</v>
      </c>
    </row>
    <row r="1365" spans="8:9">
      <c r="H1365">
        <v>2726</v>
      </c>
    </row>
    <row r="1366" spans="8:9">
      <c r="H1366">
        <v>2728</v>
      </c>
    </row>
    <row r="1367" spans="8:9">
      <c r="H1367">
        <v>2730</v>
      </c>
      <c r="I1367">
        <v>1</v>
      </c>
    </row>
    <row r="1368" spans="8:9">
      <c r="H1368">
        <v>2732</v>
      </c>
    </row>
    <row r="1369" spans="8:9">
      <c r="H1369">
        <v>2734</v>
      </c>
    </row>
    <row r="1370" spans="8:9">
      <c r="H1370">
        <v>2736</v>
      </c>
    </row>
    <row r="1371" spans="8:9">
      <c r="H1371">
        <v>2738</v>
      </c>
    </row>
    <row r="1372" spans="8:9">
      <c r="H1372">
        <v>2740</v>
      </c>
    </row>
    <row r="1373" spans="8:9">
      <c r="H1373">
        <v>2742</v>
      </c>
    </row>
    <row r="1374" spans="8:9">
      <c r="H1374">
        <v>2744</v>
      </c>
    </row>
    <row r="1375" spans="8:9">
      <c r="H1375">
        <v>2746</v>
      </c>
    </row>
    <row r="1376" spans="8:9">
      <c r="H1376">
        <v>2748</v>
      </c>
    </row>
    <row r="1377" spans="8:9">
      <c r="H1377">
        <v>2750</v>
      </c>
    </row>
    <row r="1378" spans="8:9">
      <c r="H1378">
        <v>2752</v>
      </c>
    </row>
    <row r="1379" spans="8:9">
      <c r="H1379">
        <v>2754</v>
      </c>
    </row>
    <row r="1380" spans="8:9">
      <c r="H1380">
        <v>2756</v>
      </c>
    </row>
    <row r="1381" spans="8:9">
      <c r="H1381">
        <v>2758</v>
      </c>
    </row>
    <row r="1382" spans="8:9">
      <c r="H1382">
        <v>2760</v>
      </c>
    </row>
    <row r="1383" spans="8:9">
      <c r="H1383">
        <v>2762</v>
      </c>
    </row>
    <row r="1384" spans="8:9">
      <c r="H1384">
        <v>2764</v>
      </c>
    </row>
    <row r="1385" spans="8:9">
      <c r="H1385">
        <v>2766</v>
      </c>
    </row>
    <row r="1386" spans="8:9">
      <c r="H1386">
        <v>2768</v>
      </c>
    </row>
    <row r="1387" spans="8:9">
      <c r="H1387">
        <v>2770</v>
      </c>
    </row>
    <row r="1388" spans="8:9">
      <c r="H1388">
        <v>2772</v>
      </c>
    </row>
    <row r="1389" spans="8:9">
      <c r="H1389">
        <v>2774</v>
      </c>
    </row>
    <row r="1390" spans="8:9">
      <c r="H1390">
        <v>2776</v>
      </c>
      <c r="I1390">
        <v>1</v>
      </c>
    </row>
    <row r="1391" spans="8:9">
      <c r="H1391">
        <v>2778</v>
      </c>
    </row>
    <row r="1392" spans="8:9">
      <c r="H1392">
        <v>2780</v>
      </c>
    </row>
    <row r="1393" spans="8:9">
      <c r="H1393">
        <v>2782</v>
      </c>
    </row>
    <row r="1394" spans="8:9">
      <c r="H1394">
        <v>2784</v>
      </c>
    </row>
    <row r="1395" spans="8:9">
      <c r="H1395">
        <v>2786</v>
      </c>
    </row>
    <row r="1396" spans="8:9">
      <c r="H1396">
        <v>2788</v>
      </c>
      <c r="I1396">
        <v>1</v>
      </c>
    </row>
    <row r="1397" spans="8:9">
      <c r="H1397">
        <v>2790</v>
      </c>
    </row>
    <row r="1398" spans="8:9">
      <c r="H1398">
        <v>2792</v>
      </c>
      <c r="I1398">
        <v>1</v>
      </c>
    </row>
    <row r="1399" spans="8:9">
      <c r="H1399">
        <v>2794</v>
      </c>
    </row>
    <row r="1400" spans="8:9">
      <c r="H1400">
        <v>2796</v>
      </c>
    </row>
    <row r="1401" spans="8:9">
      <c r="H1401">
        <v>2798</v>
      </c>
    </row>
    <row r="1402" spans="8:9">
      <c r="H1402">
        <v>2800</v>
      </c>
    </row>
    <row r="1403" spans="8:9">
      <c r="H1403">
        <v>2802</v>
      </c>
    </row>
    <row r="1404" spans="8:9">
      <c r="H1404">
        <v>2804</v>
      </c>
    </row>
    <row r="1405" spans="8:9">
      <c r="H1405">
        <v>2806</v>
      </c>
    </row>
    <row r="1406" spans="8:9">
      <c r="H1406">
        <v>2808</v>
      </c>
      <c r="I1406">
        <v>1</v>
      </c>
    </row>
    <row r="1407" spans="8:9">
      <c r="H1407">
        <v>2810</v>
      </c>
    </row>
    <row r="1408" spans="8:9">
      <c r="H1408">
        <v>2812</v>
      </c>
    </row>
    <row r="1409" spans="8:9">
      <c r="H1409">
        <v>2814</v>
      </c>
    </row>
    <row r="1410" spans="8:9">
      <c r="H1410">
        <v>2816</v>
      </c>
    </row>
    <row r="1411" spans="8:9">
      <c r="H1411">
        <v>2818</v>
      </c>
    </row>
    <row r="1412" spans="8:9">
      <c r="H1412">
        <v>2820</v>
      </c>
      <c r="I1412">
        <v>1</v>
      </c>
    </row>
    <row r="1413" spans="8:9">
      <c r="H1413">
        <v>2822</v>
      </c>
    </row>
    <row r="1414" spans="8:9">
      <c r="H1414">
        <v>2824</v>
      </c>
    </row>
    <row r="1415" spans="8:9">
      <c r="H1415">
        <v>2826</v>
      </c>
      <c r="I1415">
        <v>1</v>
      </c>
    </row>
    <row r="1416" spans="8:9">
      <c r="H1416">
        <v>2828</v>
      </c>
    </row>
    <row r="1417" spans="8:9">
      <c r="H1417">
        <v>2830</v>
      </c>
      <c r="I1417">
        <v>2</v>
      </c>
    </row>
    <row r="1418" spans="8:9">
      <c r="H1418">
        <v>2832</v>
      </c>
    </row>
    <row r="1419" spans="8:9">
      <c r="H1419">
        <v>2834</v>
      </c>
      <c r="I1419">
        <v>1</v>
      </c>
    </row>
    <row r="1420" spans="8:9">
      <c r="H1420">
        <v>2836</v>
      </c>
    </row>
    <row r="1421" spans="8:9">
      <c r="H1421">
        <v>2838</v>
      </c>
    </row>
    <row r="1422" spans="8:9">
      <c r="H1422">
        <v>2840</v>
      </c>
    </row>
    <row r="1423" spans="8:9">
      <c r="H1423">
        <v>2842</v>
      </c>
    </row>
    <row r="1424" spans="8:9">
      <c r="H1424">
        <v>2844</v>
      </c>
    </row>
    <row r="1425" spans="8:9">
      <c r="H1425">
        <v>2846</v>
      </c>
    </row>
    <row r="1426" spans="8:9">
      <c r="H1426">
        <v>2848</v>
      </c>
    </row>
    <row r="1427" spans="8:9">
      <c r="H1427">
        <v>2850</v>
      </c>
      <c r="I1427">
        <v>1</v>
      </c>
    </row>
    <row r="1428" spans="8:9">
      <c r="H1428">
        <v>2852</v>
      </c>
    </row>
    <row r="1429" spans="8:9">
      <c r="H1429">
        <v>2854</v>
      </c>
    </row>
    <row r="1430" spans="8:9">
      <c r="H1430">
        <v>2856</v>
      </c>
      <c r="I1430">
        <v>1</v>
      </c>
    </row>
    <row r="1431" spans="8:9">
      <c r="H1431">
        <v>2858</v>
      </c>
    </row>
    <row r="1432" spans="8:9">
      <c r="H1432">
        <v>2860</v>
      </c>
    </row>
    <row r="1433" spans="8:9">
      <c r="H1433">
        <v>2862</v>
      </c>
    </row>
    <row r="1434" spans="8:9">
      <c r="H1434">
        <v>2864</v>
      </c>
    </row>
    <row r="1435" spans="8:9">
      <c r="H1435">
        <v>2866</v>
      </c>
    </row>
    <row r="1436" spans="8:9">
      <c r="H1436">
        <v>2868</v>
      </c>
    </row>
    <row r="1437" spans="8:9">
      <c r="H1437">
        <v>2870</v>
      </c>
    </row>
    <row r="1438" spans="8:9">
      <c r="H1438">
        <v>2872</v>
      </c>
    </row>
    <row r="1439" spans="8:9">
      <c r="H1439">
        <v>2874</v>
      </c>
    </row>
    <row r="1440" spans="8:9">
      <c r="H1440">
        <v>2876</v>
      </c>
    </row>
    <row r="1441" spans="8:9">
      <c r="H1441">
        <v>2878</v>
      </c>
    </row>
    <row r="1442" spans="8:9">
      <c r="H1442">
        <v>2880</v>
      </c>
    </row>
    <row r="1443" spans="8:9">
      <c r="H1443">
        <v>2882</v>
      </c>
    </row>
    <row r="1444" spans="8:9">
      <c r="H1444">
        <v>2884</v>
      </c>
    </row>
    <row r="1445" spans="8:9">
      <c r="H1445">
        <v>2886</v>
      </c>
    </row>
    <row r="1446" spans="8:9">
      <c r="H1446">
        <v>2888</v>
      </c>
    </row>
    <row r="1447" spans="8:9">
      <c r="H1447">
        <v>2890</v>
      </c>
    </row>
    <row r="1448" spans="8:9">
      <c r="H1448">
        <v>2892</v>
      </c>
    </row>
    <row r="1449" spans="8:9">
      <c r="H1449">
        <v>2894</v>
      </c>
    </row>
    <row r="1450" spans="8:9">
      <c r="H1450">
        <v>2896</v>
      </c>
      <c r="I1450">
        <v>1</v>
      </c>
    </row>
    <row r="1451" spans="8:9">
      <c r="H1451">
        <v>2898</v>
      </c>
    </row>
    <row r="1452" spans="8:9">
      <c r="H1452">
        <v>2900</v>
      </c>
    </row>
    <row r="1453" spans="8:9">
      <c r="H1453">
        <v>2902</v>
      </c>
    </row>
    <row r="1454" spans="8:9">
      <c r="H1454">
        <v>2904</v>
      </c>
    </row>
    <row r="1455" spans="8:9">
      <c r="H1455">
        <v>2906</v>
      </c>
    </row>
    <row r="1456" spans="8:9">
      <c r="H1456">
        <v>2908</v>
      </c>
    </row>
    <row r="1457" spans="8:8">
      <c r="H1457">
        <v>2910</v>
      </c>
    </row>
    <row r="1458" spans="8:8">
      <c r="H1458">
        <v>2912</v>
      </c>
    </row>
    <row r="1459" spans="8:8">
      <c r="H1459">
        <v>2914</v>
      </c>
    </row>
    <row r="1460" spans="8:8">
      <c r="H1460">
        <v>2916</v>
      </c>
    </row>
    <row r="1461" spans="8:8">
      <c r="H1461">
        <v>2918</v>
      </c>
    </row>
    <row r="1462" spans="8:8">
      <c r="H1462">
        <v>2920</v>
      </c>
    </row>
    <row r="1463" spans="8:8">
      <c r="H1463">
        <v>2922</v>
      </c>
    </row>
    <row r="1464" spans="8:8">
      <c r="H1464">
        <v>2924</v>
      </c>
    </row>
    <row r="1465" spans="8:8">
      <c r="H1465">
        <v>2926</v>
      </c>
    </row>
    <row r="1466" spans="8:8">
      <c r="H1466">
        <v>2928</v>
      </c>
    </row>
    <row r="1467" spans="8:8">
      <c r="H1467">
        <v>2930</v>
      </c>
    </row>
    <row r="1468" spans="8:8">
      <c r="H1468">
        <v>2932</v>
      </c>
    </row>
    <row r="1469" spans="8:8">
      <c r="H1469">
        <v>2934</v>
      </c>
    </row>
    <row r="1470" spans="8:8">
      <c r="H1470">
        <v>2936</v>
      </c>
    </row>
    <row r="1471" spans="8:8">
      <c r="H1471">
        <v>2938</v>
      </c>
    </row>
    <row r="1472" spans="8:8">
      <c r="H1472">
        <v>2940</v>
      </c>
    </row>
    <row r="1473" spans="8:9">
      <c r="H1473">
        <v>2942</v>
      </c>
    </row>
    <row r="1474" spans="8:9">
      <c r="H1474">
        <v>2944</v>
      </c>
    </row>
    <row r="1475" spans="8:9">
      <c r="H1475">
        <v>2946</v>
      </c>
    </row>
    <row r="1476" spans="8:9">
      <c r="H1476">
        <v>2948</v>
      </c>
    </row>
    <row r="1477" spans="8:9">
      <c r="H1477">
        <v>2950</v>
      </c>
      <c r="I1477">
        <v>1</v>
      </c>
    </row>
    <row r="1478" spans="8:9">
      <c r="H1478">
        <v>2952</v>
      </c>
    </row>
    <row r="1479" spans="8:9">
      <c r="H1479">
        <v>2954</v>
      </c>
    </row>
    <row r="1480" spans="8:9">
      <c r="H1480">
        <v>2956</v>
      </c>
    </row>
    <row r="1481" spans="8:9">
      <c r="H1481">
        <v>2958</v>
      </c>
    </row>
    <row r="1482" spans="8:9">
      <c r="H1482">
        <v>2960</v>
      </c>
    </row>
    <row r="1483" spans="8:9">
      <c r="H1483">
        <v>2962</v>
      </c>
    </row>
    <row r="1484" spans="8:9">
      <c r="H1484">
        <v>2964</v>
      </c>
    </row>
    <row r="1485" spans="8:9">
      <c r="H1485">
        <v>2966</v>
      </c>
    </row>
    <row r="1486" spans="8:9">
      <c r="H1486">
        <v>2968</v>
      </c>
      <c r="I1486">
        <v>1</v>
      </c>
    </row>
    <row r="1487" spans="8:9">
      <c r="H1487">
        <v>2970</v>
      </c>
    </row>
    <row r="1488" spans="8:9">
      <c r="H1488">
        <v>2972</v>
      </c>
      <c r="I1488">
        <v>1</v>
      </c>
    </row>
    <row r="1489" spans="8:9">
      <c r="H1489">
        <v>2974</v>
      </c>
    </row>
    <row r="1490" spans="8:9">
      <c r="H1490">
        <v>2976</v>
      </c>
    </row>
    <row r="1491" spans="8:9">
      <c r="H1491">
        <v>2978</v>
      </c>
    </row>
    <row r="1492" spans="8:9">
      <c r="H1492">
        <v>2980</v>
      </c>
    </row>
    <row r="1493" spans="8:9">
      <c r="H1493">
        <v>2982</v>
      </c>
    </row>
    <row r="1494" spans="8:9">
      <c r="H1494">
        <v>2984</v>
      </c>
    </row>
    <row r="1495" spans="8:9">
      <c r="H1495">
        <v>2986</v>
      </c>
      <c r="I1495">
        <v>1</v>
      </c>
    </row>
    <row r="1496" spans="8:9">
      <c r="H1496">
        <v>2988</v>
      </c>
    </row>
    <row r="1497" spans="8:9">
      <c r="H1497">
        <v>2990</v>
      </c>
    </row>
    <row r="1498" spans="8:9">
      <c r="H1498">
        <v>2992</v>
      </c>
      <c r="I1498">
        <v>1</v>
      </c>
    </row>
    <row r="1499" spans="8:9">
      <c r="H1499">
        <v>2994</v>
      </c>
    </row>
    <row r="1500" spans="8:9">
      <c r="H1500">
        <v>2996</v>
      </c>
    </row>
    <row r="1501" spans="8:9">
      <c r="H1501">
        <v>2998</v>
      </c>
    </row>
    <row r="1502" spans="8:9">
      <c r="H1502">
        <v>3000</v>
      </c>
      <c r="I1502">
        <v>1</v>
      </c>
    </row>
    <row r="1503" spans="8:9">
      <c r="H1503">
        <v>3002</v>
      </c>
    </row>
    <row r="1504" spans="8:9">
      <c r="H1504">
        <v>3004</v>
      </c>
    </row>
    <row r="1505" spans="8:9">
      <c r="H1505">
        <v>3006</v>
      </c>
    </row>
    <row r="1506" spans="8:9">
      <c r="H1506">
        <v>3008</v>
      </c>
    </row>
    <row r="1507" spans="8:9">
      <c r="H1507">
        <v>3010</v>
      </c>
    </row>
    <row r="1508" spans="8:9">
      <c r="H1508">
        <v>3012</v>
      </c>
    </row>
    <row r="1509" spans="8:9">
      <c r="H1509">
        <v>3014</v>
      </c>
    </row>
    <row r="1510" spans="8:9">
      <c r="H1510">
        <v>3016</v>
      </c>
    </row>
    <row r="1511" spans="8:9">
      <c r="H1511">
        <v>3018</v>
      </c>
    </row>
    <row r="1512" spans="8:9">
      <c r="H1512">
        <v>3020</v>
      </c>
    </row>
    <row r="1513" spans="8:9">
      <c r="H1513">
        <v>3022</v>
      </c>
    </row>
    <row r="1514" spans="8:9">
      <c r="H1514">
        <v>3024</v>
      </c>
    </row>
    <row r="1515" spans="8:9">
      <c r="H1515">
        <v>3026</v>
      </c>
      <c r="I1515">
        <v>2</v>
      </c>
    </row>
    <row r="1516" spans="8:9">
      <c r="H1516">
        <v>3028</v>
      </c>
    </row>
    <row r="1517" spans="8:9">
      <c r="H1517">
        <v>3030</v>
      </c>
    </row>
    <row r="1518" spans="8:9">
      <c r="H1518">
        <v>3032</v>
      </c>
    </row>
    <row r="1519" spans="8:9">
      <c r="H1519">
        <v>3034</v>
      </c>
      <c r="I1519">
        <v>1</v>
      </c>
    </row>
    <row r="1520" spans="8:9">
      <c r="H1520">
        <v>3036</v>
      </c>
    </row>
    <row r="1521" spans="8:8">
      <c r="H1521">
        <v>3038</v>
      </c>
    </row>
    <row r="1522" spans="8:8">
      <c r="H1522">
        <v>3040</v>
      </c>
    </row>
    <row r="1523" spans="8:8">
      <c r="H1523">
        <v>3042</v>
      </c>
    </row>
    <row r="1524" spans="8:8">
      <c r="H1524">
        <v>3044</v>
      </c>
    </row>
    <row r="1525" spans="8:8">
      <c r="H1525">
        <v>3046</v>
      </c>
    </row>
    <row r="1526" spans="8:8">
      <c r="H1526">
        <v>3048</v>
      </c>
    </row>
    <row r="1527" spans="8:8">
      <c r="H1527">
        <v>3050</v>
      </c>
    </row>
    <row r="1528" spans="8:8">
      <c r="H1528">
        <v>3052</v>
      </c>
    </row>
    <row r="1529" spans="8:8">
      <c r="H1529">
        <v>3054</v>
      </c>
    </row>
    <row r="1530" spans="8:8">
      <c r="H1530">
        <v>3056</v>
      </c>
    </row>
    <row r="1531" spans="8:8">
      <c r="H1531">
        <v>3058</v>
      </c>
    </row>
    <row r="1532" spans="8:8">
      <c r="H1532">
        <v>3060</v>
      </c>
    </row>
    <row r="1533" spans="8:8">
      <c r="H1533">
        <v>3062</v>
      </c>
    </row>
    <row r="1534" spans="8:8">
      <c r="H1534">
        <v>3064</v>
      </c>
    </row>
    <row r="1535" spans="8:8">
      <c r="H1535">
        <v>3066</v>
      </c>
    </row>
    <row r="1536" spans="8:8">
      <c r="H1536">
        <v>3068</v>
      </c>
    </row>
    <row r="1537" spans="8:9">
      <c r="H1537">
        <v>3070</v>
      </c>
    </row>
    <row r="1538" spans="8:9">
      <c r="H1538">
        <v>3072</v>
      </c>
    </row>
    <row r="1539" spans="8:9">
      <c r="H1539">
        <v>3074</v>
      </c>
    </row>
    <row r="1540" spans="8:9">
      <c r="H1540">
        <v>3076</v>
      </c>
    </row>
    <row r="1541" spans="8:9">
      <c r="H1541">
        <v>3078</v>
      </c>
    </row>
    <row r="1542" spans="8:9">
      <c r="H1542">
        <v>3080</v>
      </c>
      <c r="I1542">
        <v>1</v>
      </c>
    </row>
    <row r="1543" spans="8:9">
      <c r="H1543">
        <v>3082</v>
      </c>
    </row>
    <row r="1544" spans="8:9">
      <c r="H1544">
        <v>3084</v>
      </c>
    </row>
    <row r="1545" spans="8:9">
      <c r="H1545">
        <v>3086</v>
      </c>
    </row>
    <row r="1546" spans="8:9">
      <c r="H1546">
        <v>3088</v>
      </c>
    </row>
    <row r="1547" spans="8:9">
      <c r="H1547">
        <v>3090</v>
      </c>
    </row>
    <row r="1548" spans="8:9">
      <c r="H1548">
        <v>3092</v>
      </c>
    </row>
    <row r="1549" spans="8:9">
      <c r="H1549">
        <v>3094</v>
      </c>
    </row>
    <row r="1550" spans="8:9">
      <c r="H1550">
        <v>3096</v>
      </c>
    </row>
    <row r="1551" spans="8:9">
      <c r="H1551">
        <v>3098</v>
      </c>
    </row>
    <row r="1552" spans="8:9">
      <c r="H1552">
        <v>3100</v>
      </c>
    </row>
    <row r="1553" spans="8:8">
      <c r="H1553">
        <v>3102</v>
      </c>
    </row>
    <row r="1554" spans="8:8">
      <c r="H1554">
        <v>3104</v>
      </c>
    </row>
    <row r="1555" spans="8:8">
      <c r="H1555">
        <v>3106</v>
      </c>
    </row>
    <row r="1556" spans="8:8">
      <c r="H1556">
        <v>3108</v>
      </c>
    </row>
    <row r="1557" spans="8:8">
      <c r="H1557">
        <v>3110</v>
      </c>
    </row>
    <row r="1558" spans="8:8">
      <c r="H1558">
        <v>3112</v>
      </c>
    </row>
    <row r="1559" spans="8:8">
      <c r="H1559">
        <v>3114</v>
      </c>
    </row>
    <row r="1560" spans="8:8">
      <c r="H1560">
        <v>3116</v>
      </c>
    </row>
    <row r="1561" spans="8:8">
      <c r="H1561">
        <v>3118</v>
      </c>
    </row>
    <row r="1562" spans="8:8">
      <c r="H1562">
        <v>3120</v>
      </c>
    </row>
    <row r="1563" spans="8:8">
      <c r="H1563">
        <v>3122</v>
      </c>
    </row>
    <row r="1564" spans="8:8">
      <c r="H1564">
        <v>3124</v>
      </c>
    </row>
    <row r="1565" spans="8:8">
      <c r="H1565">
        <v>3126</v>
      </c>
    </row>
    <row r="1566" spans="8:8">
      <c r="H1566">
        <v>3128</v>
      </c>
    </row>
    <row r="1567" spans="8:8">
      <c r="H1567">
        <v>3130</v>
      </c>
    </row>
    <row r="1568" spans="8:8">
      <c r="H1568">
        <v>3132</v>
      </c>
    </row>
    <row r="1569" spans="8:8">
      <c r="H1569">
        <v>3134</v>
      </c>
    </row>
    <row r="1570" spans="8:8">
      <c r="H1570">
        <v>3136</v>
      </c>
    </row>
    <row r="1571" spans="8:8">
      <c r="H1571">
        <v>3138</v>
      </c>
    </row>
    <row r="1572" spans="8:8">
      <c r="H1572">
        <v>3140</v>
      </c>
    </row>
    <row r="1573" spans="8:8">
      <c r="H1573">
        <v>3142</v>
      </c>
    </row>
    <row r="1574" spans="8:8">
      <c r="H1574">
        <v>3144</v>
      </c>
    </row>
    <row r="1575" spans="8:8">
      <c r="H1575">
        <v>3146</v>
      </c>
    </row>
    <row r="1576" spans="8:8">
      <c r="H1576">
        <v>3148</v>
      </c>
    </row>
    <row r="1577" spans="8:8">
      <c r="H1577">
        <v>3150</v>
      </c>
    </row>
    <row r="1578" spans="8:8">
      <c r="H1578">
        <v>3152</v>
      </c>
    </row>
    <row r="1579" spans="8:8">
      <c r="H1579">
        <v>3154</v>
      </c>
    </row>
    <row r="1580" spans="8:8">
      <c r="H1580">
        <v>3156</v>
      </c>
    </row>
    <row r="1581" spans="8:8">
      <c r="H1581">
        <v>3158</v>
      </c>
    </row>
    <row r="1582" spans="8:8">
      <c r="H1582">
        <v>3160</v>
      </c>
    </row>
    <row r="1583" spans="8:8">
      <c r="H1583">
        <v>3162</v>
      </c>
    </row>
    <row r="1584" spans="8:8">
      <c r="H1584">
        <v>3164</v>
      </c>
    </row>
    <row r="1585" spans="8:8">
      <c r="H1585">
        <v>3166</v>
      </c>
    </row>
    <row r="1586" spans="8:8">
      <c r="H1586">
        <v>3168</v>
      </c>
    </row>
    <row r="1587" spans="8:8">
      <c r="H1587">
        <v>3170</v>
      </c>
    </row>
    <row r="1588" spans="8:8">
      <c r="H1588">
        <v>3172</v>
      </c>
    </row>
    <row r="1589" spans="8:8">
      <c r="H1589">
        <v>3174</v>
      </c>
    </row>
    <row r="1590" spans="8:8">
      <c r="H1590">
        <v>3176</v>
      </c>
    </row>
    <row r="1591" spans="8:8">
      <c r="H1591">
        <v>3178</v>
      </c>
    </row>
    <row r="1592" spans="8:8">
      <c r="H1592">
        <v>3180</v>
      </c>
    </row>
    <row r="1593" spans="8:8">
      <c r="H1593">
        <v>3182</v>
      </c>
    </row>
    <row r="1594" spans="8:8">
      <c r="H1594">
        <v>3184</v>
      </c>
    </row>
    <row r="1595" spans="8:8">
      <c r="H1595">
        <v>3186</v>
      </c>
    </row>
    <row r="1596" spans="8:8">
      <c r="H1596">
        <v>3188</v>
      </c>
    </row>
    <row r="1597" spans="8:8">
      <c r="H1597">
        <v>3190</v>
      </c>
    </row>
    <row r="1598" spans="8:8">
      <c r="H1598">
        <v>3192</v>
      </c>
    </row>
    <row r="1599" spans="8:8">
      <c r="H1599">
        <v>3194</v>
      </c>
    </row>
    <row r="1600" spans="8:8">
      <c r="H1600">
        <v>3196</v>
      </c>
    </row>
    <row r="1601" spans="8:8">
      <c r="H1601">
        <v>3198</v>
      </c>
    </row>
    <row r="1602" spans="8:8">
      <c r="H1602">
        <v>3200</v>
      </c>
    </row>
    <row r="1603" spans="8:8">
      <c r="H1603">
        <v>3202</v>
      </c>
    </row>
    <row r="1604" spans="8:8">
      <c r="H1604">
        <v>3204</v>
      </c>
    </row>
    <row r="1605" spans="8:8">
      <c r="H1605">
        <v>3206</v>
      </c>
    </row>
    <row r="1606" spans="8:8">
      <c r="H1606">
        <v>3208</v>
      </c>
    </row>
    <row r="1607" spans="8:8">
      <c r="H1607">
        <v>3210</v>
      </c>
    </row>
    <row r="1608" spans="8:8">
      <c r="H1608">
        <v>3212</v>
      </c>
    </row>
    <row r="1609" spans="8:8">
      <c r="H1609">
        <v>3214</v>
      </c>
    </row>
    <row r="1610" spans="8:8">
      <c r="H1610">
        <v>3216</v>
      </c>
    </row>
    <row r="1611" spans="8:8">
      <c r="H1611">
        <v>3218</v>
      </c>
    </row>
    <row r="1612" spans="8:8">
      <c r="H1612">
        <v>3220</v>
      </c>
    </row>
    <row r="1613" spans="8:8">
      <c r="H1613">
        <v>3222</v>
      </c>
    </row>
    <row r="1614" spans="8:8">
      <c r="H1614">
        <v>3224</v>
      </c>
    </row>
    <row r="1615" spans="8:8">
      <c r="H1615">
        <v>3226</v>
      </c>
    </row>
    <row r="1616" spans="8:8">
      <c r="H1616">
        <v>3228</v>
      </c>
    </row>
    <row r="1617" spans="8:8">
      <c r="H1617">
        <v>3230</v>
      </c>
    </row>
    <row r="1618" spans="8:8">
      <c r="H1618">
        <v>3232</v>
      </c>
    </row>
    <row r="1619" spans="8:8">
      <c r="H1619">
        <v>3234</v>
      </c>
    </row>
    <row r="1620" spans="8:8">
      <c r="H1620">
        <v>3236</v>
      </c>
    </row>
    <row r="1621" spans="8:8">
      <c r="H1621">
        <v>3238</v>
      </c>
    </row>
    <row r="1622" spans="8:8">
      <c r="H1622">
        <v>3240</v>
      </c>
    </row>
    <row r="1623" spans="8:8">
      <c r="H1623">
        <v>3242</v>
      </c>
    </row>
    <row r="1624" spans="8:8">
      <c r="H1624">
        <v>3244</v>
      </c>
    </row>
    <row r="1625" spans="8:8">
      <c r="H1625">
        <v>3246</v>
      </c>
    </row>
    <row r="1626" spans="8:8">
      <c r="H1626">
        <v>3248</v>
      </c>
    </row>
    <row r="1627" spans="8:8">
      <c r="H1627">
        <v>3250</v>
      </c>
    </row>
    <row r="1628" spans="8:8">
      <c r="H1628">
        <v>3252</v>
      </c>
    </row>
    <row r="1629" spans="8:8">
      <c r="H1629">
        <v>3254</v>
      </c>
    </row>
    <row r="1630" spans="8:8">
      <c r="H1630">
        <v>3256</v>
      </c>
    </row>
    <row r="1631" spans="8:8">
      <c r="H1631">
        <v>3258</v>
      </c>
    </row>
    <row r="1632" spans="8:8">
      <c r="H1632">
        <v>3260</v>
      </c>
    </row>
    <row r="1633" spans="8:8">
      <c r="H1633">
        <v>3262</v>
      </c>
    </row>
    <row r="1634" spans="8:8">
      <c r="H1634">
        <v>3264</v>
      </c>
    </row>
    <row r="1635" spans="8:8">
      <c r="H1635">
        <v>3266</v>
      </c>
    </row>
    <row r="1636" spans="8:8">
      <c r="H1636">
        <v>3268</v>
      </c>
    </row>
    <row r="1637" spans="8:8">
      <c r="H1637">
        <v>3270</v>
      </c>
    </row>
    <row r="1638" spans="8:8">
      <c r="H1638">
        <v>3272</v>
      </c>
    </row>
    <row r="1639" spans="8:8">
      <c r="H1639">
        <v>3274</v>
      </c>
    </row>
    <row r="1640" spans="8:8">
      <c r="H1640">
        <v>3276</v>
      </c>
    </row>
    <row r="1641" spans="8:8">
      <c r="H1641">
        <v>3278</v>
      </c>
    </row>
    <row r="1642" spans="8:8">
      <c r="H1642">
        <v>3280</v>
      </c>
    </row>
    <row r="1643" spans="8:8">
      <c r="H1643">
        <v>3282</v>
      </c>
    </row>
    <row r="1644" spans="8:8">
      <c r="H1644">
        <v>3284</v>
      </c>
    </row>
    <row r="1645" spans="8:8">
      <c r="H1645">
        <v>3286</v>
      </c>
    </row>
    <row r="1646" spans="8:8">
      <c r="H1646">
        <v>3288</v>
      </c>
    </row>
    <row r="1647" spans="8:8">
      <c r="H1647">
        <v>3290</v>
      </c>
    </row>
    <row r="1648" spans="8:8">
      <c r="H1648">
        <v>3292</v>
      </c>
    </row>
    <row r="1649" spans="8:9">
      <c r="H1649">
        <v>3294</v>
      </c>
    </row>
    <row r="1650" spans="8:9">
      <c r="H1650">
        <v>3296</v>
      </c>
    </row>
    <row r="1651" spans="8:9">
      <c r="H1651">
        <v>3298</v>
      </c>
      <c r="I1651">
        <v>1</v>
      </c>
    </row>
    <row r="1652" spans="8:9">
      <c r="H1652">
        <v>3300</v>
      </c>
    </row>
    <row r="1653" spans="8:9">
      <c r="H1653">
        <v>3302</v>
      </c>
    </row>
    <row r="1654" spans="8:9">
      <c r="H1654">
        <v>3304</v>
      </c>
    </row>
    <row r="1655" spans="8:9">
      <c r="H1655">
        <v>3306</v>
      </c>
    </row>
    <row r="1656" spans="8:9">
      <c r="H1656">
        <v>3308</v>
      </c>
      <c r="I1656">
        <v>1</v>
      </c>
    </row>
    <row r="1657" spans="8:9">
      <c r="H1657">
        <v>3310</v>
      </c>
    </row>
    <row r="1658" spans="8:9">
      <c r="H1658">
        <v>3312</v>
      </c>
    </row>
    <row r="1659" spans="8:9">
      <c r="H1659">
        <v>3314</v>
      </c>
    </row>
    <row r="1660" spans="8:9">
      <c r="H1660">
        <v>3316</v>
      </c>
    </row>
    <row r="1661" spans="8:9">
      <c r="H1661">
        <v>3318</v>
      </c>
    </row>
    <row r="1662" spans="8:9">
      <c r="H1662">
        <v>3320</v>
      </c>
    </row>
    <row r="1663" spans="8:9">
      <c r="H1663">
        <v>3322</v>
      </c>
    </row>
    <row r="1664" spans="8:9">
      <c r="H1664">
        <v>3324</v>
      </c>
    </row>
    <row r="1665" spans="8:8">
      <c r="H1665">
        <v>3326</v>
      </c>
    </row>
    <row r="1666" spans="8:8">
      <c r="H1666">
        <v>3328</v>
      </c>
    </row>
    <row r="1667" spans="8:8">
      <c r="H1667">
        <v>3330</v>
      </c>
    </row>
    <row r="1668" spans="8:8">
      <c r="H1668">
        <v>3332</v>
      </c>
    </row>
    <row r="1669" spans="8:8">
      <c r="H1669">
        <v>3334</v>
      </c>
    </row>
    <row r="1670" spans="8:8">
      <c r="H1670">
        <v>3336</v>
      </c>
    </row>
    <row r="1671" spans="8:8">
      <c r="H1671">
        <v>3338</v>
      </c>
    </row>
    <row r="1672" spans="8:8">
      <c r="H1672">
        <v>3340</v>
      </c>
    </row>
    <row r="1673" spans="8:8">
      <c r="H1673">
        <v>3342</v>
      </c>
    </row>
    <row r="1674" spans="8:8">
      <c r="H1674">
        <v>3344</v>
      </c>
    </row>
    <row r="1675" spans="8:8">
      <c r="H1675">
        <v>3346</v>
      </c>
    </row>
    <row r="1676" spans="8:8">
      <c r="H1676">
        <v>3348</v>
      </c>
    </row>
    <row r="1677" spans="8:8">
      <c r="H1677">
        <v>3350</v>
      </c>
    </row>
    <row r="1678" spans="8:8">
      <c r="H1678">
        <v>3352</v>
      </c>
    </row>
    <row r="1679" spans="8:8">
      <c r="H1679">
        <v>3354</v>
      </c>
    </row>
    <row r="1680" spans="8:8">
      <c r="H1680">
        <v>3356</v>
      </c>
    </row>
    <row r="1681" spans="8:8">
      <c r="H1681">
        <v>3358</v>
      </c>
    </row>
    <row r="1682" spans="8:8">
      <c r="H1682">
        <v>3360</v>
      </c>
    </row>
    <row r="1683" spans="8:8">
      <c r="H1683">
        <v>3362</v>
      </c>
    </row>
    <row r="1684" spans="8:8">
      <c r="H1684">
        <v>3364</v>
      </c>
    </row>
    <row r="1685" spans="8:8">
      <c r="H1685">
        <v>3366</v>
      </c>
    </row>
    <row r="1686" spans="8:8">
      <c r="H1686">
        <v>3368</v>
      </c>
    </row>
    <row r="1687" spans="8:8">
      <c r="H1687">
        <v>3370</v>
      </c>
    </row>
    <row r="1688" spans="8:8">
      <c r="H1688">
        <v>3372</v>
      </c>
    </row>
    <row r="1689" spans="8:8">
      <c r="H1689">
        <v>3374</v>
      </c>
    </row>
    <row r="1690" spans="8:8">
      <c r="H1690">
        <v>3376</v>
      </c>
    </row>
    <row r="1691" spans="8:8">
      <c r="H1691">
        <v>3378</v>
      </c>
    </row>
    <row r="1692" spans="8:8">
      <c r="H1692">
        <v>3380</v>
      </c>
    </row>
    <row r="1693" spans="8:8">
      <c r="H1693">
        <v>3382</v>
      </c>
    </row>
    <row r="1694" spans="8:8">
      <c r="H1694">
        <v>3384</v>
      </c>
    </row>
    <row r="1695" spans="8:8">
      <c r="H1695">
        <v>3386</v>
      </c>
    </row>
    <row r="1696" spans="8:8">
      <c r="H1696">
        <v>3388</v>
      </c>
    </row>
    <row r="1697" spans="8:8">
      <c r="H1697">
        <v>3390</v>
      </c>
    </row>
    <row r="1698" spans="8:8">
      <c r="H1698">
        <v>3392</v>
      </c>
    </row>
    <row r="1699" spans="8:8">
      <c r="H1699">
        <v>3394</v>
      </c>
    </row>
    <row r="1700" spans="8:8">
      <c r="H1700">
        <v>3396</v>
      </c>
    </row>
    <row r="1701" spans="8:8">
      <c r="H1701">
        <v>3398</v>
      </c>
    </row>
    <row r="1702" spans="8:8">
      <c r="H1702">
        <v>3400</v>
      </c>
    </row>
    <row r="1703" spans="8:8">
      <c r="H1703">
        <v>3402</v>
      </c>
    </row>
    <row r="1704" spans="8:8">
      <c r="H1704">
        <v>3404</v>
      </c>
    </row>
    <row r="1705" spans="8:8">
      <c r="H1705">
        <v>3406</v>
      </c>
    </row>
    <row r="1706" spans="8:8">
      <c r="H1706">
        <v>3408</v>
      </c>
    </row>
    <row r="1707" spans="8:8">
      <c r="H1707">
        <v>3410</v>
      </c>
    </row>
    <row r="1708" spans="8:8">
      <c r="H1708">
        <v>3412</v>
      </c>
    </row>
    <row r="1709" spans="8:8">
      <c r="H1709">
        <v>3414</v>
      </c>
    </row>
    <row r="1710" spans="8:8">
      <c r="H1710">
        <v>3416</v>
      </c>
    </row>
    <row r="1711" spans="8:8">
      <c r="H1711">
        <v>3418</v>
      </c>
    </row>
    <row r="1712" spans="8:8">
      <c r="H1712">
        <v>3420</v>
      </c>
    </row>
    <row r="1713" spans="8:8">
      <c r="H1713">
        <v>3422</v>
      </c>
    </row>
    <row r="1714" spans="8:8">
      <c r="H1714">
        <v>3424</v>
      </c>
    </row>
    <row r="1715" spans="8:8">
      <c r="H1715">
        <v>3426</v>
      </c>
    </row>
    <row r="1716" spans="8:8">
      <c r="H1716">
        <v>3428</v>
      </c>
    </row>
    <row r="1717" spans="8:8">
      <c r="H1717">
        <v>3430</v>
      </c>
    </row>
    <row r="1718" spans="8:8">
      <c r="H1718">
        <v>3432</v>
      </c>
    </row>
    <row r="1719" spans="8:8">
      <c r="H1719">
        <v>3434</v>
      </c>
    </row>
    <row r="1720" spans="8:8">
      <c r="H1720">
        <v>3436</v>
      </c>
    </row>
    <row r="1721" spans="8:8">
      <c r="H1721">
        <v>3438</v>
      </c>
    </row>
    <row r="1722" spans="8:8">
      <c r="H1722">
        <v>3440</v>
      </c>
    </row>
    <row r="1723" spans="8:8">
      <c r="H1723">
        <v>3442</v>
      </c>
    </row>
    <row r="1724" spans="8:8">
      <c r="H1724">
        <v>3444</v>
      </c>
    </row>
    <row r="1725" spans="8:8">
      <c r="H1725">
        <v>3446</v>
      </c>
    </row>
    <row r="1726" spans="8:8">
      <c r="H1726">
        <v>3448</v>
      </c>
    </row>
    <row r="1727" spans="8:8">
      <c r="H1727">
        <v>3450</v>
      </c>
    </row>
    <row r="1728" spans="8:8">
      <c r="H1728">
        <v>3452</v>
      </c>
    </row>
    <row r="1729" spans="8:8">
      <c r="H1729">
        <v>3454</v>
      </c>
    </row>
    <row r="1730" spans="8:8">
      <c r="H1730">
        <v>3456</v>
      </c>
    </row>
    <row r="1731" spans="8:8">
      <c r="H1731">
        <v>3458</v>
      </c>
    </row>
    <row r="1732" spans="8:8">
      <c r="H1732">
        <v>3460</v>
      </c>
    </row>
    <row r="1733" spans="8:8">
      <c r="H1733">
        <v>3462</v>
      </c>
    </row>
    <row r="1734" spans="8:8">
      <c r="H1734">
        <v>3464</v>
      </c>
    </row>
    <row r="1735" spans="8:8">
      <c r="H1735">
        <v>3466</v>
      </c>
    </row>
    <row r="1736" spans="8:8">
      <c r="H1736">
        <v>3468</v>
      </c>
    </row>
    <row r="1737" spans="8:8">
      <c r="H1737">
        <v>3470</v>
      </c>
    </row>
    <row r="1738" spans="8:8">
      <c r="H1738">
        <v>3472</v>
      </c>
    </row>
    <row r="1739" spans="8:8">
      <c r="H1739">
        <v>3474</v>
      </c>
    </row>
    <row r="1740" spans="8:8">
      <c r="H1740">
        <v>3476</v>
      </c>
    </row>
    <row r="1741" spans="8:8">
      <c r="H1741">
        <v>3478</v>
      </c>
    </row>
    <row r="1742" spans="8:8">
      <c r="H1742">
        <v>3480</v>
      </c>
    </row>
    <row r="1743" spans="8:8">
      <c r="H1743">
        <v>3482</v>
      </c>
    </row>
    <row r="1744" spans="8:8">
      <c r="H1744">
        <v>3484</v>
      </c>
    </row>
    <row r="1745" spans="8:8">
      <c r="H1745">
        <v>3486</v>
      </c>
    </row>
    <row r="1746" spans="8:8">
      <c r="H1746">
        <v>3488</v>
      </c>
    </row>
    <row r="1747" spans="8:8">
      <c r="H1747">
        <v>3490</v>
      </c>
    </row>
    <row r="1748" spans="8:8">
      <c r="H1748">
        <v>3492</v>
      </c>
    </row>
    <row r="1749" spans="8:8">
      <c r="H1749">
        <v>3494</v>
      </c>
    </row>
    <row r="1750" spans="8:8">
      <c r="H1750">
        <v>3496</v>
      </c>
    </row>
    <row r="1751" spans="8:8">
      <c r="H1751">
        <v>3498</v>
      </c>
    </row>
    <row r="1752" spans="8:8">
      <c r="H1752">
        <v>3500</v>
      </c>
    </row>
    <row r="1753" spans="8:8">
      <c r="H1753">
        <v>3502</v>
      </c>
    </row>
    <row r="1754" spans="8:8">
      <c r="H1754">
        <v>3504</v>
      </c>
    </row>
    <row r="1755" spans="8:8">
      <c r="H1755">
        <v>3506</v>
      </c>
    </row>
    <row r="1756" spans="8:8">
      <c r="H1756">
        <v>3508</v>
      </c>
    </row>
    <row r="1757" spans="8:8">
      <c r="H1757">
        <v>3510</v>
      </c>
    </row>
    <row r="1758" spans="8:8">
      <c r="H1758">
        <v>3512</v>
      </c>
    </row>
    <row r="1759" spans="8:8">
      <c r="H1759">
        <v>3514</v>
      </c>
    </row>
    <row r="1760" spans="8:8">
      <c r="H1760">
        <v>3516</v>
      </c>
    </row>
    <row r="1761" spans="8:8">
      <c r="H1761">
        <v>3518</v>
      </c>
    </row>
    <row r="1762" spans="8:8">
      <c r="H1762">
        <v>3520</v>
      </c>
    </row>
    <row r="1763" spans="8:8">
      <c r="H1763">
        <v>3522</v>
      </c>
    </row>
    <row r="1764" spans="8:8">
      <c r="H1764">
        <v>3524</v>
      </c>
    </row>
    <row r="1765" spans="8:8">
      <c r="H1765">
        <v>3526</v>
      </c>
    </row>
    <row r="1766" spans="8:8">
      <c r="H1766">
        <v>3528</v>
      </c>
    </row>
    <row r="1767" spans="8:8">
      <c r="H1767">
        <v>3530</v>
      </c>
    </row>
    <row r="1768" spans="8:8">
      <c r="H1768">
        <v>3532</v>
      </c>
    </row>
    <row r="1769" spans="8:8">
      <c r="H1769">
        <v>3534</v>
      </c>
    </row>
    <row r="1770" spans="8:8">
      <c r="H1770">
        <v>3536</v>
      </c>
    </row>
    <row r="1771" spans="8:8">
      <c r="H1771">
        <v>3538</v>
      </c>
    </row>
    <row r="1772" spans="8:8">
      <c r="H1772">
        <v>3540</v>
      </c>
    </row>
    <row r="1773" spans="8:8">
      <c r="H1773">
        <v>3542</v>
      </c>
    </row>
    <row r="1774" spans="8:8">
      <c r="H1774">
        <v>3544</v>
      </c>
    </row>
    <row r="1775" spans="8:8">
      <c r="H1775">
        <v>3546</v>
      </c>
    </row>
    <row r="1776" spans="8:8">
      <c r="H1776">
        <v>3548</v>
      </c>
    </row>
    <row r="1777" spans="8:9">
      <c r="H1777">
        <v>3550</v>
      </c>
    </row>
    <row r="1778" spans="8:9">
      <c r="H1778">
        <v>3552</v>
      </c>
    </row>
    <row r="1779" spans="8:9">
      <c r="H1779">
        <v>3554</v>
      </c>
    </row>
    <row r="1780" spans="8:9">
      <c r="H1780">
        <v>3556</v>
      </c>
    </row>
    <row r="1781" spans="8:9">
      <c r="H1781">
        <v>3558</v>
      </c>
    </row>
    <row r="1782" spans="8:9">
      <c r="H1782">
        <v>3560</v>
      </c>
    </row>
    <row r="1783" spans="8:9">
      <c r="H1783">
        <v>3562</v>
      </c>
      <c r="I1783">
        <v>1</v>
      </c>
    </row>
    <row r="1784" spans="8:9">
      <c r="H1784">
        <v>3564</v>
      </c>
    </row>
    <row r="1785" spans="8:9">
      <c r="H1785">
        <v>3566</v>
      </c>
    </row>
    <row r="1786" spans="8:9">
      <c r="H1786">
        <v>3568</v>
      </c>
    </row>
    <row r="1787" spans="8:9">
      <c r="H1787">
        <v>3570</v>
      </c>
    </row>
    <row r="1788" spans="8:9">
      <c r="H1788">
        <v>3572</v>
      </c>
    </row>
    <row r="1789" spans="8:9">
      <c r="H1789">
        <v>3574</v>
      </c>
    </row>
    <row r="1790" spans="8:9">
      <c r="H1790">
        <v>3576</v>
      </c>
    </row>
    <row r="1791" spans="8:9">
      <c r="H1791">
        <v>3578</v>
      </c>
    </row>
    <row r="1792" spans="8:9">
      <c r="H1792">
        <v>3580</v>
      </c>
    </row>
    <row r="1793" spans="8:8">
      <c r="H1793">
        <v>3582</v>
      </c>
    </row>
    <row r="1794" spans="8:8">
      <c r="H1794">
        <v>3584</v>
      </c>
    </row>
    <row r="1795" spans="8:8">
      <c r="H1795">
        <v>3586</v>
      </c>
    </row>
    <row r="1796" spans="8:8">
      <c r="H1796">
        <v>3588</v>
      </c>
    </row>
    <row r="1797" spans="8:8">
      <c r="H1797">
        <v>3590</v>
      </c>
    </row>
    <row r="1798" spans="8:8">
      <c r="H1798">
        <v>3592</v>
      </c>
    </row>
    <row r="1799" spans="8:8">
      <c r="H1799">
        <v>3594</v>
      </c>
    </row>
    <row r="1800" spans="8:8">
      <c r="H1800">
        <v>3596</v>
      </c>
    </row>
    <row r="1801" spans="8:8">
      <c r="H1801">
        <v>3598</v>
      </c>
    </row>
    <row r="1802" spans="8:8">
      <c r="H1802">
        <v>3600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tabSelected="1" workbookViewId="0">
      <selection sqref="A1:B89"/>
    </sheetView>
  </sheetViews>
  <sheetFormatPr baseColWidth="10" defaultRowHeight="12" x14ac:dyDescent="0"/>
  <cols>
    <col min="1" max="1" width="15.5" style="93" bestFit="1" customWidth="1"/>
  </cols>
  <sheetData>
    <row r="1" spans="1:5">
      <c r="A1" s="93">
        <v>1</v>
      </c>
      <c r="B1">
        <v>2664089</v>
      </c>
      <c r="D1">
        <v>5000</v>
      </c>
      <c r="E1">
        <v>1522649</v>
      </c>
    </row>
    <row r="2" spans="1:5">
      <c r="A2" s="93">
        <v>2</v>
      </c>
      <c r="B2">
        <v>220203</v>
      </c>
      <c r="D2">
        <v>15000</v>
      </c>
      <c r="E2">
        <v>756801</v>
      </c>
    </row>
    <row r="3" spans="1:5">
      <c r="A3" s="93">
        <v>3</v>
      </c>
      <c r="B3">
        <v>126135</v>
      </c>
      <c r="D3">
        <v>25000</v>
      </c>
      <c r="E3">
        <v>336044</v>
      </c>
    </row>
    <row r="4" spans="1:5">
      <c r="A4" s="93">
        <v>4</v>
      </c>
      <c r="B4">
        <v>79464</v>
      </c>
      <c r="D4">
        <v>35000</v>
      </c>
      <c r="E4">
        <v>138233</v>
      </c>
    </row>
    <row r="5" spans="1:5">
      <c r="A5" s="93">
        <v>5</v>
      </c>
      <c r="B5">
        <v>55289</v>
      </c>
      <c r="D5">
        <v>45000</v>
      </c>
      <c r="E5">
        <v>170175</v>
      </c>
    </row>
    <row r="6" spans="1:5">
      <c r="A6" s="93">
        <v>6</v>
      </c>
      <c r="B6">
        <v>40157</v>
      </c>
      <c r="D6">
        <v>55000</v>
      </c>
      <c r="E6">
        <v>86431</v>
      </c>
    </row>
    <row r="7" spans="1:5">
      <c r="A7" s="93">
        <v>7</v>
      </c>
      <c r="B7">
        <v>30950</v>
      </c>
      <c r="D7">
        <v>65000</v>
      </c>
      <c r="E7">
        <v>37487</v>
      </c>
    </row>
    <row r="8" spans="1:5">
      <c r="A8" s="93">
        <v>8</v>
      </c>
      <c r="B8">
        <v>24305</v>
      </c>
      <c r="D8">
        <v>75000</v>
      </c>
      <c r="E8">
        <v>34524</v>
      </c>
    </row>
    <row r="9" spans="1:5">
      <c r="A9" s="93">
        <v>9</v>
      </c>
      <c r="B9">
        <v>35785</v>
      </c>
      <c r="D9">
        <v>85000</v>
      </c>
      <c r="E9">
        <v>59418</v>
      </c>
    </row>
    <row r="10" spans="1:5">
      <c r="A10" s="93">
        <v>11</v>
      </c>
      <c r="B10">
        <v>13284</v>
      </c>
      <c r="D10">
        <v>95000</v>
      </c>
      <c r="E10">
        <v>25979</v>
      </c>
    </row>
    <row r="11" spans="1:5">
      <c r="A11" s="93">
        <v>12</v>
      </c>
      <c r="B11">
        <v>11308</v>
      </c>
      <c r="D11">
        <v>105000</v>
      </c>
      <c r="E11">
        <v>23765</v>
      </c>
    </row>
    <row r="12" spans="1:5">
      <c r="A12" s="93">
        <v>13</v>
      </c>
      <c r="B12">
        <v>9852</v>
      </c>
      <c r="D12">
        <v>125000</v>
      </c>
      <c r="E12">
        <v>21236</v>
      </c>
    </row>
    <row r="13" spans="1:5">
      <c r="A13" s="93">
        <v>14</v>
      </c>
      <c r="B13">
        <v>16134</v>
      </c>
      <c r="D13">
        <v>135000</v>
      </c>
      <c r="E13">
        <v>19512</v>
      </c>
    </row>
    <row r="14" spans="1:5">
      <c r="A14" s="93">
        <v>16</v>
      </c>
      <c r="B14">
        <v>12404</v>
      </c>
      <c r="D14">
        <v>145000</v>
      </c>
      <c r="E14">
        <v>17871</v>
      </c>
    </row>
    <row r="15" spans="1:5">
      <c r="A15" s="93">
        <v>18</v>
      </c>
      <c r="B15">
        <v>9805</v>
      </c>
      <c r="D15">
        <v>165000</v>
      </c>
      <c r="E15">
        <v>16285</v>
      </c>
    </row>
    <row r="16" spans="1:5">
      <c r="A16" s="93">
        <v>20</v>
      </c>
      <c r="B16">
        <v>7907</v>
      </c>
      <c r="D16">
        <v>175000</v>
      </c>
      <c r="E16">
        <v>14758</v>
      </c>
    </row>
    <row r="17" spans="1:5">
      <c r="A17" s="93">
        <v>22</v>
      </c>
      <c r="B17">
        <v>6688</v>
      </c>
      <c r="D17">
        <v>195000</v>
      </c>
      <c r="E17">
        <v>13598</v>
      </c>
    </row>
    <row r="18" spans="1:5">
      <c r="A18" s="93">
        <v>24</v>
      </c>
      <c r="B18">
        <v>8093</v>
      </c>
      <c r="D18">
        <v>215000</v>
      </c>
      <c r="E18">
        <v>12148</v>
      </c>
    </row>
    <row r="19" spans="1:5">
      <c r="A19" s="93">
        <v>27</v>
      </c>
      <c r="B19">
        <v>4420</v>
      </c>
      <c r="D19">
        <v>245000</v>
      </c>
      <c r="E19">
        <v>11047</v>
      </c>
    </row>
    <row r="20" spans="1:5">
      <c r="A20" s="93">
        <v>29</v>
      </c>
      <c r="B20">
        <v>7204</v>
      </c>
      <c r="D20">
        <v>265000</v>
      </c>
      <c r="E20">
        <v>10688</v>
      </c>
    </row>
    <row r="21" spans="1:5">
      <c r="A21" s="93">
        <v>33</v>
      </c>
      <c r="B21">
        <v>4307</v>
      </c>
      <c r="D21">
        <v>295000</v>
      </c>
      <c r="E21">
        <v>9243</v>
      </c>
    </row>
    <row r="22" spans="1:5">
      <c r="A22" s="93">
        <v>36</v>
      </c>
      <c r="B22">
        <v>4678</v>
      </c>
      <c r="D22">
        <v>325000</v>
      </c>
      <c r="E22">
        <v>8196</v>
      </c>
    </row>
    <row r="23" spans="1:5">
      <c r="A23" s="93">
        <v>40</v>
      </c>
      <c r="B23">
        <v>3880</v>
      </c>
      <c r="D23">
        <v>365000</v>
      </c>
      <c r="E23">
        <v>7449</v>
      </c>
    </row>
    <row r="24" spans="1:5">
      <c r="A24" s="93">
        <v>44</v>
      </c>
      <c r="B24">
        <v>3959</v>
      </c>
      <c r="D24">
        <v>405000</v>
      </c>
      <c r="E24">
        <v>6778</v>
      </c>
    </row>
    <row r="25" spans="1:5">
      <c r="A25" s="93">
        <v>49</v>
      </c>
      <c r="B25">
        <v>3038</v>
      </c>
      <c r="D25">
        <v>445000</v>
      </c>
      <c r="E25">
        <v>6365</v>
      </c>
    </row>
    <row r="26" spans="1:5">
      <c r="A26" s="93">
        <v>54</v>
      </c>
      <c r="B26">
        <v>3051</v>
      </c>
      <c r="D26">
        <v>485000</v>
      </c>
      <c r="E26">
        <v>5617</v>
      </c>
    </row>
    <row r="27" spans="1:5">
      <c r="A27" s="93">
        <v>60</v>
      </c>
      <c r="B27">
        <v>2472</v>
      </c>
      <c r="D27">
        <v>545000</v>
      </c>
      <c r="E27">
        <v>5159</v>
      </c>
    </row>
    <row r="28" spans="1:5">
      <c r="A28" s="93">
        <v>66</v>
      </c>
      <c r="B28">
        <v>2296</v>
      </c>
      <c r="D28">
        <v>595000</v>
      </c>
      <c r="E28">
        <v>4732</v>
      </c>
    </row>
    <row r="29" spans="1:5">
      <c r="A29" s="93">
        <v>73</v>
      </c>
      <c r="B29">
        <v>2018</v>
      </c>
      <c r="D29">
        <v>665000</v>
      </c>
      <c r="E29">
        <v>4344</v>
      </c>
    </row>
    <row r="30" spans="1:5">
      <c r="A30" s="93">
        <v>81</v>
      </c>
      <c r="B30">
        <v>1817</v>
      </c>
      <c r="D30">
        <v>725000</v>
      </c>
      <c r="E30">
        <v>4006</v>
      </c>
    </row>
    <row r="31" spans="1:5">
      <c r="A31" s="93">
        <v>90</v>
      </c>
      <c r="B31">
        <v>1483</v>
      </c>
      <c r="D31">
        <v>805000</v>
      </c>
      <c r="E31">
        <v>3482</v>
      </c>
    </row>
    <row r="32" spans="1:5">
      <c r="A32" s="93">
        <v>99</v>
      </c>
      <c r="B32">
        <v>1315</v>
      </c>
      <c r="D32">
        <v>895000</v>
      </c>
      <c r="E32">
        <v>3359</v>
      </c>
    </row>
    <row r="33" spans="1:5">
      <c r="A33" s="93">
        <v>109</v>
      </c>
      <c r="B33">
        <v>1258</v>
      </c>
      <c r="D33">
        <v>985000</v>
      </c>
      <c r="E33">
        <v>2974</v>
      </c>
    </row>
    <row r="34" spans="1:5">
      <c r="A34" s="93">
        <v>121</v>
      </c>
      <c r="B34">
        <v>1005</v>
      </c>
      <c r="D34">
        <v>1085000</v>
      </c>
      <c r="E34">
        <v>2731</v>
      </c>
    </row>
    <row r="35" spans="1:5">
      <c r="A35" s="93">
        <v>134</v>
      </c>
      <c r="B35">
        <v>913</v>
      </c>
      <c r="D35">
        <v>1205000</v>
      </c>
      <c r="E35">
        <v>2423</v>
      </c>
    </row>
    <row r="36" spans="1:5">
      <c r="A36" s="93">
        <v>148</v>
      </c>
      <c r="B36">
        <v>783</v>
      </c>
      <c r="D36">
        <v>1325000</v>
      </c>
      <c r="E36">
        <v>2206</v>
      </c>
    </row>
    <row r="37" spans="1:5">
      <c r="A37" s="93">
        <v>164</v>
      </c>
      <c r="B37">
        <v>647</v>
      </c>
      <c r="D37">
        <v>1465000</v>
      </c>
      <c r="E37">
        <v>1987</v>
      </c>
    </row>
    <row r="38" spans="1:5">
      <c r="A38" s="93">
        <v>181</v>
      </c>
      <c r="B38">
        <v>583</v>
      </c>
      <c r="D38">
        <v>1625000</v>
      </c>
      <c r="E38">
        <v>1787</v>
      </c>
    </row>
    <row r="39" spans="1:5">
      <c r="A39" s="93">
        <v>200</v>
      </c>
      <c r="B39">
        <v>480</v>
      </c>
      <c r="D39">
        <v>1795000</v>
      </c>
      <c r="E39">
        <v>1535</v>
      </c>
    </row>
    <row r="40" spans="1:5">
      <c r="A40" s="93">
        <v>221</v>
      </c>
      <c r="B40">
        <v>409</v>
      </c>
      <c r="D40">
        <v>1985000</v>
      </c>
      <c r="E40">
        <v>1450</v>
      </c>
    </row>
    <row r="41" spans="1:5">
      <c r="A41" s="93">
        <v>244</v>
      </c>
      <c r="B41">
        <v>355</v>
      </c>
      <c r="D41">
        <v>2195000</v>
      </c>
      <c r="E41">
        <v>1329</v>
      </c>
    </row>
    <row r="42" spans="1:5">
      <c r="A42" s="93">
        <v>270</v>
      </c>
      <c r="B42">
        <v>243</v>
      </c>
      <c r="D42">
        <v>2425000</v>
      </c>
      <c r="E42">
        <v>1155</v>
      </c>
    </row>
    <row r="43" spans="1:5">
      <c r="A43" s="93">
        <v>298</v>
      </c>
      <c r="B43">
        <v>255</v>
      </c>
      <c r="D43">
        <v>2675000</v>
      </c>
      <c r="E43">
        <v>1052</v>
      </c>
    </row>
    <row r="44" spans="1:5">
      <c r="A44" s="93">
        <v>330</v>
      </c>
      <c r="B44">
        <v>185</v>
      </c>
      <c r="D44">
        <v>2955000</v>
      </c>
      <c r="E44">
        <v>949</v>
      </c>
    </row>
    <row r="45" spans="1:5">
      <c r="A45" s="93">
        <v>365</v>
      </c>
      <c r="B45">
        <v>173</v>
      </c>
      <c r="D45">
        <v>3265000</v>
      </c>
      <c r="E45">
        <v>838</v>
      </c>
    </row>
    <row r="46" spans="1:5">
      <c r="A46" s="93">
        <v>403</v>
      </c>
      <c r="B46">
        <v>141</v>
      </c>
      <c r="D46">
        <v>3615000</v>
      </c>
      <c r="E46">
        <v>710</v>
      </c>
    </row>
    <row r="47" spans="1:5">
      <c r="A47" s="93">
        <v>445</v>
      </c>
      <c r="B47">
        <v>135</v>
      </c>
      <c r="D47">
        <v>3995000</v>
      </c>
      <c r="E47">
        <v>623</v>
      </c>
    </row>
    <row r="48" spans="1:5">
      <c r="A48" s="93">
        <v>492</v>
      </c>
      <c r="B48">
        <v>86</v>
      </c>
      <c r="D48">
        <v>4415000</v>
      </c>
      <c r="E48">
        <v>601</v>
      </c>
    </row>
    <row r="49" spans="1:5">
      <c r="A49" s="93">
        <v>544</v>
      </c>
      <c r="B49">
        <v>89</v>
      </c>
      <c r="D49">
        <v>4875000</v>
      </c>
      <c r="E49">
        <v>502</v>
      </c>
    </row>
    <row r="50" spans="1:5">
      <c r="A50" s="93">
        <v>601</v>
      </c>
      <c r="B50">
        <v>59</v>
      </c>
      <c r="D50">
        <v>5385000</v>
      </c>
      <c r="E50">
        <v>464</v>
      </c>
    </row>
    <row r="51" spans="1:5">
      <c r="A51" s="93">
        <v>665</v>
      </c>
      <c r="B51">
        <v>59</v>
      </c>
      <c r="D51">
        <v>5955000</v>
      </c>
      <c r="E51">
        <v>405</v>
      </c>
    </row>
    <row r="52" spans="1:5">
      <c r="A52" s="93">
        <v>735</v>
      </c>
      <c r="B52">
        <v>51</v>
      </c>
      <c r="D52">
        <v>6585000</v>
      </c>
      <c r="E52">
        <v>406</v>
      </c>
    </row>
    <row r="53" spans="1:5">
      <c r="A53" s="93">
        <v>812</v>
      </c>
      <c r="B53">
        <v>50</v>
      </c>
      <c r="D53">
        <v>7275000</v>
      </c>
      <c r="E53">
        <v>314</v>
      </c>
    </row>
    <row r="54" spans="1:5">
      <c r="A54" s="93">
        <v>897</v>
      </c>
      <c r="B54">
        <v>28</v>
      </c>
      <c r="D54">
        <v>8045000</v>
      </c>
      <c r="E54">
        <v>286</v>
      </c>
    </row>
    <row r="55" spans="1:5">
      <c r="A55" s="93">
        <v>992</v>
      </c>
      <c r="B55">
        <v>23</v>
      </c>
      <c r="D55">
        <v>8885000</v>
      </c>
      <c r="E55">
        <v>246</v>
      </c>
    </row>
    <row r="56" spans="1:5">
      <c r="A56" s="93">
        <v>1096</v>
      </c>
      <c r="B56">
        <v>22</v>
      </c>
      <c r="D56">
        <v>9825000</v>
      </c>
      <c r="E56">
        <v>210</v>
      </c>
    </row>
    <row r="57" spans="1:5">
      <c r="A57" s="93">
        <v>1211</v>
      </c>
      <c r="B57">
        <v>26</v>
      </c>
      <c r="D57">
        <v>10855000</v>
      </c>
      <c r="E57">
        <v>186</v>
      </c>
    </row>
    <row r="58" spans="1:5">
      <c r="A58" s="93">
        <v>1339</v>
      </c>
      <c r="B58">
        <v>10</v>
      </c>
      <c r="D58">
        <v>11995000</v>
      </c>
      <c r="E58">
        <v>173</v>
      </c>
    </row>
    <row r="59" spans="1:5">
      <c r="A59" s="93">
        <v>1480</v>
      </c>
      <c r="B59">
        <v>10</v>
      </c>
      <c r="D59">
        <v>13255000</v>
      </c>
      <c r="E59">
        <v>139</v>
      </c>
    </row>
    <row r="60" spans="1:5">
      <c r="A60" s="93">
        <v>1635</v>
      </c>
      <c r="B60">
        <v>8</v>
      </c>
      <c r="D60">
        <v>14655000</v>
      </c>
      <c r="E60">
        <v>119</v>
      </c>
    </row>
    <row r="61" spans="1:5">
      <c r="A61" s="93">
        <v>1808</v>
      </c>
      <c r="B61">
        <v>6</v>
      </c>
      <c r="D61">
        <v>16195000</v>
      </c>
      <c r="E61">
        <v>89</v>
      </c>
    </row>
    <row r="62" spans="1:5">
      <c r="A62" s="93">
        <v>1998</v>
      </c>
      <c r="B62">
        <v>12</v>
      </c>
      <c r="D62">
        <v>17895000</v>
      </c>
      <c r="E62">
        <v>95</v>
      </c>
    </row>
    <row r="63" spans="1:5">
      <c r="A63" s="93">
        <v>2208</v>
      </c>
      <c r="B63">
        <v>5</v>
      </c>
      <c r="D63">
        <v>19775000</v>
      </c>
      <c r="E63">
        <v>93</v>
      </c>
    </row>
    <row r="64" spans="1:5">
      <c r="A64" s="93">
        <v>2440</v>
      </c>
      <c r="B64">
        <v>3</v>
      </c>
      <c r="D64">
        <v>21855000</v>
      </c>
      <c r="E64">
        <v>84</v>
      </c>
    </row>
    <row r="65" spans="1:5">
      <c r="A65" s="93">
        <v>2697</v>
      </c>
      <c r="B65">
        <v>4</v>
      </c>
      <c r="D65">
        <v>24155000</v>
      </c>
      <c r="E65">
        <v>80</v>
      </c>
    </row>
    <row r="66" spans="1:5">
      <c r="A66" s="93">
        <v>3294</v>
      </c>
      <c r="B66">
        <v>3</v>
      </c>
      <c r="D66">
        <v>26695000</v>
      </c>
      <c r="E66">
        <v>48</v>
      </c>
    </row>
    <row r="67" spans="1:5">
      <c r="A67" s="93">
        <v>3640</v>
      </c>
      <c r="B67">
        <v>4</v>
      </c>
      <c r="D67">
        <v>29505000</v>
      </c>
      <c r="E67">
        <v>42</v>
      </c>
    </row>
    <row r="68" spans="1:5">
      <c r="A68" s="93">
        <v>4023</v>
      </c>
      <c r="B68">
        <v>4</v>
      </c>
      <c r="D68">
        <v>32605000</v>
      </c>
      <c r="E68">
        <v>44</v>
      </c>
    </row>
    <row r="69" spans="1:5">
      <c r="A69" s="93">
        <v>4447</v>
      </c>
      <c r="B69">
        <v>2</v>
      </c>
      <c r="D69">
        <v>36035000</v>
      </c>
      <c r="E69">
        <v>19</v>
      </c>
    </row>
    <row r="70" spans="1:5">
      <c r="A70" s="93">
        <v>4914</v>
      </c>
      <c r="B70">
        <v>3</v>
      </c>
      <c r="D70">
        <v>39825000</v>
      </c>
      <c r="E70">
        <v>26</v>
      </c>
    </row>
    <row r="71" spans="1:5">
      <c r="A71" s="93">
        <v>5431</v>
      </c>
      <c r="B71">
        <v>1</v>
      </c>
      <c r="D71">
        <v>44015000</v>
      </c>
      <c r="E71">
        <v>25</v>
      </c>
    </row>
    <row r="72" spans="1:5">
      <c r="A72" s="93">
        <v>6002</v>
      </c>
      <c r="B72">
        <v>2</v>
      </c>
      <c r="D72">
        <v>48645000</v>
      </c>
      <c r="E72">
        <v>20</v>
      </c>
    </row>
    <row r="73" spans="1:5">
      <c r="A73" s="93">
        <v>6634</v>
      </c>
      <c r="B73">
        <v>2</v>
      </c>
      <c r="D73">
        <v>53755000</v>
      </c>
      <c r="E73">
        <v>19</v>
      </c>
    </row>
    <row r="74" spans="1:5">
      <c r="A74" s="93">
        <v>7331</v>
      </c>
      <c r="B74">
        <v>4</v>
      </c>
      <c r="D74">
        <v>59415000</v>
      </c>
      <c r="E74">
        <v>14</v>
      </c>
    </row>
    <row r="75" spans="1:5">
      <c r="A75" s="93">
        <v>9897</v>
      </c>
      <c r="B75">
        <v>1</v>
      </c>
      <c r="D75">
        <v>65655000</v>
      </c>
      <c r="E75">
        <v>12</v>
      </c>
    </row>
    <row r="76" spans="1:5">
      <c r="A76" s="93">
        <v>10938</v>
      </c>
      <c r="B76">
        <v>2</v>
      </c>
      <c r="D76">
        <v>72565000</v>
      </c>
      <c r="E76">
        <v>12</v>
      </c>
    </row>
    <row r="77" spans="1:5">
      <c r="A77" s="93">
        <v>13359</v>
      </c>
      <c r="B77">
        <v>2</v>
      </c>
      <c r="D77">
        <v>80195000</v>
      </c>
      <c r="E77">
        <v>7</v>
      </c>
    </row>
    <row r="78" spans="1:5">
      <c r="A78" s="93">
        <v>14764</v>
      </c>
      <c r="B78">
        <v>2</v>
      </c>
      <c r="D78">
        <v>88635000</v>
      </c>
      <c r="E78">
        <v>6</v>
      </c>
    </row>
    <row r="79" spans="1:5">
      <c r="A79" s="93">
        <v>16317</v>
      </c>
      <c r="B79">
        <v>2</v>
      </c>
      <c r="D79">
        <v>97955000</v>
      </c>
      <c r="E79">
        <v>6</v>
      </c>
    </row>
    <row r="80" spans="1:5">
      <c r="A80" s="93">
        <v>18033</v>
      </c>
      <c r="B80">
        <v>1</v>
      </c>
      <c r="D80">
        <v>108255000</v>
      </c>
      <c r="E80">
        <v>4</v>
      </c>
    </row>
    <row r="81" spans="1:5">
      <c r="A81" s="93">
        <v>22026</v>
      </c>
      <c r="B81">
        <v>3</v>
      </c>
      <c r="D81">
        <v>119645000</v>
      </c>
      <c r="E81">
        <v>2</v>
      </c>
    </row>
    <row r="82" spans="1:5">
      <c r="A82" s="93">
        <v>24343</v>
      </c>
      <c r="B82">
        <v>1</v>
      </c>
      <c r="D82">
        <v>132225000</v>
      </c>
      <c r="E82">
        <v>4</v>
      </c>
    </row>
    <row r="83" spans="1:5">
      <c r="A83" s="93">
        <v>36315</v>
      </c>
      <c r="B83">
        <v>1</v>
      </c>
      <c r="D83">
        <v>146125000</v>
      </c>
      <c r="E83">
        <v>3</v>
      </c>
    </row>
    <row r="84" spans="1:5">
      <c r="A84" s="93">
        <v>44355</v>
      </c>
      <c r="B84">
        <v>1</v>
      </c>
      <c r="D84">
        <v>161495000</v>
      </c>
      <c r="E84">
        <v>2</v>
      </c>
    </row>
    <row r="85" spans="1:5">
      <c r="A85" s="93">
        <v>49020</v>
      </c>
      <c r="B85">
        <v>1</v>
      </c>
      <c r="D85">
        <v>178485000</v>
      </c>
      <c r="E85">
        <v>2</v>
      </c>
    </row>
    <row r="86" spans="1:5">
      <c r="A86" s="93">
        <v>59874</v>
      </c>
      <c r="B86">
        <v>2</v>
      </c>
      <c r="D86">
        <v>197255000</v>
      </c>
      <c r="E86">
        <v>1</v>
      </c>
    </row>
    <row r="87" spans="1:5">
      <c r="A87" s="93">
        <v>133252</v>
      </c>
      <c r="B87">
        <v>1</v>
      </c>
      <c r="D87">
        <v>217995000</v>
      </c>
      <c r="E87">
        <v>1</v>
      </c>
    </row>
    <row r="88" spans="1:5">
      <c r="A88" s="93">
        <v>296558</v>
      </c>
      <c r="B88">
        <v>1</v>
      </c>
      <c r="D88">
        <v>240925000</v>
      </c>
      <c r="E88">
        <v>1</v>
      </c>
    </row>
    <row r="89" spans="1:5">
      <c r="A89" s="93">
        <v>729416</v>
      </c>
      <c r="B89">
        <v>1</v>
      </c>
      <c r="D89">
        <v>266265000</v>
      </c>
      <c r="E89">
        <v>2</v>
      </c>
    </row>
    <row r="90" spans="1:5">
      <c r="D90">
        <v>325215000</v>
      </c>
      <c r="E90">
        <v>1</v>
      </c>
    </row>
    <row r="91" spans="1:5">
      <c r="D91">
        <v>359415000</v>
      </c>
      <c r="E91">
        <v>1</v>
      </c>
    </row>
    <row r="92" spans="1:5">
      <c r="D92">
        <v>592585000</v>
      </c>
      <c r="E92">
        <v>1</v>
      </c>
    </row>
    <row r="93" spans="1:5">
      <c r="D93">
        <v>654905000</v>
      </c>
      <c r="E93">
        <v>1</v>
      </c>
    </row>
    <row r="94" spans="1:5">
      <c r="D94">
        <v>799905000</v>
      </c>
      <c r="E94">
        <v>2</v>
      </c>
    </row>
    <row r="95" spans="1:5">
      <c r="D95">
        <v>977005000</v>
      </c>
      <c r="E95">
        <v>1</v>
      </c>
    </row>
    <row r="96" spans="1:5">
      <c r="D96">
        <v>1318815000</v>
      </c>
      <c r="E96">
        <v>1</v>
      </c>
    </row>
    <row r="97" spans="4:5">
      <c r="D97">
        <v>1457515000</v>
      </c>
      <c r="E97">
        <v>1</v>
      </c>
    </row>
    <row r="98" spans="4:5">
      <c r="D98">
        <v>2403035000</v>
      </c>
      <c r="E98">
        <v>1</v>
      </c>
    </row>
    <row r="99" spans="4:5">
      <c r="D99">
        <v>5910525000</v>
      </c>
      <c r="E99">
        <v>1</v>
      </c>
    </row>
  </sheetData>
  <pageMargins left="0.75" right="0.75" top="1" bottom="1" header="0.5" footer="0.5"/>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zoomScale="125" zoomScaleNormal="125" zoomScalePageLayoutView="125" workbookViewId="0">
      <selection activeCell="F20" sqref="F20"/>
    </sheetView>
  </sheetViews>
  <sheetFormatPr baseColWidth="10" defaultRowHeight="12" x14ac:dyDescent="0"/>
  <sheetData>
    <row r="1" spans="1:2">
      <c r="A1" t="s">
        <v>203</v>
      </c>
      <c r="B1" t="s">
        <v>200</v>
      </c>
    </row>
    <row r="2" spans="1:2">
      <c r="A2">
        <v>1</v>
      </c>
      <c r="B2">
        <v>4781</v>
      </c>
    </row>
    <row r="3" spans="1:2">
      <c r="A3">
        <v>2</v>
      </c>
      <c r="B3">
        <v>2461</v>
      </c>
    </row>
    <row r="4" spans="1:2">
      <c r="A4">
        <v>3</v>
      </c>
      <c r="B4">
        <v>1583</v>
      </c>
    </row>
    <row r="5" spans="1:2">
      <c r="A5">
        <v>4</v>
      </c>
      <c r="B5">
        <v>1162</v>
      </c>
    </row>
    <row r="6" spans="1:2">
      <c r="A6">
        <v>5</v>
      </c>
      <c r="B6">
        <v>939</v>
      </c>
    </row>
    <row r="7" spans="1:2">
      <c r="A7">
        <v>6</v>
      </c>
      <c r="B7">
        <v>775</v>
      </c>
    </row>
    <row r="8" spans="1:2">
      <c r="A8">
        <v>7</v>
      </c>
      <c r="B8">
        <v>667</v>
      </c>
    </row>
    <row r="9" spans="1:2">
      <c r="A9">
        <v>8</v>
      </c>
      <c r="B9">
        <v>609</v>
      </c>
    </row>
    <row r="10" spans="1:2">
      <c r="A10">
        <v>9</v>
      </c>
      <c r="B10">
        <v>531</v>
      </c>
    </row>
    <row r="11" spans="1:2">
      <c r="A11">
        <v>10</v>
      </c>
      <c r="B11">
        <v>485</v>
      </c>
    </row>
    <row r="12" spans="1:2">
      <c r="A12">
        <v>11</v>
      </c>
      <c r="B12">
        <v>437</v>
      </c>
    </row>
    <row r="13" spans="1:2">
      <c r="A13">
        <v>12</v>
      </c>
      <c r="B13">
        <v>395</v>
      </c>
    </row>
    <row r="14" spans="1:2">
      <c r="A14">
        <v>13</v>
      </c>
      <c r="B14">
        <v>299</v>
      </c>
    </row>
    <row r="15" spans="1:2">
      <c r="A15">
        <v>14</v>
      </c>
      <c r="B15">
        <v>241</v>
      </c>
    </row>
    <row r="16" spans="1:2">
      <c r="A16">
        <v>15</v>
      </c>
      <c r="B16">
        <v>227</v>
      </c>
    </row>
    <row r="17" spans="1:2">
      <c r="A17">
        <v>16</v>
      </c>
      <c r="B17">
        <v>137</v>
      </c>
    </row>
    <row r="18" spans="1:2">
      <c r="A18">
        <v>17</v>
      </c>
      <c r="B18">
        <v>148</v>
      </c>
    </row>
    <row r="19" spans="1:2">
      <c r="A19">
        <v>18</v>
      </c>
      <c r="B19">
        <v>86</v>
      </c>
    </row>
    <row r="20" spans="1:2">
      <c r="A20">
        <v>19</v>
      </c>
      <c r="B20">
        <v>72</v>
      </c>
    </row>
    <row r="21" spans="1:2">
      <c r="A21">
        <v>20</v>
      </c>
      <c r="B21">
        <v>40</v>
      </c>
    </row>
    <row r="22" spans="1:2">
      <c r="A22">
        <v>21</v>
      </c>
      <c r="B22">
        <v>26</v>
      </c>
    </row>
    <row r="23" spans="1:2">
      <c r="A23">
        <v>22</v>
      </c>
      <c r="B23">
        <v>27</v>
      </c>
    </row>
    <row r="24" spans="1:2">
      <c r="A24">
        <v>23</v>
      </c>
      <c r="B24">
        <v>13</v>
      </c>
    </row>
    <row r="25" spans="1:2">
      <c r="A25">
        <v>24</v>
      </c>
      <c r="B25">
        <v>5</v>
      </c>
    </row>
    <row r="26" spans="1:2">
      <c r="A26">
        <v>25</v>
      </c>
      <c r="B26">
        <v>3</v>
      </c>
    </row>
    <row r="27" spans="1:2">
      <c r="A27">
        <v>26</v>
      </c>
      <c r="B27">
        <v>1</v>
      </c>
    </row>
    <row r="28" spans="1:2">
      <c r="A28">
        <v>27</v>
      </c>
      <c r="B28">
        <v>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T1" sqref="S1:T1"/>
    </sheetView>
  </sheetViews>
  <sheetFormatPr baseColWidth="10" defaultRowHeight="12" x14ac:dyDescent="0"/>
  <cols>
    <col min="1" max="1" width="3.83203125" bestFit="1" customWidth="1"/>
    <col min="2" max="2" width="2.5" bestFit="1" customWidth="1"/>
    <col min="3" max="3" width="5.83203125" bestFit="1" customWidth="1"/>
    <col min="4" max="4" width="10.1640625" bestFit="1" customWidth="1"/>
    <col min="5" max="5" width="8.5" bestFit="1" customWidth="1"/>
    <col min="6" max="6" width="7.1640625" bestFit="1" customWidth="1"/>
    <col min="7" max="7" width="10.1640625" bestFit="1" customWidth="1"/>
    <col min="8" max="8" width="7.83203125" bestFit="1" customWidth="1"/>
    <col min="9" max="9" width="6.33203125" bestFit="1" customWidth="1"/>
    <col min="10" max="10" width="14.83203125" bestFit="1" customWidth="1"/>
    <col min="11" max="11" width="10.33203125" bestFit="1" customWidth="1"/>
    <col min="12" max="12" width="6.33203125" bestFit="1" customWidth="1"/>
    <col min="13" max="13" width="6.5" bestFit="1" customWidth="1"/>
    <col min="14" max="14" width="8.5" bestFit="1" customWidth="1"/>
    <col min="15" max="15" width="6.33203125" bestFit="1" customWidth="1"/>
    <col min="16" max="16" width="14.83203125" bestFit="1" customWidth="1"/>
    <col min="17" max="17" width="9" bestFit="1" customWidth="1"/>
    <col min="18" max="18" width="6.33203125" bestFit="1" customWidth="1"/>
    <col min="19" max="19" width="16" bestFit="1" customWidth="1"/>
    <col min="20" max="20" width="7.6640625" bestFit="1" customWidth="1"/>
    <col min="21" max="21" width="6.33203125" customWidth="1"/>
  </cols>
  <sheetData>
    <row r="1" spans="1:21" s="14" customFormat="1" ht="36">
      <c r="C1" s="14" t="s">
        <v>32</v>
      </c>
      <c r="D1" s="14" t="s">
        <v>33</v>
      </c>
      <c r="E1" s="14" t="s">
        <v>34</v>
      </c>
      <c r="F1" s="14" t="s">
        <v>35</v>
      </c>
      <c r="G1" s="14" t="s">
        <v>36</v>
      </c>
      <c r="H1" s="14" t="s">
        <v>39</v>
      </c>
      <c r="I1" s="14" t="s">
        <v>19</v>
      </c>
      <c r="J1" s="14" t="s">
        <v>37</v>
      </c>
      <c r="K1" s="14" t="s">
        <v>38</v>
      </c>
      <c r="L1" s="14" t="s">
        <v>20</v>
      </c>
      <c r="M1" s="14" t="s">
        <v>41</v>
      </c>
      <c r="N1" s="14" t="s">
        <v>42</v>
      </c>
      <c r="O1" s="14" t="s">
        <v>21</v>
      </c>
      <c r="P1" s="14" t="s">
        <v>40</v>
      </c>
      <c r="Q1" s="14" t="s">
        <v>23</v>
      </c>
      <c r="R1" s="14" t="s">
        <v>22</v>
      </c>
      <c r="S1" s="20">
        <v>-0.61454346756163725</v>
      </c>
      <c r="T1" s="21">
        <v>3.6241444902187681E-3</v>
      </c>
    </row>
    <row r="2" spans="1:21">
      <c r="A2" s="5">
        <v>1</v>
      </c>
      <c r="B2" s="5">
        <v>1</v>
      </c>
      <c r="C2">
        <v>8</v>
      </c>
      <c r="D2" s="1">
        <f>DATE(1974+B2,C2,1)</f>
        <v>27607</v>
      </c>
      <c r="E2" s="5">
        <v>31</v>
      </c>
      <c r="F2" s="11">
        <f>E2*12/365.25</f>
        <v>1.0184804928131417</v>
      </c>
      <c r="G2">
        <v>1712</v>
      </c>
      <c r="H2" s="2">
        <f>(G2/G$26)/$F2</f>
        <v>9.6080907909172203E-2</v>
      </c>
      <c r="I2" s="2">
        <f t="shared" ref="I2:I25" si="0">H2-I$26</f>
        <v>2.2314117397597463E-2</v>
      </c>
      <c r="J2" s="6">
        <v>2813582</v>
      </c>
      <c r="K2" s="2">
        <f>(J2/J$26)/$F2</f>
        <v>8.7202641361693228E-2</v>
      </c>
      <c r="L2" s="2">
        <f t="shared" ref="L2:L25" si="1">K2-L$26</f>
        <v>7.1772485280512249E-3</v>
      </c>
      <c r="M2">
        <v>651</v>
      </c>
      <c r="N2" s="2">
        <f>(M2/M$26)/$F2</f>
        <v>7.6622812275233765E-2</v>
      </c>
      <c r="O2" s="2">
        <f t="shared" ref="O2:O25" si="2">N2-O$26</f>
        <v>1.8832027594527651E-3</v>
      </c>
      <c r="P2" s="6">
        <v>1479771</v>
      </c>
      <c r="Q2" s="2">
        <f>(P2/P$26)/$F2</f>
        <v>7.6628486386899411E-2</v>
      </c>
      <c r="R2" s="2">
        <f t="shared" ref="R2:R25" si="3">Q2-R$26</f>
        <v>0</v>
      </c>
      <c r="S2" s="2">
        <f t="shared" ref="S2:S25" si="4">(1/12)+$T$1*COS(2*PI()*(A2+S$1)/12)</f>
        <v>8.6883916609087994E-2</v>
      </c>
      <c r="U2" s="2"/>
    </row>
    <row r="3" spans="1:21">
      <c r="A3" s="5">
        <v>2</v>
      </c>
      <c r="B3" s="5">
        <v>1</v>
      </c>
      <c r="C3">
        <v>9</v>
      </c>
      <c r="D3" s="1">
        <f t="shared" ref="D3:D25" si="5">DATE(1974+B3,C3,1)</f>
        <v>27638</v>
      </c>
      <c r="E3" s="5">
        <v>30</v>
      </c>
      <c r="F3" s="11">
        <f t="shared" ref="F3:F25" si="6">E3*12/365.25</f>
        <v>0.98562628336755642</v>
      </c>
      <c r="G3">
        <v>1530</v>
      </c>
      <c r="H3" s="2">
        <f t="shared" ref="H3:H25" si="7">(G3/G$26)/$F3</f>
        <v>8.8728922549299802E-2</v>
      </c>
      <c r="I3" s="2">
        <f t="shared" si="0"/>
        <v>1.4962132037725062E-2</v>
      </c>
      <c r="J3" s="6">
        <v>2740831</v>
      </c>
      <c r="K3" s="2">
        <f t="shared" ref="K3:K25" si="8">(J3/J$26)/$F3</f>
        <v>8.7779430686651894E-2</v>
      </c>
      <c r="L3" s="2">
        <f t="shared" si="1"/>
        <v>7.7540378530098902E-3</v>
      </c>
      <c r="M3">
        <v>676</v>
      </c>
      <c r="N3" s="2">
        <f t="shared" ref="N3:N25" si="9">(M3/M$26)/$F3</f>
        <v>8.2217493806441305E-2</v>
      </c>
      <c r="O3" s="2">
        <f t="shared" si="2"/>
        <v>7.4778842906603055E-3</v>
      </c>
      <c r="P3" s="6">
        <v>1452281</v>
      </c>
      <c r="Q3" s="2">
        <f t="shared" ref="Q3:Q25" si="10">(P3/P$26)/$F3</f>
        <v>7.7711775222698481E-2</v>
      </c>
      <c r="R3" s="2">
        <f t="shared" si="3"/>
        <v>1.0832888357990705E-3</v>
      </c>
      <c r="S3" s="2">
        <f t="shared" si="4"/>
        <v>8.6044985724192849E-2</v>
      </c>
      <c r="U3" s="2"/>
    </row>
    <row r="4" spans="1:21">
      <c r="A4" s="5">
        <v>3</v>
      </c>
      <c r="B4" s="5">
        <v>1</v>
      </c>
      <c r="C4">
        <v>10</v>
      </c>
      <c r="D4" s="1">
        <f t="shared" si="5"/>
        <v>27668</v>
      </c>
      <c r="E4" s="5">
        <v>31</v>
      </c>
      <c r="F4" s="11">
        <f t="shared" si="6"/>
        <v>1.0184804928131417</v>
      </c>
      <c r="G4">
        <v>1645</v>
      </c>
      <c r="H4" s="2">
        <f t="shared" si="7"/>
        <v>9.2320732190764185E-2</v>
      </c>
      <c r="I4" s="2">
        <f t="shared" si="0"/>
        <v>1.8553941679189445E-2</v>
      </c>
      <c r="J4" s="6">
        <v>2694594</v>
      </c>
      <c r="K4" s="2">
        <f t="shared" si="8"/>
        <v>8.3514791535263741E-2</v>
      </c>
      <c r="L4" s="2">
        <f t="shared" si="1"/>
        <v>3.4893987016217376E-3</v>
      </c>
      <c r="M4">
        <v>724</v>
      </c>
      <c r="N4" s="2">
        <f t="shared" si="9"/>
        <v>8.5214924865236921E-2</v>
      </c>
      <c r="O4" s="2">
        <f t="shared" si="2"/>
        <v>1.0475315349455921E-2</v>
      </c>
      <c r="P4" s="6">
        <v>1563801</v>
      </c>
      <c r="Q4" s="2">
        <f t="shared" si="10"/>
        <v>8.0979897322166525E-2</v>
      </c>
      <c r="R4" s="2">
        <f t="shared" si="3"/>
        <v>4.3514109352671138E-3</v>
      </c>
      <c r="S4" s="2">
        <f t="shared" si="4"/>
        <v>8.4479469771012977E-2</v>
      </c>
      <c r="U4" s="2"/>
    </row>
    <row r="5" spans="1:21">
      <c r="A5" s="5">
        <v>4</v>
      </c>
      <c r="B5" s="5">
        <v>1</v>
      </c>
      <c r="C5">
        <v>11</v>
      </c>
      <c r="D5" s="1">
        <f t="shared" si="5"/>
        <v>27699</v>
      </c>
      <c r="E5" s="5">
        <v>30</v>
      </c>
      <c r="F5" s="11">
        <f t="shared" si="6"/>
        <v>0.98562628336755642</v>
      </c>
      <c r="G5">
        <v>1510</v>
      </c>
      <c r="H5" s="2">
        <f t="shared" si="7"/>
        <v>8.7569067352576926E-2</v>
      </c>
      <c r="I5" s="2">
        <f t="shared" si="0"/>
        <v>1.3802276841002187E-2</v>
      </c>
      <c r="J5" s="6">
        <v>2532156</v>
      </c>
      <c r="K5" s="2">
        <f t="shared" si="8"/>
        <v>8.1096285064562429E-2</v>
      </c>
      <c r="L5" s="2">
        <f t="shared" si="1"/>
        <v>1.0708922309204255E-3</v>
      </c>
      <c r="M5">
        <v>712</v>
      </c>
      <c r="N5" s="2">
        <f t="shared" si="9"/>
        <v>8.6595940222168946E-2</v>
      </c>
      <c r="O5" s="2">
        <f t="shared" si="2"/>
        <v>1.1856330706387946E-2</v>
      </c>
      <c r="P5" s="6">
        <v>1560398</v>
      </c>
      <c r="Q5" s="2">
        <f t="shared" si="10"/>
        <v>8.3497132189946893E-2</v>
      </c>
      <c r="R5" s="2">
        <f t="shared" si="3"/>
        <v>6.8686458030474823E-3</v>
      </c>
      <c r="S5" s="2">
        <f t="shared" si="4"/>
        <v>8.260684748494096E-2</v>
      </c>
      <c r="U5" s="2"/>
    </row>
    <row r="6" spans="1:21">
      <c r="A6" s="5">
        <v>5</v>
      </c>
      <c r="B6" s="5">
        <v>1</v>
      </c>
      <c r="C6">
        <v>12</v>
      </c>
      <c r="D6" s="1">
        <f t="shared" si="5"/>
        <v>27729</v>
      </c>
      <c r="E6" s="5">
        <v>31</v>
      </c>
      <c r="F6" s="11">
        <f t="shared" si="6"/>
        <v>1.0184804928131417</v>
      </c>
      <c r="G6">
        <v>1455</v>
      </c>
      <c r="H6" s="2">
        <f t="shared" si="7"/>
        <v>8.1657547317666807E-2</v>
      </c>
      <c r="I6" s="2">
        <f t="shared" si="0"/>
        <v>7.8907568060920669E-3</v>
      </c>
      <c r="J6" s="6">
        <v>2631533</v>
      </c>
      <c r="K6" s="2">
        <f t="shared" si="8"/>
        <v>8.1560312949990679E-2</v>
      </c>
      <c r="L6" s="2">
        <f t="shared" si="1"/>
        <v>1.5349201163486759E-3</v>
      </c>
      <c r="M6">
        <v>743</v>
      </c>
      <c r="N6" s="2">
        <f t="shared" si="9"/>
        <v>8.7451228142087056E-2</v>
      </c>
      <c r="O6" s="2">
        <f t="shared" si="2"/>
        <v>1.2711618626306057E-2</v>
      </c>
      <c r="P6" s="6">
        <v>1729926</v>
      </c>
      <c r="Q6" s="2">
        <f t="shared" si="10"/>
        <v>8.9582517120110713E-2</v>
      </c>
      <c r="R6" s="2">
        <f t="shared" si="3"/>
        <v>1.2954030733211302E-2</v>
      </c>
      <c r="S6" s="2">
        <f t="shared" si="4"/>
        <v>8.0928886495258326E-2</v>
      </c>
      <c r="U6" s="2"/>
    </row>
    <row r="7" spans="1:21">
      <c r="A7" s="5">
        <v>6</v>
      </c>
      <c r="B7" s="5">
        <v>2</v>
      </c>
      <c r="C7">
        <v>1</v>
      </c>
      <c r="D7" s="1">
        <f t="shared" si="5"/>
        <v>27760</v>
      </c>
      <c r="E7" s="5">
        <v>31</v>
      </c>
      <c r="F7" s="11">
        <f t="shared" si="6"/>
        <v>1.0184804928131417</v>
      </c>
      <c r="G7">
        <v>1514</v>
      </c>
      <c r="H7" s="2">
        <f t="shared" si="7"/>
        <v>8.496874683089177E-2</v>
      </c>
      <c r="I7" s="2">
        <f t="shared" si="0"/>
        <v>1.120195631931703E-2</v>
      </c>
      <c r="J7" s="6">
        <v>2582009</v>
      </c>
      <c r="K7" s="2">
        <f t="shared" si="8"/>
        <v>8.0025392833642003E-2</v>
      </c>
      <c r="L7" s="2">
        <f t="shared" si="1"/>
        <v>0</v>
      </c>
      <c r="M7">
        <v>755</v>
      </c>
      <c r="N7" s="2">
        <f t="shared" si="9"/>
        <v>8.8863630211676634E-2</v>
      </c>
      <c r="O7" s="2">
        <f t="shared" si="2"/>
        <v>1.4124020695895634E-2</v>
      </c>
      <c r="P7" s="6">
        <v>1824419</v>
      </c>
      <c r="Q7" s="2">
        <f t="shared" si="10"/>
        <v>9.4475744223599903E-2</v>
      </c>
      <c r="R7" s="2">
        <f t="shared" si="3"/>
        <v>1.7847257836700492E-2</v>
      </c>
      <c r="S7" s="2">
        <f t="shared" si="4"/>
        <v>7.9895195094081439E-2</v>
      </c>
      <c r="U7" s="2"/>
    </row>
    <row r="8" spans="1:21">
      <c r="A8" s="5">
        <v>7</v>
      </c>
      <c r="B8" s="5">
        <v>2</v>
      </c>
      <c r="C8">
        <v>2</v>
      </c>
      <c r="D8" s="1">
        <f t="shared" si="5"/>
        <v>27791</v>
      </c>
      <c r="E8" s="5">
        <v>28.25</v>
      </c>
      <c r="F8" s="11">
        <f t="shared" si="6"/>
        <v>0.92813141683778233</v>
      </c>
      <c r="G8">
        <v>1332</v>
      </c>
      <c r="H8" s="2">
        <f t="shared" si="7"/>
        <v>8.203152860362127E-2</v>
      </c>
      <c r="I8" s="2">
        <f t="shared" si="0"/>
        <v>8.2647380920465308E-3</v>
      </c>
      <c r="J8" s="6">
        <v>2409565</v>
      </c>
      <c r="K8" s="2">
        <f t="shared" si="8"/>
        <v>8.1950564771055445E-2</v>
      </c>
      <c r="L8" s="2">
        <f t="shared" si="1"/>
        <v>1.9251719374134418E-3</v>
      </c>
      <c r="M8">
        <v>663</v>
      </c>
      <c r="N8" s="2">
        <f t="shared" si="9"/>
        <v>8.5631562643876918E-2</v>
      </c>
      <c r="O8" s="2">
        <f t="shared" si="2"/>
        <v>1.0891953128095919E-2</v>
      </c>
      <c r="P8" s="6">
        <v>1600464</v>
      </c>
      <c r="Q8" s="2">
        <f t="shared" si="10"/>
        <v>9.0946268909077727E-2</v>
      </c>
      <c r="R8" s="2">
        <f t="shared" si="3"/>
        <v>1.4317782522178316E-2</v>
      </c>
      <c r="S8" s="2">
        <f t="shared" si="4"/>
        <v>7.9782750057578664E-2</v>
      </c>
      <c r="U8" s="2"/>
    </row>
    <row r="9" spans="1:21">
      <c r="A9" s="5">
        <v>8</v>
      </c>
      <c r="B9" s="5">
        <v>2</v>
      </c>
      <c r="C9">
        <v>3</v>
      </c>
      <c r="D9" s="1">
        <f t="shared" si="5"/>
        <v>27820</v>
      </c>
      <c r="E9" s="5">
        <v>31</v>
      </c>
      <c r="F9" s="11">
        <f t="shared" si="6"/>
        <v>1.0184804928131417</v>
      </c>
      <c r="G9">
        <v>1431</v>
      </c>
      <c r="H9" s="2">
        <f t="shared" si="7"/>
        <v>8.0310618702117656E-2</v>
      </c>
      <c r="I9" s="2">
        <f t="shared" si="0"/>
        <v>6.5438281905429163E-3</v>
      </c>
      <c r="J9" s="6">
        <v>2645413</v>
      </c>
      <c r="K9" s="2">
        <f t="shared" si="8"/>
        <v>8.1990502175717989E-2</v>
      </c>
      <c r="L9" s="2">
        <f t="shared" si="1"/>
        <v>1.9651093420759852E-3</v>
      </c>
      <c r="M9">
        <v>719</v>
      </c>
      <c r="N9" s="2">
        <f t="shared" si="9"/>
        <v>8.4626424002907943E-2</v>
      </c>
      <c r="O9" s="2">
        <f t="shared" si="2"/>
        <v>9.8868144871269437E-3</v>
      </c>
      <c r="P9" s="6">
        <v>1694060</v>
      </c>
      <c r="Q9" s="2">
        <f t="shared" si="10"/>
        <v>8.7725231572041096E-2</v>
      </c>
      <c r="R9" s="2">
        <f t="shared" si="3"/>
        <v>1.1096745185141685E-2</v>
      </c>
      <c r="S9" s="2">
        <f t="shared" si="4"/>
        <v>8.0621680942473808E-2</v>
      </c>
      <c r="U9" s="2"/>
    </row>
    <row r="10" spans="1:21">
      <c r="A10" s="5">
        <v>9</v>
      </c>
      <c r="B10" s="5">
        <v>2</v>
      </c>
      <c r="C10">
        <v>4</v>
      </c>
      <c r="D10" s="1">
        <f t="shared" si="5"/>
        <v>27851</v>
      </c>
      <c r="E10" s="5">
        <v>30</v>
      </c>
      <c r="F10" s="11">
        <f t="shared" si="6"/>
        <v>0.98562628336755642</v>
      </c>
      <c r="G10">
        <v>1349</v>
      </c>
      <c r="H10" s="2">
        <f t="shared" si="7"/>
        <v>7.8232233018957806E-2</v>
      </c>
      <c r="I10" s="2">
        <f t="shared" si="0"/>
        <v>4.4654425073830661E-3</v>
      </c>
      <c r="J10" s="6">
        <v>2537816</v>
      </c>
      <c r="K10" s="2">
        <f t="shared" si="8"/>
        <v>8.127755548133983E-2</v>
      </c>
      <c r="L10" s="2">
        <f t="shared" si="1"/>
        <v>1.252162647697827E-3</v>
      </c>
      <c r="M10">
        <v>732</v>
      </c>
      <c r="N10" s="2">
        <f t="shared" si="9"/>
        <v>8.9028410453128759E-2</v>
      </c>
      <c r="O10" s="2">
        <f t="shared" si="2"/>
        <v>1.4288800937347759E-2</v>
      </c>
      <c r="P10" s="6">
        <v>1553365</v>
      </c>
      <c r="Q10" s="2">
        <f t="shared" si="10"/>
        <v>8.3120795299812533E-2</v>
      </c>
      <c r="R10" s="2">
        <f t="shared" si="3"/>
        <v>6.4923089129131223E-3</v>
      </c>
      <c r="S10" s="2">
        <f t="shared" si="4"/>
        <v>8.218719689565368E-2</v>
      </c>
      <c r="U10" s="2"/>
    </row>
    <row r="11" spans="1:21">
      <c r="A11" s="5">
        <v>10</v>
      </c>
      <c r="B11" s="5">
        <v>2</v>
      </c>
      <c r="C11">
        <v>5</v>
      </c>
      <c r="D11" s="1">
        <f t="shared" si="5"/>
        <v>27881</v>
      </c>
      <c r="E11" s="5">
        <v>31</v>
      </c>
      <c r="F11" s="11">
        <f t="shared" si="6"/>
        <v>1.0184804928131417</v>
      </c>
      <c r="G11">
        <v>1340</v>
      </c>
      <c r="H11" s="2">
        <f t="shared" si="7"/>
        <v>7.5203514368160487E-2</v>
      </c>
      <c r="I11" s="2">
        <f t="shared" si="0"/>
        <v>1.4367238565857476E-3</v>
      </c>
      <c r="J11" s="6">
        <v>2673858</v>
      </c>
      <c r="K11" s="2">
        <f t="shared" si="8"/>
        <v>8.2872111147318378E-2</v>
      </c>
      <c r="L11" s="2">
        <f t="shared" si="1"/>
        <v>2.8467183136763746E-3</v>
      </c>
      <c r="M11">
        <v>700</v>
      </c>
      <c r="N11" s="2">
        <f t="shared" si="9"/>
        <v>8.2390120726057794E-2</v>
      </c>
      <c r="O11" s="2">
        <f t="shared" si="2"/>
        <v>7.6505112102767947E-3</v>
      </c>
      <c r="P11" s="6">
        <v>1544836</v>
      </c>
      <c r="Q11" s="2">
        <f t="shared" si="10"/>
        <v>7.9997813442750365E-2</v>
      </c>
      <c r="R11" s="2">
        <f t="shared" si="3"/>
        <v>3.3693270558509542E-3</v>
      </c>
      <c r="S11" s="2">
        <f t="shared" si="4"/>
        <v>8.4059819181725698E-2</v>
      </c>
      <c r="U11" s="2"/>
    </row>
    <row r="12" spans="1:21">
      <c r="A12" s="5">
        <v>11</v>
      </c>
      <c r="B12" s="5">
        <v>2</v>
      </c>
      <c r="C12">
        <v>6</v>
      </c>
      <c r="D12" s="1">
        <f t="shared" si="5"/>
        <v>27912</v>
      </c>
      <c r="E12" s="5">
        <v>30</v>
      </c>
      <c r="F12" s="11">
        <f t="shared" si="6"/>
        <v>0.98562628336755642</v>
      </c>
      <c r="G12">
        <v>1272</v>
      </c>
      <c r="H12" s="2">
        <f t="shared" si="7"/>
        <v>7.376679051157474E-2</v>
      </c>
      <c r="I12" s="2">
        <f t="shared" si="0"/>
        <v>0</v>
      </c>
      <c r="J12" s="6">
        <v>2629368</v>
      </c>
      <c r="K12" s="2">
        <f t="shared" si="8"/>
        <v>8.4209652512577574E-2</v>
      </c>
      <c r="L12" s="2">
        <f t="shared" si="1"/>
        <v>4.1842596789355702E-3</v>
      </c>
      <c r="M12">
        <v>632</v>
      </c>
      <c r="N12" s="2">
        <f t="shared" si="9"/>
        <v>7.686605929832975E-2</v>
      </c>
      <c r="O12" s="2">
        <f t="shared" si="2"/>
        <v>2.1264497825487505E-3</v>
      </c>
      <c r="P12" s="6">
        <v>1461902</v>
      </c>
      <c r="Q12" s="2">
        <f t="shared" si="10"/>
        <v>7.8226596382940591E-2</v>
      </c>
      <c r="R12" s="2">
        <f t="shared" si="3"/>
        <v>1.5981099960411804E-3</v>
      </c>
      <c r="S12" s="2">
        <f t="shared" si="4"/>
        <v>8.5737780171408332E-2</v>
      </c>
      <c r="U12" s="2"/>
    </row>
    <row r="13" spans="1:21">
      <c r="A13" s="5">
        <v>12</v>
      </c>
      <c r="B13" s="5">
        <v>2</v>
      </c>
      <c r="C13">
        <v>7</v>
      </c>
      <c r="D13" s="1">
        <f t="shared" si="5"/>
        <v>27942</v>
      </c>
      <c r="E13" s="5">
        <v>31</v>
      </c>
      <c r="F13" s="11">
        <f t="shared" si="6"/>
        <v>1.0184804928131417</v>
      </c>
      <c r="G13">
        <v>1405</v>
      </c>
      <c r="H13" s="2">
        <f t="shared" si="7"/>
        <v>7.8851446035272749E-2</v>
      </c>
      <c r="I13" s="2">
        <f t="shared" si="0"/>
        <v>5.084655523698009E-3</v>
      </c>
      <c r="J13" s="6">
        <v>2788695</v>
      </c>
      <c r="K13" s="2">
        <f t="shared" si="8"/>
        <v>8.6431307121010534E-2</v>
      </c>
      <c r="L13" s="2">
        <f t="shared" si="1"/>
        <v>6.4059142873685304E-3</v>
      </c>
      <c r="M13">
        <v>635</v>
      </c>
      <c r="N13" s="2">
        <f t="shared" si="9"/>
        <v>7.4739609515781E-2</v>
      </c>
      <c r="O13" s="2">
        <f t="shared" si="2"/>
        <v>0</v>
      </c>
      <c r="P13" s="6">
        <v>1495354</v>
      </c>
      <c r="Q13" s="2">
        <f t="shared" si="10"/>
        <v>7.7435436721354584E-2</v>
      </c>
      <c r="R13" s="2">
        <f t="shared" si="3"/>
        <v>8.0695033445517261E-4</v>
      </c>
      <c r="S13" s="2">
        <f t="shared" si="4"/>
        <v>8.6771471572585218E-2</v>
      </c>
      <c r="U13" s="2"/>
    </row>
    <row r="14" spans="1:21">
      <c r="A14" s="5">
        <v>13</v>
      </c>
      <c r="B14" s="5">
        <v>2</v>
      </c>
      <c r="C14">
        <v>8</v>
      </c>
      <c r="D14" s="1">
        <f t="shared" si="5"/>
        <v>27973</v>
      </c>
      <c r="E14" s="5">
        <v>31</v>
      </c>
      <c r="F14" s="11">
        <f t="shared" si="6"/>
        <v>1.0184804928131417</v>
      </c>
      <c r="G14">
        <v>1712</v>
      </c>
      <c r="H14" s="2">
        <f t="shared" si="7"/>
        <v>9.6080907909172203E-2</v>
      </c>
      <c r="I14" s="2">
        <f t="shared" si="0"/>
        <v>2.2314117397597463E-2</v>
      </c>
      <c r="J14" s="6">
        <v>2813582</v>
      </c>
      <c r="K14" s="2">
        <f t="shared" si="8"/>
        <v>8.7202641361693228E-2</v>
      </c>
      <c r="L14" s="2">
        <f t="shared" si="1"/>
        <v>7.1772485280512249E-3</v>
      </c>
      <c r="M14">
        <v>651</v>
      </c>
      <c r="N14" s="2">
        <f t="shared" si="9"/>
        <v>7.6622812275233765E-2</v>
      </c>
      <c r="O14" s="2">
        <f t="shared" si="2"/>
        <v>1.8832027594527651E-3</v>
      </c>
      <c r="P14" s="6">
        <v>1479771</v>
      </c>
      <c r="Q14" s="2">
        <f t="shared" si="10"/>
        <v>7.6628486386899411E-2</v>
      </c>
      <c r="R14" s="2">
        <f t="shared" si="3"/>
        <v>0</v>
      </c>
      <c r="S14" s="2">
        <f t="shared" si="4"/>
        <v>8.6883916609087994E-2</v>
      </c>
      <c r="U14" s="2"/>
    </row>
    <row r="15" spans="1:21">
      <c r="A15" s="5">
        <v>14</v>
      </c>
      <c r="B15" s="5">
        <v>2</v>
      </c>
      <c r="C15">
        <v>9</v>
      </c>
      <c r="D15" s="1">
        <f t="shared" si="5"/>
        <v>28004</v>
      </c>
      <c r="E15" s="5">
        <v>30</v>
      </c>
      <c r="F15" s="11">
        <f t="shared" si="6"/>
        <v>0.98562628336755642</v>
      </c>
      <c r="G15">
        <v>1530</v>
      </c>
      <c r="H15" s="2">
        <f t="shared" si="7"/>
        <v>8.8728922549299802E-2</v>
      </c>
      <c r="I15" s="2">
        <f t="shared" si="0"/>
        <v>1.4962132037725062E-2</v>
      </c>
      <c r="J15" s="6">
        <v>2740831</v>
      </c>
      <c r="K15" s="2">
        <f t="shared" si="8"/>
        <v>8.7779430686651894E-2</v>
      </c>
      <c r="L15" s="2">
        <f t="shared" si="1"/>
        <v>7.7540378530098902E-3</v>
      </c>
      <c r="M15">
        <v>676</v>
      </c>
      <c r="N15" s="2">
        <f t="shared" si="9"/>
        <v>8.2217493806441305E-2</v>
      </c>
      <c r="O15" s="2">
        <f t="shared" si="2"/>
        <v>7.4778842906603055E-3</v>
      </c>
      <c r="P15" s="6">
        <v>1452281</v>
      </c>
      <c r="Q15" s="2">
        <f t="shared" si="10"/>
        <v>7.7711775222698481E-2</v>
      </c>
      <c r="R15" s="2">
        <f t="shared" si="3"/>
        <v>1.0832888357990705E-3</v>
      </c>
      <c r="S15" s="2">
        <f t="shared" si="4"/>
        <v>8.6044985724192849E-2</v>
      </c>
      <c r="U15" s="2"/>
    </row>
    <row r="16" spans="1:21">
      <c r="A16" s="5">
        <v>15</v>
      </c>
      <c r="B16" s="5">
        <v>2</v>
      </c>
      <c r="C16">
        <v>10</v>
      </c>
      <c r="D16" s="1">
        <f t="shared" si="5"/>
        <v>28034</v>
      </c>
      <c r="E16" s="5">
        <v>31</v>
      </c>
      <c r="F16" s="11">
        <f t="shared" si="6"/>
        <v>1.0184804928131417</v>
      </c>
      <c r="G16">
        <v>1645</v>
      </c>
      <c r="H16" s="2">
        <f t="shared" si="7"/>
        <v>9.2320732190764185E-2</v>
      </c>
      <c r="I16" s="2">
        <f t="shared" si="0"/>
        <v>1.8553941679189445E-2</v>
      </c>
      <c r="J16" s="6">
        <v>2694594</v>
      </c>
      <c r="K16" s="2">
        <f t="shared" si="8"/>
        <v>8.3514791535263741E-2</v>
      </c>
      <c r="L16" s="2">
        <f t="shared" si="1"/>
        <v>3.4893987016217376E-3</v>
      </c>
      <c r="M16">
        <v>724</v>
      </c>
      <c r="N16" s="2">
        <f t="shared" si="9"/>
        <v>8.5214924865236921E-2</v>
      </c>
      <c r="O16" s="2">
        <f t="shared" si="2"/>
        <v>1.0475315349455921E-2</v>
      </c>
      <c r="P16" s="6">
        <v>1563801</v>
      </c>
      <c r="Q16" s="2">
        <f t="shared" si="10"/>
        <v>8.0979897322166525E-2</v>
      </c>
      <c r="R16" s="2">
        <f t="shared" si="3"/>
        <v>4.3514109352671138E-3</v>
      </c>
      <c r="S16" s="2">
        <f t="shared" si="4"/>
        <v>8.4479469771012977E-2</v>
      </c>
      <c r="U16" s="2"/>
    </row>
    <row r="17" spans="1:21">
      <c r="A17" s="5">
        <v>16</v>
      </c>
      <c r="B17" s="5">
        <v>2</v>
      </c>
      <c r="C17">
        <v>11</v>
      </c>
      <c r="D17" s="1">
        <f t="shared" si="5"/>
        <v>28065</v>
      </c>
      <c r="E17" s="5">
        <v>30</v>
      </c>
      <c r="F17" s="11">
        <f t="shared" si="6"/>
        <v>0.98562628336755642</v>
      </c>
      <c r="G17">
        <v>1510</v>
      </c>
      <c r="H17" s="2">
        <f t="shared" si="7"/>
        <v>8.7569067352576926E-2</v>
      </c>
      <c r="I17" s="2">
        <f t="shared" si="0"/>
        <v>1.3802276841002187E-2</v>
      </c>
      <c r="J17" s="6">
        <v>2532156</v>
      </c>
      <c r="K17" s="2">
        <f t="shared" si="8"/>
        <v>8.1096285064562429E-2</v>
      </c>
      <c r="L17" s="2">
        <f t="shared" si="1"/>
        <v>1.0708922309204255E-3</v>
      </c>
      <c r="M17">
        <v>712</v>
      </c>
      <c r="N17" s="2">
        <f t="shared" si="9"/>
        <v>8.6595940222168946E-2</v>
      </c>
      <c r="O17" s="2">
        <f t="shared" si="2"/>
        <v>1.1856330706387946E-2</v>
      </c>
      <c r="P17" s="6">
        <v>1560398</v>
      </c>
      <c r="Q17" s="2">
        <f t="shared" si="10"/>
        <v>8.3497132189946893E-2</v>
      </c>
      <c r="R17" s="2">
        <f t="shared" si="3"/>
        <v>6.8686458030474823E-3</v>
      </c>
      <c r="S17" s="2">
        <f t="shared" si="4"/>
        <v>8.260684748494096E-2</v>
      </c>
      <c r="U17" s="2"/>
    </row>
    <row r="18" spans="1:21">
      <c r="A18" s="5">
        <v>17</v>
      </c>
      <c r="B18" s="5">
        <v>2</v>
      </c>
      <c r="C18">
        <v>12</v>
      </c>
      <c r="D18" s="1">
        <f t="shared" si="5"/>
        <v>28095</v>
      </c>
      <c r="E18" s="5">
        <v>31</v>
      </c>
      <c r="F18" s="11">
        <f t="shared" si="6"/>
        <v>1.0184804928131417</v>
      </c>
      <c r="G18">
        <v>1455</v>
      </c>
      <c r="H18" s="2">
        <f t="shared" si="7"/>
        <v>8.1657547317666807E-2</v>
      </c>
      <c r="I18" s="2">
        <f t="shared" si="0"/>
        <v>7.8907568060920669E-3</v>
      </c>
      <c r="J18" s="6">
        <v>2631533</v>
      </c>
      <c r="K18" s="2">
        <f t="shared" si="8"/>
        <v>8.1560312949990679E-2</v>
      </c>
      <c r="L18" s="2">
        <f t="shared" si="1"/>
        <v>1.5349201163486759E-3</v>
      </c>
      <c r="M18">
        <v>743</v>
      </c>
      <c r="N18" s="2">
        <f t="shared" si="9"/>
        <v>8.7451228142087056E-2</v>
      </c>
      <c r="O18" s="2">
        <f t="shared" si="2"/>
        <v>1.2711618626306057E-2</v>
      </c>
      <c r="P18" s="6">
        <v>1729926</v>
      </c>
      <c r="Q18" s="2">
        <f t="shared" si="10"/>
        <v>8.9582517120110713E-2</v>
      </c>
      <c r="R18" s="2">
        <f t="shared" si="3"/>
        <v>1.2954030733211302E-2</v>
      </c>
      <c r="S18" s="2">
        <f t="shared" si="4"/>
        <v>8.0928886495258326E-2</v>
      </c>
      <c r="U18" s="2"/>
    </row>
    <row r="19" spans="1:21">
      <c r="A19" s="5">
        <v>18</v>
      </c>
      <c r="B19" s="5">
        <v>3</v>
      </c>
      <c r="C19">
        <v>1</v>
      </c>
      <c r="D19" s="1">
        <f t="shared" si="5"/>
        <v>28126</v>
      </c>
      <c r="E19" s="5">
        <v>31</v>
      </c>
      <c r="F19" s="11">
        <f t="shared" si="6"/>
        <v>1.0184804928131417</v>
      </c>
      <c r="G19">
        <v>1514</v>
      </c>
      <c r="H19" s="2">
        <f t="shared" si="7"/>
        <v>8.496874683089177E-2</v>
      </c>
      <c r="I19" s="2">
        <f t="shared" si="0"/>
        <v>1.120195631931703E-2</v>
      </c>
      <c r="J19" s="6">
        <v>2582009</v>
      </c>
      <c r="K19" s="2">
        <f t="shared" si="8"/>
        <v>8.0025392833642003E-2</v>
      </c>
      <c r="L19" s="2">
        <f t="shared" si="1"/>
        <v>0</v>
      </c>
      <c r="M19">
        <v>755</v>
      </c>
      <c r="N19" s="2">
        <f t="shared" si="9"/>
        <v>8.8863630211676634E-2</v>
      </c>
      <c r="O19" s="2">
        <f t="shared" si="2"/>
        <v>1.4124020695895634E-2</v>
      </c>
      <c r="P19" s="6">
        <v>1824419</v>
      </c>
      <c r="Q19" s="2">
        <f t="shared" si="10"/>
        <v>9.4475744223599903E-2</v>
      </c>
      <c r="R19" s="2">
        <f t="shared" si="3"/>
        <v>1.7847257836700492E-2</v>
      </c>
      <c r="S19" s="2">
        <f t="shared" si="4"/>
        <v>7.9895195094081439E-2</v>
      </c>
      <c r="U19" s="2"/>
    </row>
    <row r="20" spans="1:21">
      <c r="A20" s="5">
        <v>19</v>
      </c>
      <c r="B20" s="5">
        <v>3</v>
      </c>
      <c r="C20">
        <v>2</v>
      </c>
      <c r="D20" s="1">
        <f t="shared" si="5"/>
        <v>28157</v>
      </c>
      <c r="E20" s="5">
        <v>28.25</v>
      </c>
      <c r="F20" s="11">
        <f t="shared" si="6"/>
        <v>0.92813141683778233</v>
      </c>
      <c r="G20">
        <v>1332</v>
      </c>
      <c r="H20" s="2">
        <f t="shared" si="7"/>
        <v>8.203152860362127E-2</v>
      </c>
      <c r="I20" s="2">
        <f t="shared" si="0"/>
        <v>8.2647380920465308E-3</v>
      </c>
      <c r="J20" s="6">
        <v>2409565</v>
      </c>
      <c r="K20" s="2">
        <f t="shared" si="8"/>
        <v>8.1950564771055445E-2</v>
      </c>
      <c r="L20" s="2">
        <f t="shared" si="1"/>
        <v>1.9251719374134418E-3</v>
      </c>
      <c r="M20">
        <v>663</v>
      </c>
      <c r="N20" s="2">
        <f t="shared" si="9"/>
        <v>8.5631562643876918E-2</v>
      </c>
      <c r="O20" s="2">
        <f t="shared" si="2"/>
        <v>1.0891953128095919E-2</v>
      </c>
      <c r="P20" s="6">
        <v>1600464</v>
      </c>
      <c r="Q20" s="2">
        <f t="shared" si="10"/>
        <v>9.0946268909077727E-2</v>
      </c>
      <c r="R20" s="2">
        <f t="shared" si="3"/>
        <v>1.4317782522178316E-2</v>
      </c>
      <c r="S20" s="2">
        <f t="shared" si="4"/>
        <v>7.9782750057578664E-2</v>
      </c>
      <c r="U20" s="2"/>
    </row>
    <row r="21" spans="1:21">
      <c r="A21" s="5">
        <v>20</v>
      </c>
      <c r="B21" s="5">
        <v>3</v>
      </c>
      <c r="C21">
        <v>3</v>
      </c>
      <c r="D21" s="1">
        <f t="shared" si="5"/>
        <v>28185</v>
      </c>
      <c r="E21" s="5">
        <v>31</v>
      </c>
      <c r="F21" s="11">
        <f t="shared" si="6"/>
        <v>1.0184804928131417</v>
      </c>
      <c r="G21">
        <v>1431</v>
      </c>
      <c r="H21" s="2">
        <f t="shared" si="7"/>
        <v>8.0310618702117656E-2</v>
      </c>
      <c r="I21" s="2">
        <f t="shared" si="0"/>
        <v>6.5438281905429163E-3</v>
      </c>
      <c r="J21" s="6">
        <v>2645413</v>
      </c>
      <c r="K21" s="2">
        <f t="shared" si="8"/>
        <v>8.1990502175717989E-2</v>
      </c>
      <c r="L21" s="2">
        <f t="shared" si="1"/>
        <v>1.9651093420759852E-3</v>
      </c>
      <c r="M21">
        <v>719</v>
      </c>
      <c r="N21" s="2">
        <f t="shared" si="9"/>
        <v>8.4626424002907943E-2</v>
      </c>
      <c r="O21" s="2">
        <f t="shared" si="2"/>
        <v>9.8868144871269437E-3</v>
      </c>
      <c r="P21" s="6">
        <v>1694060</v>
      </c>
      <c r="Q21" s="2">
        <f t="shared" si="10"/>
        <v>8.7725231572041096E-2</v>
      </c>
      <c r="R21" s="2">
        <f t="shared" si="3"/>
        <v>1.1096745185141685E-2</v>
      </c>
      <c r="S21" s="2">
        <f t="shared" si="4"/>
        <v>8.0621680942473808E-2</v>
      </c>
      <c r="U21" s="2"/>
    </row>
    <row r="22" spans="1:21">
      <c r="A22" s="5">
        <v>21</v>
      </c>
      <c r="B22" s="5">
        <v>3</v>
      </c>
      <c r="C22">
        <v>4</v>
      </c>
      <c r="D22" s="1">
        <f t="shared" si="5"/>
        <v>28216</v>
      </c>
      <c r="E22" s="5">
        <v>30</v>
      </c>
      <c r="F22" s="11">
        <f t="shared" si="6"/>
        <v>0.98562628336755642</v>
      </c>
      <c r="G22">
        <v>1349</v>
      </c>
      <c r="H22" s="2">
        <f t="shared" si="7"/>
        <v>7.8232233018957806E-2</v>
      </c>
      <c r="I22" s="2">
        <f t="shared" si="0"/>
        <v>4.4654425073830661E-3</v>
      </c>
      <c r="J22" s="6">
        <v>2537816</v>
      </c>
      <c r="K22" s="2">
        <f t="shared" si="8"/>
        <v>8.127755548133983E-2</v>
      </c>
      <c r="L22" s="2">
        <f t="shared" si="1"/>
        <v>1.252162647697827E-3</v>
      </c>
      <c r="M22">
        <v>732</v>
      </c>
      <c r="N22" s="2">
        <f t="shared" si="9"/>
        <v>8.9028410453128759E-2</v>
      </c>
      <c r="O22" s="2">
        <f t="shared" si="2"/>
        <v>1.4288800937347759E-2</v>
      </c>
      <c r="P22" s="6">
        <v>1553365</v>
      </c>
      <c r="Q22" s="2">
        <f t="shared" si="10"/>
        <v>8.3120795299812533E-2</v>
      </c>
      <c r="R22" s="2">
        <f t="shared" si="3"/>
        <v>6.4923089129131223E-3</v>
      </c>
      <c r="S22" s="2">
        <f t="shared" si="4"/>
        <v>8.218719689565368E-2</v>
      </c>
      <c r="U22" s="2"/>
    </row>
    <row r="23" spans="1:21">
      <c r="A23" s="5">
        <v>22</v>
      </c>
      <c r="B23" s="5">
        <v>3</v>
      </c>
      <c r="C23">
        <v>5</v>
      </c>
      <c r="D23" s="1">
        <f t="shared" si="5"/>
        <v>28246</v>
      </c>
      <c r="E23" s="5">
        <v>31</v>
      </c>
      <c r="F23" s="11">
        <f t="shared" si="6"/>
        <v>1.0184804928131417</v>
      </c>
      <c r="G23">
        <v>1340</v>
      </c>
      <c r="H23" s="2">
        <f t="shared" si="7"/>
        <v>7.5203514368160487E-2</v>
      </c>
      <c r="I23" s="2">
        <f t="shared" si="0"/>
        <v>1.4367238565857476E-3</v>
      </c>
      <c r="J23" s="6">
        <v>2673858</v>
      </c>
      <c r="K23" s="2">
        <f t="shared" si="8"/>
        <v>8.2872111147318378E-2</v>
      </c>
      <c r="L23" s="2">
        <f t="shared" si="1"/>
        <v>2.8467183136763746E-3</v>
      </c>
      <c r="M23">
        <v>700</v>
      </c>
      <c r="N23" s="2">
        <f t="shared" si="9"/>
        <v>8.2390120726057794E-2</v>
      </c>
      <c r="O23" s="2">
        <f t="shared" si="2"/>
        <v>7.6505112102767947E-3</v>
      </c>
      <c r="P23" s="6">
        <v>1544836</v>
      </c>
      <c r="Q23" s="2">
        <f t="shared" si="10"/>
        <v>7.9997813442750365E-2</v>
      </c>
      <c r="R23" s="2">
        <f t="shared" si="3"/>
        <v>3.3693270558509542E-3</v>
      </c>
      <c r="S23" s="2">
        <f t="shared" si="4"/>
        <v>8.4059819181725684E-2</v>
      </c>
      <c r="U23" s="2"/>
    </row>
    <row r="24" spans="1:21">
      <c r="A24" s="5">
        <v>23</v>
      </c>
      <c r="B24" s="5">
        <v>3</v>
      </c>
      <c r="C24">
        <v>6</v>
      </c>
      <c r="D24" s="1">
        <f t="shared" si="5"/>
        <v>28277</v>
      </c>
      <c r="E24" s="5">
        <v>30</v>
      </c>
      <c r="F24" s="11">
        <f t="shared" si="6"/>
        <v>0.98562628336755642</v>
      </c>
      <c r="G24">
        <v>1272</v>
      </c>
      <c r="H24" s="2">
        <f t="shared" si="7"/>
        <v>7.376679051157474E-2</v>
      </c>
      <c r="I24" s="2">
        <f t="shared" si="0"/>
        <v>0</v>
      </c>
      <c r="J24" s="6">
        <v>2629368</v>
      </c>
      <c r="K24" s="2">
        <f t="shared" si="8"/>
        <v>8.4209652512577574E-2</v>
      </c>
      <c r="L24" s="2">
        <f t="shared" si="1"/>
        <v>4.1842596789355702E-3</v>
      </c>
      <c r="M24">
        <v>632</v>
      </c>
      <c r="N24" s="2">
        <f t="shared" si="9"/>
        <v>7.686605929832975E-2</v>
      </c>
      <c r="O24" s="2">
        <f t="shared" si="2"/>
        <v>2.1264497825487505E-3</v>
      </c>
      <c r="P24" s="6">
        <v>1461902</v>
      </c>
      <c r="Q24" s="2">
        <f t="shared" si="10"/>
        <v>7.8226596382940591E-2</v>
      </c>
      <c r="R24" s="2">
        <f t="shared" si="3"/>
        <v>1.5981099960411804E-3</v>
      </c>
      <c r="S24" s="2">
        <f t="shared" si="4"/>
        <v>8.5737780171408332E-2</v>
      </c>
      <c r="U24" s="2"/>
    </row>
    <row r="25" spans="1:21">
      <c r="A25" s="5">
        <v>24</v>
      </c>
      <c r="B25" s="5">
        <v>3</v>
      </c>
      <c r="C25">
        <v>7</v>
      </c>
      <c r="D25" s="1">
        <f t="shared" si="5"/>
        <v>28307</v>
      </c>
      <c r="E25" s="5">
        <v>31</v>
      </c>
      <c r="F25" s="11">
        <f t="shared" si="6"/>
        <v>1.0184804928131417</v>
      </c>
      <c r="G25">
        <v>1405</v>
      </c>
      <c r="H25" s="2">
        <f t="shared" si="7"/>
        <v>7.8851446035272749E-2</v>
      </c>
      <c r="I25" s="2">
        <f t="shared" si="0"/>
        <v>5.084655523698009E-3</v>
      </c>
      <c r="J25" s="6">
        <v>2788695</v>
      </c>
      <c r="K25" s="2">
        <f t="shared" si="8"/>
        <v>8.6431307121010534E-2</v>
      </c>
      <c r="L25" s="2">
        <f t="shared" si="1"/>
        <v>6.4059142873685304E-3</v>
      </c>
      <c r="M25">
        <v>635</v>
      </c>
      <c r="N25" s="2">
        <f t="shared" si="9"/>
        <v>7.4739609515781E-2</v>
      </c>
      <c r="O25" s="2">
        <f t="shared" si="2"/>
        <v>0</v>
      </c>
      <c r="P25" s="6">
        <v>1495354</v>
      </c>
      <c r="Q25" s="2">
        <f t="shared" si="10"/>
        <v>7.7435436721354584E-2</v>
      </c>
      <c r="R25" s="2">
        <f t="shared" si="3"/>
        <v>8.0695033445517261E-4</v>
      </c>
      <c r="S25" s="2">
        <f t="shared" si="4"/>
        <v>8.6771471572585218E-2</v>
      </c>
      <c r="U25" s="2"/>
    </row>
    <row r="26" spans="1:21">
      <c r="A26" s="5"/>
      <c r="B26" s="5"/>
      <c r="C26" t="s">
        <v>17</v>
      </c>
      <c r="E26" s="3">
        <f>SUM(E2:E13)</f>
        <v>365.25</v>
      </c>
      <c r="F26" s="3">
        <f>SUM(F2:F13)</f>
        <v>12</v>
      </c>
      <c r="G26" s="9">
        <f>SUM(G2:G13)</f>
        <v>17495</v>
      </c>
      <c r="H26" s="2">
        <f>SUM(H2:H13)</f>
        <v>0.9997220553900763</v>
      </c>
      <c r="I26" s="10">
        <f>MIN(H2:H13)</f>
        <v>7.376679051157474E-2</v>
      </c>
      <c r="J26" s="9">
        <f>SUM(J2:J13)</f>
        <v>31679420</v>
      </c>
      <c r="K26" s="13">
        <f>SUM(K2:K13)</f>
        <v>0.99991054764082377</v>
      </c>
      <c r="L26" s="10">
        <f>MIN(K2:K13)</f>
        <v>8.0025392833642003E-2</v>
      </c>
      <c r="M26" s="5">
        <f>SUM(M2:M13)</f>
        <v>8342</v>
      </c>
      <c r="N26" s="2">
        <f>SUM(N2:N13)</f>
        <v>1.0002482161629269</v>
      </c>
      <c r="O26" s="10">
        <f>MIN(N2:N13)</f>
        <v>7.4739609515781E-2</v>
      </c>
      <c r="P26" s="9">
        <f>SUM(P2:P13)</f>
        <v>18960577</v>
      </c>
      <c r="Q26" s="2">
        <f>SUM(Q2:Q13)</f>
        <v>1.000327694793399</v>
      </c>
      <c r="R26" s="10">
        <f>MIN(Q2:Q13)</f>
        <v>7.6628486386899411E-2</v>
      </c>
      <c r="S26" s="8">
        <f>1000000*SUMXMY2(S2:S25,K2:K25)</f>
        <v>36.000029226418562</v>
      </c>
      <c r="U26" s="10"/>
    </row>
    <row r="27" spans="1:21">
      <c r="M27" s="5"/>
    </row>
    <row r="28" spans="1:21">
      <c r="D28" s="9">
        <f>MIN(D2:D25)</f>
        <v>27607</v>
      </c>
    </row>
    <row r="29" spans="1:21">
      <c r="D29" s="9">
        <f>MAX(D2:D25)</f>
        <v>28307</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topLeftCell="O44" zoomScale="150" zoomScaleNormal="150" zoomScalePageLayoutView="150" workbookViewId="0">
      <selection activeCell="AC4" sqref="AC4"/>
    </sheetView>
  </sheetViews>
  <sheetFormatPr baseColWidth="10" defaultRowHeight="12" x14ac:dyDescent="0"/>
  <cols>
    <col min="1" max="1" width="6.6640625" style="75" customWidth="1"/>
    <col min="2" max="2" width="11.5" style="22" customWidth="1"/>
    <col min="3" max="5" width="10.6640625" customWidth="1"/>
    <col min="6" max="6" width="12.1640625" bestFit="1" customWidth="1"/>
    <col min="7" max="7" width="2.1640625" customWidth="1"/>
    <col min="8" max="8" width="6.33203125" bestFit="1" customWidth="1"/>
    <col min="9" max="9" width="6.33203125" customWidth="1"/>
    <col min="10" max="11" width="10.6640625" customWidth="1"/>
    <col min="12" max="13" width="12.1640625" bestFit="1" customWidth="1"/>
    <col min="14" max="14" width="6.33203125" customWidth="1"/>
  </cols>
  <sheetData>
    <row r="1" spans="1:14" s="14" customFormat="1" ht="24">
      <c r="A1" s="73" t="s">
        <v>189</v>
      </c>
      <c r="B1" s="74" t="s">
        <v>190</v>
      </c>
      <c r="C1" s="14" t="s">
        <v>194</v>
      </c>
      <c r="D1" s="14" t="s">
        <v>195</v>
      </c>
      <c r="E1" s="14" t="s">
        <v>196</v>
      </c>
      <c r="F1" s="14" t="s">
        <v>198</v>
      </c>
      <c r="H1" s="14" t="s">
        <v>188</v>
      </c>
      <c r="J1" s="14" t="s">
        <v>192</v>
      </c>
      <c r="K1" s="14" t="s">
        <v>193</v>
      </c>
      <c r="L1" s="14" t="s">
        <v>191</v>
      </c>
      <c r="M1" s="14" t="s">
        <v>197</v>
      </c>
    </row>
    <row r="2" spans="1:14" s="14" customFormat="1">
      <c r="A2" s="77"/>
      <c r="B2" s="78"/>
      <c r="C2" s="79"/>
      <c r="D2" s="79"/>
      <c r="E2" s="79"/>
      <c r="F2" s="80">
        <v>70.5</v>
      </c>
      <c r="G2" s="79"/>
      <c r="H2" s="79"/>
      <c r="I2" s="79"/>
      <c r="J2" s="79"/>
      <c r="K2" s="79"/>
      <c r="L2" s="79"/>
      <c r="M2" s="80">
        <v>181</v>
      </c>
    </row>
    <row r="3" spans="1:14">
      <c r="A3" s="81"/>
      <c r="B3" s="81"/>
      <c r="C3" s="80"/>
      <c r="D3" s="80">
        <f>SUM(D4:D39)</f>
        <v>17198</v>
      </c>
      <c r="E3" s="80"/>
      <c r="F3" s="80">
        <v>3</v>
      </c>
      <c r="G3" s="80"/>
      <c r="H3" s="80"/>
      <c r="I3" s="80"/>
      <c r="J3" s="80"/>
      <c r="K3" s="80">
        <f>SUM(K4:K39)</f>
        <v>17149</v>
      </c>
      <c r="L3" s="80"/>
      <c r="M3" s="80">
        <v>33</v>
      </c>
    </row>
    <row r="4" spans="1:14">
      <c r="A4" s="75">
        <v>57</v>
      </c>
      <c r="B4" s="75">
        <f>A4*2.54</f>
        <v>144.78</v>
      </c>
      <c r="C4" s="82">
        <v>0</v>
      </c>
      <c r="D4">
        <v>1</v>
      </c>
      <c r="E4" s="82">
        <f t="shared" ref="E4:E30" si="0">D4/D$3</f>
        <v>5.8146296080939641E-5</v>
      </c>
      <c r="F4" s="82">
        <f>_xlfn.NORM.DIST(A5,F$2,F$3,TRUE)-_xlfn.NORM.DIST(A4,F$2,F$3,TRUE)</f>
        <v>1.2056623757565907E-5</v>
      </c>
      <c r="H4" s="66">
        <v>100</v>
      </c>
      <c r="I4" s="66"/>
      <c r="J4" s="82">
        <v>0</v>
      </c>
      <c r="K4">
        <v>1</v>
      </c>
      <c r="L4" s="82">
        <f t="shared" ref="L4:L26" si="1">K4/K$3</f>
        <v>5.8312438043034578E-5</v>
      </c>
      <c r="M4" s="82">
        <f>_xlfn.NORM.DIST(H5,M$2,M$3,TRUE)-_xlfn.NORM.DIST(H4,M$2,M$3,TRUE)</f>
        <v>8.664639132918716E-3</v>
      </c>
      <c r="N4" s="2"/>
    </row>
    <row r="5" spans="1:14">
      <c r="A5" s="75">
        <v>58</v>
      </c>
      <c r="B5" s="75">
        <f>A5*2.54</f>
        <v>147.32</v>
      </c>
      <c r="C5" s="82">
        <v>0</v>
      </c>
      <c r="E5" s="82">
        <f t="shared" si="0"/>
        <v>0</v>
      </c>
      <c r="F5" s="82">
        <f t="shared" ref="F5:F29" si="2">_xlfn.NORM.DIST(A6,F$2,F$3,TRUE)-_xlfn.NORM.DIST(A5,F$2,F$3,TRUE)</f>
        <v>4.7754934986106594E-5</v>
      </c>
      <c r="H5" s="66">
        <v>110</v>
      </c>
      <c r="I5" s="66"/>
      <c r="J5" s="82">
        <v>0</v>
      </c>
      <c r="L5" s="82">
        <f t="shared" si="1"/>
        <v>0</v>
      </c>
      <c r="M5" s="82">
        <f t="shared" ref="M5:M31" si="3">_xlfn.NORM.DIST(H6,M$2,M$3,TRUE)-_xlfn.NORM.DIST(H5,M$2,M$3,TRUE)</f>
        <v>1.6548336524085994E-2</v>
      </c>
      <c r="N5" s="2"/>
    </row>
    <row r="6" spans="1:14">
      <c r="A6" s="75">
        <v>59</v>
      </c>
      <c r="B6" s="75">
        <f t="shared" ref="B6:B30" si="4">A6*2.54</f>
        <v>149.86000000000001</v>
      </c>
      <c r="C6" s="82">
        <v>0</v>
      </c>
      <c r="E6" s="82">
        <f t="shared" si="0"/>
        <v>0</v>
      </c>
      <c r="F6" s="82">
        <f t="shared" si="2"/>
        <v>1.694198471671225E-4</v>
      </c>
      <c r="H6" s="66">
        <v>120</v>
      </c>
      <c r="I6" s="66"/>
      <c r="J6" s="82">
        <v>0</v>
      </c>
      <c r="K6">
        <v>3</v>
      </c>
      <c r="L6" s="82">
        <f t="shared" si="1"/>
        <v>1.7493731412910373E-4</v>
      </c>
      <c r="M6" s="82">
        <f t="shared" si="3"/>
        <v>2.885206059331142E-2</v>
      </c>
      <c r="N6" s="2"/>
    </row>
    <row r="7" spans="1:14">
      <c r="A7" s="75">
        <v>60</v>
      </c>
      <c r="B7" s="75">
        <f t="shared" si="4"/>
        <v>152.4</v>
      </c>
      <c r="C7" s="82">
        <v>0</v>
      </c>
      <c r="E7" s="82">
        <f t="shared" si="0"/>
        <v>0</v>
      </c>
      <c r="F7" s="82">
        <f t="shared" si="2"/>
        <v>5.3835570543445056E-4</v>
      </c>
      <c r="H7" s="66">
        <v>130</v>
      </c>
      <c r="I7" s="66"/>
      <c r="J7" s="82">
        <v>4.2999999999999997E-2</v>
      </c>
      <c r="K7">
        <v>21</v>
      </c>
      <c r="L7" s="82">
        <f t="shared" si="1"/>
        <v>1.2245611989037263E-3</v>
      </c>
      <c r="M7" s="82">
        <f t="shared" si="3"/>
        <v>4.5921860169470557E-2</v>
      </c>
      <c r="N7" s="2"/>
    </row>
    <row r="8" spans="1:14">
      <c r="A8" s="75">
        <v>61</v>
      </c>
      <c r="B8" s="75">
        <f t="shared" si="4"/>
        <v>154.94</v>
      </c>
      <c r="C8" s="82">
        <v>0</v>
      </c>
      <c r="E8" s="82">
        <f t="shared" si="0"/>
        <v>0</v>
      </c>
      <c r="F8" s="82">
        <f t="shared" si="2"/>
        <v>1.5322813472259064E-3</v>
      </c>
      <c r="H8" s="66">
        <v>140</v>
      </c>
      <c r="I8" s="66"/>
      <c r="J8" s="82">
        <v>6.8000000000000005E-2</v>
      </c>
      <c r="K8">
        <v>94</v>
      </c>
      <c r="L8" s="82">
        <f t="shared" si="1"/>
        <v>5.4813691760452503E-3</v>
      </c>
      <c r="M8" s="82">
        <f t="shared" si="3"/>
        <v>6.6724223868210489E-2</v>
      </c>
      <c r="N8" s="2"/>
    </row>
    <row r="9" spans="1:14">
      <c r="A9" s="75">
        <v>62</v>
      </c>
      <c r="B9" s="75">
        <f t="shared" si="4"/>
        <v>157.47999999999999</v>
      </c>
      <c r="C9" s="82">
        <v>0</v>
      </c>
      <c r="E9" s="82">
        <f t="shared" si="0"/>
        <v>0</v>
      </c>
      <c r="F9" s="82">
        <f t="shared" si="2"/>
        <v>3.9063991940802515E-3</v>
      </c>
      <c r="H9" s="66">
        <v>150</v>
      </c>
      <c r="I9" s="66"/>
      <c r="J9" s="82">
        <v>9.799999999999999E-2</v>
      </c>
      <c r="K9">
        <v>458</v>
      </c>
      <c r="L9" s="82">
        <f t="shared" si="1"/>
        <v>2.6707096623709837E-2</v>
      </c>
      <c r="M9" s="82">
        <f t="shared" si="3"/>
        <v>8.8505456455969495E-2</v>
      </c>
      <c r="N9" s="2"/>
    </row>
    <row r="10" spans="1:14">
      <c r="A10" s="75">
        <v>63</v>
      </c>
      <c r="B10" s="75">
        <f t="shared" si="4"/>
        <v>160.02000000000001</v>
      </c>
      <c r="C10" s="82">
        <v>0</v>
      </c>
      <c r="D10">
        <v>12</v>
      </c>
      <c r="E10" s="82">
        <f t="shared" si="0"/>
        <v>6.9775555297127575E-4</v>
      </c>
      <c r="F10" s="82">
        <f t="shared" si="2"/>
        <v>8.9204746844596811E-3</v>
      </c>
      <c r="H10" s="66">
        <v>160</v>
      </c>
      <c r="I10" s="66"/>
      <c r="J10" s="82">
        <v>0.10400000000000002</v>
      </c>
      <c r="K10">
        <v>1368</v>
      </c>
      <c r="L10" s="82">
        <f t="shared" si="1"/>
        <v>7.9771415242871305E-2</v>
      </c>
      <c r="M10" s="82">
        <f t="shared" si="3"/>
        <v>0.10717162196410718</v>
      </c>
      <c r="N10" s="2"/>
    </row>
    <row r="11" spans="1:14">
      <c r="A11" s="75">
        <v>64</v>
      </c>
      <c r="B11" s="75">
        <f t="shared" si="4"/>
        <v>162.56</v>
      </c>
      <c r="C11" s="82">
        <v>3.7209831348386541E-2</v>
      </c>
      <c r="D11">
        <v>27</v>
      </c>
      <c r="E11" s="82">
        <f t="shared" si="0"/>
        <v>1.5699499941853705E-3</v>
      </c>
      <c r="F11" s="82">
        <f t="shared" si="2"/>
        <v>1.8246367574581437E-2</v>
      </c>
      <c r="H11" s="66">
        <v>170</v>
      </c>
      <c r="I11" s="66"/>
      <c r="J11" s="82">
        <v>0.12300000000000001</v>
      </c>
      <c r="K11">
        <v>2750</v>
      </c>
      <c r="L11" s="82">
        <f t="shared" si="1"/>
        <v>0.1603592046183451</v>
      </c>
      <c r="M11" s="82">
        <f t="shared" si="3"/>
        <v>0.11847134974409146</v>
      </c>
      <c r="N11" s="2"/>
    </row>
    <row r="12" spans="1:14">
      <c r="A12" s="75">
        <v>65</v>
      </c>
      <c r="B12" s="75">
        <f t="shared" si="4"/>
        <v>165.1</v>
      </c>
      <c r="C12" s="82">
        <v>3.5239327765242495E-2</v>
      </c>
      <c r="D12">
        <v>52</v>
      </c>
      <c r="E12" s="82">
        <f t="shared" si="0"/>
        <v>3.0236073962088615E-3</v>
      </c>
      <c r="F12" s="82">
        <f t="shared" si="2"/>
        <v>3.3430693684040808E-2</v>
      </c>
      <c r="H12" s="66">
        <v>180</v>
      </c>
      <c r="I12" s="66"/>
      <c r="J12" s="82">
        <v>0.12100000000000001</v>
      </c>
      <c r="K12">
        <v>3681</v>
      </c>
      <c r="L12" s="82">
        <f t="shared" si="1"/>
        <v>0.21464808443641029</v>
      </c>
      <c r="M12" s="82">
        <f t="shared" si="3"/>
        <v>0.11955587580036525</v>
      </c>
      <c r="N12" s="2"/>
    </row>
    <row r="13" spans="1:14">
      <c r="A13" s="75">
        <v>66</v>
      </c>
      <c r="B13" s="75">
        <f t="shared" si="4"/>
        <v>167.64000000000001</v>
      </c>
      <c r="C13" s="82">
        <v>4.3933643875095268E-2</v>
      </c>
      <c r="D13">
        <v>179</v>
      </c>
      <c r="E13" s="82">
        <f t="shared" si="0"/>
        <v>1.0408186998488196E-2</v>
      </c>
      <c r="F13" s="82">
        <f t="shared" si="2"/>
        <v>5.4865303305523194E-2</v>
      </c>
      <c r="H13" s="66">
        <v>190</v>
      </c>
      <c r="I13" s="66"/>
      <c r="J13" s="82">
        <v>9.2999999999999972E-2</v>
      </c>
      <c r="K13">
        <v>3467</v>
      </c>
      <c r="L13" s="82">
        <f t="shared" si="1"/>
        <v>0.20216922269520088</v>
      </c>
      <c r="M13" s="82">
        <f t="shared" si="3"/>
        <v>0.11014190796225543</v>
      </c>
      <c r="N13" s="2"/>
    </row>
    <row r="14" spans="1:14">
      <c r="A14" s="75">
        <v>67</v>
      </c>
      <c r="B14" s="75">
        <f t="shared" si="4"/>
        <v>170.18</v>
      </c>
      <c r="C14" s="82">
        <v>8.9833604789745641E-2</v>
      </c>
      <c r="D14">
        <v>380</v>
      </c>
      <c r="E14" s="82">
        <f t="shared" si="0"/>
        <v>2.2095592510757066E-2</v>
      </c>
      <c r="F14" s="82">
        <f t="shared" si="2"/>
        <v>8.0655876389261777E-2</v>
      </c>
      <c r="H14" s="66">
        <v>200</v>
      </c>
      <c r="I14" s="66"/>
      <c r="J14" s="82">
        <v>8.5000000000000006E-2</v>
      </c>
      <c r="K14">
        <v>2347</v>
      </c>
      <c r="L14" s="82">
        <f t="shared" si="1"/>
        <v>0.13685929208700215</v>
      </c>
      <c r="M14" s="82">
        <f t="shared" si="3"/>
        <v>9.2631376483199412E-2</v>
      </c>
      <c r="N14" s="2"/>
    </row>
    <row r="15" spans="1:14">
      <c r="A15" s="75">
        <v>68</v>
      </c>
      <c r="B15" s="75">
        <f t="shared" si="4"/>
        <v>172.72</v>
      </c>
      <c r="C15" s="82">
        <v>0.1251038792441744</v>
      </c>
      <c r="D15">
        <v>681</v>
      </c>
      <c r="E15" s="82">
        <f t="shared" si="0"/>
        <v>3.9597627631119896E-2</v>
      </c>
      <c r="F15" s="82">
        <f t="shared" si="2"/>
        <v>0.10620915776234385</v>
      </c>
      <c r="H15" s="66">
        <v>210</v>
      </c>
      <c r="I15" s="66"/>
      <c r="J15" s="82">
        <v>5.9000000000000059E-2</v>
      </c>
      <c r="K15">
        <v>1309</v>
      </c>
      <c r="L15" s="82">
        <f t="shared" si="1"/>
        <v>7.6330981398332262E-2</v>
      </c>
      <c r="M15" s="82">
        <f t="shared" si="3"/>
        <v>7.1119223894185679E-2</v>
      </c>
      <c r="N15" s="2"/>
    </row>
    <row r="16" spans="1:14">
      <c r="A16" s="75">
        <v>69</v>
      </c>
      <c r="B16" s="75">
        <f t="shared" si="4"/>
        <v>175.26</v>
      </c>
      <c r="C16" s="82">
        <v>9.0593946367483802E-2</v>
      </c>
      <c r="D16">
        <v>1035</v>
      </c>
      <c r="E16" s="82">
        <f t="shared" si="0"/>
        <v>6.0181416443772534E-2</v>
      </c>
      <c r="F16" s="82">
        <f t="shared" si="2"/>
        <v>0.12527862866310946</v>
      </c>
      <c r="H16" s="66">
        <v>220</v>
      </c>
      <c r="I16" s="66"/>
      <c r="J16" s="82">
        <v>4.3999999999999914E-2</v>
      </c>
      <c r="K16">
        <v>864</v>
      </c>
      <c r="L16" s="82">
        <f t="shared" si="1"/>
        <v>5.0381946469181878E-2</v>
      </c>
      <c r="M16" s="82">
        <f t="shared" si="3"/>
        <v>4.9846943460665871E-2</v>
      </c>
      <c r="N16" s="2"/>
    </row>
    <row r="17" spans="1:14">
      <c r="A17" s="75">
        <v>70</v>
      </c>
      <c r="B17" s="75">
        <f t="shared" si="4"/>
        <v>177.8</v>
      </c>
      <c r="C17" s="82">
        <v>0.16378199995427464</v>
      </c>
      <c r="D17">
        <v>1833</v>
      </c>
      <c r="E17" s="82">
        <f t="shared" si="0"/>
        <v>0.10658216071636237</v>
      </c>
      <c r="F17" s="82">
        <f t="shared" si="2"/>
        <v>0.13236766522180732</v>
      </c>
      <c r="H17" s="66">
        <v>230</v>
      </c>
      <c r="I17" s="66"/>
      <c r="J17" s="82">
        <v>2.7000000000000027E-2</v>
      </c>
      <c r="K17">
        <v>454</v>
      </c>
      <c r="L17" s="82">
        <f t="shared" si="1"/>
        <v>2.6473846871537698E-2</v>
      </c>
      <c r="M17" s="82">
        <f t="shared" si="3"/>
        <v>3.1894199533403333E-2</v>
      </c>
      <c r="N17" s="2"/>
    </row>
    <row r="18" spans="1:14">
      <c r="A18" s="75">
        <v>71</v>
      </c>
      <c r="B18" s="75">
        <f t="shared" si="4"/>
        <v>180.34</v>
      </c>
      <c r="C18" s="82">
        <v>0.12103471009242525</v>
      </c>
      <c r="D18">
        <v>2390</v>
      </c>
      <c r="E18" s="82">
        <f t="shared" si="0"/>
        <v>0.13896964763344574</v>
      </c>
      <c r="F18" s="82">
        <f t="shared" si="2"/>
        <v>0.12527862866310946</v>
      </c>
      <c r="H18" s="66">
        <v>240</v>
      </c>
      <c r="I18" s="66"/>
      <c r="J18" s="82">
        <v>3.2000000000000028E-2</v>
      </c>
      <c r="K18">
        <v>186</v>
      </c>
      <c r="L18" s="82">
        <f t="shared" si="1"/>
        <v>1.0846113476004431E-2</v>
      </c>
      <c r="M18" s="82">
        <f t="shared" si="3"/>
        <v>1.8629675928529266E-2</v>
      </c>
      <c r="N18" s="2"/>
    </row>
    <row r="19" spans="1:14">
      <c r="A19" s="75">
        <v>72</v>
      </c>
      <c r="B19" s="75">
        <f t="shared" si="4"/>
        <v>182.88</v>
      </c>
      <c r="C19" s="82">
        <v>9.2200606596532855E-2</v>
      </c>
      <c r="D19">
        <v>2873</v>
      </c>
      <c r="E19" s="82">
        <f t="shared" si="0"/>
        <v>0.16705430864053961</v>
      </c>
      <c r="F19" s="82">
        <f t="shared" si="2"/>
        <v>0.10620915776234385</v>
      </c>
      <c r="H19" s="66">
        <v>250</v>
      </c>
      <c r="I19" s="66"/>
      <c r="J19" s="82">
        <v>3.5000000000000003E-2</v>
      </c>
      <c r="K19">
        <v>82</v>
      </c>
      <c r="L19" s="82">
        <f t="shared" si="1"/>
        <v>4.7816199195288359E-3</v>
      </c>
      <c r="M19" s="82">
        <f t="shared" si="3"/>
        <v>9.9338556108450327E-3</v>
      </c>
      <c r="N19" s="2"/>
    </row>
    <row r="20" spans="1:14">
      <c r="A20" s="75">
        <v>73</v>
      </c>
      <c r="B20" s="75">
        <f t="shared" si="4"/>
        <v>185.42000000000002</v>
      </c>
      <c r="C20" s="82">
        <v>9.146030790425598E-2</v>
      </c>
      <c r="D20">
        <v>2346</v>
      </c>
      <c r="E20" s="82">
        <f t="shared" si="0"/>
        <v>0.1364112106058844</v>
      </c>
      <c r="F20" s="82">
        <f t="shared" si="2"/>
        <v>8.0655876389261749E-2</v>
      </c>
      <c r="H20" s="66">
        <v>260</v>
      </c>
      <c r="I20" s="66"/>
      <c r="J20" s="82">
        <v>1.4999999999999999E-2</v>
      </c>
      <c r="K20">
        <v>35</v>
      </c>
      <c r="L20" s="82">
        <f t="shared" si="1"/>
        <v>2.0409353315062103E-3</v>
      </c>
      <c r="M20" s="82">
        <f t="shared" si="3"/>
        <v>4.8355695177481062E-3</v>
      </c>
      <c r="N20" s="2"/>
    </row>
    <row r="21" spans="1:14">
      <c r="A21" s="75">
        <v>74</v>
      </c>
      <c r="B21" s="75">
        <f t="shared" si="4"/>
        <v>187.96</v>
      </c>
      <c r="C21" s="82">
        <v>5.0574110495993523E-2</v>
      </c>
      <c r="D21">
        <v>2221</v>
      </c>
      <c r="E21" s="82">
        <f t="shared" si="0"/>
        <v>0.12914292359576696</v>
      </c>
      <c r="F21" s="82">
        <f t="shared" si="2"/>
        <v>5.4865303305523194E-2</v>
      </c>
      <c r="H21" s="66">
        <v>270</v>
      </c>
      <c r="I21" s="66"/>
      <c r="J21" s="82">
        <v>3.9999999999999151E-3</v>
      </c>
      <c r="K21">
        <v>9</v>
      </c>
      <c r="L21" s="82">
        <f t="shared" si="1"/>
        <v>5.2481194238731123E-4</v>
      </c>
      <c r="M21" s="82">
        <f t="shared" si="3"/>
        <v>2.1487838513174484E-3</v>
      </c>
      <c r="N21" s="2"/>
    </row>
    <row r="22" spans="1:14">
      <c r="A22" s="75">
        <v>75</v>
      </c>
      <c r="B22" s="75">
        <f t="shared" si="4"/>
        <v>190.5</v>
      </c>
      <c r="C22" s="82">
        <v>4.1972636536812616E-2</v>
      </c>
      <c r="D22">
        <v>1509</v>
      </c>
      <c r="E22" s="82">
        <f t="shared" si="0"/>
        <v>8.7742760786137922E-2</v>
      </c>
      <c r="F22" s="82">
        <f t="shared" si="2"/>
        <v>3.3430693684040835E-2</v>
      </c>
      <c r="H22" s="66">
        <v>280</v>
      </c>
      <c r="I22" s="66"/>
      <c r="J22" s="82">
        <v>0.01</v>
      </c>
      <c r="K22">
        <v>10</v>
      </c>
      <c r="L22" s="82">
        <f t="shared" si="1"/>
        <v>5.8312438043034583E-4</v>
      </c>
      <c r="M22" s="82">
        <f t="shared" si="3"/>
        <v>8.7166777444513954E-4</v>
      </c>
      <c r="N22" s="2"/>
    </row>
    <row r="23" spans="1:14">
      <c r="A23" s="75">
        <v>76</v>
      </c>
      <c r="B23" s="75">
        <f t="shared" si="4"/>
        <v>193.04</v>
      </c>
      <c r="C23" s="82">
        <v>1.7061395029577112E-2</v>
      </c>
      <c r="D23">
        <v>893</v>
      </c>
      <c r="E23" s="82">
        <f t="shared" si="0"/>
        <v>5.1924642400279102E-2</v>
      </c>
      <c r="F23" s="82">
        <f t="shared" si="2"/>
        <v>1.8246367574581424E-2</v>
      </c>
      <c r="H23" s="66">
        <v>290</v>
      </c>
      <c r="I23" s="66"/>
      <c r="J23" s="82">
        <v>7.0000000000000288E-3</v>
      </c>
      <c r="K23">
        <v>7</v>
      </c>
      <c r="L23" s="82">
        <f t="shared" si="1"/>
        <v>4.0818706630124207E-4</v>
      </c>
      <c r="M23" s="82">
        <f t="shared" si="3"/>
        <v>3.2278997754320304E-4</v>
      </c>
      <c r="N23" s="2"/>
    </row>
    <row r="24" spans="1:14">
      <c r="A24" s="75">
        <v>77</v>
      </c>
      <c r="B24" s="75">
        <f t="shared" si="4"/>
        <v>195.58</v>
      </c>
      <c r="C24" s="82">
        <v>0</v>
      </c>
      <c r="D24">
        <v>473</v>
      </c>
      <c r="E24" s="82">
        <f t="shared" si="0"/>
        <v>2.7503198046284452E-2</v>
      </c>
      <c r="F24" s="82">
        <f t="shared" si="2"/>
        <v>8.9204746844596672E-3</v>
      </c>
      <c r="H24" s="66">
        <v>300</v>
      </c>
      <c r="I24" s="66"/>
      <c r="J24" s="82">
        <v>7.0000000000000288E-3</v>
      </c>
      <c r="K24">
        <v>2</v>
      </c>
      <c r="L24" s="82">
        <f t="shared" si="1"/>
        <v>1.1662487608606916E-4</v>
      </c>
      <c r="M24" s="82">
        <f t="shared" si="3"/>
        <v>1.0911823053316727E-4</v>
      </c>
      <c r="N24" s="2"/>
    </row>
    <row r="25" spans="1:14">
      <c r="A25" s="75">
        <v>78</v>
      </c>
      <c r="B25" s="75">
        <f t="shared" si="4"/>
        <v>198.12</v>
      </c>
      <c r="C25" s="82">
        <v>0</v>
      </c>
      <c r="D25">
        <v>179</v>
      </c>
      <c r="E25" s="82">
        <f t="shared" si="0"/>
        <v>1.0408186998488196E-2</v>
      </c>
      <c r="F25" s="82">
        <f t="shared" si="2"/>
        <v>3.9063991940803122E-3</v>
      </c>
      <c r="H25" s="66">
        <v>310</v>
      </c>
      <c r="I25" s="66"/>
      <c r="J25" s="82">
        <v>2.9999999999999714E-3</v>
      </c>
      <c r="L25" s="82">
        <f t="shared" si="1"/>
        <v>0</v>
      </c>
      <c r="M25" s="82">
        <f t="shared" si="3"/>
        <v>3.3672863116507301E-5</v>
      </c>
      <c r="N25" s="2"/>
    </row>
    <row r="26" spans="1:14">
      <c r="A26" s="75">
        <v>79</v>
      </c>
      <c r="B26" s="75">
        <f t="shared" si="4"/>
        <v>200.66</v>
      </c>
      <c r="C26" s="82">
        <v>0</v>
      </c>
      <c r="D26">
        <v>76</v>
      </c>
      <c r="E26" s="82">
        <f t="shared" si="0"/>
        <v>4.419118502151413E-3</v>
      </c>
      <c r="F26" s="82">
        <f t="shared" si="2"/>
        <v>1.5322813472258279E-3</v>
      </c>
      <c r="H26" s="66">
        <v>320</v>
      </c>
      <c r="I26" s="66"/>
      <c r="J26" s="82">
        <v>2.9999999999999714E-3</v>
      </c>
      <c r="K26">
        <v>1</v>
      </c>
      <c r="L26" s="82">
        <f t="shared" si="1"/>
        <v>5.8312438043034578E-5</v>
      </c>
      <c r="M26" s="82">
        <f t="shared" si="3"/>
        <v>9.4856103762808175E-6</v>
      </c>
      <c r="N26" s="2"/>
    </row>
    <row r="27" spans="1:14">
      <c r="A27" s="75">
        <v>80</v>
      </c>
      <c r="B27" s="75">
        <f t="shared" si="4"/>
        <v>203.2</v>
      </c>
      <c r="C27" s="82"/>
      <c r="D27">
        <v>26</v>
      </c>
      <c r="E27" s="82">
        <f t="shared" si="0"/>
        <v>1.5118036981044307E-3</v>
      </c>
      <c r="F27" s="82">
        <f t="shared" si="2"/>
        <v>5.3835570543447897E-4</v>
      </c>
      <c r="H27" s="66">
        <v>330</v>
      </c>
      <c r="I27" s="66"/>
      <c r="J27" s="82">
        <v>7.0000000000000288E-3</v>
      </c>
      <c r="L27" s="82"/>
      <c r="M27" s="82">
        <f t="shared" si="3"/>
        <v>2.4392139854612083E-6</v>
      </c>
      <c r="N27" s="2"/>
    </row>
    <row r="28" spans="1:14">
      <c r="A28" s="75">
        <v>81</v>
      </c>
      <c r="B28" s="75">
        <f t="shared" si="4"/>
        <v>205.74</v>
      </c>
      <c r="C28" s="82"/>
      <c r="D28">
        <v>7</v>
      </c>
      <c r="E28" s="82">
        <f t="shared" si="0"/>
        <v>4.070240725665775E-4</v>
      </c>
      <c r="F28" s="82">
        <f t="shared" si="2"/>
        <v>1.6941984716711822E-4</v>
      </c>
      <c r="H28" s="66">
        <v>340</v>
      </c>
      <c r="I28" s="66"/>
      <c r="J28" s="82">
        <v>7.0000000000000288E-3</v>
      </c>
      <c r="L28" s="82"/>
      <c r="M28" s="82">
        <f t="shared" si="3"/>
        <v>5.7257267072063911E-7</v>
      </c>
      <c r="N28" s="2"/>
    </row>
    <row r="29" spans="1:14">
      <c r="A29" s="75">
        <v>82</v>
      </c>
      <c r="B29" s="75">
        <f t="shared" si="4"/>
        <v>208.28</v>
      </c>
      <c r="C29" s="82"/>
      <c r="D29">
        <v>4</v>
      </c>
      <c r="E29" s="82">
        <f t="shared" si="0"/>
        <v>2.3258518432375856E-4</v>
      </c>
      <c r="F29" s="82">
        <f t="shared" si="2"/>
        <v>4.7754934986099506E-5</v>
      </c>
      <c r="H29" s="66">
        <v>350</v>
      </c>
      <c r="I29" s="66"/>
      <c r="J29" s="82">
        <v>0</v>
      </c>
      <c r="L29" s="82"/>
      <c r="M29" s="82">
        <f t="shared" si="3"/>
        <v>1.226885352201279E-7</v>
      </c>
      <c r="N29" s="2"/>
    </row>
    <row r="30" spans="1:14">
      <c r="A30" s="75">
        <v>83</v>
      </c>
      <c r="B30" s="75">
        <f t="shared" si="4"/>
        <v>210.82</v>
      </c>
      <c r="C30" s="82"/>
      <c r="D30">
        <v>1</v>
      </c>
      <c r="E30" s="82">
        <f t="shared" si="0"/>
        <v>5.8146296080939641E-5</v>
      </c>
      <c r="F30" s="82"/>
      <c r="H30" s="66">
        <v>360</v>
      </c>
      <c r="I30" s="66"/>
      <c r="J30" s="82">
        <v>0</v>
      </c>
      <c r="L30" s="82"/>
      <c r="M30" s="82">
        <f t="shared" si="3"/>
        <v>2.3997523079799521E-8</v>
      </c>
      <c r="N30" s="2"/>
    </row>
    <row r="31" spans="1:14">
      <c r="C31" s="82"/>
      <c r="E31" s="82"/>
      <c r="F31" s="82"/>
      <c r="H31" s="66">
        <v>370</v>
      </c>
      <c r="I31" s="66"/>
      <c r="J31" s="82">
        <v>1.0000000000000141E-3</v>
      </c>
      <c r="L31" s="82"/>
      <c r="M31" s="82">
        <f t="shared" si="3"/>
        <v>4.2846387549033693E-9</v>
      </c>
      <c r="N31" s="2"/>
    </row>
    <row r="32" spans="1:14">
      <c r="C32" s="82"/>
      <c r="E32" s="82"/>
      <c r="F32" s="82"/>
      <c r="H32" s="66">
        <v>380</v>
      </c>
      <c r="I32" s="66"/>
      <c r="J32" s="82">
        <v>1.0000000000000141E-3</v>
      </c>
      <c r="L32" s="82"/>
      <c r="M32" s="82"/>
      <c r="N32" s="2"/>
    </row>
    <row r="33" spans="1:14">
      <c r="C33" s="82"/>
      <c r="E33" s="82"/>
      <c r="F33" s="82"/>
      <c r="H33" s="66">
        <v>390</v>
      </c>
      <c r="I33" s="66"/>
      <c r="J33" s="82">
        <v>9.999999999998011E-5</v>
      </c>
      <c r="L33" s="82"/>
      <c r="M33" s="82"/>
      <c r="N33" s="2"/>
    </row>
    <row r="34" spans="1:14">
      <c r="C34" s="82"/>
      <c r="E34" s="82"/>
      <c r="F34" s="82"/>
      <c r="H34" s="66">
        <v>400</v>
      </c>
      <c r="I34" s="66"/>
      <c r="J34" s="82">
        <v>9.999999999998011E-5</v>
      </c>
      <c r="L34" s="82"/>
      <c r="M34" s="82"/>
      <c r="N34" s="2"/>
    </row>
    <row r="35" spans="1:14">
      <c r="C35" s="82"/>
      <c r="E35" s="82"/>
      <c r="F35" s="82"/>
      <c r="H35" s="66">
        <v>410</v>
      </c>
      <c r="I35" s="66"/>
      <c r="J35" s="82">
        <v>9.999999999998011E-5</v>
      </c>
      <c r="L35" s="82"/>
      <c r="M35" s="82"/>
      <c r="N35" s="2"/>
    </row>
    <row r="36" spans="1:14">
      <c r="C36" s="82"/>
      <c r="E36" s="82"/>
      <c r="F36" s="82"/>
      <c r="H36" s="66">
        <v>420</v>
      </c>
      <c r="I36" s="66"/>
      <c r="J36" s="82">
        <v>9.999999999998011E-5</v>
      </c>
      <c r="L36" s="82"/>
      <c r="M36" s="82"/>
      <c r="N36" s="2"/>
    </row>
    <row r="37" spans="1:14">
      <c r="C37" s="82"/>
      <c r="E37" s="82"/>
      <c r="F37" s="82"/>
      <c r="H37" s="66">
        <v>430</v>
      </c>
      <c r="I37" s="66"/>
      <c r="J37" s="82">
        <v>3.0000000000001136E-4</v>
      </c>
      <c r="L37" s="82"/>
      <c r="M37" s="82"/>
      <c r="N37" s="2"/>
    </row>
    <row r="38" spans="1:14">
      <c r="C38" s="82"/>
      <c r="E38" s="82"/>
      <c r="F38" s="82"/>
      <c r="H38" s="66">
        <v>440</v>
      </c>
      <c r="I38" s="66"/>
      <c r="J38" s="82">
        <v>3.0000000000001136E-4</v>
      </c>
      <c r="L38" s="82"/>
      <c r="M38" s="82"/>
      <c r="N38" s="2"/>
    </row>
    <row r="39" spans="1:14">
      <c r="A39" s="22"/>
      <c r="C39" s="82"/>
      <c r="H39" s="66" t="s">
        <v>186</v>
      </c>
      <c r="I39" s="66"/>
      <c r="J39" s="82">
        <v>2.0000000000000018E-3</v>
      </c>
      <c r="L39" s="82"/>
      <c r="M39" s="82"/>
    </row>
    <row r="40" spans="1:14">
      <c r="F40" s="12">
        <f>100000*SUMXMY2(F4:F26,C4:C26)</f>
        <v>373.19698534863761</v>
      </c>
      <c r="M40" s="12">
        <f>100000*SUMXMY2(M4:M26,J4:J26)</f>
        <v>297.83857522749861</v>
      </c>
    </row>
    <row r="41" spans="1:14">
      <c r="A41" s="22"/>
    </row>
    <row r="42" spans="1:14">
      <c r="A42" s="22"/>
      <c r="B42" s="76"/>
    </row>
    <row r="43" spans="1:14">
      <c r="A43" s="22"/>
    </row>
    <row r="44" spans="1:14">
      <c r="A44">
        <v>58</v>
      </c>
      <c r="B44" s="70">
        <v>0</v>
      </c>
      <c r="C44" s="66">
        <v>100</v>
      </c>
      <c r="D44" s="72">
        <v>0</v>
      </c>
      <c r="E44">
        <v>70</v>
      </c>
      <c r="F44">
        <v>1</v>
      </c>
    </row>
    <row r="45" spans="1:14">
      <c r="A45">
        <v>59</v>
      </c>
      <c r="B45" s="70">
        <v>0</v>
      </c>
      <c r="C45" s="66">
        <v>110</v>
      </c>
      <c r="D45" s="72">
        <v>0</v>
      </c>
    </row>
    <row r="46" spans="1:14">
      <c r="A46">
        <v>60</v>
      </c>
      <c r="B46" s="70">
        <v>0</v>
      </c>
      <c r="C46" s="66">
        <v>120</v>
      </c>
      <c r="D46" s="72">
        <v>0</v>
      </c>
      <c r="E46">
        <v>120</v>
      </c>
      <c r="F46">
        <v>3</v>
      </c>
    </row>
    <row r="47" spans="1:14">
      <c r="A47">
        <v>61</v>
      </c>
      <c r="B47" s="70">
        <v>0</v>
      </c>
      <c r="C47" s="66">
        <v>130</v>
      </c>
      <c r="D47" s="72">
        <v>4.2999999999999997E-2</v>
      </c>
      <c r="E47">
        <v>130</v>
      </c>
      <c r="F47">
        <v>21</v>
      </c>
    </row>
    <row r="48" spans="1:14">
      <c r="A48">
        <v>62</v>
      </c>
      <c r="B48" s="70">
        <v>0</v>
      </c>
      <c r="C48" s="66">
        <v>140</v>
      </c>
      <c r="D48" s="72">
        <v>6.8000000000000005E-2</v>
      </c>
      <c r="E48">
        <v>140</v>
      </c>
      <c r="F48">
        <v>94</v>
      </c>
    </row>
    <row r="49" spans="1:6">
      <c r="A49">
        <v>63</v>
      </c>
      <c r="B49" s="70">
        <v>0</v>
      </c>
      <c r="C49" s="66">
        <v>150</v>
      </c>
      <c r="D49" s="72">
        <v>9.799999999999999E-2</v>
      </c>
      <c r="E49">
        <v>150</v>
      </c>
      <c r="F49">
        <v>458</v>
      </c>
    </row>
    <row r="50" spans="1:6">
      <c r="A50">
        <v>64</v>
      </c>
      <c r="B50" s="70">
        <v>3.7209831348386541E-2</v>
      </c>
      <c r="C50" s="66">
        <v>160</v>
      </c>
      <c r="D50" s="72">
        <v>0.10400000000000002</v>
      </c>
      <c r="E50">
        <v>160</v>
      </c>
      <c r="F50">
        <v>1368</v>
      </c>
    </row>
    <row r="51" spans="1:6">
      <c r="A51">
        <v>65</v>
      </c>
      <c r="B51" s="70">
        <v>3.5239327765242495E-2</v>
      </c>
      <c r="C51" s="66">
        <v>170</v>
      </c>
      <c r="D51" s="72">
        <v>0.12300000000000001</v>
      </c>
      <c r="E51">
        <v>170</v>
      </c>
      <c r="F51">
        <v>2750</v>
      </c>
    </row>
    <row r="52" spans="1:6">
      <c r="A52">
        <v>66</v>
      </c>
      <c r="B52" s="70">
        <v>4.3933643875095268E-2</v>
      </c>
      <c r="C52" s="66">
        <v>180</v>
      </c>
      <c r="D52" s="72">
        <v>0.12100000000000001</v>
      </c>
      <c r="E52">
        <v>180</v>
      </c>
      <c r="F52">
        <v>3681</v>
      </c>
    </row>
    <row r="53" spans="1:6">
      <c r="A53">
        <v>67</v>
      </c>
      <c r="B53" s="70">
        <v>8.9833604789745641E-2</v>
      </c>
      <c r="C53" s="66">
        <v>190</v>
      </c>
      <c r="D53" s="72">
        <v>9.2999999999999972E-2</v>
      </c>
      <c r="E53">
        <v>190</v>
      </c>
      <c r="F53">
        <v>3467</v>
      </c>
    </row>
    <row r="54" spans="1:6">
      <c r="A54">
        <v>68</v>
      </c>
      <c r="B54" s="70">
        <v>0.1251038792441744</v>
      </c>
      <c r="C54" s="66">
        <v>200</v>
      </c>
      <c r="D54" s="72">
        <v>8.5000000000000006E-2</v>
      </c>
      <c r="E54">
        <v>200</v>
      </c>
      <c r="F54">
        <v>2347</v>
      </c>
    </row>
    <row r="55" spans="1:6">
      <c r="A55">
        <v>69</v>
      </c>
      <c r="B55" s="70">
        <v>9.0593946367483802E-2</v>
      </c>
      <c r="C55" s="66">
        <v>210</v>
      </c>
      <c r="D55" s="72">
        <v>5.9000000000000059E-2</v>
      </c>
      <c r="E55">
        <v>210</v>
      </c>
      <c r="F55">
        <v>1309</v>
      </c>
    </row>
    <row r="56" spans="1:6">
      <c r="A56">
        <v>70</v>
      </c>
      <c r="B56" s="70">
        <v>0.16378199995427464</v>
      </c>
      <c r="C56" s="66">
        <v>220</v>
      </c>
      <c r="D56" s="72">
        <v>4.3999999999999914E-2</v>
      </c>
      <c r="E56">
        <v>220</v>
      </c>
      <c r="F56">
        <v>864</v>
      </c>
    </row>
    <row r="57" spans="1:6">
      <c r="A57">
        <v>71</v>
      </c>
      <c r="B57" s="70">
        <v>0.12103471009242525</v>
      </c>
      <c r="C57" s="66">
        <v>230</v>
      </c>
      <c r="D57" s="72">
        <v>2.7000000000000027E-2</v>
      </c>
      <c r="E57">
        <v>230</v>
      </c>
      <c r="F57">
        <v>454</v>
      </c>
    </row>
    <row r="58" spans="1:6">
      <c r="A58">
        <v>72</v>
      </c>
      <c r="B58" s="70">
        <v>9.2200606596532855E-2</v>
      </c>
      <c r="C58" s="66">
        <v>240</v>
      </c>
      <c r="D58" s="72">
        <v>3.2000000000000028E-2</v>
      </c>
      <c r="E58">
        <v>240</v>
      </c>
      <c r="F58">
        <v>186</v>
      </c>
    </row>
    <row r="59" spans="1:6">
      <c r="A59">
        <v>73</v>
      </c>
      <c r="B59" s="70">
        <v>9.146030790425598E-2</v>
      </c>
      <c r="C59" s="66">
        <v>250</v>
      </c>
      <c r="D59" s="72">
        <v>3.5000000000000003E-2</v>
      </c>
      <c r="E59">
        <v>250</v>
      </c>
      <c r="F59">
        <v>82</v>
      </c>
    </row>
    <row r="60" spans="1:6">
      <c r="A60">
        <v>74</v>
      </c>
      <c r="B60" s="70">
        <v>5.0574110495993523E-2</v>
      </c>
      <c r="C60" s="66">
        <v>260</v>
      </c>
      <c r="D60" s="72">
        <v>1.4999999999999999E-2</v>
      </c>
      <c r="E60">
        <v>260</v>
      </c>
      <c r="F60">
        <v>35</v>
      </c>
    </row>
    <row r="61" spans="1:6">
      <c r="A61">
        <v>75</v>
      </c>
      <c r="B61" s="70">
        <v>4.1972636536812616E-2</v>
      </c>
      <c r="C61" s="66">
        <v>270</v>
      </c>
      <c r="D61" s="72">
        <v>3.9999999999999151E-3</v>
      </c>
      <c r="E61">
        <v>270</v>
      </c>
      <c r="F61">
        <v>9</v>
      </c>
    </row>
    <row r="62" spans="1:6">
      <c r="A62">
        <v>76</v>
      </c>
      <c r="B62" s="70">
        <v>1.7061395029577112E-2</v>
      </c>
      <c r="C62" s="66">
        <v>280</v>
      </c>
      <c r="D62" s="72">
        <v>0.01</v>
      </c>
      <c r="E62">
        <v>280</v>
      </c>
      <c r="F62">
        <v>10</v>
      </c>
    </row>
    <row r="63" spans="1:6">
      <c r="A63">
        <v>77</v>
      </c>
      <c r="B63" s="70">
        <v>0</v>
      </c>
      <c r="C63" s="66">
        <v>290</v>
      </c>
      <c r="D63" s="72">
        <v>7.0000000000000288E-3</v>
      </c>
      <c r="E63">
        <v>290</v>
      </c>
      <c r="F63">
        <v>7</v>
      </c>
    </row>
    <row r="64" spans="1:6">
      <c r="A64">
        <v>78</v>
      </c>
      <c r="B64" s="70">
        <v>0</v>
      </c>
      <c r="C64" s="66">
        <v>300</v>
      </c>
      <c r="D64" s="72">
        <v>7.0000000000000288E-3</v>
      </c>
      <c r="E64">
        <v>300</v>
      </c>
      <c r="F64">
        <v>2</v>
      </c>
    </row>
    <row r="65" spans="1:6">
      <c r="A65" s="23" t="s">
        <v>31</v>
      </c>
      <c r="B65" s="66"/>
      <c r="C65" s="66">
        <v>310</v>
      </c>
      <c r="D65" s="72">
        <v>2.9999999999999714E-3</v>
      </c>
    </row>
    <row r="66" spans="1:6">
      <c r="C66" s="66">
        <v>320</v>
      </c>
      <c r="D66" s="72">
        <v>2.9999999999999714E-3</v>
      </c>
      <c r="E66">
        <v>320</v>
      </c>
      <c r="F66">
        <v>1</v>
      </c>
    </row>
    <row r="67" spans="1:6">
      <c r="C67" s="66">
        <v>330</v>
      </c>
      <c r="D67" s="72">
        <v>7.0000000000000288E-3</v>
      </c>
    </row>
    <row r="68" spans="1:6">
      <c r="C68" s="66">
        <v>340</v>
      </c>
      <c r="D68" s="72">
        <v>7.0000000000000288E-3</v>
      </c>
    </row>
    <row r="69" spans="1:6">
      <c r="C69" s="66">
        <v>350</v>
      </c>
      <c r="D69" s="72">
        <v>0</v>
      </c>
    </row>
    <row r="70" spans="1:6">
      <c r="C70" s="66">
        <v>360</v>
      </c>
      <c r="D70" s="72">
        <v>0</v>
      </c>
    </row>
    <row r="71" spans="1:6">
      <c r="C71" s="66">
        <v>370</v>
      </c>
      <c r="D71" s="72">
        <v>1.0000000000000141E-3</v>
      </c>
    </row>
    <row r="72" spans="1:6">
      <c r="C72" s="66">
        <v>380</v>
      </c>
      <c r="D72" s="72">
        <v>1.0000000000000141E-3</v>
      </c>
    </row>
    <row r="73" spans="1:6">
      <c r="C73" s="66">
        <v>390</v>
      </c>
      <c r="D73" s="72">
        <v>9.999999999998011E-5</v>
      </c>
    </row>
    <row r="74" spans="1:6">
      <c r="C74" s="66">
        <v>400</v>
      </c>
      <c r="D74" s="72">
        <v>9.999999999998011E-5</v>
      </c>
    </row>
    <row r="75" spans="1:6">
      <c r="C75" s="66">
        <v>410</v>
      </c>
      <c r="D75" s="72">
        <v>9.999999999998011E-5</v>
      </c>
    </row>
    <row r="76" spans="1:6">
      <c r="C76" s="66">
        <v>420</v>
      </c>
      <c r="D76" s="72">
        <v>9.999999999998011E-5</v>
      </c>
    </row>
    <row r="77" spans="1:6">
      <c r="C77" s="66">
        <v>430</v>
      </c>
      <c r="D77" s="72">
        <v>3.0000000000001136E-4</v>
      </c>
    </row>
    <row r="78" spans="1:6">
      <c r="C78" s="66">
        <v>440</v>
      </c>
      <c r="D78" s="72">
        <v>3.0000000000001136E-4</v>
      </c>
    </row>
    <row r="79" spans="1:6">
      <c r="C79" s="66" t="s">
        <v>186</v>
      </c>
      <c r="D79" s="72">
        <v>2.0000000000000018E-3</v>
      </c>
    </row>
  </sheetData>
  <scenarios current="0">
    <scenario name="hi" locked="1" count="1" user="Philip Kromer" comment="Created by Philip Kromer on 6/6/2014">
      <inputCells r="F2" val="70.5"/>
    </scenario>
  </scenario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37"/>
  <sheetViews>
    <sheetView showGridLines="0" workbookViewId="0">
      <pane xSplit="1" topLeftCell="B1" activePane="topRight" state="frozen"/>
      <selection pane="topRight" activeCell="S23" sqref="S23"/>
    </sheetView>
  </sheetViews>
  <sheetFormatPr baseColWidth="10" defaultColWidth="13" defaultRowHeight="15" x14ac:dyDescent="0"/>
  <cols>
    <col min="1" max="1" width="41.83203125" style="15" customWidth="1"/>
    <col min="2" max="2" width="7.6640625" style="15" customWidth="1"/>
    <col min="3" max="4" width="11.6640625" style="15" customWidth="1"/>
    <col min="5" max="5" width="8" style="15" customWidth="1"/>
    <col min="6" max="6" width="11.6640625" style="15" customWidth="1"/>
    <col min="7" max="7" width="7.83203125" style="15" customWidth="1"/>
    <col min="8" max="8" width="11.6640625" style="15" customWidth="1"/>
    <col min="9" max="9" width="8" style="15" customWidth="1"/>
    <col min="10" max="10" width="11.6640625" style="15" customWidth="1"/>
    <col min="11" max="11" width="8" style="15" customWidth="1"/>
    <col min="12" max="13" width="11.6640625" style="15" customWidth="1"/>
    <col min="14" max="14" width="8" style="15" customWidth="1"/>
    <col min="15" max="15" width="11.6640625" style="15" customWidth="1"/>
    <col min="16" max="16" width="7.6640625" style="15" customWidth="1"/>
    <col min="17" max="17" width="14.5" style="15" customWidth="1"/>
    <col min="18" max="19" width="11.6640625" style="15" customWidth="1"/>
    <col min="20" max="20" width="7.83203125" style="15" customWidth="1"/>
    <col min="21" max="21" width="11.6640625" style="15" customWidth="1"/>
    <col min="22" max="16384" width="13" style="15"/>
  </cols>
  <sheetData>
    <row r="1" spans="1:36">
      <c r="A1" s="18"/>
      <c r="B1" s="18"/>
      <c r="C1" s="18"/>
      <c r="D1" s="18"/>
      <c r="E1" s="18"/>
      <c r="F1" s="18"/>
      <c r="G1" s="18"/>
      <c r="H1" s="18"/>
    </row>
    <row r="2" spans="1:36">
      <c r="A2" s="18"/>
      <c r="B2" s="18"/>
      <c r="C2" s="18"/>
      <c r="D2" s="18"/>
      <c r="E2" s="18"/>
      <c r="F2" s="18"/>
      <c r="G2" s="18"/>
      <c r="H2" s="18"/>
      <c r="AH2" s="17"/>
      <c r="AI2" s="17"/>
      <c r="AJ2" s="17"/>
    </row>
    <row r="3" spans="1:36" ht="15" customHeight="1">
      <c r="A3" s="83" t="s">
        <v>43</v>
      </c>
      <c r="B3" s="83"/>
      <c r="C3" s="83"/>
      <c r="D3" s="83"/>
      <c r="E3" s="83"/>
      <c r="F3" s="83"/>
      <c r="G3" s="83"/>
      <c r="H3" s="83"/>
      <c r="I3" s="83"/>
      <c r="J3" s="83"/>
      <c r="K3" s="83"/>
      <c r="L3" s="83"/>
      <c r="M3" s="83"/>
      <c r="N3" s="17"/>
      <c r="AH3" s="17"/>
      <c r="AI3" s="17"/>
      <c r="AJ3" s="17"/>
    </row>
    <row r="4" spans="1:36" ht="15" customHeight="1">
      <c r="A4" s="91" t="s">
        <v>44</v>
      </c>
      <c r="B4" s="91"/>
      <c r="C4" s="91"/>
      <c r="D4" s="91"/>
      <c r="E4" s="91"/>
      <c r="F4" s="91"/>
      <c r="G4" s="91"/>
      <c r="H4" s="91"/>
      <c r="I4" s="91"/>
      <c r="J4" s="91"/>
      <c r="K4" s="91"/>
      <c r="L4" s="91"/>
      <c r="M4" s="91"/>
      <c r="N4" s="17"/>
      <c r="AH4" s="17"/>
      <c r="AI4" s="17"/>
      <c r="AJ4" s="17"/>
    </row>
    <row r="5" spans="1:36">
      <c r="A5" s="85" t="s">
        <v>45</v>
      </c>
      <c r="B5" s="87" t="s">
        <v>24</v>
      </c>
      <c r="C5" s="88"/>
      <c r="D5" s="88"/>
      <c r="E5" s="88"/>
      <c r="F5" s="88"/>
      <c r="G5" s="89"/>
      <c r="H5" s="87" t="s">
        <v>25</v>
      </c>
      <c r="I5" s="88"/>
      <c r="J5" s="88"/>
      <c r="K5" s="88"/>
      <c r="L5" s="88"/>
      <c r="M5" s="88"/>
      <c r="N5" s="17"/>
      <c r="AH5" s="17"/>
      <c r="AI5" s="17"/>
      <c r="AJ5" s="17"/>
    </row>
    <row r="6" spans="1:36" ht="45">
      <c r="A6" s="86"/>
      <c r="B6" s="24" t="s">
        <v>46</v>
      </c>
      <c r="C6" s="25" t="s">
        <v>47</v>
      </c>
      <c r="D6" s="25" t="s">
        <v>48</v>
      </c>
      <c r="E6" s="25" t="s">
        <v>49</v>
      </c>
      <c r="F6" s="25" t="s">
        <v>50</v>
      </c>
      <c r="G6" s="26" t="s">
        <v>51</v>
      </c>
      <c r="H6" s="25" t="s">
        <v>46</v>
      </c>
      <c r="I6" s="25" t="s">
        <v>47</v>
      </c>
      <c r="J6" s="25" t="s">
        <v>48</v>
      </c>
      <c r="K6" s="25" t="s">
        <v>49</v>
      </c>
      <c r="L6" s="25" t="s">
        <v>50</v>
      </c>
      <c r="M6" s="25" t="s">
        <v>51</v>
      </c>
      <c r="N6" s="17"/>
      <c r="P6" s="16"/>
      <c r="Q6" s="16"/>
      <c r="R6" s="16"/>
      <c r="S6" s="16"/>
      <c r="T6" s="16"/>
      <c r="U6" s="16"/>
      <c r="V6" s="16"/>
      <c r="W6" s="16"/>
      <c r="X6" s="16"/>
      <c r="Y6" s="16"/>
      <c r="Z6" s="16"/>
      <c r="AA6" s="16"/>
      <c r="AB6" s="16"/>
      <c r="AC6" s="16"/>
      <c r="AD6" s="16"/>
      <c r="AH6" s="17"/>
      <c r="AI6" s="17"/>
      <c r="AJ6" s="17"/>
    </row>
    <row r="7" spans="1:36">
      <c r="A7" s="27" t="s">
        <v>52</v>
      </c>
      <c r="B7" s="19"/>
      <c r="C7" s="17"/>
      <c r="D7" s="17"/>
      <c r="E7" s="17"/>
      <c r="F7" s="17"/>
      <c r="G7" s="28"/>
      <c r="H7" s="19"/>
      <c r="I7" s="19"/>
      <c r="J7" s="19"/>
      <c r="K7" s="19"/>
      <c r="L7" s="19"/>
      <c r="M7" s="19"/>
      <c r="N7" s="17"/>
      <c r="P7" s="16"/>
      <c r="Q7" s="16"/>
      <c r="R7" s="16"/>
      <c r="S7" s="16"/>
      <c r="T7" s="16"/>
      <c r="U7" s="16"/>
      <c r="V7" s="16"/>
      <c r="W7" s="16"/>
      <c r="X7" s="16"/>
      <c r="Y7" s="16"/>
      <c r="Z7" s="16"/>
      <c r="AA7" s="16"/>
      <c r="AB7" s="16"/>
      <c r="AC7" s="16"/>
      <c r="AD7" s="16"/>
      <c r="AH7" s="17"/>
      <c r="AI7" s="17"/>
      <c r="AJ7" s="17"/>
    </row>
    <row r="8" spans="1:36">
      <c r="A8" s="29" t="s">
        <v>27</v>
      </c>
      <c r="B8" s="30"/>
      <c r="C8" s="17"/>
      <c r="D8" s="17"/>
      <c r="E8" s="17"/>
      <c r="F8" s="17"/>
      <c r="G8" s="29"/>
      <c r="H8" s="19"/>
      <c r="I8" s="19"/>
      <c r="J8" s="19"/>
      <c r="K8" s="19"/>
      <c r="L8" s="19"/>
      <c r="M8" s="19"/>
      <c r="N8" s="17"/>
      <c r="P8" s="16"/>
      <c r="Q8" s="16"/>
      <c r="R8" s="16"/>
      <c r="S8" s="16"/>
      <c r="T8" s="16"/>
      <c r="U8" s="16"/>
      <c r="V8" s="16"/>
      <c r="W8" s="16"/>
      <c r="X8" s="16"/>
      <c r="Y8" s="16"/>
      <c r="Z8" s="16"/>
      <c r="AA8" s="16"/>
      <c r="AB8" s="16"/>
      <c r="AC8" s="16"/>
      <c r="AD8" s="16"/>
      <c r="AH8" s="17"/>
      <c r="AI8" s="17"/>
      <c r="AJ8" s="17"/>
    </row>
    <row r="9" spans="1:36">
      <c r="A9" s="31" t="s">
        <v>53</v>
      </c>
      <c r="B9" s="32" t="s">
        <v>54</v>
      </c>
      <c r="C9" s="32" t="s">
        <v>54</v>
      </c>
      <c r="D9" s="33" t="s">
        <v>28</v>
      </c>
      <c r="E9" s="33" t="s">
        <v>28</v>
      </c>
      <c r="F9" s="32" t="s">
        <v>54</v>
      </c>
      <c r="G9" s="34" t="s">
        <v>54</v>
      </c>
      <c r="H9" s="32" t="s">
        <v>55</v>
      </c>
      <c r="I9" s="35">
        <v>1.3</v>
      </c>
      <c r="J9" s="32" t="s">
        <v>28</v>
      </c>
      <c r="K9" s="32" t="s">
        <v>56</v>
      </c>
      <c r="L9" s="35">
        <v>0.2</v>
      </c>
      <c r="M9" s="32" t="s">
        <v>28</v>
      </c>
      <c r="N9" s="17"/>
      <c r="P9" s="16"/>
      <c r="Q9" s="16"/>
      <c r="R9" s="16"/>
      <c r="S9" s="16"/>
      <c r="T9" s="16"/>
      <c r="U9" s="16"/>
      <c r="V9" s="16"/>
      <c r="W9" s="16"/>
      <c r="X9" s="16"/>
      <c r="Y9" s="16"/>
      <c r="Z9" s="16"/>
      <c r="AA9" s="16"/>
      <c r="AB9" s="16"/>
      <c r="AC9" s="16"/>
      <c r="AD9" s="16"/>
      <c r="AH9" s="17"/>
      <c r="AI9" s="17"/>
      <c r="AJ9" s="17"/>
    </row>
    <row r="10" spans="1:36">
      <c r="A10" s="31" t="s">
        <v>57</v>
      </c>
      <c r="B10" s="32" t="s">
        <v>28</v>
      </c>
      <c r="C10" s="32" t="s">
        <v>54</v>
      </c>
      <c r="D10" s="33" t="s">
        <v>28</v>
      </c>
      <c r="E10" s="33" t="s">
        <v>28</v>
      </c>
      <c r="F10" s="33" t="s">
        <v>28</v>
      </c>
      <c r="G10" s="36" t="s">
        <v>28</v>
      </c>
      <c r="H10" s="35">
        <v>4.9000000000000004</v>
      </c>
      <c r="I10" s="35">
        <v>4.7</v>
      </c>
      <c r="J10" s="35">
        <v>3.7</v>
      </c>
      <c r="K10" s="32" t="s">
        <v>58</v>
      </c>
      <c r="L10" s="32" t="s">
        <v>28</v>
      </c>
      <c r="M10" s="35">
        <v>6.1</v>
      </c>
      <c r="N10" s="17"/>
      <c r="P10" s="16"/>
      <c r="Q10" s="16"/>
      <c r="R10" s="16"/>
      <c r="S10" s="16"/>
      <c r="T10" s="16"/>
      <c r="U10" s="16"/>
      <c r="V10" s="16"/>
      <c r="W10" s="16"/>
      <c r="X10" s="16"/>
      <c r="Y10" s="16"/>
      <c r="Z10" s="16"/>
      <c r="AA10" s="16"/>
      <c r="AB10" s="16"/>
      <c r="AC10" s="16"/>
      <c r="AD10" s="16"/>
      <c r="AH10" s="17"/>
      <c r="AI10" s="17"/>
      <c r="AJ10" s="17"/>
    </row>
    <row r="11" spans="1:36">
      <c r="A11" s="31" t="s">
        <v>59</v>
      </c>
      <c r="B11" s="32" t="s">
        <v>28</v>
      </c>
      <c r="C11" s="32" t="s">
        <v>28</v>
      </c>
      <c r="D11" s="32" t="s">
        <v>28</v>
      </c>
      <c r="E11" s="32" t="s">
        <v>60</v>
      </c>
      <c r="F11" s="33" t="s">
        <v>28</v>
      </c>
      <c r="G11" s="37">
        <v>1.5</v>
      </c>
      <c r="H11" s="35">
        <v>16.3</v>
      </c>
      <c r="I11" s="35">
        <v>10.5</v>
      </c>
      <c r="J11" s="35">
        <v>7.8</v>
      </c>
      <c r="K11" s="35">
        <v>7.9</v>
      </c>
      <c r="L11" s="38">
        <v>7.2</v>
      </c>
      <c r="M11" s="35">
        <v>12.4</v>
      </c>
      <c r="N11" s="17"/>
      <c r="P11" s="16"/>
      <c r="Q11" s="16"/>
      <c r="R11" s="16"/>
      <c r="S11" s="16"/>
      <c r="T11" s="16"/>
      <c r="U11" s="16"/>
      <c r="V11" s="16"/>
      <c r="W11" s="16"/>
      <c r="X11" s="16"/>
      <c r="Y11" s="16"/>
      <c r="Z11" s="16"/>
      <c r="AA11" s="16"/>
      <c r="AB11" s="16"/>
      <c r="AC11" s="16"/>
      <c r="AD11" s="16"/>
      <c r="AH11" s="17"/>
      <c r="AI11" s="17"/>
      <c r="AJ11" s="17"/>
    </row>
    <row r="12" spans="1:36">
      <c r="A12" s="31" t="s">
        <v>61</v>
      </c>
      <c r="B12" s="35">
        <v>4.3</v>
      </c>
      <c r="C12" s="39" t="s">
        <v>62</v>
      </c>
      <c r="D12" s="39" t="s">
        <v>63</v>
      </c>
      <c r="E12" s="39" t="s">
        <v>64</v>
      </c>
      <c r="F12" s="38">
        <v>2.8</v>
      </c>
      <c r="G12" s="37">
        <v>3.5</v>
      </c>
      <c r="H12" s="35">
        <v>27.8</v>
      </c>
      <c r="I12" s="35">
        <v>18.899999999999999</v>
      </c>
      <c r="J12" s="35">
        <v>16</v>
      </c>
      <c r="K12" s="35">
        <v>17.100000000000001</v>
      </c>
      <c r="L12" s="38">
        <v>13.5</v>
      </c>
      <c r="M12" s="35">
        <v>22.5</v>
      </c>
      <c r="N12" s="17"/>
      <c r="P12" s="16"/>
      <c r="Q12" s="16"/>
      <c r="R12" s="16"/>
      <c r="S12" s="16"/>
      <c r="T12" s="16"/>
      <c r="U12" s="16"/>
      <c r="V12" s="16"/>
      <c r="W12" s="16"/>
      <c r="X12" s="16"/>
      <c r="Y12" s="16"/>
      <c r="Z12" s="16"/>
      <c r="AA12" s="16"/>
      <c r="AB12" s="16"/>
      <c r="AC12" s="16"/>
      <c r="AD12" s="16"/>
      <c r="AH12" s="17"/>
      <c r="AI12" s="17"/>
      <c r="AJ12" s="17"/>
    </row>
    <row r="13" spans="1:36">
      <c r="A13" s="31" t="s">
        <v>65</v>
      </c>
      <c r="B13" s="35">
        <v>11.1</v>
      </c>
      <c r="C13" s="38">
        <v>6.4</v>
      </c>
      <c r="D13" s="38">
        <v>4.7</v>
      </c>
      <c r="E13" s="38">
        <v>5.6</v>
      </c>
      <c r="F13" s="38">
        <v>5.3</v>
      </c>
      <c r="G13" s="37">
        <v>5.2</v>
      </c>
      <c r="H13" s="35">
        <v>39.4</v>
      </c>
      <c r="I13" s="35">
        <v>29.8</v>
      </c>
      <c r="J13" s="35">
        <v>26.4</v>
      </c>
      <c r="K13" s="35">
        <v>27.3</v>
      </c>
      <c r="L13" s="38">
        <v>27.4</v>
      </c>
      <c r="M13" s="35">
        <v>30.1</v>
      </c>
      <c r="N13" s="17"/>
      <c r="P13" s="16"/>
      <c r="Q13" s="16"/>
      <c r="R13" s="16"/>
      <c r="S13" s="16"/>
      <c r="T13" s="16"/>
      <c r="U13" s="16"/>
      <c r="V13" s="16"/>
      <c r="W13" s="16"/>
      <c r="X13" s="16"/>
      <c r="Y13" s="16"/>
      <c r="Z13" s="16"/>
      <c r="AA13" s="16"/>
      <c r="AB13" s="16"/>
      <c r="AC13" s="16"/>
      <c r="AD13" s="16"/>
    </row>
    <row r="14" spans="1:36">
      <c r="A14" s="31" t="s">
        <v>66</v>
      </c>
      <c r="B14" s="35">
        <v>20.9</v>
      </c>
      <c r="C14" s="38">
        <v>11.5</v>
      </c>
      <c r="D14" s="38">
        <v>7.6</v>
      </c>
      <c r="E14" s="38">
        <v>8.6</v>
      </c>
      <c r="F14" s="38">
        <v>10</v>
      </c>
      <c r="G14" s="37">
        <v>9.6999999999999993</v>
      </c>
      <c r="H14" s="35">
        <v>49.7</v>
      </c>
      <c r="I14" s="35">
        <v>40.6</v>
      </c>
      <c r="J14" s="35">
        <v>37.5</v>
      </c>
      <c r="K14" s="35">
        <v>38.700000000000003</v>
      </c>
      <c r="L14" s="38">
        <v>37.4</v>
      </c>
      <c r="M14" s="35">
        <v>43.1</v>
      </c>
      <c r="N14" s="17"/>
      <c r="P14" s="16"/>
      <c r="Q14" s="19" t="s">
        <v>89</v>
      </c>
      <c r="R14" s="19"/>
      <c r="S14" s="19"/>
      <c r="T14" s="19"/>
      <c r="U14" s="19"/>
      <c r="V14" s="19"/>
      <c r="W14" s="19"/>
      <c r="X14" s="19"/>
      <c r="Y14" s="19"/>
      <c r="Z14" s="19"/>
      <c r="AA14" s="19"/>
      <c r="AB14" s="16"/>
      <c r="AC14" s="16"/>
      <c r="AD14" s="16"/>
    </row>
    <row r="15" spans="1:36" ht="15" customHeight="1">
      <c r="A15" s="31" t="s">
        <v>67</v>
      </c>
      <c r="B15" s="35">
        <v>31.3</v>
      </c>
      <c r="C15" s="38">
        <v>20.399999999999999</v>
      </c>
      <c r="D15" s="38">
        <v>15.1</v>
      </c>
      <c r="E15" s="38">
        <v>13.9</v>
      </c>
      <c r="F15" s="38">
        <v>16.5</v>
      </c>
      <c r="G15" s="37">
        <v>17.7</v>
      </c>
      <c r="H15" s="35">
        <v>57.5</v>
      </c>
      <c r="I15" s="40">
        <v>51.1</v>
      </c>
      <c r="J15" s="40">
        <v>49.8</v>
      </c>
      <c r="K15" s="40">
        <v>49.7</v>
      </c>
      <c r="L15" s="40">
        <v>46.1</v>
      </c>
      <c r="M15" s="40">
        <v>53.7</v>
      </c>
      <c r="N15" s="17"/>
      <c r="P15" s="16"/>
      <c r="Q15" s="92" t="s">
        <v>90</v>
      </c>
      <c r="R15" s="92"/>
      <c r="S15" s="92"/>
      <c r="T15" s="92"/>
      <c r="U15" s="92"/>
      <c r="V15" s="92"/>
      <c r="W15" s="92"/>
      <c r="X15" s="92"/>
      <c r="Y15" s="92"/>
      <c r="Z15" s="92"/>
      <c r="AA15" s="92"/>
      <c r="AB15" s="16"/>
      <c r="AC15" s="16"/>
      <c r="AD15" s="16"/>
    </row>
    <row r="16" spans="1:36" ht="15" customHeight="1">
      <c r="A16" s="31" t="s">
        <v>68</v>
      </c>
      <c r="B16" s="35">
        <v>43.6</v>
      </c>
      <c r="C16" s="38">
        <v>30.5</v>
      </c>
      <c r="D16" s="38">
        <v>21.3</v>
      </c>
      <c r="E16" s="38">
        <v>22</v>
      </c>
      <c r="F16" s="38">
        <v>24.9</v>
      </c>
      <c r="G16" s="37">
        <v>27.4</v>
      </c>
      <c r="H16" s="35">
        <v>63.2</v>
      </c>
      <c r="I16" s="40">
        <v>59.8</v>
      </c>
      <c r="J16" s="40">
        <v>59.3</v>
      </c>
      <c r="K16" s="40">
        <v>56.9</v>
      </c>
      <c r="L16" s="40">
        <v>58.9</v>
      </c>
      <c r="M16" s="40">
        <v>65.599999999999994</v>
      </c>
      <c r="N16" s="17"/>
      <c r="P16" s="16"/>
      <c r="Q16" s="90" t="s">
        <v>91</v>
      </c>
      <c r="R16" s="90"/>
      <c r="S16" s="90"/>
      <c r="T16" s="90"/>
      <c r="U16" s="90"/>
      <c r="V16" s="90"/>
      <c r="W16" s="90"/>
      <c r="X16" s="90"/>
      <c r="Y16" s="90"/>
      <c r="Z16" s="90"/>
      <c r="AA16" s="90"/>
      <c r="AB16" s="16"/>
      <c r="AC16" s="16"/>
      <c r="AD16" s="16"/>
    </row>
    <row r="17" spans="1:30">
      <c r="A17" s="31" t="s">
        <v>69</v>
      </c>
      <c r="B17" s="35">
        <v>55.7</v>
      </c>
      <c r="C17" s="38">
        <v>40.9</v>
      </c>
      <c r="D17" s="38">
        <v>33.6</v>
      </c>
      <c r="E17" s="38">
        <v>33.200000000000003</v>
      </c>
      <c r="F17" s="38">
        <v>33.4</v>
      </c>
      <c r="G17" s="37">
        <v>40.1</v>
      </c>
      <c r="H17" s="35">
        <v>72.599999999999994</v>
      </c>
      <c r="I17" s="40">
        <v>68.7</v>
      </c>
      <c r="J17" s="40">
        <v>65.599999999999994</v>
      </c>
      <c r="K17" s="40">
        <v>63.7</v>
      </c>
      <c r="L17" s="40">
        <v>72.400000000000006</v>
      </c>
      <c r="M17" s="40">
        <v>74</v>
      </c>
      <c r="N17" s="17"/>
      <c r="P17" s="16"/>
      <c r="Q17" s="61" t="s">
        <v>92</v>
      </c>
      <c r="R17" s="61"/>
      <c r="S17" s="61"/>
      <c r="T17" s="61"/>
      <c r="U17" s="61"/>
      <c r="V17" s="61"/>
      <c r="W17" s="61"/>
      <c r="X17" s="61"/>
      <c r="Y17" s="61"/>
      <c r="Z17" s="61"/>
      <c r="AA17" s="61"/>
      <c r="AB17" s="16"/>
      <c r="AC17" s="16"/>
      <c r="AD17" s="16"/>
    </row>
    <row r="18" spans="1:30" ht="15" customHeight="1">
      <c r="A18" s="31" t="s">
        <v>70</v>
      </c>
      <c r="B18" s="35">
        <v>65</v>
      </c>
      <c r="C18" s="38">
        <v>50.6</v>
      </c>
      <c r="D18" s="38">
        <v>43.7</v>
      </c>
      <c r="E18" s="38">
        <v>44.5</v>
      </c>
      <c r="F18" s="38">
        <v>42.6</v>
      </c>
      <c r="G18" s="37">
        <v>50.1</v>
      </c>
      <c r="H18" s="35">
        <v>76.3</v>
      </c>
      <c r="I18" s="40">
        <v>73.599999999999994</v>
      </c>
      <c r="J18" s="40">
        <v>75</v>
      </c>
      <c r="K18" s="40">
        <v>70.3</v>
      </c>
      <c r="L18" s="40">
        <v>79.400000000000006</v>
      </c>
      <c r="M18" s="40">
        <v>81.2</v>
      </c>
      <c r="N18" s="17"/>
      <c r="P18" s="16"/>
      <c r="Q18" s="90" t="s">
        <v>29</v>
      </c>
      <c r="R18" s="90"/>
      <c r="S18" s="90"/>
      <c r="T18" s="90"/>
      <c r="U18" s="90"/>
      <c r="V18" s="90"/>
      <c r="W18" s="90"/>
      <c r="X18" s="90"/>
      <c r="Y18" s="90"/>
      <c r="Z18" s="90"/>
      <c r="AA18" s="90"/>
      <c r="AB18" s="16"/>
      <c r="AC18" s="16"/>
      <c r="AD18" s="16"/>
    </row>
    <row r="19" spans="1:30" ht="15" customHeight="1">
      <c r="A19" s="31" t="s">
        <v>71</v>
      </c>
      <c r="B19" s="35">
        <v>73.5</v>
      </c>
      <c r="C19" s="38">
        <v>59.3</v>
      </c>
      <c r="D19" s="38">
        <v>58</v>
      </c>
      <c r="E19" s="38">
        <v>55.7</v>
      </c>
      <c r="F19" s="38">
        <v>55.5</v>
      </c>
      <c r="G19" s="37">
        <v>65.7</v>
      </c>
      <c r="H19" s="35">
        <v>80</v>
      </c>
      <c r="I19" s="40">
        <v>79.400000000000006</v>
      </c>
      <c r="J19" s="40">
        <v>80</v>
      </c>
      <c r="K19" s="40">
        <v>75.3</v>
      </c>
      <c r="L19" s="40">
        <v>84.6</v>
      </c>
      <c r="M19" s="40">
        <v>87.3</v>
      </c>
      <c r="N19" s="17"/>
      <c r="P19" s="16"/>
      <c r="Q19" s="90" t="s">
        <v>93</v>
      </c>
      <c r="R19" s="90"/>
      <c r="S19" s="90"/>
      <c r="T19" s="90"/>
      <c r="U19" s="90"/>
      <c r="V19" s="90"/>
      <c r="W19" s="90"/>
      <c r="X19" s="90"/>
      <c r="Y19" s="90"/>
      <c r="Z19" s="90"/>
      <c r="AA19" s="90"/>
      <c r="AB19" s="16"/>
      <c r="AC19" s="16"/>
      <c r="AD19" s="16"/>
    </row>
    <row r="20" spans="1:30">
      <c r="A20" s="31" t="s">
        <v>72</v>
      </c>
      <c r="B20" s="35">
        <v>79.400000000000006</v>
      </c>
      <c r="C20" s="38">
        <v>70</v>
      </c>
      <c r="D20" s="38">
        <v>66.2</v>
      </c>
      <c r="E20" s="38">
        <v>64.599999999999994</v>
      </c>
      <c r="F20" s="38">
        <v>64.400000000000006</v>
      </c>
      <c r="G20" s="37">
        <v>71.599999999999994</v>
      </c>
      <c r="H20" s="35">
        <v>82.8</v>
      </c>
      <c r="I20" s="35">
        <v>83.7</v>
      </c>
      <c r="J20" s="35">
        <v>82.8</v>
      </c>
      <c r="K20" s="35">
        <v>81.900000000000006</v>
      </c>
      <c r="L20" s="38">
        <v>88.4</v>
      </c>
      <c r="M20" s="35">
        <v>90.5</v>
      </c>
      <c r="N20" s="17"/>
      <c r="P20" s="16"/>
      <c r="Q20" s="19" t="s">
        <v>94</v>
      </c>
      <c r="R20" s="19"/>
      <c r="S20" s="19"/>
      <c r="T20" s="19"/>
      <c r="U20" s="19"/>
      <c r="V20" s="19"/>
      <c r="W20" s="19"/>
      <c r="X20" s="19"/>
      <c r="Y20" s="19"/>
      <c r="Z20" s="19"/>
      <c r="AA20" s="19"/>
      <c r="AB20" s="16"/>
      <c r="AC20" s="16"/>
      <c r="AD20" s="16"/>
    </row>
    <row r="21" spans="1:30">
      <c r="A21" s="31" t="s">
        <v>73</v>
      </c>
      <c r="B21" s="35">
        <v>83.8</v>
      </c>
      <c r="C21" s="38">
        <v>76.099999999999994</v>
      </c>
      <c r="D21" s="38">
        <v>75.599999999999994</v>
      </c>
      <c r="E21" s="38">
        <v>74</v>
      </c>
      <c r="F21" s="38">
        <v>73.400000000000006</v>
      </c>
      <c r="G21" s="37">
        <v>80</v>
      </c>
      <c r="H21" s="35">
        <v>84.9</v>
      </c>
      <c r="I21" s="40">
        <v>89</v>
      </c>
      <c r="J21" s="40">
        <v>87.2</v>
      </c>
      <c r="K21" s="40">
        <v>85.9</v>
      </c>
      <c r="L21" s="40">
        <v>91.1</v>
      </c>
      <c r="M21" s="40">
        <v>93.4</v>
      </c>
      <c r="N21" s="17"/>
      <c r="P21" s="16"/>
      <c r="Q21" s="62" t="s">
        <v>30</v>
      </c>
      <c r="R21" s="19"/>
      <c r="S21" s="19"/>
      <c r="T21" s="19"/>
      <c r="U21" s="19"/>
      <c r="V21" s="19"/>
      <c r="W21" s="19"/>
      <c r="X21" s="19"/>
      <c r="Y21" s="19"/>
      <c r="Z21" s="19"/>
      <c r="AA21" s="19"/>
      <c r="AB21" s="16"/>
      <c r="AC21" s="16"/>
      <c r="AD21" s="16"/>
    </row>
    <row r="22" spans="1:30">
      <c r="A22" s="31" t="s">
        <v>74</v>
      </c>
      <c r="B22" s="35">
        <v>86.5</v>
      </c>
      <c r="C22" s="38">
        <v>81.7</v>
      </c>
      <c r="D22" s="38">
        <v>84.6</v>
      </c>
      <c r="E22" s="38">
        <v>78.8</v>
      </c>
      <c r="F22" s="38">
        <v>81.2</v>
      </c>
      <c r="G22" s="37">
        <v>83.5</v>
      </c>
      <c r="H22" s="35">
        <v>88.6</v>
      </c>
      <c r="I22" s="40">
        <v>91.3</v>
      </c>
      <c r="J22" s="40">
        <v>90.6</v>
      </c>
      <c r="K22" s="40">
        <v>89.5</v>
      </c>
      <c r="L22" s="40">
        <v>93.7</v>
      </c>
      <c r="M22" s="40">
        <v>96.4</v>
      </c>
      <c r="N22" s="17"/>
      <c r="P22" s="16"/>
      <c r="Q22" s="62" t="s">
        <v>95</v>
      </c>
      <c r="R22" s="19"/>
      <c r="S22" s="19"/>
      <c r="T22" s="19"/>
      <c r="U22" s="19"/>
      <c r="V22" s="19"/>
      <c r="W22" s="19"/>
      <c r="X22" s="19"/>
      <c r="Y22" s="19"/>
      <c r="Z22" s="19"/>
      <c r="AA22" s="19"/>
      <c r="AB22" s="16"/>
      <c r="AC22" s="16"/>
      <c r="AD22" s="16"/>
    </row>
    <row r="23" spans="1:30">
      <c r="A23" s="31" t="s">
        <v>75</v>
      </c>
      <c r="B23" s="35">
        <v>89.7</v>
      </c>
      <c r="C23" s="38">
        <v>85.5</v>
      </c>
      <c r="D23" s="38">
        <v>88.1</v>
      </c>
      <c r="E23" s="38">
        <v>85.6</v>
      </c>
      <c r="F23" s="38">
        <v>85.1</v>
      </c>
      <c r="G23" s="37">
        <v>87.3</v>
      </c>
      <c r="H23" s="35">
        <v>90</v>
      </c>
      <c r="I23" s="40">
        <v>94.1</v>
      </c>
      <c r="J23" s="40">
        <v>93</v>
      </c>
      <c r="K23" s="40">
        <v>91.4</v>
      </c>
      <c r="L23" s="40">
        <v>95.6</v>
      </c>
      <c r="M23" s="40">
        <v>97</v>
      </c>
      <c r="N23" s="17"/>
      <c r="P23" s="16"/>
      <c r="Q23" s="19" t="s">
        <v>96</v>
      </c>
      <c r="R23" s="19"/>
      <c r="S23" s="19"/>
      <c r="T23" s="19"/>
      <c r="U23" s="19"/>
      <c r="V23" s="19"/>
      <c r="W23" s="19"/>
      <c r="X23" s="19"/>
      <c r="Y23" s="19"/>
      <c r="Z23" s="19"/>
      <c r="AA23" s="19"/>
      <c r="AB23" s="16"/>
      <c r="AC23" s="16"/>
      <c r="AD23" s="16"/>
    </row>
    <row r="24" spans="1:30">
      <c r="A24" s="31" t="s">
        <v>76</v>
      </c>
      <c r="B24" s="35">
        <v>93.2</v>
      </c>
      <c r="C24" s="38">
        <v>89.6</v>
      </c>
      <c r="D24" s="38">
        <v>89.7</v>
      </c>
      <c r="E24" s="38">
        <v>88</v>
      </c>
      <c r="F24" s="38">
        <v>88.2</v>
      </c>
      <c r="G24" s="37">
        <v>90.6</v>
      </c>
      <c r="H24" s="35">
        <v>92.3</v>
      </c>
      <c r="I24" s="40">
        <v>95.2</v>
      </c>
      <c r="J24" s="40">
        <v>95.5</v>
      </c>
      <c r="K24" s="40">
        <v>92.9</v>
      </c>
      <c r="L24" s="40">
        <v>96.7</v>
      </c>
      <c r="M24" s="40">
        <v>98.4</v>
      </c>
      <c r="N24" s="17"/>
      <c r="P24" s="16"/>
      <c r="Q24" s="19"/>
      <c r="R24" s="19"/>
      <c r="S24" s="19"/>
      <c r="T24" s="19"/>
      <c r="U24" s="19"/>
      <c r="V24" s="19"/>
      <c r="W24" s="19"/>
      <c r="X24" s="19"/>
      <c r="Y24" s="19"/>
      <c r="Z24" s="19"/>
      <c r="AA24" s="19"/>
      <c r="AB24" s="16"/>
      <c r="AC24" s="16"/>
      <c r="AD24" s="16"/>
    </row>
    <row r="25" spans="1:30">
      <c r="A25" s="31" t="s">
        <v>77</v>
      </c>
      <c r="B25" s="35">
        <v>94.7</v>
      </c>
      <c r="C25" s="38">
        <v>92</v>
      </c>
      <c r="D25" s="38">
        <v>92.8</v>
      </c>
      <c r="E25" s="38">
        <v>91.3</v>
      </c>
      <c r="F25" s="38">
        <v>90.7</v>
      </c>
      <c r="G25" s="37">
        <v>93.1</v>
      </c>
      <c r="H25" s="35">
        <v>93.3</v>
      </c>
      <c r="I25" s="40">
        <v>95.8</v>
      </c>
      <c r="J25" s="40">
        <v>96.7</v>
      </c>
      <c r="K25" s="40">
        <v>96.5</v>
      </c>
      <c r="L25" s="40">
        <v>97.6</v>
      </c>
      <c r="M25" s="40">
        <v>98.6</v>
      </c>
      <c r="N25" s="17"/>
      <c r="P25" s="16"/>
      <c r="Q25" s="16"/>
      <c r="R25" s="16"/>
      <c r="S25" s="16"/>
      <c r="T25" s="16"/>
      <c r="U25" s="16"/>
      <c r="V25" s="16"/>
      <c r="W25" s="16"/>
      <c r="X25" s="16"/>
      <c r="Y25" s="16"/>
      <c r="Z25" s="16"/>
      <c r="AA25" s="16"/>
      <c r="AB25" s="16"/>
      <c r="AC25" s="16"/>
      <c r="AD25" s="16"/>
    </row>
    <row r="26" spans="1:30">
      <c r="A26" s="31" t="s">
        <v>78</v>
      </c>
      <c r="B26" s="35">
        <v>95.1</v>
      </c>
      <c r="C26" s="38">
        <v>93.3</v>
      </c>
      <c r="D26" s="38">
        <v>94.6</v>
      </c>
      <c r="E26" s="38">
        <v>93.5</v>
      </c>
      <c r="F26" s="38">
        <v>93</v>
      </c>
      <c r="G26" s="37">
        <v>96.4</v>
      </c>
      <c r="H26" s="35">
        <v>95.7</v>
      </c>
      <c r="I26" s="40">
        <v>96.4</v>
      </c>
      <c r="J26" s="40">
        <v>97.5</v>
      </c>
      <c r="K26" s="40">
        <v>97.2</v>
      </c>
      <c r="L26" s="40">
        <v>98</v>
      </c>
      <c r="M26" s="40">
        <v>98.6</v>
      </c>
      <c r="N26" s="17"/>
      <c r="P26" s="16"/>
      <c r="Q26" s="16"/>
      <c r="R26" s="16"/>
      <c r="S26" s="16"/>
      <c r="T26" s="16"/>
      <c r="U26" s="16"/>
      <c r="V26" s="16"/>
      <c r="W26" s="16"/>
      <c r="X26" s="16"/>
      <c r="Y26" s="16"/>
      <c r="Z26" s="16"/>
      <c r="AA26" s="16"/>
      <c r="AB26" s="16"/>
      <c r="AC26" s="16"/>
      <c r="AD26" s="16"/>
    </row>
    <row r="27" spans="1:30">
      <c r="A27" s="31" t="s">
        <v>79</v>
      </c>
      <c r="B27" s="35">
        <v>96.1</v>
      </c>
      <c r="C27" s="38">
        <v>95.1</v>
      </c>
      <c r="D27" s="38">
        <v>95.4</v>
      </c>
      <c r="E27" s="38">
        <v>94.2</v>
      </c>
      <c r="F27" s="38">
        <v>94.8</v>
      </c>
      <c r="G27" s="37">
        <v>97.5</v>
      </c>
      <c r="H27" s="35">
        <v>97</v>
      </c>
      <c r="I27" s="35">
        <v>97.2</v>
      </c>
      <c r="J27" s="35">
        <v>97.8</v>
      </c>
      <c r="K27" s="35">
        <v>98.2</v>
      </c>
      <c r="L27" s="38">
        <v>99</v>
      </c>
      <c r="M27" s="35">
        <v>99.4</v>
      </c>
      <c r="N27" s="17"/>
      <c r="P27" s="16"/>
      <c r="Q27" s="16"/>
      <c r="R27" s="16"/>
      <c r="S27" s="16"/>
      <c r="T27" s="16"/>
      <c r="U27" s="16"/>
      <c r="V27" s="16"/>
      <c r="W27" s="16"/>
      <c r="X27" s="16"/>
      <c r="Y27" s="16"/>
      <c r="Z27" s="16"/>
      <c r="AA27" s="16"/>
      <c r="AB27" s="16"/>
      <c r="AC27" s="16"/>
      <c r="AD27" s="16"/>
    </row>
    <row r="28" spans="1:30">
      <c r="A28" s="31" t="s">
        <v>80</v>
      </c>
      <c r="B28" s="35">
        <v>96.8</v>
      </c>
      <c r="C28" s="38">
        <v>96.4</v>
      </c>
      <c r="D28" s="38">
        <v>96.4</v>
      </c>
      <c r="E28" s="38">
        <v>95.8</v>
      </c>
      <c r="F28" s="38">
        <v>97.2</v>
      </c>
      <c r="G28" s="37">
        <v>98.5</v>
      </c>
      <c r="H28" s="35">
        <v>97.2</v>
      </c>
      <c r="I28" s="40">
        <v>97.5</v>
      </c>
      <c r="J28" s="40">
        <v>98.2</v>
      </c>
      <c r="K28" s="40">
        <v>98.9</v>
      </c>
      <c r="L28" s="40">
        <v>99</v>
      </c>
      <c r="M28" s="40">
        <v>99.6</v>
      </c>
      <c r="N28" s="17"/>
      <c r="P28" s="16"/>
      <c r="Q28" s="16"/>
      <c r="R28" s="16"/>
      <c r="S28" s="16"/>
      <c r="T28" s="16"/>
      <c r="U28" s="16"/>
      <c r="V28" s="16"/>
      <c r="W28" s="16"/>
      <c r="X28" s="16"/>
      <c r="Y28" s="16"/>
      <c r="Z28" s="16"/>
      <c r="AA28" s="16"/>
      <c r="AB28" s="16"/>
      <c r="AC28" s="16"/>
      <c r="AD28" s="16"/>
    </row>
    <row r="29" spans="1:30">
      <c r="A29" s="31" t="s">
        <v>81</v>
      </c>
      <c r="B29" s="35">
        <v>97.5</v>
      </c>
      <c r="C29" s="38">
        <v>96.9</v>
      </c>
      <c r="D29" s="38">
        <v>98.1</v>
      </c>
      <c r="E29" s="38">
        <v>98.1</v>
      </c>
      <c r="F29" s="38">
        <v>97.8</v>
      </c>
      <c r="G29" s="37">
        <v>99.4</v>
      </c>
      <c r="H29" s="35">
        <v>97.7</v>
      </c>
      <c r="I29" s="40">
        <v>98.4</v>
      </c>
      <c r="J29" s="40">
        <v>98.3</v>
      </c>
      <c r="K29" s="40">
        <v>99.4</v>
      </c>
      <c r="L29" s="40">
        <v>99.3</v>
      </c>
      <c r="M29" s="40">
        <v>100</v>
      </c>
      <c r="N29" s="17"/>
      <c r="P29" s="16"/>
      <c r="Q29" s="16"/>
      <c r="R29" s="16"/>
      <c r="S29" s="16"/>
      <c r="T29" s="16"/>
      <c r="U29" s="16"/>
      <c r="V29" s="16"/>
      <c r="W29" s="16"/>
      <c r="X29" s="16"/>
      <c r="Y29" s="16"/>
      <c r="Z29" s="16"/>
      <c r="AA29" s="16"/>
      <c r="AB29" s="16"/>
      <c r="AC29" s="16"/>
      <c r="AD29" s="16"/>
    </row>
    <row r="30" spans="1:30">
      <c r="A30" s="31" t="s">
        <v>82</v>
      </c>
      <c r="B30" s="35">
        <v>98.1</v>
      </c>
      <c r="C30" s="35">
        <v>98.2</v>
      </c>
      <c r="D30" s="35">
        <v>98.8</v>
      </c>
      <c r="E30" s="35">
        <v>99</v>
      </c>
      <c r="F30" s="35">
        <v>98.5</v>
      </c>
      <c r="G30" s="37">
        <v>99.4</v>
      </c>
      <c r="H30" s="35">
        <v>98.9</v>
      </c>
      <c r="I30" s="40">
        <v>99.1</v>
      </c>
      <c r="J30" s="40">
        <v>98.7</v>
      </c>
      <c r="K30" s="40">
        <v>99.7</v>
      </c>
      <c r="L30" s="40">
        <v>99.9</v>
      </c>
      <c r="M30" s="40">
        <v>100</v>
      </c>
      <c r="N30" s="17"/>
      <c r="P30" s="16"/>
      <c r="Q30" s="16"/>
      <c r="R30" s="16"/>
      <c r="S30" s="16"/>
      <c r="T30" s="16"/>
      <c r="U30" s="16"/>
      <c r="V30" s="16"/>
      <c r="W30" s="16"/>
      <c r="X30" s="16"/>
      <c r="Y30" s="16"/>
      <c r="Z30" s="16"/>
      <c r="AA30" s="16"/>
      <c r="AB30" s="16"/>
      <c r="AC30" s="16"/>
      <c r="AD30" s="16"/>
    </row>
    <row r="31" spans="1:30">
      <c r="A31" s="31" t="s">
        <v>83</v>
      </c>
      <c r="B31" s="35">
        <v>99.5</v>
      </c>
      <c r="C31" s="35">
        <v>98.8</v>
      </c>
      <c r="D31" s="35">
        <v>98.8</v>
      </c>
      <c r="E31" s="35">
        <v>99.1</v>
      </c>
      <c r="F31" s="35">
        <v>99</v>
      </c>
      <c r="G31" s="37">
        <v>100</v>
      </c>
      <c r="H31" s="35">
        <v>99.6</v>
      </c>
      <c r="I31" s="40">
        <v>99.5</v>
      </c>
      <c r="J31" s="40">
        <v>99.4</v>
      </c>
      <c r="K31" s="40">
        <v>99.8</v>
      </c>
      <c r="L31" s="40">
        <v>99.9</v>
      </c>
      <c r="M31" s="40">
        <v>100</v>
      </c>
      <c r="N31" s="17"/>
      <c r="P31" s="16"/>
      <c r="Q31" s="16"/>
      <c r="R31" s="16"/>
      <c r="S31" s="16"/>
      <c r="T31" s="16"/>
      <c r="U31" s="16"/>
      <c r="V31" s="16"/>
      <c r="W31" s="16"/>
      <c r="X31" s="16"/>
      <c r="Y31" s="16"/>
      <c r="Z31" s="16"/>
      <c r="AA31" s="16"/>
      <c r="AB31" s="16"/>
      <c r="AC31" s="16"/>
      <c r="AD31" s="16"/>
    </row>
    <row r="32" spans="1:30">
      <c r="A32" s="31" t="s">
        <v>84</v>
      </c>
      <c r="B32" s="35">
        <v>99.5</v>
      </c>
      <c r="C32" s="35">
        <v>99.4</v>
      </c>
      <c r="D32" s="35">
        <v>99.3</v>
      </c>
      <c r="E32" s="35">
        <v>99.8</v>
      </c>
      <c r="F32" s="35">
        <v>99</v>
      </c>
      <c r="G32" s="37">
        <v>100</v>
      </c>
      <c r="H32" s="35">
        <v>99.6</v>
      </c>
      <c r="I32" s="40">
        <v>99.7</v>
      </c>
      <c r="J32" s="40">
        <v>99.8</v>
      </c>
      <c r="K32" s="40">
        <v>99.9</v>
      </c>
      <c r="L32" s="40">
        <v>99.9</v>
      </c>
      <c r="M32" s="40">
        <v>100</v>
      </c>
      <c r="N32" s="17"/>
      <c r="P32" s="16"/>
      <c r="Q32" s="16"/>
      <c r="R32" s="16"/>
      <c r="S32" s="16"/>
      <c r="T32" s="16"/>
      <c r="U32" s="16"/>
      <c r="V32" s="16"/>
      <c r="W32" s="16"/>
      <c r="X32" s="16"/>
      <c r="Y32" s="16"/>
      <c r="Z32" s="16"/>
      <c r="AA32" s="16"/>
      <c r="AB32" s="16"/>
      <c r="AC32" s="16"/>
      <c r="AD32" s="16"/>
    </row>
    <row r="33" spans="1:31">
      <c r="A33" s="31" t="s">
        <v>85</v>
      </c>
      <c r="B33" s="35">
        <v>99.7</v>
      </c>
      <c r="C33" s="35">
        <v>99.7</v>
      </c>
      <c r="D33" s="35">
        <v>99.5</v>
      </c>
      <c r="E33" s="35">
        <v>99.8</v>
      </c>
      <c r="F33" s="35">
        <v>99.1</v>
      </c>
      <c r="G33" s="37">
        <v>100</v>
      </c>
      <c r="H33" s="35">
        <v>99.6</v>
      </c>
      <c r="I33" s="35">
        <v>99.9</v>
      </c>
      <c r="J33" s="35">
        <v>99.8</v>
      </c>
      <c r="K33" s="35">
        <v>100</v>
      </c>
      <c r="L33" s="35">
        <v>100</v>
      </c>
      <c r="M33" s="35">
        <v>100</v>
      </c>
      <c r="N33" s="17"/>
      <c r="P33" s="16"/>
      <c r="Q33" s="16"/>
      <c r="R33" s="16"/>
      <c r="S33" s="16"/>
      <c r="T33" s="16"/>
      <c r="U33" s="16"/>
      <c r="V33" s="16"/>
      <c r="W33" s="16"/>
      <c r="X33" s="16"/>
      <c r="Y33" s="16"/>
      <c r="Z33" s="16"/>
      <c r="AA33" s="16"/>
      <c r="AB33" s="16"/>
      <c r="AC33" s="16"/>
      <c r="AD33" s="16"/>
    </row>
    <row r="34" spans="1:31">
      <c r="A34" s="31" t="s">
        <v>86</v>
      </c>
      <c r="B34" s="35">
        <v>99.7</v>
      </c>
      <c r="C34" s="35">
        <v>99.7</v>
      </c>
      <c r="D34" s="35">
        <v>99.5</v>
      </c>
      <c r="E34" s="35">
        <v>99.9</v>
      </c>
      <c r="F34" s="35">
        <v>99.5</v>
      </c>
      <c r="G34" s="37">
        <v>100</v>
      </c>
      <c r="H34" s="35">
        <v>99.6</v>
      </c>
      <c r="I34" s="35">
        <v>100</v>
      </c>
      <c r="J34" s="35">
        <v>99.8</v>
      </c>
      <c r="K34" s="35">
        <v>100</v>
      </c>
      <c r="L34" s="35">
        <v>100</v>
      </c>
      <c r="M34" s="35">
        <v>100</v>
      </c>
      <c r="N34" s="17"/>
      <c r="P34" s="16"/>
      <c r="Q34" s="16"/>
      <c r="R34" s="16"/>
      <c r="S34" s="16"/>
      <c r="T34" s="16"/>
      <c r="U34" s="16"/>
      <c r="V34" s="16"/>
      <c r="W34" s="16"/>
      <c r="X34" s="16"/>
      <c r="Y34" s="16"/>
      <c r="Z34" s="16"/>
      <c r="AA34" s="16"/>
      <c r="AB34" s="16"/>
      <c r="AC34" s="16"/>
      <c r="AD34" s="16"/>
    </row>
    <row r="35" spans="1:31">
      <c r="A35" s="31" t="s">
        <v>87</v>
      </c>
      <c r="B35" s="35">
        <v>99.7</v>
      </c>
      <c r="C35" s="35">
        <v>99.7</v>
      </c>
      <c r="D35" s="35">
        <v>99.5</v>
      </c>
      <c r="E35" s="35">
        <v>100</v>
      </c>
      <c r="F35" s="35">
        <v>99.5</v>
      </c>
      <c r="G35" s="37">
        <v>100</v>
      </c>
      <c r="H35" s="35">
        <v>99.6</v>
      </c>
      <c r="I35" s="35">
        <v>100</v>
      </c>
      <c r="J35" s="35">
        <v>99.9</v>
      </c>
      <c r="K35" s="35">
        <v>100</v>
      </c>
      <c r="L35" s="35">
        <v>100</v>
      </c>
      <c r="M35" s="35">
        <v>100</v>
      </c>
      <c r="N35" s="17"/>
      <c r="P35" s="16"/>
      <c r="Q35" s="16"/>
      <c r="R35" s="16"/>
      <c r="S35" s="16"/>
      <c r="T35" s="16"/>
      <c r="U35" s="16"/>
      <c r="V35" s="16"/>
      <c r="W35" s="16"/>
      <c r="X35" s="16"/>
      <c r="Y35" s="16"/>
      <c r="Z35" s="16"/>
      <c r="AA35" s="16"/>
      <c r="AB35" s="16"/>
      <c r="AC35" s="16"/>
      <c r="AD35" s="16"/>
    </row>
    <row r="36" spans="1:31">
      <c r="A36" s="41" t="s">
        <v>88</v>
      </c>
      <c r="B36" s="42">
        <v>99.8</v>
      </c>
      <c r="C36" s="42">
        <v>99.9</v>
      </c>
      <c r="D36" s="42">
        <v>99.5</v>
      </c>
      <c r="E36" s="42">
        <v>100</v>
      </c>
      <c r="F36" s="42">
        <v>99.5</v>
      </c>
      <c r="G36" s="43">
        <v>100</v>
      </c>
      <c r="H36" s="42">
        <v>99.6</v>
      </c>
      <c r="I36" s="42">
        <v>100</v>
      </c>
      <c r="J36" s="42">
        <v>100</v>
      </c>
      <c r="K36" s="42">
        <v>100</v>
      </c>
      <c r="L36" s="42">
        <v>100</v>
      </c>
      <c r="M36" s="42">
        <v>100</v>
      </c>
      <c r="N36" s="17"/>
      <c r="P36" s="16"/>
      <c r="Q36" s="16"/>
      <c r="R36" s="16"/>
      <c r="S36" s="16"/>
      <c r="T36" s="16"/>
      <c r="U36" s="16"/>
      <c r="V36" s="16"/>
      <c r="W36" s="16"/>
      <c r="X36" s="16"/>
      <c r="Y36" s="16"/>
      <c r="Z36" s="16"/>
      <c r="AA36" s="16"/>
      <c r="AB36" s="16"/>
      <c r="AC36" s="16"/>
      <c r="AD36" s="16"/>
    </row>
    <row r="37" spans="1:31">
      <c r="P37" s="16"/>
      <c r="Q37" s="16"/>
      <c r="R37" s="16"/>
      <c r="S37" s="16"/>
      <c r="T37" s="16"/>
      <c r="U37" s="16"/>
      <c r="V37" s="16"/>
      <c r="W37" s="16"/>
      <c r="X37" s="16"/>
      <c r="Y37" s="16"/>
      <c r="Z37" s="16"/>
      <c r="AA37" s="16"/>
      <c r="AB37" s="16"/>
      <c r="AC37" s="16"/>
      <c r="AD37" s="16"/>
    </row>
    <row r="38" spans="1:31">
      <c r="P38" s="16"/>
      <c r="Q38" s="16"/>
      <c r="R38" s="16"/>
      <c r="S38" s="16"/>
      <c r="T38" s="16"/>
      <c r="U38" s="16"/>
      <c r="V38" s="16"/>
      <c r="W38" s="16"/>
      <c r="X38" s="16"/>
      <c r="Y38" s="16"/>
      <c r="Z38" s="16"/>
      <c r="AA38" s="16"/>
      <c r="AB38" s="16"/>
      <c r="AC38" s="16"/>
      <c r="AD38" s="16"/>
    </row>
    <row r="39" spans="1:31">
      <c r="A39" s="44" t="s">
        <v>97</v>
      </c>
      <c r="B39" s="18"/>
      <c r="C39" s="18"/>
      <c r="D39" s="18"/>
      <c r="E39" s="18"/>
      <c r="F39" s="18"/>
      <c r="G39" s="18"/>
      <c r="H39" s="18"/>
      <c r="I39" s="18"/>
      <c r="J39" s="18"/>
      <c r="K39" s="18"/>
      <c r="L39" s="18"/>
      <c r="M39" s="18"/>
      <c r="N39" s="18"/>
      <c r="O39" s="18"/>
      <c r="P39" s="16"/>
      <c r="Q39" s="16"/>
      <c r="R39" s="16"/>
      <c r="S39" s="16"/>
      <c r="T39" s="16"/>
      <c r="U39" s="16"/>
      <c r="V39" s="16"/>
      <c r="W39" s="16"/>
      <c r="X39" s="16"/>
      <c r="Y39" s="16"/>
      <c r="Z39" s="16"/>
      <c r="AA39" s="16"/>
      <c r="AB39" s="16"/>
      <c r="AC39" s="16"/>
      <c r="AD39" s="16"/>
    </row>
    <row r="40" spans="1:31">
      <c r="A40" s="83" t="s">
        <v>98</v>
      </c>
      <c r="B40" s="83"/>
      <c r="C40" s="83"/>
      <c r="D40" s="83"/>
      <c r="E40" s="83"/>
      <c r="F40" s="83"/>
      <c r="G40" s="83"/>
      <c r="H40" s="83"/>
      <c r="I40" s="83"/>
      <c r="J40" s="83"/>
      <c r="K40" s="83"/>
      <c r="L40" s="83"/>
      <c r="M40" s="83"/>
      <c r="N40" s="83"/>
      <c r="O40" s="18"/>
      <c r="P40" s="16"/>
      <c r="Q40" s="16"/>
      <c r="R40" s="16"/>
      <c r="S40" s="16"/>
      <c r="T40" s="16"/>
      <c r="U40" s="16"/>
      <c r="V40" s="16"/>
      <c r="W40" s="16"/>
      <c r="X40" s="16"/>
      <c r="Y40" s="16"/>
      <c r="Z40" s="16"/>
      <c r="AA40" s="16"/>
      <c r="AB40" s="16"/>
      <c r="AC40" s="16"/>
      <c r="AD40" s="16"/>
    </row>
    <row r="41" spans="1:31">
      <c r="A41" s="84" t="s">
        <v>99</v>
      </c>
      <c r="B41" s="84"/>
      <c r="C41" s="84"/>
      <c r="D41" s="84"/>
      <c r="E41" s="84"/>
      <c r="F41" s="84"/>
      <c r="G41" s="84"/>
      <c r="H41" s="84"/>
      <c r="I41" s="84"/>
      <c r="J41" s="84"/>
      <c r="K41" s="84"/>
      <c r="L41" s="84"/>
      <c r="M41" s="84"/>
      <c r="N41" s="84"/>
      <c r="O41" s="18"/>
      <c r="P41" s="16"/>
      <c r="Q41" s="19" t="s">
        <v>132</v>
      </c>
      <c r="R41" s="45"/>
      <c r="S41" s="45"/>
      <c r="T41" s="45"/>
      <c r="U41" s="45"/>
      <c r="V41" s="45"/>
      <c r="W41" s="45"/>
      <c r="X41" s="45"/>
      <c r="Y41" s="45"/>
      <c r="Z41" s="45"/>
      <c r="AA41" s="45"/>
      <c r="AB41" s="45"/>
      <c r="AC41" s="45"/>
      <c r="AD41" s="45"/>
      <c r="AE41" s="18"/>
    </row>
    <row r="42" spans="1:31">
      <c r="A42" s="85" t="s">
        <v>26</v>
      </c>
      <c r="B42" s="87" t="s">
        <v>24</v>
      </c>
      <c r="C42" s="88"/>
      <c r="D42" s="88"/>
      <c r="E42" s="88"/>
      <c r="F42" s="88"/>
      <c r="G42" s="89"/>
      <c r="H42" s="87" t="s">
        <v>25</v>
      </c>
      <c r="I42" s="88"/>
      <c r="J42" s="88"/>
      <c r="K42" s="88"/>
      <c r="L42" s="88"/>
      <c r="M42" s="88"/>
      <c r="N42" s="88"/>
      <c r="O42" s="18"/>
      <c r="P42" s="16"/>
      <c r="Q42" s="90" t="s">
        <v>133</v>
      </c>
      <c r="R42" s="90"/>
      <c r="S42" s="90"/>
      <c r="T42" s="90"/>
      <c r="U42" s="90"/>
      <c r="V42" s="90"/>
      <c r="W42" s="90"/>
      <c r="X42" s="90"/>
      <c r="Y42" s="90"/>
      <c r="Z42" s="90"/>
      <c r="AA42" s="90"/>
      <c r="AB42" s="90"/>
      <c r="AC42" s="90"/>
      <c r="AD42" s="90"/>
      <c r="AE42" s="18"/>
    </row>
    <row r="43" spans="1:31" ht="60">
      <c r="A43" s="86"/>
      <c r="B43" s="24" t="s">
        <v>46</v>
      </c>
      <c r="C43" s="25" t="s">
        <v>47</v>
      </c>
      <c r="D43" s="25" t="s">
        <v>48</v>
      </c>
      <c r="E43" s="25" t="s">
        <v>49</v>
      </c>
      <c r="F43" s="25" t="s">
        <v>50</v>
      </c>
      <c r="G43" s="26" t="s">
        <v>51</v>
      </c>
      <c r="H43" s="25" t="s">
        <v>46</v>
      </c>
      <c r="I43" s="25" t="s">
        <v>47</v>
      </c>
      <c r="J43" s="25" t="s">
        <v>48</v>
      </c>
      <c r="K43" s="25" t="s">
        <v>49</v>
      </c>
      <c r="L43" s="25" t="s">
        <v>50</v>
      </c>
      <c r="M43" s="25" t="s">
        <v>51</v>
      </c>
      <c r="N43" s="25" t="s">
        <v>100</v>
      </c>
      <c r="O43" s="18"/>
      <c r="P43" s="16"/>
      <c r="Q43" s="61" t="s">
        <v>134</v>
      </c>
      <c r="R43" s="58"/>
      <c r="S43" s="58"/>
      <c r="T43" s="58"/>
      <c r="U43" s="58"/>
      <c r="V43" s="58"/>
      <c r="W43" s="58"/>
      <c r="X43" s="58"/>
      <c r="Y43" s="59"/>
      <c r="Z43" s="59"/>
      <c r="AA43" s="59"/>
      <c r="AB43" s="59"/>
      <c r="AC43" s="59"/>
      <c r="AD43" s="60"/>
      <c r="AE43" s="18"/>
    </row>
    <row r="44" spans="1:31">
      <c r="A44" s="29" t="s">
        <v>27</v>
      </c>
      <c r="B44" s="45"/>
      <c r="C44" s="45"/>
      <c r="D44" s="45"/>
      <c r="E44" s="45"/>
      <c r="F44" s="45"/>
      <c r="G44" s="46"/>
      <c r="H44" s="45"/>
      <c r="I44" s="18"/>
      <c r="J44" s="18"/>
      <c r="K44" s="18"/>
      <c r="L44" s="18"/>
      <c r="M44" s="18"/>
      <c r="N44" s="18"/>
      <c r="O44" s="18"/>
      <c r="P44" s="16"/>
      <c r="Q44" s="90" t="s">
        <v>29</v>
      </c>
      <c r="R44" s="90"/>
      <c r="S44" s="90"/>
      <c r="T44" s="90"/>
      <c r="U44" s="90"/>
      <c r="V44" s="90"/>
      <c r="W44" s="90"/>
      <c r="X44" s="90"/>
      <c r="Y44" s="90"/>
      <c r="Z44" s="90"/>
      <c r="AA44" s="90"/>
      <c r="AB44" s="90"/>
      <c r="AC44" s="90"/>
      <c r="AD44" s="90"/>
      <c r="AE44" s="18"/>
    </row>
    <row r="45" spans="1:31">
      <c r="A45" s="44" t="s">
        <v>101</v>
      </c>
      <c r="B45" s="47">
        <v>0</v>
      </c>
      <c r="C45" s="48">
        <v>0</v>
      </c>
      <c r="D45" s="48">
        <v>0</v>
      </c>
      <c r="E45" s="39" t="s">
        <v>28</v>
      </c>
      <c r="F45" s="48">
        <v>0</v>
      </c>
      <c r="G45" s="49">
        <v>0</v>
      </c>
      <c r="H45" s="48">
        <v>0</v>
      </c>
      <c r="I45" s="39" t="s">
        <v>102</v>
      </c>
      <c r="J45" s="48">
        <v>0</v>
      </c>
      <c r="K45" s="39" t="s">
        <v>103</v>
      </c>
      <c r="L45" s="48">
        <v>0</v>
      </c>
      <c r="M45" s="39" t="s">
        <v>104</v>
      </c>
      <c r="N45" s="4">
        <v>3.2524331674197655</v>
      </c>
      <c r="O45" s="18"/>
      <c r="P45" s="16"/>
      <c r="Q45" s="90" t="s">
        <v>93</v>
      </c>
      <c r="R45" s="90"/>
      <c r="S45" s="90"/>
      <c r="T45" s="90"/>
      <c r="U45" s="90"/>
      <c r="V45" s="90"/>
      <c r="W45" s="90"/>
      <c r="X45" s="90"/>
      <c r="Y45" s="90"/>
      <c r="Z45" s="90"/>
      <c r="AA45" s="90"/>
      <c r="AB45" s="90"/>
      <c r="AC45" s="90"/>
      <c r="AD45" s="90"/>
      <c r="AE45" s="18"/>
    </row>
    <row r="46" spans="1:31">
      <c r="A46" s="44" t="s">
        <v>105</v>
      </c>
      <c r="B46" s="47">
        <v>0</v>
      </c>
      <c r="C46" s="48">
        <v>0</v>
      </c>
      <c r="D46" s="48">
        <v>0</v>
      </c>
      <c r="E46" s="39" t="s">
        <v>28</v>
      </c>
      <c r="F46" s="39" t="s">
        <v>28</v>
      </c>
      <c r="G46" s="49">
        <v>0</v>
      </c>
      <c r="H46" s="50" t="s">
        <v>106</v>
      </c>
      <c r="I46" s="48">
        <v>3.1465781590443407</v>
      </c>
      <c r="J46" s="39" t="s">
        <v>107</v>
      </c>
      <c r="K46" s="48">
        <v>2.1488933112403532</v>
      </c>
      <c r="L46" s="39" t="s">
        <v>108</v>
      </c>
      <c r="M46" s="48">
        <v>8.6596007109272009</v>
      </c>
      <c r="N46" s="4">
        <v>8.6596007109272009</v>
      </c>
      <c r="O46" s="18"/>
      <c r="P46" s="16"/>
      <c r="Q46" s="19" t="s">
        <v>94</v>
      </c>
      <c r="R46" s="45"/>
      <c r="S46" s="45"/>
      <c r="T46" s="45"/>
      <c r="U46" s="45"/>
      <c r="V46" s="45"/>
      <c r="W46" s="45"/>
      <c r="X46" s="45"/>
      <c r="Y46" s="45"/>
      <c r="Z46" s="45"/>
      <c r="AA46" s="45"/>
      <c r="AB46" s="45"/>
      <c r="AC46" s="45"/>
      <c r="AD46" s="45"/>
      <c r="AE46" s="18"/>
    </row>
    <row r="47" spans="1:31">
      <c r="A47" s="51" t="s">
        <v>109</v>
      </c>
      <c r="B47" s="39" t="s">
        <v>28</v>
      </c>
      <c r="C47" s="48">
        <v>0</v>
      </c>
      <c r="D47" s="48">
        <v>0</v>
      </c>
      <c r="E47" s="39" t="s">
        <v>28</v>
      </c>
      <c r="F47" s="39" t="s">
        <v>28</v>
      </c>
      <c r="G47" s="49">
        <v>0</v>
      </c>
      <c r="H47" s="48">
        <v>5.6673599015821994</v>
      </c>
      <c r="I47" s="48">
        <v>5.9630139908131987</v>
      </c>
      <c r="J47" s="48">
        <v>4.9601213268886255</v>
      </c>
      <c r="K47" s="48">
        <v>8.0400870313816135</v>
      </c>
      <c r="L47" s="48">
        <v>9.0245632658044457</v>
      </c>
      <c r="M47" s="48">
        <v>16.020028272923433</v>
      </c>
      <c r="N47" s="4">
        <v>16.020028272923433</v>
      </c>
      <c r="O47" s="18"/>
      <c r="P47" s="16"/>
      <c r="Q47" s="63" t="s">
        <v>95</v>
      </c>
      <c r="R47" s="45"/>
      <c r="S47" s="45"/>
      <c r="T47" s="45"/>
      <c r="U47" s="45"/>
      <c r="V47" s="45"/>
      <c r="W47" s="45"/>
      <c r="X47" s="45"/>
      <c r="Y47" s="45"/>
      <c r="Z47" s="45"/>
      <c r="AA47" s="45"/>
      <c r="AB47" s="45"/>
      <c r="AC47" s="45"/>
      <c r="AD47" s="45"/>
      <c r="AE47" s="18"/>
    </row>
    <row r="48" spans="1:31">
      <c r="A48" s="51"/>
      <c r="B48" s="52"/>
      <c r="C48" s="48"/>
      <c r="D48" s="48"/>
      <c r="E48" s="48"/>
      <c r="F48" s="48"/>
      <c r="G48" s="49"/>
      <c r="H48" s="48"/>
      <c r="I48" s="48"/>
      <c r="J48" s="48"/>
      <c r="K48" s="48"/>
      <c r="L48" s="48"/>
      <c r="M48" s="48"/>
      <c r="N48" s="4"/>
      <c r="O48" s="18"/>
      <c r="P48" s="16"/>
      <c r="Q48" s="63" t="s">
        <v>30</v>
      </c>
      <c r="R48" s="45"/>
      <c r="S48" s="45"/>
      <c r="T48" s="45"/>
      <c r="U48" s="45"/>
      <c r="V48" s="45"/>
      <c r="W48" s="45"/>
      <c r="X48" s="45"/>
      <c r="Y48" s="45"/>
      <c r="Z48" s="45"/>
      <c r="AA48" s="45"/>
      <c r="AB48" s="45"/>
      <c r="AC48" s="45"/>
      <c r="AD48" s="45"/>
      <c r="AE48" s="18"/>
    </row>
    <row r="49" spans="1:31">
      <c r="A49" s="51" t="s">
        <v>110</v>
      </c>
      <c r="B49" s="39" t="s">
        <v>28</v>
      </c>
      <c r="C49" s="39" t="s">
        <v>28</v>
      </c>
      <c r="D49" s="39" t="s">
        <v>28</v>
      </c>
      <c r="E49" s="39" t="s">
        <v>28</v>
      </c>
      <c r="F49" s="39" t="s">
        <v>56</v>
      </c>
      <c r="G49" s="34" t="s">
        <v>28</v>
      </c>
      <c r="H49" s="48">
        <v>12.301745536725463</v>
      </c>
      <c r="I49" s="48">
        <v>11.586553522495937</v>
      </c>
      <c r="J49" s="48">
        <v>10.806702495190159</v>
      </c>
      <c r="K49" s="48">
        <v>16.748662455337623</v>
      </c>
      <c r="L49" s="48">
        <v>14.743543050236591</v>
      </c>
      <c r="M49" s="48">
        <v>25.976882272961213</v>
      </c>
      <c r="N49" s="4">
        <v>25.976882272961213</v>
      </c>
      <c r="O49" s="18"/>
      <c r="P49" s="16"/>
      <c r="Q49" s="19" t="s">
        <v>135</v>
      </c>
      <c r="R49" s="45"/>
      <c r="S49" s="45"/>
      <c r="T49" s="45"/>
      <c r="U49" s="45"/>
      <c r="V49" s="45"/>
      <c r="W49" s="45"/>
      <c r="X49" s="45"/>
      <c r="Y49" s="45"/>
      <c r="Z49" s="45"/>
      <c r="AA49" s="45"/>
      <c r="AB49" s="45"/>
      <c r="AC49" s="45"/>
      <c r="AD49" s="45"/>
      <c r="AE49" s="18" t="s">
        <v>136</v>
      </c>
    </row>
    <row r="50" spans="1:31">
      <c r="A50" s="51" t="s">
        <v>111</v>
      </c>
      <c r="B50" s="39" t="s">
        <v>28</v>
      </c>
      <c r="C50" s="39" t="s">
        <v>28</v>
      </c>
      <c r="D50" s="39" t="s">
        <v>28</v>
      </c>
      <c r="E50" s="39" t="s">
        <v>28</v>
      </c>
      <c r="F50" s="39" t="s">
        <v>28</v>
      </c>
      <c r="G50" s="34" t="s">
        <v>28</v>
      </c>
      <c r="H50" s="48">
        <v>20.797890404056517</v>
      </c>
      <c r="I50" s="48">
        <v>19.722816310956578</v>
      </c>
      <c r="J50" s="48">
        <v>19.765928592875699</v>
      </c>
      <c r="K50" s="48">
        <v>23.283258393824134</v>
      </c>
      <c r="L50" s="48">
        <v>23.415532285748917</v>
      </c>
      <c r="M50" s="48">
        <v>36.870640425323337</v>
      </c>
      <c r="N50" s="4">
        <v>36.870640425323337</v>
      </c>
      <c r="O50" s="18"/>
      <c r="P50" s="16"/>
      <c r="Q50" s="16"/>
      <c r="R50" s="16"/>
      <c r="S50" s="16"/>
      <c r="T50" s="16"/>
      <c r="U50" s="16"/>
      <c r="V50" s="16"/>
      <c r="W50" s="16"/>
      <c r="X50" s="16"/>
      <c r="Y50" s="16"/>
      <c r="Z50" s="16"/>
      <c r="AA50" s="16"/>
      <c r="AB50" s="16"/>
      <c r="AC50" s="16"/>
      <c r="AD50" s="16"/>
    </row>
    <row r="51" spans="1:31">
      <c r="A51" s="44" t="s">
        <v>112</v>
      </c>
      <c r="B51" s="47" t="s">
        <v>28</v>
      </c>
      <c r="C51" s="39" t="s">
        <v>113</v>
      </c>
      <c r="D51" s="48" t="s">
        <v>114</v>
      </c>
      <c r="E51" s="48" t="s">
        <v>28</v>
      </c>
      <c r="F51" s="39" t="s">
        <v>64</v>
      </c>
      <c r="G51" s="34" t="s">
        <v>28</v>
      </c>
      <c r="H51" s="48">
        <v>30.367826746769843</v>
      </c>
      <c r="I51" s="48">
        <v>31.252464735637709</v>
      </c>
      <c r="J51" s="48">
        <v>30.784079610117981</v>
      </c>
      <c r="K51" s="48">
        <v>36.338481748315751</v>
      </c>
      <c r="L51" s="48">
        <v>38.377318428650376</v>
      </c>
      <c r="M51" s="48">
        <v>51.858853190480929</v>
      </c>
      <c r="N51" s="4">
        <v>51.858853190480929</v>
      </c>
      <c r="O51" s="18"/>
      <c r="P51" s="16"/>
      <c r="Q51" s="16"/>
      <c r="R51" s="16"/>
      <c r="S51" s="16"/>
      <c r="T51" s="16"/>
      <c r="U51" s="16"/>
      <c r="V51" s="16"/>
      <c r="W51" s="16"/>
      <c r="X51" s="16"/>
      <c r="Y51" s="16"/>
      <c r="Z51" s="16"/>
      <c r="AA51" s="16"/>
      <c r="AB51" s="16"/>
      <c r="AC51" s="16"/>
      <c r="AD51" s="16"/>
    </row>
    <row r="52" spans="1:31">
      <c r="A52" s="44" t="s">
        <v>115</v>
      </c>
      <c r="B52" s="47">
        <v>3.7209831348386544</v>
      </c>
      <c r="C52" s="39" t="s">
        <v>116</v>
      </c>
      <c r="D52" s="48">
        <v>3.790186364476257</v>
      </c>
      <c r="E52" s="39" t="s">
        <v>117</v>
      </c>
      <c r="F52" s="48">
        <v>4.4066762570019007</v>
      </c>
      <c r="G52" s="49">
        <v>5.8448563847852189</v>
      </c>
      <c r="H52" s="48">
        <v>43.538539283342608</v>
      </c>
      <c r="I52" s="48">
        <v>46.627733240738102</v>
      </c>
      <c r="J52" s="48">
        <v>46.04577298243715</v>
      </c>
      <c r="K52" s="48">
        <v>50.720197610492264</v>
      </c>
      <c r="L52" s="48">
        <v>52.82587029294897</v>
      </c>
      <c r="M52" s="48">
        <v>69.937639926855866</v>
      </c>
      <c r="N52" s="4">
        <v>69.937639926855866</v>
      </c>
      <c r="O52" s="18"/>
      <c r="P52" s="16"/>
      <c r="Q52" s="16"/>
      <c r="R52" s="16"/>
      <c r="S52" s="16"/>
      <c r="T52" s="16"/>
      <c r="U52" s="16"/>
      <c r="V52" s="16"/>
      <c r="W52" s="16"/>
      <c r="X52" s="16"/>
      <c r="Y52" s="16"/>
      <c r="Z52" s="16"/>
      <c r="AA52" s="16"/>
      <c r="AB52" s="16"/>
      <c r="AC52" s="16"/>
      <c r="AD52" s="16"/>
    </row>
    <row r="53" spans="1:31">
      <c r="A53" s="44" t="s">
        <v>118</v>
      </c>
      <c r="B53" s="47">
        <v>7.244915911362904</v>
      </c>
      <c r="C53" s="48">
        <v>6.7034540525989641</v>
      </c>
      <c r="D53" s="48">
        <v>5.6146777356404591</v>
      </c>
      <c r="E53" s="48">
        <v>7.6402337877899749</v>
      </c>
      <c r="F53" s="48">
        <v>7.7675202346678516</v>
      </c>
      <c r="G53" s="49">
        <v>12.804813922979989</v>
      </c>
      <c r="H53" s="48">
        <v>54.093040003855023</v>
      </c>
      <c r="I53" s="48">
        <v>61.190636804155368</v>
      </c>
      <c r="J53" s="48">
        <v>58.014462247729981</v>
      </c>
      <c r="K53" s="48">
        <v>68.444361584317463</v>
      </c>
      <c r="L53" s="48">
        <v>66.628226305363171</v>
      </c>
      <c r="M53" s="48">
        <v>82.829897450452847</v>
      </c>
      <c r="N53" s="4">
        <v>82.829897450452847</v>
      </c>
      <c r="O53" s="18"/>
      <c r="P53" s="16"/>
      <c r="Q53" s="16"/>
      <c r="R53" s="16"/>
      <c r="S53" s="16"/>
      <c r="T53" s="16"/>
      <c r="U53" s="16"/>
      <c r="V53" s="16"/>
      <c r="W53" s="16"/>
      <c r="X53" s="16"/>
      <c r="Y53" s="16"/>
      <c r="Z53" s="16"/>
      <c r="AA53" s="16"/>
      <c r="AB53" s="16"/>
      <c r="AC53" s="16"/>
      <c r="AD53" s="16"/>
    </row>
    <row r="54" spans="1:31">
      <c r="A54" s="44" t="s">
        <v>119</v>
      </c>
      <c r="B54" s="47">
        <v>11.638280298872431</v>
      </c>
      <c r="C54" s="48">
        <v>13.130765982626359</v>
      </c>
      <c r="D54" s="48">
        <v>9.823954706537581</v>
      </c>
      <c r="E54" s="48">
        <v>12.230955686487338</v>
      </c>
      <c r="F54" s="48">
        <v>14.666894965034906</v>
      </c>
      <c r="G54" s="49">
        <v>22.989913051620711</v>
      </c>
      <c r="H54" s="48">
        <v>72.368893640294843</v>
      </c>
      <c r="I54" s="48">
        <v>74.003313578234938</v>
      </c>
      <c r="J54" s="48">
        <v>72.208449550865907</v>
      </c>
      <c r="K54" s="48">
        <v>79.659594769824935</v>
      </c>
      <c r="L54" s="48">
        <v>83.332893640642283</v>
      </c>
      <c r="M54" s="48">
        <v>89.279377750427372</v>
      </c>
      <c r="N54" s="4">
        <v>89.279377750427372</v>
      </c>
      <c r="O54" s="18"/>
      <c r="P54" s="16"/>
      <c r="Q54" s="16"/>
      <c r="R54" s="16"/>
      <c r="S54" s="16"/>
      <c r="T54" s="16"/>
      <c r="U54" s="16"/>
      <c r="V54" s="16"/>
      <c r="W54" s="16"/>
      <c r="X54" s="16"/>
      <c r="Y54" s="16"/>
      <c r="Z54" s="16"/>
      <c r="AA54" s="16"/>
      <c r="AB54" s="16"/>
      <c r="AC54" s="16"/>
      <c r="AD54" s="16"/>
    </row>
    <row r="55" spans="1:31">
      <c r="A55" s="44"/>
      <c r="B55" s="47"/>
      <c r="C55" s="48"/>
      <c r="D55" s="48"/>
      <c r="E55" s="48"/>
      <c r="F55" s="48"/>
      <c r="G55" s="49"/>
      <c r="H55" s="48"/>
      <c r="I55" s="48"/>
      <c r="J55" s="48"/>
      <c r="K55" s="48"/>
      <c r="L55" s="48"/>
      <c r="M55" s="48"/>
      <c r="N55" s="4"/>
      <c r="O55" s="18"/>
      <c r="P55" s="16"/>
      <c r="Q55" s="16"/>
      <c r="R55" s="16"/>
      <c r="S55" s="16"/>
      <c r="T55" s="16"/>
      <c r="U55" s="16"/>
      <c r="V55" s="16"/>
      <c r="W55" s="16"/>
      <c r="X55" s="16"/>
      <c r="Y55" s="16"/>
      <c r="Z55" s="16"/>
      <c r="AA55" s="16"/>
      <c r="AB55" s="16"/>
      <c r="AC55" s="16"/>
      <c r="AD55" s="16"/>
    </row>
    <row r="56" spans="1:31">
      <c r="A56" s="44" t="s">
        <v>120</v>
      </c>
      <c r="B56" s="47">
        <v>20.621640777846995</v>
      </c>
      <c r="C56" s="48">
        <v>19.577037861825886</v>
      </c>
      <c r="D56" s="48">
        <v>19.355790507254525</v>
      </c>
      <c r="E56" s="48">
        <v>18.636878904422993</v>
      </c>
      <c r="F56" s="48">
        <v>23.702394407085897</v>
      </c>
      <c r="G56" s="49">
        <v>35.090967266541995</v>
      </c>
      <c r="H56" s="48">
        <v>82.28160954633293</v>
      </c>
      <c r="I56" s="48">
        <v>84.856515787384225</v>
      </c>
      <c r="J56" s="48">
        <v>82.950559886371607</v>
      </c>
      <c r="K56" s="48">
        <v>88.449413448108089</v>
      </c>
      <c r="L56" s="48">
        <v>93.299581966842851</v>
      </c>
      <c r="M56" s="48">
        <v>95.371541450472307</v>
      </c>
      <c r="N56" s="4">
        <v>95.371541450472307</v>
      </c>
      <c r="O56" s="18"/>
      <c r="P56" s="16"/>
      <c r="Q56" s="16"/>
      <c r="R56" s="16"/>
      <c r="S56" s="16"/>
      <c r="T56" s="16"/>
      <c r="U56" s="16"/>
      <c r="V56" s="16"/>
      <c r="W56" s="16"/>
      <c r="X56" s="16"/>
      <c r="Y56" s="16"/>
      <c r="Z56" s="16"/>
      <c r="AA56" s="16"/>
      <c r="AB56" s="16"/>
      <c r="AC56" s="16"/>
      <c r="AD56" s="16"/>
    </row>
    <row r="57" spans="1:31">
      <c r="A57" s="44" t="s">
        <v>121</v>
      </c>
      <c r="B57" s="47">
        <v>33.132028702264435</v>
      </c>
      <c r="C57" s="48">
        <v>32.188576724888819</v>
      </c>
      <c r="D57" s="48">
        <v>30.282552836229137</v>
      </c>
      <c r="E57" s="48">
        <v>30.287772795342573</v>
      </c>
      <c r="F57" s="48">
        <v>37.732882310405927</v>
      </c>
      <c r="G57" s="49">
        <v>47.740264458339333</v>
      </c>
      <c r="H57" s="48">
        <v>90.327041955009662</v>
      </c>
      <c r="I57" s="48">
        <v>91.815719291120146</v>
      </c>
      <c r="J57" s="48">
        <v>91.228774587549296</v>
      </c>
      <c r="K57" s="48">
        <v>95.196066490967283</v>
      </c>
      <c r="L57" s="48">
        <v>96.976294460330266</v>
      </c>
      <c r="M57" s="48">
        <v>98.365779209868663</v>
      </c>
      <c r="N57" s="4">
        <v>98.365779209868663</v>
      </c>
      <c r="O57" s="18"/>
      <c r="P57" s="16"/>
      <c r="Q57" s="16"/>
      <c r="R57" s="16"/>
      <c r="S57" s="16"/>
      <c r="T57" s="16"/>
      <c r="U57" s="16"/>
      <c r="V57" s="16"/>
      <c r="W57" s="16"/>
      <c r="X57" s="16"/>
      <c r="Y57" s="16"/>
      <c r="Z57" s="16"/>
      <c r="AA57" s="16"/>
      <c r="AB57" s="16"/>
      <c r="AC57" s="16"/>
      <c r="AD57" s="16"/>
    </row>
    <row r="58" spans="1:31">
      <c r="A58" s="44" t="s">
        <v>122</v>
      </c>
      <c r="B58" s="47">
        <v>42.191423339012815</v>
      </c>
      <c r="C58" s="48">
        <v>45.427872520968094</v>
      </c>
      <c r="D58" s="48">
        <v>40.420896422857922</v>
      </c>
      <c r="E58" s="48">
        <v>41.223339017067474</v>
      </c>
      <c r="F58" s="48">
        <v>50.155956135069651</v>
      </c>
      <c r="G58" s="49">
        <v>60.317228819585388</v>
      </c>
      <c r="H58" s="48">
        <v>94.110393646585138</v>
      </c>
      <c r="I58" s="48">
        <v>96.098598192392842</v>
      </c>
      <c r="J58" s="48">
        <v>94.681405562167384</v>
      </c>
      <c r="K58" s="48">
        <v>97.334006502619246</v>
      </c>
      <c r="L58" s="48">
        <v>97.800949928761028</v>
      </c>
      <c r="M58" s="48">
        <v>99.634259027591042</v>
      </c>
      <c r="N58" s="4">
        <v>99.634259027591042</v>
      </c>
      <c r="O58" s="18"/>
      <c r="P58" s="16"/>
      <c r="Q58" s="16"/>
      <c r="R58" s="16"/>
      <c r="S58" s="16"/>
      <c r="T58" s="16"/>
      <c r="U58" s="16"/>
      <c r="V58" s="16"/>
      <c r="W58" s="16"/>
      <c r="X58" s="16"/>
      <c r="Y58" s="16"/>
      <c r="Z58" s="16"/>
      <c r="AA58" s="16"/>
      <c r="AB58" s="16"/>
      <c r="AC58" s="16"/>
      <c r="AD58" s="16"/>
    </row>
    <row r="59" spans="1:31">
      <c r="A59" s="44" t="s">
        <v>123</v>
      </c>
      <c r="B59" s="47">
        <v>58.56962333444028</v>
      </c>
      <c r="C59" s="48">
        <v>58.114193605293401</v>
      </c>
      <c r="D59" s="48">
        <v>54.409184443854564</v>
      </c>
      <c r="E59" s="48">
        <v>54.278569926122785</v>
      </c>
      <c r="F59" s="48">
        <v>65.218619615250589</v>
      </c>
      <c r="G59" s="49">
        <v>75.158791642147705</v>
      </c>
      <c r="H59" s="48">
        <v>97.649751275824556</v>
      </c>
      <c r="I59" s="48">
        <v>98.892629937028687</v>
      </c>
      <c r="J59" s="48">
        <v>97.818994621432012</v>
      </c>
      <c r="K59" s="48">
        <v>98.920018621435773</v>
      </c>
      <c r="L59" s="48">
        <v>99.577036645049375</v>
      </c>
      <c r="M59" s="48">
        <v>99.634259027591042</v>
      </c>
      <c r="N59" s="4">
        <v>99.634259027591042</v>
      </c>
      <c r="O59" s="18"/>
      <c r="P59" s="16"/>
      <c r="Q59" s="16"/>
      <c r="R59" s="16"/>
      <c r="S59" s="16"/>
      <c r="T59" s="16"/>
      <c r="U59" s="16"/>
      <c r="V59" s="16"/>
      <c r="W59" s="16"/>
      <c r="X59" s="16"/>
      <c r="Y59" s="16"/>
      <c r="Z59" s="16"/>
      <c r="AA59" s="16"/>
      <c r="AB59" s="16"/>
      <c r="AC59" s="16"/>
      <c r="AD59" s="16"/>
    </row>
    <row r="60" spans="1:31">
      <c r="A60" s="44" t="s">
        <v>124</v>
      </c>
      <c r="B60" s="47">
        <v>70.673094343682806</v>
      </c>
      <c r="C60" s="48">
        <v>69.448139648950047</v>
      </c>
      <c r="D60" s="48">
        <v>69.611642107106476</v>
      </c>
      <c r="E60" s="48">
        <v>69.962778211834021</v>
      </c>
      <c r="F60" s="48">
        <v>75.037464323883881</v>
      </c>
      <c r="G60" s="49">
        <v>85.752848500642742</v>
      </c>
      <c r="H60" s="48">
        <v>99.613960810817602</v>
      </c>
      <c r="I60" s="48">
        <v>98.946186829280506</v>
      </c>
      <c r="J60" s="48">
        <v>99.425600343924046</v>
      </c>
      <c r="K60" s="48">
        <v>100</v>
      </c>
      <c r="L60" s="48">
        <v>99.830320084465342</v>
      </c>
      <c r="M60" s="48">
        <v>99.999999999999986</v>
      </c>
      <c r="N60" s="4">
        <v>99.999999999999986</v>
      </c>
      <c r="O60" s="18"/>
      <c r="P60" s="16"/>
      <c r="Q60" s="16"/>
      <c r="R60" s="16"/>
      <c r="S60" s="16"/>
      <c r="T60" s="16"/>
      <c r="U60" s="16"/>
      <c r="V60" s="16"/>
      <c r="W60" s="16"/>
      <c r="X60" s="16"/>
      <c r="Y60" s="16"/>
      <c r="Z60" s="16"/>
      <c r="AA60" s="16"/>
      <c r="AB60" s="16"/>
      <c r="AC60" s="16"/>
      <c r="AD60" s="16"/>
    </row>
    <row r="61" spans="1:31">
      <c r="A61" s="44" t="s">
        <v>125</v>
      </c>
      <c r="B61" s="47">
        <v>79.893155003336091</v>
      </c>
      <c r="C61" s="48">
        <v>78.498104368376971</v>
      </c>
      <c r="D61" s="48">
        <v>79.120710253023589</v>
      </c>
      <c r="E61" s="48">
        <v>81.177977804708945</v>
      </c>
      <c r="F61" s="48">
        <v>84.293984428257488</v>
      </c>
      <c r="G61" s="49">
        <v>91.021452810198809</v>
      </c>
      <c r="H61" s="48">
        <v>99.999999999999915</v>
      </c>
      <c r="I61" s="48">
        <v>99.38256932755489</v>
      </c>
      <c r="J61" s="48">
        <v>99.548497760026223</v>
      </c>
      <c r="K61" s="48">
        <v>100</v>
      </c>
      <c r="L61" s="48">
        <v>99.923012942550315</v>
      </c>
      <c r="M61" s="48">
        <v>99.999999999999986</v>
      </c>
      <c r="N61" s="4">
        <v>99.999999999999986</v>
      </c>
      <c r="O61" s="18"/>
      <c r="P61" s="16"/>
      <c r="Q61" s="16"/>
      <c r="R61" s="16"/>
      <c r="S61" s="16"/>
      <c r="T61" s="16"/>
      <c r="U61" s="16"/>
      <c r="V61" s="16"/>
      <c r="W61" s="16"/>
      <c r="X61" s="16"/>
      <c r="Y61" s="16"/>
      <c r="Z61" s="16"/>
      <c r="AA61" s="16"/>
      <c r="AB61" s="16"/>
      <c r="AC61" s="16"/>
      <c r="AD61" s="16"/>
    </row>
    <row r="62" spans="1:31">
      <c r="A62" s="44"/>
      <c r="B62" s="47"/>
      <c r="C62" s="48"/>
      <c r="D62" s="48"/>
      <c r="E62" s="48"/>
      <c r="F62" s="48"/>
      <c r="G62" s="49"/>
      <c r="H62" s="48"/>
      <c r="I62" s="48"/>
      <c r="J62" s="48"/>
      <c r="K62" s="48"/>
      <c r="L62" s="48"/>
      <c r="M62" s="48"/>
      <c r="N62" s="4"/>
      <c r="O62" s="18"/>
      <c r="P62" s="16"/>
      <c r="Q62" s="16"/>
      <c r="R62" s="16"/>
      <c r="S62" s="16"/>
      <c r="T62" s="16"/>
      <c r="U62" s="16"/>
      <c r="V62" s="16"/>
      <c r="W62" s="16"/>
      <c r="X62" s="16"/>
      <c r="Y62" s="16"/>
      <c r="Z62" s="16"/>
      <c r="AA62" s="16"/>
      <c r="AB62" s="16"/>
      <c r="AC62" s="16"/>
      <c r="AD62" s="16"/>
    </row>
    <row r="63" spans="1:31">
      <c r="A63" s="44" t="s">
        <v>126</v>
      </c>
      <c r="B63" s="47">
        <v>89.039185793761689</v>
      </c>
      <c r="C63" s="48">
        <v>88.970508359117574</v>
      </c>
      <c r="D63" s="48">
        <v>87.417566869348491</v>
      </c>
      <c r="E63" s="48">
        <v>91.583888516025993</v>
      </c>
      <c r="F63" s="48">
        <v>93.564806629128583</v>
      </c>
      <c r="G63" s="49">
        <v>94.905094742125442</v>
      </c>
      <c r="H63" s="48">
        <v>99.999999999999915</v>
      </c>
      <c r="I63" s="48">
        <v>99.856855305711804</v>
      </c>
      <c r="J63" s="48">
        <v>99.548497760026223</v>
      </c>
      <c r="K63" s="48">
        <v>100</v>
      </c>
      <c r="L63" s="48">
        <v>99.923012942550315</v>
      </c>
      <c r="M63" s="48">
        <v>99.999999999999986</v>
      </c>
      <c r="N63" s="4">
        <v>99.999999999999986</v>
      </c>
      <c r="O63" s="18"/>
    </row>
    <row r="64" spans="1:31">
      <c r="A64" s="44" t="s">
        <v>127</v>
      </c>
      <c r="B64" s="47">
        <v>94.096596843361041</v>
      </c>
      <c r="C64" s="48">
        <v>94.048083700722259</v>
      </c>
      <c r="D64" s="48">
        <v>92.529788679792546</v>
      </c>
      <c r="E64" s="48">
        <v>93.727408875791966</v>
      </c>
      <c r="F64" s="48">
        <v>97.801988726948522</v>
      </c>
      <c r="G64" s="49">
        <v>98.579774454938729</v>
      </c>
      <c r="H64" s="48">
        <v>99.999999999999915</v>
      </c>
      <c r="I64" s="48">
        <v>100.00000000000013</v>
      </c>
      <c r="J64" s="48">
        <v>99.548497760026223</v>
      </c>
      <c r="K64" s="48">
        <v>100</v>
      </c>
      <c r="L64" s="48">
        <v>100.00000000000013</v>
      </c>
      <c r="M64" s="48">
        <v>99.999999999999986</v>
      </c>
      <c r="N64" s="4">
        <v>99.999999999999986</v>
      </c>
      <c r="O64" s="18"/>
    </row>
    <row r="65" spans="1:15">
      <c r="A65" s="44" t="s">
        <v>128</v>
      </c>
      <c r="B65" s="47">
        <v>98.293860497042303</v>
      </c>
      <c r="C65" s="48">
        <v>95.807265004226267</v>
      </c>
      <c r="D65" s="48">
        <v>97.730673928963967</v>
      </c>
      <c r="E65" s="48">
        <v>96.628878533667688</v>
      </c>
      <c r="F65" s="48">
        <v>99.937613518149064</v>
      </c>
      <c r="G65" s="49">
        <v>100.0000000000001</v>
      </c>
      <c r="H65" s="48">
        <v>99.999999999999915</v>
      </c>
      <c r="I65" s="48">
        <v>100.00000000000013</v>
      </c>
      <c r="J65" s="48">
        <v>99.548497760026223</v>
      </c>
      <c r="K65" s="48">
        <v>100</v>
      </c>
      <c r="L65" s="48">
        <v>100.00000000000013</v>
      </c>
      <c r="M65" s="48">
        <v>99.999999999999986</v>
      </c>
      <c r="N65" s="4">
        <v>99.999999999999986</v>
      </c>
      <c r="O65" s="18"/>
    </row>
    <row r="66" spans="1:15">
      <c r="A66" s="44" t="s">
        <v>129</v>
      </c>
      <c r="B66" s="47">
        <v>100.00000000000001</v>
      </c>
      <c r="C66" s="48">
        <v>97.649561315415809</v>
      </c>
      <c r="D66" s="48">
        <v>98.978096239070737</v>
      </c>
      <c r="E66" s="48">
        <v>99.503355079580018</v>
      </c>
      <c r="F66" s="48">
        <v>99.999999999999929</v>
      </c>
      <c r="G66" s="49">
        <v>100.0000000000001</v>
      </c>
      <c r="H66" s="48">
        <v>99.999999999999915</v>
      </c>
      <c r="I66" s="48">
        <v>100.00000000000013</v>
      </c>
      <c r="J66" s="48">
        <v>99.548497760026223</v>
      </c>
      <c r="K66" s="48">
        <v>100</v>
      </c>
      <c r="L66" s="48">
        <v>100.00000000000013</v>
      </c>
      <c r="M66" s="48">
        <v>99.999999999999986</v>
      </c>
      <c r="N66" s="4">
        <v>99.999999999999986</v>
      </c>
      <c r="O66" s="18"/>
    </row>
    <row r="67" spans="1:15">
      <c r="A67" s="44" t="s">
        <v>130</v>
      </c>
      <c r="B67" s="47">
        <v>100.00000000000001</v>
      </c>
      <c r="C67" s="48">
        <v>99.414129509931144</v>
      </c>
      <c r="D67" s="48">
        <v>99.402826135170301</v>
      </c>
      <c r="E67" s="48">
        <v>99.610870745101096</v>
      </c>
      <c r="F67" s="48">
        <v>99.999999999999929</v>
      </c>
      <c r="G67" s="49">
        <v>100.0000000000001</v>
      </c>
      <c r="H67" s="48">
        <v>99.999999999999915</v>
      </c>
      <c r="I67" s="48">
        <v>100.00000000000013</v>
      </c>
      <c r="J67" s="48">
        <v>100.00000000000006</v>
      </c>
      <c r="K67" s="48">
        <v>100</v>
      </c>
      <c r="L67" s="48">
        <v>100.00000000000013</v>
      </c>
      <c r="M67" s="48">
        <v>99.999999999999986</v>
      </c>
      <c r="N67" s="4">
        <v>99.999999999999986</v>
      </c>
      <c r="O67" s="18"/>
    </row>
    <row r="68" spans="1:15">
      <c r="A68" s="53" t="s">
        <v>131</v>
      </c>
      <c r="B68" s="54">
        <v>100.00000000000001</v>
      </c>
      <c r="C68" s="55">
        <v>99.533397542862872</v>
      </c>
      <c r="D68" s="55">
        <v>99.874664403575537</v>
      </c>
      <c r="E68" s="55">
        <v>100.0000000000001</v>
      </c>
      <c r="F68" s="55">
        <v>99.999999999999929</v>
      </c>
      <c r="G68" s="56">
        <v>100.0000000000001</v>
      </c>
      <c r="H68" s="55">
        <v>99.999999999999915</v>
      </c>
      <c r="I68" s="55">
        <v>100.00000000000013</v>
      </c>
      <c r="J68" s="55">
        <v>100.00000000000006</v>
      </c>
      <c r="K68" s="55">
        <v>100</v>
      </c>
      <c r="L68" s="55">
        <v>100.00000000000013</v>
      </c>
      <c r="M68" s="55">
        <v>99.999999999999986</v>
      </c>
      <c r="N68" s="57">
        <v>99.999999999999986</v>
      </c>
      <c r="O68" s="18"/>
    </row>
    <row r="73" spans="1:15" s="66" customFormat="1" ht="12">
      <c r="A73" s="64" t="s">
        <v>27</v>
      </c>
      <c r="B73" s="65"/>
      <c r="E73"/>
    </row>
    <row r="74" spans="1:15" s="66" customFormat="1" ht="12">
      <c r="A74" s="64" t="s">
        <v>137</v>
      </c>
      <c r="C74" s="67">
        <v>0</v>
      </c>
      <c r="D74">
        <v>58</v>
      </c>
      <c r="E74" s="70">
        <f t="shared" ref="E74:E94" si="0">(C74-C73)/100</f>
        <v>0</v>
      </c>
      <c r="F74"/>
    </row>
    <row r="75" spans="1:15" s="66" customFormat="1" ht="12">
      <c r="A75" s="64" t="s">
        <v>139</v>
      </c>
      <c r="C75" s="67">
        <v>0</v>
      </c>
      <c r="D75">
        <v>59</v>
      </c>
      <c r="E75" s="70">
        <f t="shared" si="0"/>
        <v>0</v>
      </c>
      <c r="F75"/>
    </row>
    <row r="76" spans="1:15" s="66" customFormat="1" ht="12">
      <c r="A76" s="64" t="s">
        <v>141</v>
      </c>
      <c r="C76" s="67">
        <v>0</v>
      </c>
      <c r="D76">
        <v>60</v>
      </c>
      <c r="E76" s="70">
        <f t="shared" si="0"/>
        <v>0</v>
      </c>
      <c r="F76"/>
    </row>
    <row r="77" spans="1:15" s="66" customFormat="1" ht="12">
      <c r="A77" s="64" t="s">
        <v>144</v>
      </c>
      <c r="C77" s="67">
        <v>0</v>
      </c>
      <c r="D77">
        <v>61</v>
      </c>
      <c r="E77" s="70">
        <f t="shared" si="0"/>
        <v>0</v>
      </c>
      <c r="F77"/>
    </row>
    <row r="78" spans="1:15" s="66" customFormat="1" ht="12">
      <c r="A78" s="64" t="s">
        <v>146</v>
      </c>
      <c r="C78" s="67">
        <v>0</v>
      </c>
      <c r="D78">
        <v>62</v>
      </c>
      <c r="E78" s="70">
        <f t="shared" si="0"/>
        <v>0</v>
      </c>
      <c r="F78"/>
    </row>
    <row r="79" spans="1:15" s="66" customFormat="1" ht="12">
      <c r="A79" s="64" t="s">
        <v>148</v>
      </c>
      <c r="C79" s="67">
        <v>0</v>
      </c>
      <c r="D79">
        <v>63</v>
      </c>
      <c r="E79" s="70">
        <f t="shared" si="0"/>
        <v>0</v>
      </c>
      <c r="F79"/>
    </row>
    <row r="80" spans="1:15" s="66" customFormat="1" ht="12">
      <c r="A80" s="64" t="s">
        <v>150</v>
      </c>
      <c r="C80" s="67">
        <v>3.7209831348386544</v>
      </c>
      <c r="D80">
        <v>64</v>
      </c>
      <c r="E80" s="70">
        <f t="shared" si="0"/>
        <v>3.7209831348386541E-2</v>
      </c>
      <c r="F80"/>
    </row>
    <row r="81" spans="1:6" s="66" customFormat="1" ht="12">
      <c r="A81" s="64" t="s">
        <v>152</v>
      </c>
      <c r="C81" s="67">
        <v>7.244915911362904</v>
      </c>
      <c r="D81">
        <v>65</v>
      </c>
      <c r="E81" s="70">
        <f t="shared" si="0"/>
        <v>3.5239327765242495E-2</v>
      </c>
      <c r="F81"/>
    </row>
    <row r="82" spans="1:6" s="66" customFormat="1" ht="12">
      <c r="A82" s="64" t="s">
        <v>154</v>
      </c>
      <c r="C82" s="67">
        <v>11.638280298872431</v>
      </c>
      <c r="D82">
        <v>66</v>
      </c>
      <c r="E82" s="70">
        <f t="shared" si="0"/>
        <v>4.3933643875095268E-2</v>
      </c>
      <c r="F82"/>
    </row>
    <row r="83" spans="1:6" s="66" customFormat="1" ht="12">
      <c r="A83" s="64" t="s">
        <v>157</v>
      </c>
      <c r="C83" s="67">
        <v>20.621640777846995</v>
      </c>
      <c r="D83">
        <v>67</v>
      </c>
      <c r="E83" s="70">
        <f t="shared" si="0"/>
        <v>8.9833604789745641E-2</v>
      </c>
      <c r="F83"/>
    </row>
    <row r="84" spans="1:6" s="66" customFormat="1" ht="12">
      <c r="A84" s="64" t="s">
        <v>159</v>
      </c>
      <c r="C84" s="67">
        <v>33.132028702264435</v>
      </c>
      <c r="D84">
        <v>68</v>
      </c>
      <c r="E84" s="70">
        <f t="shared" si="0"/>
        <v>0.1251038792441744</v>
      </c>
      <c r="F84"/>
    </row>
    <row r="85" spans="1:6" s="66" customFormat="1" ht="12">
      <c r="A85" s="64" t="s">
        <v>161</v>
      </c>
      <c r="C85" s="67">
        <v>42.191423339012815</v>
      </c>
      <c r="D85">
        <v>69</v>
      </c>
      <c r="E85" s="70">
        <f t="shared" si="0"/>
        <v>9.0593946367483802E-2</v>
      </c>
      <c r="F85"/>
    </row>
    <row r="86" spans="1:6" s="66" customFormat="1" ht="12">
      <c r="A86" s="64" t="s">
        <v>163</v>
      </c>
      <c r="C86" s="67">
        <v>58.56962333444028</v>
      </c>
      <c r="D86">
        <v>70</v>
      </c>
      <c r="E86" s="70">
        <f t="shared" si="0"/>
        <v>0.16378199995427464</v>
      </c>
      <c r="F86"/>
    </row>
    <row r="87" spans="1:6" s="66" customFormat="1" ht="12">
      <c r="A87" s="64" t="s">
        <v>165</v>
      </c>
      <c r="C87" s="67">
        <v>70.673094343682806</v>
      </c>
      <c r="D87">
        <v>71</v>
      </c>
      <c r="E87" s="70">
        <f t="shared" si="0"/>
        <v>0.12103471009242525</v>
      </c>
      <c r="F87"/>
    </row>
    <row r="88" spans="1:6" s="66" customFormat="1" ht="12">
      <c r="A88" s="64" t="s">
        <v>167</v>
      </c>
      <c r="C88" s="67">
        <v>79.893155003336091</v>
      </c>
      <c r="D88">
        <v>72</v>
      </c>
      <c r="E88" s="70">
        <f t="shared" si="0"/>
        <v>9.2200606596532855E-2</v>
      </c>
      <c r="F88"/>
    </row>
    <row r="89" spans="1:6" s="66" customFormat="1" ht="12">
      <c r="A89" s="64" t="s">
        <v>170</v>
      </c>
      <c r="C89" s="67">
        <v>89.039185793761689</v>
      </c>
      <c r="D89">
        <v>73</v>
      </c>
      <c r="E89" s="70">
        <f t="shared" si="0"/>
        <v>9.146030790425598E-2</v>
      </c>
      <c r="F89"/>
    </row>
    <row r="90" spans="1:6" s="66" customFormat="1" ht="12">
      <c r="A90" s="64" t="s">
        <v>172</v>
      </c>
      <c r="C90" s="67">
        <v>94.096596843361041</v>
      </c>
      <c r="D90">
        <v>74</v>
      </c>
      <c r="E90" s="70">
        <f t="shared" si="0"/>
        <v>5.0574110495993523E-2</v>
      </c>
      <c r="F90"/>
    </row>
    <row r="91" spans="1:6" s="66" customFormat="1" ht="12">
      <c r="A91" s="64" t="s">
        <v>174</v>
      </c>
      <c r="C91" s="67">
        <v>98.293860497042303</v>
      </c>
      <c r="D91">
        <v>75</v>
      </c>
      <c r="E91" s="70">
        <f t="shared" si="0"/>
        <v>4.1972636536812616E-2</v>
      </c>
      <c r="F91"/>
    </row>
    <row r="92" spans="1:6" s="66" customFormat="1" ht="12">
      <c r="A92" s="64" t="s">
        <v>176</v>
      </c>
      <c r="C92" s="67">
        <v>100.00000000000001</v>
      </c>
      <c r="D92">
        <v>76</v>
      </c>
      <c r="E92" s="70">
        <f t="shared" si="0"/>
        <v>1.7061395029577112E-2</v>
      </c>
      <c r="F92"/>
    </row>
    <row r="93" spans="1:6" s="66" customFormat="1" ht="12">
      <c r="A93" s="64" t="s">
        <v>178</v>
      </c>
      <c r="C93" s="67">
        <v>100.00000000000001</v>
      </c>
      <c r="D93">
        <v>77</v>
      </c>
      <c r="E93" s="70">
        <f t="shared" si="0"/>
        <v>0</v>
      </c>
      <c r="F93"/>
    </row>
    <row r="94" spans="1:6" s="66" customFormat="1" ht="12">
      <c r="A94" s="64" t="s">
        <v>180</v>
      </c>
      <c r="C94" s="67">
        <v>100.00000000000001</v>
      </c>
      <c r="D94">
        <v>78</v>
      </c>
      <c r="E94" s="70">
        <f t="shared" si="0"/>
        <v>0</v>
      </c>
      <c r="F94"/>
    </row>
    <row r="95" spans="1:6" s="66" customFormat="1" ht="12">
      <c r="A95" s="64" t="s">
        <v>187</v>
      </c>
      <c r="C95" s="67"/>
      <c r="D95" s="23" t="s">
        <v>31</v>
      </c>
      <c r="F95"/>
    </row>
    <row r="96" spans="1:6" s="66" customFormat="1" ht="12"/>
    <row r="97" spans="1:5" s="66" customFormat="1" ht="12">
      <c r="A97" s="64" t="s">
        <v>27</v>
      </c>
      <c r="C97" s="68"/>
    </row>
    <row r="98" spans="1:5" s="66" customFormat="1" ht="12">
      <c r="A98" s="64" t="s">
        <v>138</v>
      </c>
      <c r="C98" s="66">
        <v>0</v>
      </c>
      <c r="D98" s="66">
        <v>100</v>
      </c>
      <c r="E98" s="72">
        <f t="shared" ref="E98:E118" si="1">(C98-C97)/100</f>
        <v>0</v>
      </c>
    </row>
    <row r="99" spans="1:5" s="66" customFormat="1" ht="12">
      <c r="A99" s="64" t="s">
        <v>140</v>
      </c>
      <c r="C99" s="66">
        <v>0</v>
      </c>
      <c r="D99" s="66">
        <v>110</v>
      </c>
      <c r="E99" s="72">
        <f t="shared" si="1"/>
        <v>0</v>
      </c>
    </row>
    <row r="100" spans="1:5" s="66" customFormat="1" ht="12">
      <c r="A100" s="64" t="s">
        <v>142</v>
      </c>
      <c r="C100" s="66">
        <v>0</v>
      </c>
      <c r="D100" s="66">
        <v>120</v>
      </c>
      <c r="E100" s="72">
        <f t="shared" si="1"/>
        <v>0</v>
      </c>
    </row>
    <row r="101" spans="1:5" s="66" customFormat="1" ht="12">
      <c r="A101" s="64" t="s">
        <v>143</v>
      </c>
      <c r="C101" s="69">
        <v>4.3</v>
      </c>
      <c r="D101" s="66">
        <v>130</v>
      </c>
      <c r="E101" s="72">
        <f t="shared" si="1"/>
        <v>4.2999999999999997E-2</v>
      </c>
    </row>
    <row r="102" spans="1:5" s="66" customFormat="1" ht="12">
      <c r="A102" s="64" t="s">
        <v>145</v>
      </c>
      <c r="C102" s="69">
        <v>11.1</v>
      </c>
      <c r="D102" s="66">
        <v>140</v>
      </c>
      <c r="E102" s="72">
        <f t="shared" si="1"/>
        <v>6.8000000000000005E-2</v>
      </c>
    </row>
    <row r="103" spans="1:5" s="66" customFormat="1" ht="12">
      <c r="A103" s="64" t="s">
        <v>147</v>
      </c>
      <c r="C103" s="69">
        <v>20.9</v>
      </c>
      <c r="D103" s="66">
        <v>150</v>
      </c>
      <c r="E103" s="72">
        <f t="shared" si="1"/>
        <v>9.799999999999999E-2</v>
      </c>
    </row>
    <row r="104" spans="1:5" s="66" customFormat="1" ht="12">
      <c r="A104" s="64" t="s">
        <v>149</v>
      </c>
      <c r="C104" s="69">
        <v>31.3</v>
      </c>
      <c r="D104" s="66">
        <v>160</v>
      </c>
      <c r="E104" s="72">
        <f t="shared" si="1"/>
        <v>0.10400000000000002</v>
      </c>
    </row>
    <row r="105" spans="1:5" s="66" customFormat="1" ht="12">
      <c r="A105" s="64" t="s">
        <v>151</v>
      </c>
      <c r="C105" s="69">
        <v>43.6</v>
      </c>
      <c r="D105" s="66">
        <v>170</v>
      </c>
      <c r="E105" s="72">
        <f t="shared" si="1"/>
        <v>0.12300000000000001</v>
      </c>
    </row>
    <row r="106" spans="1:5" s="66" customFormat="1" ht="12">
      <c r="A106" s="64" t="s">
        <v>153</v>
      </c>
      <c r="C106" s="69">
        <v>55.7</v>
      </c>
      <c r="D106" s="66">
        <v>180</v>
      </c>
      <c r="E106" s="72">
        <f t="shared" si="1"/>
        <v>0.12100000000000001</v>
      </c>
    </row>
    <row r="107" spans="1:5" s="66" customFormat="1" ht="12">
      <c r="A107" s="64" t="s">
        <v>155</v>
      </c>
      <c r="C107" s="69">
        <v>65</v>
      </c>
      <c r="D107" s="66">
        <v>190</v>
      </c>
      <c r="E107" s="72">
        <f t="shared" si="1"/>
        <v>9.2999999999999972E-2</v>
      </c>
    </row>
    <row r="108" spans="1:5" s="66" customFormat="1" ht="12">
      <c r="A108" s="64" t="s">
        <v>156</v>
      </c>
      <c r="C108" s="69">
        <v>73.5</v>
      </c>
      <c r="D108" s="66">
        <v>200</v>
      </c>
      <c r="E108" s="72">
        <f t="shared" si="1"/>
        <v>8.5000000000000006E-2</v>
      </c>
    </row>
    <row r="109" spans="1:5" s="66" customFormat="1" ht="12">
      <c r="A109" s="64" t="s">
        <v>158</v>
      </c>
      <c r="C109" s="69">
        <v>79.400000000000006</v>
      </c>
      <c r="D109" s="66">
        <v>210</v>
      </c>
      <c r="E109" s="72">
        <f t="shared" si="1"/>
        <v>5.9000000000000059E-2</v>
      </c>
    </row>
    <row r="110" spans="1:5" s="66" customFormat="1" ht="12">
      <c r="A110" s="64" t="s">
        <v>160</v>
      </c>
      <c r="C110" s="69">
        <v>83.8</v>
      </c>
      <c r="D110" s="66">
        <v>220</v>
      </c>
      <c r="E110" s="72">
        <f t="shared" si="1"/>
        <v>4.3999999999999914E-2</v>
      </c>
    </row>
    <row r="111" spans="1:5" s="66" customFormat="1" ht="12">
      <c r="A111" s="64" t="s">
        <v>162</v>
      </c>
      <c r="C111" s="69">
        <v>86.5</v>
      </c>
      <c r="D111" s="66">
        <v>230</v>
      </c>
      <c r="E111" s="72">
        <f t="shared" si="1"/>
        <v>2.7000000000000027E-2</v>
      </c>
    </row>
    <row r="112" spans="1:5" s="66" customFormat="1" ht="12">
      <c r="A112" s="64" t="s">
        <v>164</v>
      </c>
      <c r="C112" s="69">
        <v>89.7</v>
      </c>
      <c r="D112" s="66">
        <v>240</v>
      </c>
      <c r="E112" s="72">
        <f t="shared" si="1"/>
        <v>3.2000000000000028E-2</v>
      </c>
    </row>
    <row r="113" spans="1:5" s="66" customFormat="1" ht="12">
      <c r="A113" s="64" t="s">
        <v>166</v>
      </c>
      <c r="C113" s="69">
        <v>93.2</v>
      </c>
      <c r="D113" s="66">
        <v>250</v>
      </c>
      <c r="E113" s="72">
        <f t="shared" si="1"/>
        <v>3.5000000000000003E-2</v>
      </c>
    </row>
    <row r="114" spans="1:5" s="66" customFormat="1" ht="12">
      <c r="A114" s="64" t="s">
        <v>168</v>
      </c>
      <c r="C114" s="69">
        <v>94.7</v>
      </c>
      <c r="D114" s="66">
        <v>260</v>
      </c>
      <c r="E114" s="72">
        <f t="shared" si="1"/>
        <v>1.4999999999999999E-2</v>
      </c>
    </row>
    <row r="115" spans="1:5" s="66" customFormat="1" ht="12">
      <c r="A115" s="64" t="s">
        <v>169</v>
      </c>
      <c r="C115" s="69">
        <v>95.1</v>
      </c>
      <c r="D115" s="66">
        <v>270</v>
      </c>
      <c r="E115" s="72">
        <f t="shared" si="1"/>
        <v>3.9999999999999151E-3</v>
      </c>
    </row>
    <row r="116" spans="1:5" s="66" customFormat="1" ht="12">
      <c r="A116" s="64" t="s">
        <v>171</v>
      </c>
      <c r="C116" s="69">
        <v>96.1</v>
      </c>
      <c r="D116" s="66">
        <v>280</v>
      </c>
      <c r="E116" s="72">
        <f t="shared" si="1"/>
        <v>0.01</v>
      </c>
    </row>
    <row r="117" spans="1:5" s="66" customFormat="1" ht="12">
      <c r="A117" s="64" t="s">
        <v>173</v>
      </c>
      <c r="C117" s="69">
        <v>96.8</v>
      </c>
      <c r="D117" s="66">
        <v>290</v>
      </c>
      <c r="E117" s="72">
        <f t="shared" si="1"/>
        <v>7.0000000000000288E-3</v>
      </c>
    </row>
    <row r="118" spans="1:5" s="66" customFormat="1" ht="12">
      <c r="A118" s="64" t="s">
        <v>175</v>
      </c>
      <c r="C118" s="69">
        <v>97.5</v>
      </c>
      <c r="D118" s="66">
        <v>300</v>
      </c>
      <c r="E118" s="72">
        <f t="shared" si="1"/>
        <v>7.0000000000000288E-3</v>
      </c>
    </row>
    <row r="119" spans="1:5" s="66" customFormat="1" ht="12">
      <c r="A119" s="64"/>
      <c r="C119" s="69"/>
      <c r="D119" s="66">
        <v>310</v>
      </c>
      <c r="E119" s="72">
        <f>0.5*(C120-C118)/100</f>
        <v>2.9999999999999714E-3</v>
      </c>
    </row>
    <row r="120" spans="1:5" s="66" customFormat="1" ht="12">
      <c r="A120" s="64" t="s">
        <v>177</v>
      </c>
      <c r="C120" s="69">
        <v>98.1</v>
      </c>
      <c r="D120" s="66">
        <v>320</v>
      </c>
      <c r="E120" s="72">
        <f>0.5*(C120-C118)/100</f>
        <v>2.9999999999999714E-3</v>
      </c>
    </row>
    <row r="121" spans="1:5" s="66" customFormat="1" ht="12">
      <c r="A121" s="64"/>
      <c r="C121" s="69"/>
      <c r="D121" s="66">
        <v>330</v>
      </c>
      <c r="E121" s="72">
        <f>0.5*(C122-C120)/100</f>
        <v>7.0000000000000288E-3</v>
      </c>
    </row>
    <row r="122" spans="1:5" s="66" customFormat="1" ht="12">
      <c r="A122" s="64" t="s">
        <v>179</v>
      </c>
      <c r="C122" s="69">
        <v>99.5</v>
      </c>
      <c r="D122" s="66">
        <v>340</v>
      </c>
      <c r="E122" s="72">
        <f>0.5*(C122-C120)/100</f>
        <v>7.0000000000000288E-3</v>
      </c>
    </row>
    <row r="123" spans="1:5" s="66" customFormat="1" ht="12">
      <c r="A123" s="64"/>
      <c r="C123" s="69"/>
      <c r="D123" s="66">
        <v>350</v>
      </c>
      <c r="E123" s="72">
        <f>0.5*(C124-C122)/100</f>
        <v>0</v>
      </c>
    </row>
    <row r="124" spans="1:5" s="66" customFormat="1" ht="12">
      <c r="A124" s="64" t="s">
        <v>181</v>
      </c>
      <c r="C124" s="69">
        <v>99.5</v>
      </c>
      <c r="D124" s="66">
        <v>360</v>
      </c>
      <c r="E124" s="72">
        <f>0.5*(C124-C122)/100</f>
        <v>0</v>
      </c>
    </row>
    <row r="125" spans="1:5" s="66" customFormat="1" ht="12">
      <c r="A125" s="64"/>
      <c r="C125" s="69"/>
      <c r="D125" s="66">
        <v>370</v>
      </c>
      <c r="E125" s="72">
        <f>0.5*(C126-C124)/100</f>
        <v>1.0000000000000141E-3</v>
      </c>
    </row>
    <row r="126" spans="1:5" s="66" customFormat="1" ht="12">
      <c r="A126" s="64" t="s">
        <v>182</v>
      </c>
      <c r="C126" s="69">
        <v>99.7</v>
      </c>
      <c r="D126" s="66">
        <v>380</v>
      </c>
      <c r="E126" s="72">
        <f>0.5*(C126-C124)/100</f>
        <v>1.0000000000000141E-3</v>
      </c>
    </row>
    <row r="127" spans="1:5" s="66" customFormat="1" ht="12">
      <c r="A127" s="64"/>
      <c r="C127" s="69"/>
      <c r="D127" s="66">
        <v>390</v>
      </c>
      <c r="E127" s="72">
        <f>0.5*(C128-C126)/100</f>
        <v>9.999999999998011E-5</v>
      </c>
    </row>
    <row r="128" spans="1:5" s="66" customFormat="1" ht="12">
      <c r="A128" s="64" t="s">
        <v>183</v>
      </c>
      <c r="C128" s="69">
        <v>99.72</v>
      </c>
      <c r="D128" s="66">
        <v>400</v>
      </c>
      <c r="E128" s="72">
        <f>0.5*(C128-C126)/100</f>
        <v>9.999999999998011E-5</v>
      </c>
    </row>
    <row r="129" spans="1:5" s="66" customFormat="1" ht="12">
      <c r="A129" s="64"/>
      <c r="C129" s="69"/>
      <c r="D129" s="66">
        <v>410</v>
      </c>
      <c r="E129" s="72">
        <f>0.5*(C130-C128)/100</f>
        <v>9.999999999998011E-5</v>
      </c>
    </row>
    <row r="130" spans="1:5" s="66" customFormat="1" ht="12">
      <c r="A130" s="64" t="s">
        <v>184</v>
      </c>
      <c r="C130" s="69">
        <v>99.74</v>
      </c>
      <c r="D130" s="66">
        <v>420</v>
      </c>
      <c r="E130" s="72">
        <f>0.5*(C130-C128)/100</f>
        <v>9.999999999998011E-5</v>
      </c>
    </row>
    <row r="131" spans="1:5" s="66" customFormat="1" ht="12">
      <c r="A131" s="64"/>
      <c r="C131" s="69"/>
      <c r="D131" s="66">
        <v>430</v>
      </c>
      <c r="E131" s="72">
        <f>0.5*(C132-C130)/100</f>
        <v>3.0000000000001136E-4</v>
      </c>
    </row>
    <row r="132" spans="1:5" s="66" customFormat="1" ht="12">
      <c r="A132" s="64" t="s">
        <v>185</v>
      </c>
      <c r="C132" s="69">
        <v>99.8</v>
      </c>
      <c r="D132" s="66">
        <v>440</v>
      </c>
      <c r="E132" s="72">
        <f>0.5*(C132-C130)/100</f>
        <v>3.0000000000001136E-4</v>
      </c>
    </row>
    <row r="133" spans="1:5" s="66" customFormat="1" ht="12">
      <c r="A133" s="66" t="s">
        <v>186</v>
      </c>
      <c r="C133" s="71"/>
      <c r="D133" s="66" t="s">
        <v>186</v>
      </c>
      <c r="E133" s="72">
        <f>1-(C132/100)</f>
        <v>2.0000000000000018E-3</v>
      </c>
    </row>
    <row r="134" spans="1:5" s="66" customFormat="1" ht="12"/>
    <row r="135" spans="1:5" s="66" customFormat="1" ht="12"/>
    <row r="136" spans="1:5" s="66" customFormat="1" ht="12"/>
    <row r="137" spans="1:5" s="66" customFormat="1" ht="12"/>
  </sheetData>
  <mergeCells count="17">
    <mergeCell ref="Q42:AD42"/>
    <mergeCell ref="Q44:AD44"/>
    <mergeCell ref="Q45:AD45"/>
    <mergeCell ref="A4:M4"/>
    <mergeCell ref="Q15:AA15"/>
    <mergeCell ref="Q16:AA16"/>
    <mergeCell ref="Q18:AA18"/>
    <mergeCell ref="Q19:AA19"/>
    <mergeCell ref="A3:M3"/>
    <mergeCell ref="A40:N40"/>
    <mergeCell ref="A41:N41"/>
    <mergeCell ref="A42:A43"/>
    <mergeCell ref="B42:G42"/>
    <mergeCell ref="H42:N42"/>
    <mergeCell ref="H5:M5"/>
    <mergeCell ref="B5:G5"/>
    <mergeCell ref="A5:A6"/>
  </mergeCells>
  <hyperlinks>
    <hyperlink ref="Q22" r:id="rId1"/>
    <hyperlink ref="B10:B11" location="'2007-2008'!A38" display="(B)"/>
    <hyperlink ref="B9:C9" location="'2007-2008'!A37" display="-"/>
    <hyperlink ref="C10" location="'2007-2008'!A37" display="-"/>
    <hyperlink ref="D9:D11" location="'2007-2008'!A38" display="(B)"/>
    <hyperlink ref="E9:E10" location="'2007-2008'!A38" display="(B)"/>
    <hyperlink ref="F10:F11" location="'2007-2008'!A38" display="(B)"/>
    <hyperlink ref="F9:G9" location="'2007-2008'!A37" display="-"/>
    <hyperlink ref="G10" location="'2007-2008'!A38" display="(B)"/>
    <hyperlink ref="J9" location="'2007-2008'!A38" display="(B)"/>
    <hyperlink ref="L10" location="'2007-2008'!A38" display="(B)"/>
    <hyperlink ref="M9" location="'2007-2008'!A38" display="(B)"/>
    <hyperlink ref="C11" location="'2007-2008'!A38" display="(B)"/>
    <hyperlink ref="C12" location="'2007-2008'!A40" display="\1 2.1"/>
    <hyperlink ref="D12:E12" location="'2007-2008'!A40" display="\1 2.5"/>
    <hyperlink ref="E11" location="'2007-2008'!A40" display="\1 1.1"/>
    <hyperlink ref="H9" location="'2007-2008'!A40" display="\1 2.0"/>
    <hyperlink ref="K9:K10" location="'2007-2008'!A40" display="\1 0.4"/>
    <hyperlink ref="Q21" r:id="rId2"/>
    <hyperlink ref="Q47" r:id="rId3"/>
    <hyperlink ref="Q48" r:id="rId4"/>
    <hyperlink ref="E45" location="'2007-2008'!A32" display="(B)"/>
    <hyperlink ref="E46:E47" location="'2007-2008'!A32" display="(B)"/>
    <hyperlink ref="B49:E50" location="'2007-2008'!A32" display="(B)"/>
    <hyperlink ref="B47" location="'2007-2008'!A32" display="(B)"/>
    <hyperlink ref="F46:F47" location="'2007-2008'!A32" display="(B)"/>
    <hyperlink ref="G49:G51" location="'2007-2008'!A32" display="(B)"/>
    <hyperlink ref="F50" location="'2007-2008'!A32" display="(B)"/>
    <hyperlink ref="F49" location="'2007-2008'!A34" display="\1 0.4"/>
    <hyperlink ref="E52" location="'2007-2008'!A34" display="\1 4.3"/>
    <hyperlink ref="F51" location="'2007-2008'!A34" display="\1 2.3"/>
    <hyperlink ref="H46" location="'2007-2008'!A34" display="\1 2.6"/>
    <hyperlink ref="I45" location="'2007-2008'!A34" display="\1 1.7"/>
    <hyperlink ref="J46" location="'2007-2008'!A34" display="\1 1.6"/>
    <hyperlink ref="K45" location="'2007-2008'!A34" display="\1 1.0"/>
    <hyperlink ref="M45" location="'2007-2008'!A34" display="\1 3.3"/>
    <hyperlink ref="L46" location="'2007-2008'!A34" display="\1 3.6"/>
    <hyperlink ref="C51" location="'2007-2008'!A34" display="\1 3.1"/>
    <hyperlink ref="C52" location="'2007-2008'!A34" display="\1 4.4"/>
  </hyperlinks>
  <pageMargins left="0.75" right="0.75" top="1" bottom="1" header="0.5" footer="0.5"/>
  <pageSetup paperSize="17" scale="75" orientation="landscape"/>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sqref="A1:F17"/>
    </sheetView>
  </sheetViews>
  <sheetFormatPr baseColWidth="10" defaultRowHeight="12" x14ac:dyDescent="0"/>
  <sheetData>
    <row r="1" spans="1:6">
      <c r="A1" t="s">
        <v>18</v>
      </c>
    </row>
    <row r="2" spans="1:6">
      <c r="C2" t="s">
        <v>0</v>
      </c>
      <c r="D2" t="s">
        <v>1</v>
      </c>
      <c r="E2" t="s">
        <v>15</v>
      </c>
      <c r="F2" t="s">
        <v>1</v>
      </c>
    </row>
    <row r="3" spans="1:6">
      <c r="A3" t="s">
        <v>2</v>
      </c>
      <c r="B3">
        <v>1</v>
      </c>
      <c r="C3" s="6">
        <v>2582009</v>
      </c>
      <c r="D3" s="7">
        <v>10411.33</v>
      </c>
      <c r="E3" s="6">
        <v>1824419</v>
      </c>
      <c r="F3" s="7">
        <v>7356.53</v>
      </c>
    </row>
    <row r="4" spans="1:6">
      <c r="A4" t="s">
        <v>3</v>
      </c>
      <c r="B4">
        <v>2</v>
      </c>
      <c r="C4" s="6">
        <v>2409565</v>
      </c>
      <c r="D4" s="7">
        <v>10661.79</v>
      </c>
      <c r="E4" s="6">
        <v>1600464</v>
      </c>
      <c r="F4" s="7">
        <v>7081.7</v>
      </c>
    </row>
    <row r="5" spans="1:6">
      <c r="A5" t="s">
        <v>4</v>
      </c>
      <c r="B5">
        <v>3</v>
      </c>
      <c r="C5" s="6">
        <v>2645413</v>
      </c>
      <c r="D5" s="7">
        <v>10666.99</v>
      </c>
      <c r="E5" s="6">
        <v>1694060</v>
      </c>
      <c r="F5" s="7">
        <v>6830.89</v>
      </c>
    </row>
    <row r="6" spans="1:6">
      <c r="A6" t="s">
        <v>5</v>
      </c>
      <c r="B6">
        <v>4</v>
      </c>
      <c r="C6" s="6">
        <v>2537816</v>
      </c>
      <c r="D6" s="7">
        <v>10574.23</v>
      </c>
      <c r="E6" s="6">
        <v>1553365</v>
      </c>
      <c r="F6" s="7">
        <v>6472.35</v>
      </c>
    </row>
    <row r="7" spans="1:6">
      <c r="A7" t="s">
        <v>6</v>
      </c>
      <c r="B7">
        <v>5</v>
      </c>
      <c r="C7" s="6">
        <v>2673858</v>
      </c>
      <c r="D7" s="7">
        <v>10781.69</v>
      </c>
      <c r="E7" s="6">
        <v>1544836</v>
      </c>
      <c r="F7" s="7">
        <v>6229.18</v>
      </c>
    </row>
    <row r="8" spans="1:6">
      <c r="A8" t="s">
        <v>7</v>
      </c>
      <c r="B8">
        <v>6</v>
      </c>
      <c r="C8" s="6">
        <v>2629368</v>
      </c>
      <c r="D8" s="7">
        <v>10955.7</v>
      </c>
      <c r="E8" s="6">
        <v>1461902</v>
      </c>
      <c r="F8" s="7">
        <v>6091.26</v>
      </c>
    </row>
    <row r="9" spans="1:6">
      <c r="A9" t="s">
        <v>8</v>
      </c>
      <c r="B9">
        <v>7</v>
      </c>
      <c r="C9" s="6">
        <v>2788695</v>
      </c>
      <c r="D9" s="7">
        <v>11244.74</v>
      </c>
      <c r="E9" s="6">
        <v>1495354</v>
      </c>
      <c r="F9" s="7">
        <v>6029.65</v>
      </c>
    </row>
    <row r="10" spans="1:6">
      <c r="A10" t="s">
        <v>9</v>
      </c>
      <c r="B10">
        <v>8</v>
      </c>
      <c r="C10" s="6">
        <v>2813582</v>
      </c>
      <c r="D10" s="7">
        <v>11345.09</v>
      </c>
      <c r="E10" s="6">
        <v>1479771</v>
      </c>
      <c r="F10" s="7">
        <v>5966.82</v>
      </c>
    </row>
    <row r="11" spans="1:6">
      <c r="A11" t="s">
        <v>10</v>
      </c>
      <c r="B11">
        <v>9</v>
      </c>
      <c r="C11" s="6">
        <v>2740831</v>
      </c>
      <c r="D11" s="7">
        <v>11420.13</v>
      </c>
      <c r="E11" s="6">
        <v>1452281</v>
      </c>
      <c r="F11" s="7">
        <v>6051.17</v>
      </c>
    </row>
    <row r="12" spans="1:6">
      <c r="A12" t="s">
        <v>11</v>
      </c>
      <c r="B12">
        <v>10</v>
      </c>
      <c r="C12" s="6">
        <v>2694594</v>
      </c>
      <c r="D12" s="7">
        <v>10865.3</v>
      </c>
      <c r="E12" s="6">
        <v>1563801</v>
      </c>
      <c r="F12" s="7">
        <v>6305.65</v>
      </c>
    </row>
    <row r="13" spans="1:6">
      <c r="A13" t="s">
        <v>12</v>
      </c>
      <c r="B13">
        <v>11</v>
      </c>
      <c r="C13" s="6">
        <v>2532156</v>
      </c>
      <c r="D13" s="7">
        <v>10550.65</v>
      </c>
      <c r="E13" s="6">
        <v>1560398</v>
      </c>
      <c r="F13" s="7">
        <v>6501.66</v>
      </c>
    </row>
    <row r="14" spans="1:6">
      <c r="A14" t="s">
        <v>13</v>
      </c>
      <c r="B14">
        <v>12</v>
      </c>
      <c r="C14" s="6">
        <v>2631533</v>
      </c>
      <c r="D14" s="7">
        <v>10611.02</v>
      </c>
      <c r="E14" s="6">
        <v>1729926</v>
      </c>
      <c r="F14" s="7">
        <v>6975.51</v>
      </c>
    </row>
    <row r="15" spans="1:6">
      <c r="A15" t="s">
        <v>14</v>
      </c>
      <c r="C15" s="6">
        <f>SUM(C3:C14)</f>
        <v>31679420</v>
      </c>
      <c r="D15" s="7">
        <v>10841.69</v>
      </c>
      <c r="E15" s="6">
        <v>18960577</v>
      </c>
      <c r="F15" s="7">
        <v>6488.9</v>
      </c>
    </row>
    <row r="16" spans="1:6">
      <c r="A16" t="s">
        <v>16</v>
      </c>
      <c r="C16" s="6"/>
      <c r="E16" s="7"/>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0"/>
  <sheetViews>
    <sheetView workbookViewId="0">
      <selection activeCell="G71" sqref="G71"/>
    </sheetView>
  </sheetViews>
  <sheetFormatPr baseColWidth="10" defaultRowHeight="12" x14ac:dyDescent="0"/>
  <cols>
    <col min="7" max="7" width="10.6640625" bestFit="1" customWidth="1"/>
    <col min="10" max="10" width="3.6640625" customWidth="1"/>
  </cols>
  <sheetData>
    <row r="2" spans="1:9">
      <c r="A2" s="5">
        <v>1</v>
      </c>
      <c r="B2">
        <v>8</v>
      </c>
      <c r="C2">
        <v>1712</v>
      </c>
      <c r="D2" s="2">
        <f>(C2/C$14)</f>
        <v>9.7856530437267789E-2</v>
      </c>
      <c r="E2" s="2">
        <f>D2-MIN(D$2:D$13)</f>
        <v>2.5150042869391251E-2</v>
      </c>
      <c r="F2">
        <v>8</v>
      </c>
      <c r="G2" s="6">
        <v>2813582</v>
      </c>
      <c r="H2" s="2">
        <f>(G2/G$14)</f>
        <v>8.8814189148664971E-2</v>
      </c>
      <c r="I2" s="2">
        <f>H2-MIN(H$2:H$13)</f>
        <v>1.2753295357048833E-2</v>
      </c>
    </row>
    <row r="3" spans="1:9">
      <c r="A3" s="5">
        <v>2</v>
      </c>
      <c r="B3">
        <v>9</v>
      </c>
      <c r="C3">
        <v>1530</v>
      </c>
      <c r="D3" s="2">
        <f t="shared" ref="D3:D13" si="0">(C3/C$14)</f>
        <v>8.7453558159474129E-2</v>
      </c>
      <c r="E3" s="2">
        <f t="shared" ref="E3:E13" si="1">D3-MIN(D$2:D$13)</f>
        <v>1.4747070591597591E-2</v>
      </c>
      <c r="F3">
        <v>9</v>
      </c>
      <c r="G3" s="6">
        <v>2740831</v>
      </c>
      <c r="H3" s="2">
        <f t="shared" ref="H3:H13" si="2">(G3/G$14)</f>
        <v>8.6517714023804732E-2</v>
      </c>
      <c r="I3" s="2">
        <f t="shared" ref="I3:I13" si="3">H3-MIN(H$2:H$13)</f>
        <v>1.0456820232188593E-2</v>
      </c>
    </row>
    <row r="4" spans="1:9">
      <c r="A4" s="5">
        <v>3</v>
      </c>
      <c r="B4">
        <v>10</v>
      </c>
      <c r="C4">
        <v>1645</v>
      </c>
      <c r="D4" s="2">
        <f t="shared" si="0"/>
        <v>9.4026864818519573E-2</v>
      </c>
      <c r="E4" s="2">
        <f t="shared" si="1"/>
        <v>2.1320377250643036E-2</v>
      </c>
      <c r="F4">
        <v>10</v>
      </c>
      <c r="G4" s="6">
        <v>2694594</v>
      </c>
      <c r="H4" s="2">
        <f t="shared" si="2"/>
        <v>8.5058186040022202E-2</v>
      </c>
      <c r="I4" s="2">
        <f t="shared" si="3"/>
        <v>8.9972922484060636E-3</v>
      </c>
    </row>
    <row r="5" spans="1:9">
      <c r="A5" s="5">
        <v>4</v>
      </c>
      <c r="B5">
        <v>11</v>
      </c>
      <c r="C5">
        <v>1510</v>
      </c>
      <c r="D5" s="2">
        <f t="shared" si="0"/>
        <v>8.6310374392683617E-2</v>
      </c>
      <c r="E5" s="2">
        <f t="shared" si="1"/>
        <v>1.3603886824807079E-2</v>
      </c>
      <c r="F5">
        <v>11</v>
      </c>
      <c r="G5" s="6">
        <v>2532156</v>
      </c>
      <c r="H5" s="2">
        <f t="shared" si="2"/>
        <v>7.993063004310054E-2</v>
      </c>
      <c r="I5" s="2">
        <f t="shared" si="3"/>
        <v>3.8697362514844014E-3</v>
      </c>
    </row>
    <row r="6" spans="1:9">
      <c r="A6" s="5">
        <v>5</v>
      </c>
      <c r="B6">
        <v>12</v>
      </c>
      <c r="C6">
        <v>1455</v>
      </c>
      <c r="D6" s="2">
        <f t="shared" si="0"/>
        <v>8.3166619034009723E-2</v>
      </c>
      <c r="E6" s="2">
        <f t="shared" si="1"/>
        <v>1.0460131466133185E-2</v>
      </c>
      <c r="F6">
        <v>12</v>
      </c>
      <c r="G6" s="6">
        <v>2631533</v>
      </c>
      <c r="H6" s="2">
        <f t="shared" si="2"/>
        <v>8.3067587727300565E-2</v>
      </c>
      <c r="I6" s="2">
        <f t="shared" si="3"/>
        <v>7.0066939356844271E-3</v>
      </c>
    </row>
    <row r="7" spans="1:9">
      <c r="A7" s="5">
        <v>6</v>
      </c>
      <c r="B7">
        <v>1</v>
      </c>
      <c r="C7">
        <v>1514</v>
      </c>
      <c r="D7" s="2">
        <f t="shared" si="0"/>
        <v>8.6539011146041719E-2</v>
      </c>
      <c r="E7" s="2">
        <f t="shared" si="1"/>
        <v>1.3832523578165182E-2</v>
      </c>
      <c r="F7">
        <v>1</v>
      </c>
      <c r="G7" s="6">
        <v>2582009</v>
      </c>
      <c r="H7" s="2">
        <f t="shared" si="2"/>
        <v>8.1504301530772968E-2</v>
      </c>
      <c r="I7" s="2">
        <f t="shared" si="3"/>
        <v>5.4434077391568303E-3</v>
      </c>
    </row>
    <row r="8" spans="1:9">
      <c r="A8" s="5">
        <v>7</v>
      </c>
      <c r="B8">
        <v>2</v>
      </c>
      <c r="C8">
        <v>1332</v>
      </c>
      <c r="D8" s="2">
        <f t="shared" si="0"/>
        <v>7.6136038868248074E-2</v>
      </c>
      <c r="E8" s="2">
        <f t="shared" si="1"/>
        <v>3.4295513003715361E-3</v>
      </c>
      <c r="F8">
        <v>2</v>
      </c>
      <c r="G8" s="6">
        <v>2409565</v>
      </c>
      <c r="H8" s="2">
        <f t="shared" si="2"/>
        <v>7.6060893791616138E-2</v>
      </c>
      <c r="I8" s="2">
        <f t="shared" si="3"/>
        <v>0</v>
      </c>
    </row>
    <row r="9" spans="1:9">
      <c r="A9" s="5">
        <v>8</v>
      </c>
      <c r="B9">
        <v>3</v>
      </c>
      <c r="C9">
        <v>1431</v>
      </c>
      <c r="D9" s="2">
        <f t="shared" si="0"/>
        <v>8.1794798513861108E-2</v>
      </c>
      <c r="E9" s="2">
        <f t="shared" si="1"/>
        <v>9.0883109459845707E-3</v>
      </c>
      <c r="F9">
        <v>3</v>
      </c>
      <c r="G9" s="6">
        <v>2645413</v>
      </c>
      <c r="H9" s="2">
        <f t="shared" si="2"/>
        <v>8.3505727061922219E-2</v>
      </c>
      <c r="I9" s="2">
        <f t="shared" si="3"/>
        <v>7.444833270306081E-3</v>
      </c>
    </row>
    <row r="10" spans="1:9">
      <c r="A10" s="5">
        <v>9</v>
      </c>
      <c r="B10">
        <v>4</v>
      </c>
      <c r="C10">
        <v>1349</v>
      </c>
      <c r="D10" s="2">
        <f t="shared" si="0"/>
        <v>7.7107745070020009E-2</v>
      </c>
      <c r="E10" s="2">
        <f t="shared" si="1"/>
        <v>4.4012575021434713E-3</v>
      </c>
      <c r="F10">
        <v>4</v>
      </c>
      <c r="G10" s="6">
        <v>2537816</v>
      </c>
      <c r="H10" s="2">
        <f t="shared" si="2"/>
        <v>8.0109294930273342E-2</v>
      </c>
      <c r="I10" s="2">
        <f t="shared" si="3"/>
        <v>4.0484011386572039E-3</v>
      </c>
    </row>
    <row r="11" spans="1:9">
      <c r="A11" s="5">
        <v>10</v>
      </c>
      <c r="B11">
        <v>5</v>
      </c>
      <c r="C11">
        <v>1340</v>
      </c>
      <c r="D11" s="2">
        <f t="shared" si="0"/>
        <v>7.6593312374964279E-2</v>
      </c>
      <c r="E11" s="2">
        <f t="shared" si="1"/>
        <v>3.8868248070877409E-3</v>
      </c>
      <c r="F11">
        <v>5</v>
      </c>
      <c r="G11" s="6">
        <v>2673858</v>
      </c>
      <c r="H11" s="2">
        <f t="shared" si="2"/>
        <v>8.4403628601786268E-2</v>
      </c>
      <c r="I11" s="2">
        <f t="shared" si="3"/>
        <v>8.3427348101701299E-3</v>
      </c>
    </row>
    <row r="12" spans="1:9">
      <c r="A12" s="5">
        <v>11</v>
      </c>
      <c r="B12">
        <v>6</v>
      </c>
      <c r="C12">
        <v>1272</v>
      </c>
      <c r="D12" s="2">
        <f t="shared" si="0"/>
        <v>7.2706487567876538E-2</v>
      </c>
      <c r="E12" s="2">
        <f t="shared" si="1"/>
        <v>0</v>
      </c>
      <c r="F12">
        <v>6</v>
      </c>
      <c r="G12" s="6">
        <v>2629368</v>
      </c>
      <c r="H12" s="2">
        <f t="shared" si="2"/>
        <v>8.299924682964524E-2</v>
      </c>
      <c r="I12" s="2">
        <f t="shared" si="3"/>
        <v>6.938353038029102E-3</v>
      </c>
    </row>
    <row r="13" spans="1:9">
      <c r="A13" s="5">
        <v>12</v>
      </c>
      <c r="B13">
        <v>7</v>
      </c>
      <c r="C13">
        <v>1405</v>
      </c>
      <c r="D13" s="2">
        <f t="shared" si="0"/>
        <v>8.0308659617033443E-2</v>
      </c>
      <c r="E13" s="2">
        <f t="shared" si="1"/>
        <v>7.602172049156905E-3</v>
      </c>
      <c r="F13">
        <v>7</v>
      </c>
      <c r="G13" s="6">
        <v>2788695</v>
      </c>
      <c r="H13" s="2">
        <f t="shared" si="2"/>
        <v>8.8028600271090815E-2</v>
      </c>
      <c r="I13" s="2">
        <f t="shared" si="3"/>
        <v>1.1967706479474677E-2</v>
      </c>
    </row>
    <row r="14" spans="1:9">
      <c r="A14" s="5"/>
      <c r="B14" t="s">
        <v>17</v>
      </c>
      <c r="C14">
        <f>SUM(C2:C13)</f>
        <v>17495</v>
      </c>
      <c r="D14" s="2"/>
      <c r="E14" s="2"/>
      <c r="G14" s="9">
        <f>SUM(G2:G13)</f>
        <v>31679420</v>
      </c>
    </row>
    <row r="30" spans="1:9">
      <c r="A30">
        <v>1</v>
      </c>
      <c r="B30">
        <v>8</v>
      </c>
      <c r="C30">
        <v>651</v>
      </c>
      <c r="D30" s="2">
        <f t="shared" ref="D30:D41" si="4">C30/C$42</f>
        <v>7.8038839606808921E-2</v>
      </c>
      <c r="E30" s="2">
        <f t="shared" ref="E30:E41" si="5">D30-MIN(D$30:D$41)</f>
        <v>2.2776312634859713E-3</v>
      </c>
      <c r="F30">
        <v>8</v>
      </c>
      <c r="G30" s="6">
        <v>1479771</v>
      </c>
      <c r="H30" s="2">
        <f t="shared" ref="H30:H41" si="6">(G30/G$14)</f>
        <v>4.6710798366889295E-2</v>
      </c>
      <c r="I30" s="2">
        <f t="shared" ref="I30:I41" si="7">H30-MIN(H$30:H$41)</f>
        <v>8.677557859329485E-4</v>
      </c>
    </row>
    <row r="31" spans="1:9">
      <c r="A31">
        <v>2</v>
      </c>
      <c r="B31">
        <v>9</v>
      </c>
      <c r="C31">
        <v>676</v>
      </c>
      <c r="D31" s="2">
        <f t="shared" si="4"/>
        <v>8.1035722848237832E-2</v>
      </c>
      <c r="E31" s="2">
        <f t="shared" si="5"/>
        <v>5.2745145049148817E-3</v>
      </c>
      <c r="F31">
        <v>9</v>
      </c>
      <c r="G31" s="6">
        <v>1452281</v>
      </c>
      <c r="H31" s="2">
        <f t="shared" si="6"/>
        <v>4.5843042580956346E-2</v>
      </c>
      <c r="I31" s="2">
        <f t="shared" si="7"/>
        <v>0</v>
      </c>
    </row>
    <row r="32" spans="1:9">
      <c r="A32">
        <v>3</v>
      </c>
      <c r="B32">
        <v>10</v>
      </c>
      <c r="C32">
        <v>724</v>
      </c>
      <c r="D32" s="2">
        <f t="shared" si="4"/>
        <v>8.6789738671781344E-2</v>
      </c>
      <c r="E32" s="2">
        <f t="shared" si="5"/>
        <v>1.1028530328458394E-2</v>
      </c>
      <c r="F32">
        <v>10</v>
      </c>
      <c r="G32" s="6">
        <v>1563801</v>
      </c>
      <c r="H32" s="2">
        <f t="shared" si="6"/>
        <v>4.9363309050481356E-2</v>
      </c>
      <c r="I32" s="2">
        <f t="shared" si="7"/>
        <v>3.5202664695250102E-3</v>
      </c>
    </row>
    <row r="33" spans="1:9">
      <c r="A33">
        <v>4</v>
      </c>
      <c r="B33">
        <v>11</v>
      </c>
      <c r="C33">
        <v>712</v>
      </c>
      <c r="D33" s="2">
        <f t="shared" si="4"/>
        <v>8.5351234715895466E-2</v>
      </c>
      <c r="E33" s="2">
        <f t="shared" si="5"/>
        <v>9.590026372572516E-3</v>
      </c>
      <c r="F33">
        <v>11</v>
      </c>
      <c r="G33" s="6">
        <v>1560398</v>
      </c>
      <c r="H33" s="2">
        <f t="shared" si="6"/>
        <v>4.9255889154536291E-2</v>
      </c>
      <c r="I33" s="2">
        <f t="shared" si="7"/>
        <v>3.4128465735799446E-3</v>
      </c>
    </row>
    <row r="34" spans="1:9">
      <c r="A34">
        <v>5</v>
      </c>
      <c r="B34">
        <v>12</v>
      </c>
      <c r="C34">
        <v>743</v>
      </c>
      <c r="D34" s="2">
        <f t="shared" si="4"/>
        <v>8.9067369935267315E-2</v>
      </c>
      <c r="E34" s="2">
        <f t="shared" si="5"/>
        <v>1.3306161591944365E-2</v>
      </c>
      <c r="F34">
        <v>12</v>
      </c>
      <c r="G34" s="6">
        <v>1729926</v>
      </c>
      <c r="H34" s="2">
        <f t="shared" si="6"/>
        <v>5.4607249753941205E-2</v>
      </c>
      <c r="I34" s="2">
        <f t="shared" si="7"/>
        <v>8.7642071729848586E-3</v>
      </c>
    </row>
    <row r="35" spans="1:9">
      <c r="A35">
        <v>6</v>
      </c>
      <c r="B35">
        <v>1</v>
      </c>
      <c r="C35">
        <v>755</v>
      </c>
      <c r="D35" s="2">
        <f t="shared" si="4"/>
        <v>9.0505873891153207E-2</v>
      </c>
      <c r="E35" s="2">
        <f t="shared" si="5"/>
        <v>1.4744665547830257E-2</v>
      </c>
      <c r="F35">
        <v>1</v>
      </c>
      <c r="G35" s="6">
        <v>1824419</v>
      </c>
      <c r="H35" s="2">
        <f t="shared" si="6"/>
        <v>5.7590037948927093E-2</v>
      </c>
      <c r="I35" s="2">
        <f t="shared" si="7"/>
        <v>1.1746995367970747E-2</v>
      </c>
    </row>
    <row r="36" spans="1:9">
      <c r="A36">
        <v>7</v>
      </c>
      <c r="B36">
        <v>2</v>
      </c>
      <c r="C36">
        <v>663</v>
      </c>
      <c r="D36" s="2">
        <f t="shared" si="4"/>
        <v>7.9477343562694799E-2</v>
      </c>
      <c r="E36" s="2">
        <f t="shared" si="5"/>
        <v>3.7161352193718494E-3</v>
      </c>
      <c r="F36">
        <v>2</v>
      </c>
      <c r="G36" s="6">
        <v>1600464</v>
      </c>
      <c r="H36" s="2">
        <f t="shared" si="6"/>
        <v>5.0520621905325289E-2</v>
      </c>
      <c r="I36" s="2">
        <f t="shared" si="7"/>
        <v>4.6775793243689426E-3</v>
      </c>
    </row>
    <row r="37" spans="1:9">
      <c r="A37">
        <v>8</v>
      </c>
      <c r="B37">
        <v>3</v>
      </c>
      <c r="C37">
        <v>719</v>
      </c>
      <c r="D37" s="2">
        <f t="shared" si="4"/>
        <v>8.6190362023495559E-2</v>
      </c>
      <c r="E37" s="2">
        <f t="shared" si="5"/>
        <v>1.0429153680172609E-2</v>
      </c>
      <c r="F37">
        <v>3</v>
      </c>
      <c r="G37" s="6">
        <v>1694060</v>
      </c>
      <c r="H37" s="2">
        <f t="shared" si="6"/>
        <v>5.3475095187980083E-2</v>
      </c>
      <c r="I37" s="2">
        <f t="shared" si="7"/>
        <v>7.6320526070237371E-3</v>
      </c>
    </row>
    <row r="38" spans="1:9">
      <c r="A38">
        <v>9</v>
      </c>
      <c r="B38">
        <v>4</v>
      </c>
      <c r="C38">
        <v>732</v>
      </c>
      <c r="D38" s="2">
        <f t="shared" si="4"/>
        <v>8.7748741309038605E-2</v>
      </c>
      <c r="E38" s="2">
        <f t="shared" si="5"/>
        <v>1.1987532965715655E-2</v>
      </c>
      <c r="F38">
        <v>4</v>
      </c>
      <c r="G38" s="6">
        <v>1553365</v>
      </c>
      <c r="H38" s="2">
        <f t="shared" si="6"/>
        <v>4.9033883827418558E-2</v>
      </c>
      <c r="I38" s="2">
        <f t="shared" si="7"/>
        <v>3.1908412464622116E-3</v>
      </c>
    </row>
    <row r="39" spans="1:9">
      <c r="A39">
        <v>10</v>
      </c>
      <c r="B39">
        <v>5</v>
      </c>
      <c r="C39">
        <v>700</v>
      </c>
      <c r="D39" s="2">
        <f t="shared" si="4"/>
        <v>8.3912730760009588E-2</v>
      </c>
      <c r="E39" s="2">
        <f t="shared" si="5"/>
        <v>8.1515224166866379E-3</v>
      </c>
      <c r="F39">
        <v>5</v>
      </c>
      <c r="G39" s="6">
        <v>1544836</v>
      </c>
      <c r="H39" s="2">
        <f t="shared" si="6"/>
        <v>4.8764655413514518E-2</v>
      </c>
      <c r="I39" s="2">
        <f t="shared" si="7"/>
        <v>2.9216128325581722E-3</v>
      </c>
    </row>
    <row r="40" spans="1:9">
      <c r="A40">
        <v>11</v>
      </c>
      <c r="B40">
        <v>6</v>
      </c>
      <c r="C40">
        <v>632</v>
      </c>
      <c r="D40" s="2">
        <f t="shared" si="4"/>
        <v>7.576120834332295E-2</v>
      </c>
      <c r="E40" s="2">
        <f t="shared" si="5"/>
        <v>0</v>
      </c>
      <c r="F40">
        <v>6</v>
      </c>
      <c r="G40" s="6">
        <v>1461902</v>
      </c>
      <c r="H40" s="2">
        <f t="shared" si="6"/>
        <v>4.6146741322915637E-2</v>
      </c>
      <c r="I40" s="2">
        <f t="shared" si="7"/>
        <v>3.036987419592907E-4</v>
      </c>
    </row>
    <row r="41" spans="1:9">
      <c r="A41">
        <v>12</v>
      </c>
      <c r="B41">
        <v>7</v>
      </c>
      <c r="C41">
        <v>635</v>
      </c>
      <c r="D41" s="2">
        <f t="shared" si="4"/>
        <v>7.6120834332294413E-2</v>
      </c>
      <c r="E41" s="2">
        <f t="shared" si="5"/>
        <v>3.5962598897146258E-4</v>
      </c>
      <c r="F41">
        <v>7</v>
      </c>
      <c r="G41" s="6">
        <v>1495354</v>
      </c>
      <c r="H41" s="2">
        <f t="shared" si="6"/>
        <v>4.7202694998835205E-2</v>
      </c>
      <c r="I41" s="2">
        <f t="shared" si="7"/>
        <v>1.3596524178788594E-3</v>
      </c>
    </row>
    <row r="42" spans="1:9">
      <c r="B42" t="s">
        <v>17</v>
      </c>
      <c r="C42">
        <f>SUM(C30:C41)</f>
        <v>8342</v>
      </c>
      <c r="G42" s="9">
        <f>SUM(G30:G41)</f>
        <v>18960577</v>
      </c>
    </row>
    <row r="45" spans="1:9">
      <c r="A45" t="s">
        <v>18</v>
      </c>
    </row>
    <row r="46" spans="1:9">
      <c r="C46" t="s">
        <v>0</v>
      </c>
      <c r="D46" t="s">
        <v>1</v>
      </c>
      <c r="E46" t="s">
        <v>15</v>
      </c>
      <c r="F46" t="s">
        <v>1</v>
      </c>
    </row>
    <row r="47" spans="1:9">
      <c r="A47" t="s">
        <v>2</v>
      </c>
      <c r="B47">
        <v>1</v>
      </c>
      <c r="C47" s="6">
        <v>2582009</v>
      </c>
      <c r="D47" s="7">
        <v>10411.33</v>
      </c>
      <c r="E47" s="6">
        <v>1824419</v>
      </c>
      <c r="F47" s="7">
        <v>7356.53</v>
      </c>
    </row>
    <row r="48" spans="1:9">
      <c r="A48" t="s">
        <v>3</v>
      </c>
      <c r="B48">
        <v>2</v>
      </c>
      <c r="C48" s="6">
        <v>2409565</v>
      </c>
      <c r="D48" s="7">
        <v>10661.79</v>
      </c>
      <c r="E48" s="6">
        <v>1600464</v>
      </c>
      <c r="F48" s="7">
        <v>7081.7</v>
      </c>
    </row>
    <row r="49" spans="1:6">
      <c r="A49" t="s">
        <v>4</v>
      </c>
      <c r="B49">
        <v>3</v>
      </c>
      <c r="C49" s="6">
        <v>2645413</v>
      </c>
      <c r="D49" s="7">
        <v>10666.99</v>
      </c>
      <c r="E49" s="6">
        <v>1694060</v>
      </c>
      <c r="F49" s="7">
        <v>6830.89</v>
      </c>
    </row>
    <row r="50" spans="1:6">
      <c r="A50" t="s">
        <v>5</v>
      </c>
      <c r="B50">
        <v>4</v>
      </c>
      <c r="C50" s="6">
        <v>2537816</v>
      </c>
      <c r="D50" s="7">
        <v>10574.23</v>
      </c>
      <c r="E50" s="6">
        <v>1553365</v>
      </c>
      <c r="F50" s="7">
        <v>6472.35</v>
      </c>
    </row>
    <row r="51" spans="1:6">
      <c r="A51" t="s">
        <v>6</v>
      </c>
      <c r="B51">
        <v>5</v>
      </c>
      <c r="C51" s="6">
        <v>2673858</v>
      </c>
      <c r="D51" s="7">
        <v>10781.69</v>
      </c>
      <c r="E51" s="6">
        <v>1544836</v>
      </c>
      <c r="F51" s="7">
        <v>6229.18</v>
      </c>
    </row>
    <row r="52" spans="1:6">
      <c r="A52" t="s">
        <v>7</v>
      </c>
      <c r="B52">
        <v>6</v>
      </c>
      <c r="C52" s="6">
        <v>2629368</v>
      </c>
      <c r="D52" s="7">
        <v>10955.7</v>
      </c>
      <c r="E52" s="6">
        <v>1461902</v>
      </c>
      <c r="F52" s="7">
        <v>6091.26</v>
      </c>
    </row>
    <row r="53" spans="1:6">
      <c r="A53" t="s">
        <v>8</v>
      </c>
      <c r="B53">
        <v>7</v>
      </c>
      <c r="C53" s="6">
        <v>2788695</v>
      </c>
      <c r="D53" s="7">
        <v>11244.74</v>
      </c>
      <c r="E53" s="6">
        <v>1495354</v>
      </c>
      <c r="F53" s="7">
        <v>6029.65</v>
      </c>
    </row>
    <row r="54" spans="1:6">
      <c r="A54" t="s">
        <v>9</v>
      </c>
      <c r="B54">
        <v>8</v>
      </c>
      <c r="C54" s="6">
        <v>2813582</v>
      </c>
      <c r="D54" s="7">
        <v>11345.09</v>
      </c>
      <c r="E54" s="6">
        <v>1479771</v>
      </c>
      <c r="F54" s="7">
        <v>5966.82</v>
      </c>
    </row>
    <row r="55" spans="1:6">
      <c r="A55" t="s">
        <v>10</v>
      </c>
      <c r="B55">
        <v>9</v>
      </c>
      <c r="C55" s="6">
        <v>2740831</v>
      </c>
      <c r="D55" s="7">
        <v>11420.13</v>
      </c>
      <c r="E55" s="6">
        <v>1452281</v>
      </c>
      <c r="F55" s="7">
        <v>6051.17</v>
      </c>
    </row>
    <row r="56" spans="1:6">
      <c r="A56" t="s">
        <v>11</v>
      </c>
      <c r="B56">
        <v>10</v>
      </c>
      <c r="C56" s="6">
        <v>2694594</v>
      </c>
      <c r="D56" s="7">
        <v>10865.3</v>
      </c>
      <c r="E56" s="6">
        <v>1563801</v>
      </c>
      <c r="F56" s="7">
        <v>6305.65</v>
      </c>
    </row>
    <row r="57" spans="1:6">
      <c r="A57" t="s">
        <v>12</v>
      </c>
      <c r="B57">
        <v>11</v>
      </c>
      <c r="C57" s="6">
        <v>2532156</v>
      </c>
      <c r="D57" s="7">
        <v>10550.65</v>
      </c>
      <c r="E57" s="6">
        <v>1560398</v>
      </c>
      <c r="F57" s="7">
        <v>6501.66</v>
      </c>
    </row>
    <row r="58" spans="1:6">
      <c r="A58" t="s">
        <v>13</v>
      </c>
      <c r="B58">
        <v>12</v>
      </c>
      <c r="C58" s="6">
        <v>2631533</v>
      </c>
      <c r="D58" s="7">
        <v>10611.02</v>
      </c>
      <c r="E58" s="6">
        <v>1729926</v>
      </c>
      <c r="F58" s="7">
        <v>6975.51</v>
      </c>
    </row>
    <row r="59" spans="1:6">
      <c r="A59" t="s">
        <v>14</v>
      </c>
      <c r="C59" s="6">
        <f>SUM(C47:C58)</f>
        <v>31679420</v>
      </c>
      <c r="D59" s="7">
        <v>10841.69</v>
      </c>
      <c r="E59" s="6">
        <v>18960577</v>
      </c>
      <c r="F59" s="7">
        <v>6488.9</v>
      </c>
    </row>
    <row r="60" spans="1:6">
      <c r="A60" t="s">
        <v>16</v>
      </c>
      <c r="C60" s="6"/>
      <c r="E60" s="7"/>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Career Games</vt:lpstr>
      <vt:lpstr>Wikipedia Pageviews</vt:lpstr>
      <vt:lpstr>Season Hits</vt:lpstr>
      <vt:lpstr>Birth-Death by Month</vt:lpstr>
      <vt:lpstr>Height-Weight dist</vt:lpstr>
      <vt:lpstr>US Height Distrib</vt:lpstr>
      <vt:lpstr>US NCHS data</vt:lpstr>
      <vt:lpstr>B-D v1</vt:lpstr>
    </vt:vector>
  </TitlesOfParts>
  <Company>Infochimps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Kromer</dc:creator>
  <cp:lastModifiedBy>Philip Kromer</cp:lastModifiedBy>
  <dcterms:created xsi:type="dcterms:W3CDTF">2014-06-06T15:37:23Z</dcterms:created>
  <dcterms:modified xsi:type="dcterms:W3CDTF">2014-06-20T19:15:16Z</dcterms:modified>
</cp:coreProperties>
</file>