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xr:revisionPtr revIDLastSave="0" documentId="8_{A2B8A375-0B42-4471-B20E-425B27F820EE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3" r:id="rId1"/>
    <sheet name="Task 2" sheetId="4" r:id="rId2"/>
    <sheet name="Task 2a" sheetId="5" r:id="rId3"/>
    <sheet name="Task3" sheetId="7" r:id="rId4"/>
    <sheet name="Task4" sheetId="8" r:id="rId5"/>
    <sheet name="Лист1" sheetId="1" r:id="rId6"/>
    <sheet name="Лист2" sheetId="2" r:id="rId7"/>
  </sheets>
  <calcPr calcId="191028"/>
  <pivotCaches>
    <pivotCache cacheId="524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XrA7s7JUPI1ei4XynRp6rHpA19TIlGoJVFHZMuMG148="/>
    </ext>
  </extLst>
</workbook>
</file>

<file path=xl/calcChain.xml><?xml version="1.0" encoding="utf-8"?>
<calcChain xmlns="http://schemas.openxmlformats.org/spreadsheetml/2006/main">
  <c r="L2" i="3" l="1"/>
  <c r="K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J3" i="3"/>
  <c r="J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G2" i="3"/>
  <c r="F2" i="2"/>
  <c r="I177" i="3"/>
  <c r="H177" i="3"/>
  <c r="G17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</calcChain>
</file>

<file path=xl/sharedStrings.xml><?xml version="1.0" encoding="utf-8"?>
<sst xmlns="http://schemas.openxmlformats.org/spreadsheetml/2006/main" count="1682" uniqueCount="45">
  <si>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</si>
  <si>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</si>
  <si>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</si>
  <si>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</si>
  <si>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</si>
  <si>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</si>
  <si>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</si>
  <si>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</si>
  <si>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</si>
  <si>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Week</t>
  </si>
  <si>
    <t>Profit</t>
  </si>
  <si>
    <t>Margin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</si>
  <si>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</si>
  <si>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</si>
  <si>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</si>
  <si>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</si>
  <si>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</si>
  <si>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</si>
  <si>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</si>
  <si>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</si>
  <si>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</si>
  <si>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</si>
  <si>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</si>
  <si>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</si>
  <si>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</si>
  <si>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</si>
  <si>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</si>
  <si>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</si>
  <si>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</si>
  <si>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</si>
  <si>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Sum of Количество складов</t>
  </si>
  <si>
    <t>Sum of Количество заказов</t>
  </si>
  <si>
    <t>Sum of Количество клиентов</t>
  </si>
  <si>
    <t>18 Total</t>
  </si>
  <si>
    <t>19 Total</t>
  </si>
  <si>
    <t>20 Total</t>
  </si>
  <si>
    <t>21 Total</t>
  </si>
  <si>
    <t>22 Total</t>
  </si>
  <si>
    <t>23 Total</t>
  </si>
  <si>
    <t>Grand Total</t>
  </si>
  <si>
    <t>Sum of Товарооборот, руб</t>
  </si>
  <si>
    <t>Sum of Margin</t>
  </si>
  <si>
    <t>Sum of Profit</t>
  </si>
  <si>
    <t>Sum of Товарооборот, шт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</si>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</sst>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 style="thin">
        <color rgb="FF8EAADB"/>
      </right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/>
      <bottom/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0" fontId="3" fillId="0" borderId="0" xfId="0" applyFont="1"/>
    <xf numFmtId="164" fontId="2" fillId="3" borderId="1" xfId="0" applyNumberFormat="1" applyFont="1" applyFill="1" applyBorder="1"/>
    <xf numFmtId="164" fontId="2" fillId="0" borderId="1" xfId="0" applyNumberFormat="1" applyFont="1" applyBorder="1"/>
    <xf numFmtId="164" fontId="2" fillId="0" borderId="3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Fon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rgb="FF8EAADB"/>
        </right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[data.xlsx]Task4!PivotTable5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Товарооборот, руб </a:t>
            </a:r>
            <a:r>
              <a:rPr lang="en-US"/>
              <a:t>by </a:t>
            </a:r>
            <a:r>
              <a:rPr lang="az-Cyrl-AZ"/>
              <a:t>Дата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Task4!$B$1</c:f>
              <c:strCache>
                <c:ptCount val="1"/>
                <c:pt idx="0">
                  <c:v>Sum of Товарооборот, шт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Task4!$A$2:$A$37</c:f>
              <c:strCache>
                <c:ptCount val="35"/>
                <c:pt idx="0">
                  <c:v>2020-04-28</c:v>
                </c:pt>
                <c:pt idx="1">
                  <c:v>2020-04-29</c:v>
                </c:pt>
                <c:pt idx="2">
                  <c:v>2020-04-30</c:v>
                </c:pt>
                <c:pt idx="3">
                  <c:v>2020-05-01</c:v>
                </c:pt>
                <c:pt idx="4">
                  <c:v>2020-05-02</c:v>
                </c:pt>
                <c:pt idx="5">
                  <c:v>2020-05-03</c:v>
                </c:pt>
                <c:pt idx="6">
                  <c:v>2020-05-04</c:v>
                </c:pt>
                <c:pt idx="7">
                  <c:v>2020-05-05</c:v>
                </c:pt>
                <c:pt idx="8">
                  <c:v>2020-05-06</c:v>
                </c:pt>
                <c:pt idx="9">
                  <c:v>2020-05-07</c:v>
                </c:pt>
                <c:pt idx="10">
                  <c:v>2020-05-08</c:v>
                </c:pt>
                <c:pt idx="11">
                  <c:v>2020-05-09</c:v>
                </c:pt>
                <c:pt idx="12">
                  <c:v>2020-05-10</c:v>
                </c:pt>
                <c:pt idx="13">
                  <c:v>2020-05-11</c:v>
                </c:pt>
                <c:pt idx="14">
                  <c:v>2020-05-12</c:v>
                </c:pt>
                <c:pt idx="15">
                  <c:v>2020-05-13</c:v>
                </c:pt>
                <c:pt idx="16">
                  <c:v>2020-05-14</c:v>
                </c:pt>
                <c:pt idx="17">
                  <c:v>2020-05-15</c:v>
                </c:pt>
                <c:pt idx="18">
                  <c:v>2020-05-16</c:v>
                </c:pt>
                <c:pt idx="19">
                  <c:v>2020-05-17</c:v>
                </c:pt>
                <c:pt idx="20">
                  <c:v>2020-05-18</c:v>
                </c:pt>
                <c:pt idx="21">
                  <c:v>2020-05-19</c:v>
                </c:pt>
                <c:pt idx="22">
                  <c:v>2020-05-20</c:v>
                </c:pt>
                <c:pt idx="23">
                  <c:v>2020-05-21</c:v>
                </c:pt>
                <c:pt idx="24">
                  <c:v>2020-05-22</c:v>
                </c:pt>
                <c:pt idx="25">
                  <c:v>2020-05-23</c:v>
                </c:pt>
                <c:pt idx="26">
                  <c:v>2020-05-24</c:v>
                </c:pt>
                <c:pt idx="27">
                  <c:v>2020-05-25</c:v>
                </c:pt>
                <c:pt idx="28">
                  <c:v>2020-05-26</c:v>
                </c:pt>
                <c:pt idx="29">
                  <c:v>2020-05-27</c:v>
                </c:pt>
                <c:pt idx="30">
                  <c:v>2020-05-28</c:v>
                </c:pt>
                <c:pt idx="31">
                  <c:v>2020-05-29</c:v>
                </c:pt>
                <c:pt idx="32">
                  <c:v>2020-05-30</c:v>
                </c:pt>
                <c:pt idx="33">
                  <c:v>2020-05-31</c:v>
                </c:pt>
                <c:pt idx="34">
                  <c:v>2020-06-01</c:v>
                </c:pt>
              </c:strCache>
            </c:strRef>
          </c:cat>
          <c:val>
            <c:numRef>
              <c:f>Task4!$B$2:$B$37</c:f>
              <c:numCache>
                <c:formatCode>General</c:formatCode>
                <c:ptCount val="35"/>
                <c:pt idx="0">
                  <c:v>1363140</c:v>
                </c:pt>
                <c:pt idx="1">
                  <c:v>1397374.5</c:v>
                </c:pt>
                <c:pt idx="2">
                  <c:v>1440657</c:v>
                </c:pt>
                <c:pt idx="3">
                  <c:v>1502278.5</c:v>
                </c:pt>
                <c:pt idx="4">
                  <c:v>1126710</c:v>
                </c:pt>
                <c:pt idx="5">
                  <c:v>1410126</c:v>
                </c:pt>
                <c:pt idx="6">
                  <c:v>1388983.5</c:v>
                </c:pt>
                <c:pt idx="7">
                  <c:v>1315483.5</c:v>
                </c:pt>
                <c:pt idx="8">
                  <c:v>1362145.5</c:v>
                </c:pt>
                <c:pt idx="9">
                  <c:v>1295716.5</c:v>
                </c:pt>
                <c:pt idx="10">
                  <c:v>1585929</c:v>
                </c:pt>
                <c:pt idx="11">
                  <c:v>1337259</c:v>
                </c:pt>
                <c:pt idx="12">
                  <c:v>1497775.5</c:v>
                </c:pt>
                <c:pt idx="13">
                  <c:v>1200489</c:v>
                </c:pt>
                <c:pt idx="14">
                  <c:v>1332690</c:v>
                </c:pt>
                <c:pt idx="15">
                  <c:v>1310151</c:v>
                </c:pt>
                <c:pt idx="16">
                  <c:v>1319038.5</c:v>
                </c:pt>
                <c:pt idx="17">
                  <c:v>1522236</c:v>
                </c:pt>
                <c:pt idx="18">
                  <c:v>1577556</c:v>
                </c:pt>
                <c:pt idx="19">
                  <c:v>1332217.5</c:v>
                </c:pt>
                <c:pt idx="20">
                  <c:v>1352629.5</c:v>
                </c:pt>
                <c:pt idx="21">
                  <c:v>1424214</c:v>
                </c:pt>
                <c:pt idx="22">
                  <c:v>1508496</c:v>
                </c:pt>
                <c:pt idx="23">
                  <c:v>1440747</c:v>
                </c:pt>
                <c:pt idx="24">
                  <c:v>1544712</c:v>
                </c:pt>
                <c:pt idx="25">
                  <c:v>1803843</c:v>
                </c:pt>
                <c:pt idx="26">
                  <c:v>1400655</c:v>
                </c:pt>
                <c:pt idx="27">
                  <c:v>1343721</c:v>
                </c:pt>
                <c:pt idx="28">
                  <c:v>1470876</c:v>
                </c:pt>
                <c:pt idx="29">
                  <c:v>1423195.5</c:v>
                </c:pt>
                <c:pt idx="30">
                  <c:v>1391251.5</c:v>
                </c:pt>
                <c:pt idx="31">
                  <c:v>1812817.5</c:v>
                </c:pt>
                <c:pt idx="32">
                  <c:v>1792900.5</c:v>
                </c:pt>
                <c:pt idx="33">
                  <c:v>1495836</c:v>
                </c:pt>
                <c:pt idx="34">
                  <c:v>1354929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6-4BAA-8E02-57EC196C2FB8}"/>
            </c:ext>
          </c:extLst>
        </c:ser>
        <c:ser>
          <c:idx val="1"/>
          <c:order val="1"/>
          <c:tx>
            <c:strRef>
              <c:f>Task4!$C$1</c:f>
              <c:strCache>
                <c:ptCount val="1"/>
                <c:pt idx="0">
                  <c:v>Sum of Товарооборот,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Task4!$A$2:$A$37</c:f>
              <c:strCache>
                <c:ptCount val="35"/>
                <c:pt idx="0">
                  <c:v>2020-04-28</c:v>
                </c:pt>
                <c:pt idx="1">
                  <c:v>2020-04-29</c:v>
                </c:pt>
                <c:pt idx="2">
                  <c:v>2020-04-30</c:v>
                </c:pt>
                <c:pt idx="3">
                  <c:v>2020-05-01</c:v>
                </c:pt>
                <c:pt idx="4">
                  <c:v>2020-05-02</c:v>
                </c:pt>
                <c:pt idx="5">
                  <c:v>2020-05-03</c:v>
                </c:pt>
                <c:pt idx="6">
                  <c:v>2020-05-04</c:v>
                </c:pt>
                <c:pt idx="7">
                  <c:v>2020-05-05</c:v>
                </c:pt>
                <c:pt idx="8">
                  <c:v>2020-05-06</c:v>
                </c:pt>
                <c:pt idx="9">
                  <c:v>2020-05-07</c:v>
                </c:pt>
                <c:pt idx="10">
                  <c:v>2020-05-08</c:v>
                </c:pt>
                <c:pt idx="11">
                  <c:v>2020-05-09</c:v>
                </c:pt>
                <c:pt idx="12">
                  <c:v>2020-05-10</c:v>
                </c:pt>
                <c:pt idx="13">
                  <c:v>2020-05-11</c:v>
                </c:pt>
                <c:pt idx="14">
                  <c:v>2020-05-12</c:v>
                </c:pt>
                <c:pt idx="15">
                  <c:v>2020-05-13</c:v>
                </c:pt>
                <c:pt idx="16">
                  <c:v>2020-05-14</c:v>
                </c:pt>
                <c:pt idx="17">
                  <c:v>2020-05-15</c:v>
                </c:pt>
                <c:pt idx="18">
                  <c:v>2020-05-16</c:v>
                </c:pt>
                <c:pt idx="19">
                  <c:v>2020-05-17</c:v>
                </c:pt>
                <c:pt idx="20">
                  <c:v>2020-05-18</c:v>
                </c:pt>
                <c:pt idx="21">
                  <c:v>2020-05-19</c:v>
                </c:pt>
                <c:pt idx="22">
                  <c:v>2020-05-20</c:v>
                </c:pt>
                <c:pt idx="23">
                  <c:v>2020-05-21</c:v>
                </c:pt>
                <c:pt idx="24">
                  <c:v>2020-05-22</c:v>
                </c:pt>
                <c:pt idx="25">
                  <c:v>2020-05-23</c:v>
                </c:pt>
                <c:pt idx="26">
                  <c:v>2020-05-24</c:v>
                </c:pt>
                <c:pt idx="27">
                  <c:v>2020-05-25</c:v>
                </c:pt>
                <c:pt idx="28">
                  <c:v>2020-05-26</c:v>
                </c:pt>
                <c:pt idx="29">
                  <c:v>2020-05-27</c:v>
                </c:pt>
                <c:pt idx="30">
                  <c:v>2020-05-28</c:v>
                </c:pt>
                <c:pt idx="31">
                  <c:v>2020-05-29</c:v>
                </c:pt>
                <c:pt idx="32">
                  <c:v>2020-05-30</c:v>
                </c:pt>
                <c:pt idx="33">
                  <c:v>2020-05-31</c:v>
                </c:pt>
                <c:pt idx="34">
                  <c:v>2020-06-01</c:v>
                </c:pt>
              </c:strCache>
            </c:strRef>
          </c:cat>
          <c:val>
            <c:numRef>
              <c:f>Task4!$C$2:$C$37</c:f>
              <c:numCache>
                <c:formatCode>General</c:formatCode>
                <c:ptCount val="35"/>
                <c:pt idx="0">
                  <c:v>136301602.5</c:v>
                </c:pt>
                <c:pt idx="1">
                  <c:v>141455361</c:v>
                </c:pt>
                <c:pt idx="2">
                  <c:v>147288112.5</c:v>
                </c:pt>
                <c:pt idx="3">
                  <c:v>153287005.5</c:v>
                </c:pt>
                <c:pt idx="4">
                  <c:v>115694482.5</c:v>
                </c:pt>
                <c:pt idx="5">
                  <c:v>142776468</c:v>
                </c:pt>
                <c:pt idx="6">
                  <c:v>140185741.5</c:v>
                </c:pt>
                <c:pt idx="7">
                  <c:v>132474960.645</c:v>
                </c:pt>
                <c:pt idx="8">
                  <c:v>137387736.1056</c:v>
                </c:pt>
                <c:pt idx="9">
                  <c:v>129568665</c:v>
                </c:pt>
                <c:pt idx="10">
                  <c:v>160031278.5</c:v>
                </c:pt>
                <c:pt idx="11">
                  <c:v>134793781.5</c:v>
                </c:pt>
                <c:pt idx="12">
                  <c:v>149473246.60605001</c:v>
                </c:pt>
                <c:pt idx="13">
                  <c:v>120304300.72395</c:v>
                </c:pt>
                <c:pt idx="14">
                  <c:v>132694509</c:v>
                </c:pt>
                <c:pt idx="15">
                  <c:v>130000288.5</c:v>
                </c:pt>
                <c:pt idx="16">
                  <c:v>130984834.5</c:v>
                </c:pt>
                <c:pt idx="17">
                  <c:v>149748580.5</c:v>
                </c:pt>
                <c:pt idx="18">
                  <c:v>153669910.5</c:v>
                </c:pt>
                <c:pt idx="19">
                  <c:v>129860583</c:v>
                </c:pt>
                <c:pt idx="20">
                  <c:v>132725520.1476</c:v>
                </c:pt>
                <c:pt idx="21">
                  <c:v>136111162.5</c:v>
                </c:pt>
                <c:pt idx="22">
                  <c:v>143599653.11745</c:v>
                </c:pt>
                <c:pt idx="23">
                  <c:v>137748323.06999999</c:v>
                </c:pt>
                <c:pt idx="24">
                  <c:v>145756311</c:v>
                </c:pt>
                <c:pt idx="25">
                  <c:v>172026109.21155</c:v>
                </c:pt>
                <c:pt idx="26">
                  <c:v>134724804</c:v>
                </c:pt>
                <c:pt idx="27">
                  <c:v>134001730.5</c:v>
                </c:pt>
                <c:pt idx="28">
                  <c:v>145457226.39884999</c:v>
                </c:pt>
                <c:pt idx="29">
                  <c:v>142360972.5</c:v>
                </c:pt>
                <c:pt idx="30">
                  <c:v>137780126.25</c:v>
                </c:pt>
                <c:pt idx="31">
                  <c:v>177033319.60500002</c:v>
                </c:pt>
                <c:pt idx="32">
                  <c:v>172891200</c:v>
                </c:pt>
                <c:pt idx="33">
                  <c:v>146128933.5</c:v>
                </c:pt>
                <c:pt idx="34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56-4BAA-8E02-57EC196C2FB8}"/>
            </c:ext>
          </c:extLst>
        </c:ser>
        <c:ser>
          <c:idx val="2"/>
          <c:order val="2"/>
          <c:tx>
            <c:strRef>
              <c:f>Task4!$D$1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Task4!$A$2:$A$37</c:f>
              <c:strCache>
                <c:ptCount val="35"/>
                <c:pt idx="0">
                  <c:v>2020-04-28</c:v>
                </c:pt>
                <c:pt idx="1">
                  <c:v>2020-04-29</c:v>
                </c:pt>
                <c:pt idx="2">
                  <c:v>2020-04-30</c:v>
                </c:pt>
                <c:pt idx="3">
                  <c:v>2020-05-01</c:v>
                </c:pt>
                <c:pt idx="4">
                  <c:v>2020-05-02</c:v>
                </c:pt>
                <c:pt idx="5">
                  <c:v>2020-05-03</c:v>
                </c:pt>
                <c:pt idx="6">
                  <c:v>2020-05-04</c:v>
                </c:pt>
                <c:pt idx="7">
                  <c:v>2020-05-05</c:v>
                </c:pt>
                <c:pt idx="8">
                  <c:v>2020-05-06</c:v>
                </c:pt>
                <c:pt idx="9">
                  <c:v>2020-05-07</c:v>
                </c:pt>
                <c:pt idx="10">
                  <c:v>2020-05-08</c:v>
                </c:pt>
                <c:pt idx="11">
                  <c:v>2020-05-09</c:v>
                </c:pt>
                <c:pt idx="12">
                  <c:v>2020-05-10</c:v>
                </c:pt>
                <c:pt idx="13">
                  <c:v>2020-05-11</c:v>
                </c:pt>
                <c:pt idx="14">
                  <c:v>2020-05-12</c:v>
                </c:pt>
                <c:pt idx="15">
                  <c:v>2020-05-13</c:v>
                </c:pt>
                <c:pt idx="16">
                  <c:v>2020-05-14</c:v>
                </c:pt>
                <c:pt idx="17">
                  <c:v>2020-05-15</c:v>
                </c:pt>
                <c:pt idx="18">
                  <c:v>2020-05-16</c:v>
                </c:pt>
                <c:pt idx="19">
                  <c:v>2020-05-17</c:v>
                </c:pt>
                <c:pt idx="20">
                  <c:v>2020-05-18</c:v>
                </c:pt>
                <c:pt idx="21">
                  <c:v>2020-05-19</c:v>
                </c:pt>
                <c:pt idx="22">
                  <c:v>2020-05-20</c:v>
                </c:pt>
                <c:pt idx="23">
                  <c:v>2020-05-21</c:v>
                </c:pt>
                <c:pt idx="24">
                  <c:v>2020-05-22</c:v>
                </c:pt>
                <c:pt idx="25">
                  <c:v>2020-05-23</c:v>
                </c:pt>
                <c:pt idx="26">
                  <c:v>2020-05-24</c:v>
                </c:pt>
                <c:pt idx="27">
                  <c:v>2020-05-25</c:v>
                </c:pt>
                <c:pt idx="28">
                  <c:v>2020-05-26</c:v>
                </c:pt>
                <c:pt idx="29">
                  <c:v>2020-05-27</c:v>
                </c:pt>
                <c:pt idx="30">
                  <c:v>2020-05-28</c:v>
                </c:pt>
                <c:pt idx="31">
                  <c:v>2020-05-29</c:v>
                </c:pt>
                <c:pt idx="32">
                  <c:v>2020-05-30</c:v>
                </c:pt>
                <c:pt idx="33">
                  <c:v>2020-05-31</c:v>
                </c:pt>
                <c:pt idx="34">
                  <c:v>2020-06-01</c:v>
                </c:pt>
              </c:strCache>
            </c:strRef>
          </c:cat>
          <c:val>
            <c:numRef>
              <c:f>Task4!$D$2:$D$37</c:f>
              <c:numCache>
                <c:formatCode>0.00%</c:formatCode>
                <c:ptCount val="35"/>
                <c:pt idx="0">
                  <c:v>2.8612197060251927E-2</c:v>
                </c:pt>
                <c:pt idx="1">
                  <c:v>2.9539034317829643E-2</c:v>
                </c:pt>
                <c:pt idx="2">
                  <c:v>3.3104527404975596E-2</c:v>
                </c:pt>
                <c:pt idx="3">
                  <c:v>3.109228641508139E-2</c:v>
                </c:pt>
                <c:pt idx="4">
                  <c:v>2.3537326755582587E-2</c:v>
                </c:pt>
                <c:pt idx="5">
                  <c:v>3.0560837721928701E-2</c:v>
                </c:pt>
                <c:pt idx="6">
                  <c:v>2.8941921800668173E-2</c:v>
                </c:pt>
                <c:pt idx="7">
                  <c:v>2.726167337119664E-2</c:v>
                </c:pt>
                <c:pt idx="8">
                  <c:v>2.80705369609833E-2</c:v>
                </c:pt>
                <c:pt idx="9">
                  <c:v>2.5121802339325691E-2</c:v>
                </c:pt>
                <c:pt idx="10">
                  <c:v>3.2690415324898796E-2</c:v>
                </c:pt>
                <c:pt idx="11">
                  <c:v>2.8150148405696351E-2</c:v>
                </c:pt>
                <c:pt idx="12">
                  <c:v>3.1911142160046646E-2</c:v>
                </c:pt>
                <c:pt idx="13">
                  <c:v>2.5122253608641249E-2</c:v>
                </c:pt>
                <c:pt idx="14">
                  <c:v>2.8049749782629498E-2</c:v>
                </c:pt>
                <c:pt idx="15">
                  <c:v>2.7027152360449124E-2</c:v>
                </c:pt>
                <c:pt idx="16">
                  <c:v>2.6828726589479126E-2</c:v>
                </c:pt>
                <c:pt idx="17">
                  <c:v>2.9969687074474304E-2</c:v>
                </c:pt>
                <c:pt idx="18">
                  <c:v>3.1478912984734868E-2</c:v>
                </c:pt>
                <c:pt idx="19">
                  <c:v>2.6644576563214471E-2</c:v>
                </c:pt>
                <c:pt idx="20">
                  <c:v>2.8572664678790556E-2</c:v>
                </c:pt>
                <c:pt idx="21">
                  <c:v>2.7193061806227107E-2</c:v>
                </c:pt>
                <c:pt idx="22">
                  <c:v>2.6959416568537734E-2</c:v>
                </c:pt>
                <c:pt idx="23">
                  <c:v>2.6302897597659219E-2</c:v>
                </c:pt>
                <c:pt idx="24">
                  <c:v>2.6263907756080312E-2</c:v>
                </c:pt>
                <c:pt idx="25">
                  <c:v>3.2183674350360764E-2</c:v>
                </c:pt>
                <c:pt idx="26">
                  <c:v>2.4446872202339286E-2</c:v>
                </c:pt>
                <c:pt idx="27">
                  <c:v>2.8127389802501519E-2</c:v>
                </c:pt>
                <c:pt idx="28">
                  <c:v>3.1009289706689619E-2</c:v>
                </c:pt>
                <c:pt idx="29">
                  <c:v>2.9915398098917852E-2</c:v>
                </c:pt>
                <c:pt idx="30">
                  <c:v>2.7399638377845429E-2</c:v>
                </c:pt>
                <c:pt idx="31">
                  <c:v>3.2590636584077966E-2</c:v>
                </c:pt>
                <c:pt idx="32">
                  <c:v>3.1731614876343711E-2</c:v>
                </c:pt>
                <c:pt idx="33">
                  <c:v>2.8265457496627459E-2</c:v>
                </c:pt>
                <c:pt idx="34">
                  <c:v>2.5323171094913503E-2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56-4BAA-8E02-57EC196C2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45991"/>
        <c:axId val="2015148039"/>
      </c:lineChart>
      <c:catAx>
        <c:axId val="2015145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48039"/>
        <c:crosses val="autoZero"/>
        <c:auto val="1"/>
        <c:lblAlgn val="ctr"/>
        <c:lblOffset val="100"/>
        <c:noMultiLvlLbl val="0"/>
      </c:catAx>
      <c:valAx>
        <c:axId val="2015148039"/>
        <c:scaling>
          <c:orientation val="minMax"/>
          <c:max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45991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</xdr:rowOff>
    </xdr:from>
    <xdr:to>
      <xdr:col>15</xdr:col>
      <xdr:colOff>552450</xdr:colOff>
      <xdr:row>20</xdr:row>
      <xdr:rowOff>104775</xdr:rowOff>
    </xdr:to>
    <xdr:graphicFrame macro="">
      <xdr:nvGraphicFramePr>
        <xdr:cNvPr id="2" name="Chart 1" descr="Chart type: Line. 'Товарооборот, шт', 'Товарооборот, руб' and 'Profit' by 'Дата'&#10;&#10;Description automatically generated">
          <a:extLst>
            <a:ext uri="{FF2B5EF4-FFF2-40B4-BE49-F238E27FC236}">
              <a16:creationId xmlns:a16="http://schemas.microsoft.com/office/drawing/2014/main" id="{5C0B1BDC-674E-D000-7854-3E499CF2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4.695427662038" createdVersion="8" refreshedVersion="8" minRefreshableVersion="3" recordCount="504" xr:uid="{EAE00F8B-0DD7-40E6-9DCB-638765E800F5}">
  <cacheSource type="worksheet">
    <worksheetSource name="master"/>
  </cacheSource>
  <cacheFields count="12">
    <cacheField name="Дата" numFmtId="16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Week" numFmtId="0">
      <sharedItems containsSemiMixedTypes="0" containsString="0" containsNumber="1" containsInteger="1" minValue="18" maxValue="23" count="6">
        <n v="23"/>
        <n v="22"/>
        <n v="20"/>
        <n v="21"/>
        <n v="19"/>
        <n v="18"/>
      </sharedItems>
    </cacheField>
    <cacheField name="Profit" numFmtId="0">
      <sharedItems containsSemiMixedTypes="0" containsString="0" containsNumber="1" minValue="-242739.48695384606" maxValue="12410650.395623077"/>
    </cacheField>
    <cacheField name="Margin" numFmtId="0">
      <sharedItems containsSemiMixedTypes="0" containsString="0" containsNumber="1" minValue="-26789.823999999906" maxValue="13111092.5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x v="0"/>
    <n v="565363.01599999995"/>
    <n v="64235.456923076919"/>
    <n v="15"/>
    <n v="441"/>
    <n v="368"/>
    <x v="0"/>
    <n v="-5626.9729230768644"/>
    <n v="58608.484000000055"/>
  </r>
  <r>
    <x v="1"/>
    <x v="0"/>
    <n v="10029"/>
    <x v="1"/>
    <n v="707654.63099999994"/>
    <n v="112379.26539999999"/>
    <n v="15"/>
    <n v="490"/>
    <n v="409"/>
    <x v="1"/>
    <n v="-32932.896399999925"/>
    <n v="79446.369000000064"/>
  </r>
  <r>
    <x v="2"/>
    <x v="0"/>
    <n v="8536.5"/>
    <x v="2"/>
    <n v="640961.69299999997"/>
    <n v="61475.592307692306"/>
    <n v="15"/>
    <n v="464"/>
    <n v="390"/>
    <x v="1"/>
    <n v="-58493.285307692277"/>
    <n v="2982.3070000000298"/>
  </r>
  <r>
    <x v="3"/>
    <x v="1"/>
    <n v="38947.5"/>
    <x v="3"/>
    <n v="2740255.2110000001"/>
    <n v="294361.0811230769"/>
    <n v="21"/>
    <n v="2145"/>
    <n v="1947"/>
    <x v="2"/>
    <n v="361275.70787692297"/>
    <n v="655636.78899999987"/>
  </r>
  <r>
    <x v="4"/>
    <x v="1"/>
    <n v="31842"/>
    <x v="4"/>
    <n v="2269371.4459999995"/>
    <n v="328803.84615384613"/>
    <n v="21"/>
    <n v="1860"/>
    <n v="1704"/>
    <x v="3"/>
    <n v="172941.20784615434"/>
    <n v="501745.05400000047"/>
  </r>
  <r>
    <x v="5"/>
    <x v="1"/>
    <n v="32023.5"/>
    <x v="5"/>
    <n v="2290967.0389999999"/>
    <n v="246817.75113846152"/>
    <n v="21"/>
    <n v="1874"/>
    <n v="1705"/>
    <x v="3"/>
    <n v="344673.70986153861"/>
    <n v="591491.46100000013"/>
  </r>
  <r>
    <x v="6"/>
    <x v="1"/>
    <n v="31147.5"/>
    <x v="6"/>
    <n v="2261296.2760000001"/>
    <n v="225845"/>
    <n v="21"/>
    <n v="1735"/>
    <n v="1568"/>
    <x v="4"/>
    <n v="343877.72399999993"/>
    <n v="569722.72399999993"/>
  </r>
  <r>
    <x v="7"/>
    <x v="1"/>
    <n v="25566"/>
    <x v="7"/>
    <n v="1875929.923"/>
    <n v="280340.16570000001"/>
    <n v="20"/>
    <n v="1519"/>
    <n v="1372"/>
    <x v="4"/>
    <n v="216039.91130000004"/>
    <n v="496380.07700000005"/>
  </r>
  <r>
    <x v="8"/>
    <x v="1"/>
    <n v="29319"/>
    <x v="8"/>
    <n v="2115481.9889999996"/>
    <n v="139204.6"/>
    <n v="18"/>
    <n v="1684"/>
    <n v="1528"/>
    <x v="5"/>
    <n v="368793.91100000043"/>
    <n v="507998.51100000041"/>
  </r>
  <r>
    <x v="9"/>
    <x v="1"/>
    <n v="29031"/>
    <x v="9"/>
    <n v="2165434.9249999998"/>
    <n v="185484.16923076924"/>
    <n v="18"/>
    <n v="1708"/>
    <n v="1534"/>
    <x v="5"/>
    <n v="360327.90576923091"/>
    <n v="545812.07500000019"/>
  </r>
  <r>
    <x v="10"/>
    <x v="1"/>
    <n v="33423"/>
    <x v="10"/>
    <n v="2395998.3769999999"/>
    <n v="259067.63954615386"/>
    <n v="20"/>
    <n v="2044"/>
    <n v="1863"/>
    <x v="1"/>
    <n v="315263.9834538463"/>
    <n v="574331.62300000014"/>
  </r>
  <r>
    <x v="11"/>
    <x v="1"/>
    <n v="32487"/>
    <x v="11"/>
    <n v="2397503.37"/>
    <n v="232079.84750769229"/>
    <n v="18"/>
    <n v="1826"/>
    <n v="1633"/>
    <x v="5"/>
    <n v="401670.7824923076"/>
    <n v="633750.62999999989"/>
  </r>
  <r>
    <x v="12"/>
    <x v="1"/>
    <n v="28219.5"/>
    <x v="12"/>
    <n v="2050101.9780000001"/>
    <n v="309760.33573076921"/>
    <n v="21"/>
    <n v="1656"/>
    <n v="1516"/>
    <x v="2"/>
    <n v="235916.18626923067"/>
    <n v="545676.52199999988"/>
  </r>
  <r>
    <x v="13"/>
    <x v="1"/>
    <n v="31272"/>
    <x v="13"/>
    <n v="2257728.2139999997"/>
    <n v="301623.79230769229"/>
    <n v="21"/>
    <n v="1787"/>
    <n v="1626"/>
    <x v="3"/>
    <n v="185029.99369230802"/>
    <n v="486653.78600000031"/>
  </r>
  <r>
    <x v="14"/>
    <x v="1"/>
    <n v="34077"/>
    <x v="14"/>
    <n v="2389543.5279999999"/>
    <n v="459604.90796153841"/>
    <n v="21"/>
    <n v="1921"/>
    <n v="1767"/>
    <x v="3"/>
    <n v="80182.064038461656"/>
    <n v="539786.97200000007"/>
  </r>
  <r>
    <x v="15"/>
    <x v="1"/>
    <n v="31566"/>
    <x v="15"/>
    <n v="2323003.267"/>
    <n v="287619.52953846153"/>
    <n v="20"/>
    <n v="1773"/>
    <n v="1604"/>
    <x v="4"/>
    <n v="296140.20346153848"/>
    <n v="583759.73300000001"/>
  </r>
  <r>
    <x v="16"/>
    <x v="1"/>
    <n v="26940"/>
    <x v="16"/>
    <n v="1931011.4870000002"/>
    <n v="149032.79178461537"/>
    <n v="18"/>
    <n v="1539"/>
    <n v="1404"/>
    <x v="5"/>
    <n v="331543.22121538443"/>
    <n v="480576.0129999998"/>
  </r>
  <r>
    <x v="17"/>
    <x v="1"/>
    <n v="29241"/>
    <x v="17"/>
    <n v="2071714.7239999999"/>
    <n v="361201.8010384615"/>
    <n v="21"/>
    <n v="1698"/>
    <n v="1554"/>
    <x v="2"/>
    <n v="196865.47496153857"/>
    <n v="558067.27600000007"/>
  </r>
  <r>
    <x v="18"/>
    <x v="1"/>
    <n v="26082"/>
    <x v="18"/>
    <n v="1925475.1139999998"/>
    <n v="247646.60936153846"/>
    <n v="20"/>
    <n v="1520"/>
    <n v="1373"/>
    <x v="4"/>
    <n v="261792.27663846171"/>
    <n v="509438.88600000017"/>
  </r>
  <r>
    <x v="19"/>
    <x v="1"/>
    <n v="32511"/>
    <x v="19"/>
    <n v="2406562.0579999997"/>
    <n v="306098.4769230769"/>
    <n v="20"/>
    <n v="1784"/>
    <n v="1632"/>
    <x v="4"/>
    <n v="225962.46507692337"/>
    <n v="532060.94200000027"/>
  </r>
  <r>
    <x v="20"/>
    <x v="1"/>
    <n v="42703.5"/>
    <x v="20"/>
    <n v="3056063.7349999999"/>
    <n v="223670.01693846151"/>
    <n v="21"/>
    <n v="2340"/>
    <n v="2146"/>
    <x v="3"/>
    <n v="348992.74806153862"/>
    <n v="572662.76500000013"/>
  </r>
  <r>
    <x v="21"/>
    <x v="1"/>
    <n v="35592"/>
    <x v="21"/>
    <n v="2540760.0409999997"/>
    <n v="351098.05384615384"/>
    <n v="20"/>
    <n v="2087"/>
    <n v="1914"/>
    <x v="1"/>
    <n v="284721.90515384643"/>
    <n v="635819.95900000026"/>
  </r>
  <r>
    <x v="22"/>
    <x v="1"/>
    <n v="30445.5"/>
    <x v="22"/>
    <n v="2244503.1999999997"/>
    <n v="203231.46096923074"/>
    <n v="19"/>
    <n v="1712"/>
    <n v="1552"/>
    <x v="5"/>
    <n v="369461.83903076954"/>
    <n v="572693.30000000028"/>
  </r>
  <r>
    <x v="23"/>
    <x v="1"/>
    <n v="36619.5"/>
    <x v="23"/>
    <n v="2647972.3429999999"/>
    <n v="371661.65384615387"/>
    <n v="21"/>
    <n v="2016"/>
    <n v="1846"/>
    <x v="2"/>
    <n v="293333.50315384625"/>
    <n v="664995.15700000012"/>
  </r>
  <r>
    <x v="24"/>
    <x v="1"/>
    <n v="29409"/>
    <x v="24"/>
    <n v="2133443.3049999997"/>
    <n v="355537.44449230767"/>
    <n v="21"/>
    <n v="1646"/>
    <n v="1492"/>
    <x v="4"/>
    <n v="156179.25050769263"/>
    <n v="511716.6950000003"/>
  </r>
  <r>
    <x v="25"/>
    <x v="1"/>
    <n v="27018"/>
    <x v="25"/>
    <n v="2000889.9870000002"/>
    <n v="283287.86923076923"/>
    <n v="21"/>
    <n v="1542"/>
    <n v="1405"/>
    <x v="4"/>
    <n v="188035.14376923058"/>
    <n v="471323.0129999998"/>
  </r>
  <r>
    <x v="26"/>
    <x v="1"/>
    <n v="34303.5"/>
    <x v="26"/>
    <n v="2399312.9350000001"/>
    <n v="282325.24615384615"/>
    <n v="20"/>
    <n v="1999"/>
    <n v="1829"/>
    <x v="1"/>
    <n v="243108.31884615379"/>
    <n v="525433.56499999994"/>
  </r>
  <r>
    <x v="0"/>
    <x v="1"/>
    <n v="36999"/>
    <x v="27"/>
    <n v="2757933.63"/>
    <n v="112971.77692307692"/>
    <n v="21"/>
    <n v="2271"/>
    <n v="2085"/>
    <x v="0"/>
    <n v="602989.59307692316"/>
    <n v="715961.37000000011"/>
  </r>
  <r>
    <x v="1"/>
    <x v="1"/>
    <n v="44001"/>
    <x v="28"/>
    <n v="3132604.841"/>
    <n v="242715.26253846151"/>
    <n v="20"/>
    <n v="2597"/>
    <n v="2376"/>
    <x v="1"/>
    <n v="546464.3964615385"/>
    <n v="789179.65899999999"/>
  </r>
  <r>
    <x v="2"/>
    <x v="1"/>
    <n v="30982.5"/>
    <x v="29"/>
    <n v="2232253.034"/>
    <n v="343211.54262307688"/>
    <n v="20"/>
    <n v="1886"/>
    <n v="1736"/>
    <x v="1"/>
    <n v="252308.42337692314"/>
    <n v="595519.96600000001"/>
  </r>
  <r>
    <x v="3"/>
    <x v="2"/>
    <n v="88063.5"/>
    <x v="30"/>
    <n v="5779076.7979999995"/>
    <n v="152384.93586153846"/>
    <n v="31"/>
    <n v="5593"/>
    <n v="5177"/>
    <x v="2"/>
    <n v="1652296.7661384621"/>
    <n v="1804681.7020000005"/>
  </r>
  <r>
    <x v="4"/>
    <x v="2"/>
    <n v="84024"/>
    <x v="31"/>
    <n v="5426339.5819999995"/>
    <n v="195070.25003076921"/>
    <n v="31"/>
    <n v="5389"/>
    <n v="5024"/>
    <x v="3"/>
    <n v="1194101.1679692313"/>
    <n v="1389171.4180000005"/>
  </r>
  <r>
    <x v="5"/>
    <x v="2"/>
    <n v="78057"/>
    <x v="32"/>
    <n v="5115462.4009999996"/>
    <n v="61149.515384615377"/>
    <n v="31"/>
    <n v="5206"/>
    <n v="4843"/>
    <x v="3"/>
    <n v="1598334.583615385"/>
    <n v="1659484.0990000004"/>
  </r>
  <r>
    <x v="6"/>
    <x v="2"/>
    <n v="69720"/>
    <x v="33"/>
    <n v="4726931.9569999995"/>
    <n v="294634.35530769231"/>
    <n v="31"/>
    <n v="4556"/>
    <n v="4220"/>
    <x v="4"/>
    <n v="1243366.6876923083"/>
    <n v="1538001.0430000005"/>
  </r>
  <r>
    <x v="7"/>
    <x v="2"/>
    <n v="72928.5"/>
    <x v="34"/>
    <n v="4993791.9560000002"/>
    <n v="215294.37692307692"/>
    <n v="31"/>
    <n v="4968"/>
    <n v="4596"/>
    <x v="4"/>
    <n v="1433162.667076923"/>
    <n v="1648457.0439999998"/>
  </r>
  <r>
    <x v="8"/>
    <x v="2"/>
    <n v="79527"/>
    <x v="35"/>
    <n v="5432087.9790000003"/>
    <n v="172769.19230769231"/>
    <n v="31"/>
    <n v="5378"/>
    <n v="4985"/>
    <x v="5"/>
    <n v="1575641.3286923075"/>
    <n v="1748410.5209999997"/>
  </r>
  <r>
    <x v="9"/>
    <x v="2"/>
    <n v="60463.5"/>
    <x v="36"/>
    <n v="4218316.0290000001"/>
    <n v="244262.12107692307"/>
    <n v="31"/>
    <n v="4157"/>
    <n v="3823"/>
    <x v="5"/>
    <n v="1091614.3499230768"/>
    <n v="1335876.4709999999"/>
  </r>
  <r>
    <x v="10"/>
    <x v="2"/>
    <n v="79975.5"/>
    <x v="37"/>
    <n v="5083946.1689999998"/>
    <n v="141931.13193076922"/>
    <n v="31"/>
    <n v="5493"/>
    <n v="5119"/>
    <x v="1"/>
    <n v="1450582.1990692311"/>
    <n v="1592513.3310000002"/>
  </r>
  <r>
    <x v="11"/>
    <x v="2"/>
    <n v="97534.5"/>
    <x v="38"/>
    <n v="6855177.2400000002"/>
    <n v="185180.38007692309"/>
    <n v="31"/>
    <n v="6118"/>
    <n v="5564"/>
    <x v="5"/>
    <n v="1852666.8799230766"/>
    <n v="2037847.2599999998"/>
  </r>
  <r>
    <x v="12"/>
    <x v="2"/>
    <n v="71520"/>
    <x v="39"/>
    <n v="4793096.1439999994"/>
    <n v="181432.06769230767"/>
    <n v="31"/>
    <n v="4800"/>
    <n v="4470"/>
    <x v="2"/>
    <n v="1423832.7883076929"/>
    <n v="1605264.8560000006"/>
  </r>
  <r>
    <x v="13"/>
    <x v="2"/>
    <n v="79485"/>
    <x v="40"/>
    <n v="5212858.58"/>
    <n v="120955.33846153846"/>
    <n v="31"/>
    <n v="5207"/>
    <n v="4868"/>
    <x v="3"/>
    <n v="1300033.5815384614"/>
    <n v="1420988.92"/>
  </r>
  <r>
    <x v="14"/>
    <x v="2"/>
    <n v="93313.5"/>
    <x v="41"/>
    <n v="5922822.6779999994"/>
    <n v="714758.2"/>
    <n v="31"/>
    <n v="5698"/>
    <n v="5258"/>
    <x v="3"/>
    <n v="609994.62200000067"/>
    <n v="1324752.8220000006"/>
  </r>
  <r>
    <x v="15"/>
    <x v="2"/>
    <n v="76585.5"/>
    <x v="42"/>
    <n v="5290094.2719999999"/>
    <n v="386033.17544615385"/>
    <n v="31"/>
    <n v="5188"/>
    <n v="4800"/>
    <x v="4"/>
    <n v="1245189.0525538463"/>
    <n v="1631222.2280000001"/>
  </r>
  <r>
    <x v="16"/>
    <x v="2"/>
    <n v="81826.5"/>
    <x v="43"/>
    <n v="5366333.7130000005"/>
    <n v="145122.77781538462"/>
    <n v="31"/>
    <n v="5465"/>
    <n v="5096"/>
    <x v="5"/>
    <n v="1652188.009184615"/>
    <n v="1797310.7869999995"/>
  </r>
  <r>
    <x v="17"/>
    <x v="2"/>
    <n v="78846"/>
    <x v="44"/>
    <n v="5288518.7799999993"/>
    <n v="227969.01538461537"/>
    <n v="31"/>
    <n v="5251"/>
    <n v="4853"/>
    <x v="2"/>
    <n v="1477464.7046153853"/>
    <n v="1705433.7200000007"/>
  </r>
  <r>
    <x v="18"/>
    <x v="2"/>
    <n v="77263.5"/>
    <x v="45"/>
    <n v="5282661.8549999995"/>
    <n v="161473.07692307691"/>
    <n v="31"/>
    <n v="5155"/>
    <n v="4762"/>
    <x v="4"/>
    <n v="1569535.0680769235"/>
    <n v="1731008.1450000005"/>
  </r>
  <r>
    <x v="19"/>
    <x v="2"/>
    <n v="68994"/>
    <x v="46"/>
    <n v="4695811.3490000004"/>
    <n v="157384.1788307692"/>
    <n v="31"/>
    <n v="4709"/>
    <n v="4348"/>
    <x v="4"/>
    <n v="1315461.4721692305"/>
    <n v="1472845.6509999996"/>
  </r>
  <r>
    <x v="20"/>
    <x v="2"/>
    <n v="102889.5"/>
    <x v="47"/>
    <n v="6673236.3720000004"/>
    <n v="127223.84583076923"/>
    <n v="31"/>
    <n v="6276"/>
    <n v="5801"/>
    <x v="3"/>
    <n v="1288682.7821692303"/>
    <n v="1415906.6279999996"/>
  </r>
  <r>
    <x v="21"/>
    <x v="2"/>
    <n v="76999.5"/>
    <x v="48"/>
    <n v="5032216.1889999993"/>
    <n v="100883.95384615385"/>
    <n v="31"/>
    <n v="5210"/>
    <n v="4841"/>
    <x v="1"/>
    <n v="1512502.8571538469"/>
    <n v="1613386.8110000007"/>
  </r>
  <r>
    <x v="22"/>
    <x v="2"/>
    <n v="77565"/>
    <x v="49"/>
    <n v="5349682.4849999994"/>
    <n v="31578.207692307689"/>
    <n v="31"/>
    <n v="5120"/>
    <n v="4737"/>
    <x v="5"/>
    <n v="1642466.8073076929"/>
    <n v="1674045.0150000006"/>
  </r>
  <r>
    <x v="23"/>
    <x v="2"/>
    <n v="84132"/>
    <x v="50"/>
    <n v="5637882.125"/>
    <n v="126673.26923076922"/>
    <n v="31"/>
    <n v="5495"/>
    <n v="5093"/>
    <x v="2"/>
    <n v="1718638.6057692308"/>
    <n v="1845311.875"/>
  </r>
  <r>
    <x v="24"/>
    <x v="2"/>
    <n v="69544.5"/>
    <x v="51"/>
    <n v="4773839.9380000001"/>
    <n v="201777.4038153846"/>
    <n v="31"/>
    <n v="4635"/>
    <n v="4266"/>
    <x v="4"/>
    <n v="1318159.1581846154"/>
    <n v="1519936.5619999999"/>
  </r>
  <r>
    <x v="25"/>
    <x v="2"/>
    <n v="73204.5"/>
    <x v="52"/>
    <n v="5001227.6710000001"/>
    <n v="184167.76355384616"/>
    <n v="31"/>
    <n v="4903"/>
    <n v="4527"/>
    <x v="4"/>
    <n v="1406488.0654461537"/>
    <n v="1590655.8289999999"/>
  </r>
  <r>
    <x v="26"/>
    <x v="2"/>
    <n v="76663.5"/>
    <x v="53"/>
    <n v="5048965.7960000001"/>
    <n v="94608.146153846144"/>
    <n v="31"/>
    <n v="5035"/>
    <n v="4683"/>
    <x v="1"/>
    <n v="1307458.0578461539"/>
    <n v="1402066.2039999999"/>
  </r>
  <r>
    <x v="3"/>
    <x v="3"/>
    <n v="14265"/>
    <x v="54"/>
    <n v="1024403.9859999999"/>
    <n v="72626.813907692311"/>
    <n v="10"/>
    <n v="760"/>
    <n v="672"/>
    <x v="2"/>
    <n v="33475.700092307772"/>
    <n v="106102.51400000008"/>
  </r>
  <r>
    <x v="4"/>
    <x v="3"/>
    <n v="11526"/>
    <x v="55"/>
    <n v="820018.375"/>
    <n v="77816.215384615381"/>
    <n v="10"/>
    <n v="649"/>
    <n v="568"/>
    <x v="3"/>
    <n v="40929.909615384619"/>
    <n v="118746.125"/>
  </r>
  <r>
    <x v="5"/>
    <x v="3"/>
    <n v="10402.5"/>
    <x v="56"/>
    <n v="729677.51899999997"/>
    <n v="140731.96461538461"/>
    <n v="10"/>
    <n v="591"/>
    <n v="513"/>
    <x v="3"/>
    <n v="-26681.983615384583"/>
    <n v="114049.98100000003"/>
  </r>
  <r>
    <x v="6"/>
    <x v="3"/>
    <n v="13216.5"/>
    <x v="57"/>
    <n v="937716.15799999994"/>
    <n v="61387.776923076919"/>
    <n v="10"/>
    <n v="644"/>
    <n v="559"/>
    <x v="4"/>
    <n v="47296.065076923143"/>
    <n v="108683.84200000006"/>
  </r>
  <r>
    <x v="7"/>
    <x v="3"/>
    <n v="9130.5"/>
    <x v="58"/>
    <n v="644150.51899999997"/>
    <n v="98026.490369230756"/>
    <n v="10"/>
    <n v="462"/>
    <n v="396"/>
    <x v="4"/>
    <n v="-13286.509369230727"/>
    <n v="84739.981000000029"/>
  </r>
  <r>
    <x v="8"/>
    <x v="3"/>
    <n v="10840.5"/>
    <x v="59"/>
    <n v="783753.29499999993"/>
    <n v="58214.93076923077"/>
    <n v="10"/>
    <n v="502"/>
    <n v="433"/>
    <x v="5"/>
    <n v="-44049.225769230696"/>
    <n v="14165.705000000075"/>
  </r>
  <r>
    <x v="9"/>
    <x v="3"/>
    <n v="7866"/>
    <x v="60"/>
    <n v="575518.06799999997"/>
    <n v="119723.42363076922"/>
    <n v="10"/>
    <n v="416"/>
    <n v="341"/>
    <x v="5"/>
    <n v="-77359.991630769189"/>
    <n v="42363.43200000003"/>
  </r>
  <r>
    <x v="10"/>
    <x v="3"/>
    <n v="11835"/>
    <x v="61"/>
    <n v="825345.05300000007"/>
    <n v="109486.33076923077"/>
    <n v="10"/>
    <n v="692"/>
    <n v="601"/>
    <x v="1"/>
    <n v="48277.616230769156"/>
    <n v="157763.94699999993"/>
  </r>
  <r>
    <x v="11"/>
    <x v="3"/>
    <n v="11619"/>
    <x v="62"/>
    <n v="829782.37600000005"/>
    <n v="121759.66210769229"/>
    <n v="10"/>
    <n v="554"/>
    <n v="472"/>
    <x v="5"/>
    <n v="-60402.538107692337"/>
    <n v="61357.123999999953"/>
  </r>
  <r>
    <x v="12"/>
    <x v="3"/>
    <n v="9328.5"/>
    <x v="63"/>
    <n v="634517.67299999995"/>
    <n v="136157.98361538461"/>
    <n v="10"/>
    <n v="526"/>
    <n v="448"/>
    <x v="2"/>
    <n v="-37711.156615384563"/>
    <n v="98446.827000000048"/>
  </r>
  <r>
    <x v="13"/>
    <x v="3"/>
    <n v="11250"/>
    <x v="64"/>
    <n v="808524.505"/>
    <n v="94344.953846153847"/>
    <n v="10"/>
    <n v="677"/>
    <n v="591"/>
    <x v="3"/>
    <n v="32653.541153846149"/>
    <n v="126998.495"/>
  </r>
  <r>
    <x v="14"/>
    <x v="3"/>
    <n v="13063.5"/>
    <x v="65"/>
    <n v="910480.6449999999"/>
    <n v="64430.964123076919"/>
    <n v="10"/>
    <n v="745"/>
    <n v="654"/>
    <x v="3"/>
    <n v="62335.390876923178"/>
    <n v="126766.3550000001"/>
  </r>
  <r>
    <x v="15"/>
    <x v="3"/>
    <n v="10147.5"/>
    <x v="66"/>
    <n v="718019.27600000007"/>
    <n v="92027.36809230769"/>
    <n v="10"/>
    <n v="511"/>
    <n v="437"/>
    <x v="4"/>
    <n v="-16726.644092307761"/>
    <n v="75300.723999999929"/>
  </r>
  <r>
    <x v="16"/>
    <x v="3"/>
    <n v="12331.5"/>
    <x v="67"/>
    <n v="896773.32399999991"/>
    <n v="51681.038461538461"/>
    <n v="10"/>
    <n v="580"/>
    <n v="506"/>
    <x v="5"/>
    <n v="-78470.862461538374"/>
    <n v="-26789.823999999906"/>
  </r>
  <r>
    <x v="17"/>
    <x v="3"/>
    <n v="11202"/>
    <x v="68"/>
    <n v="799644.75899999996"/>
    <n v="111860.49372307691"/>
    <n v="10"/>
    <n v="612"/>
    <n v="530"/>
    <x v="2"/>
    <n v="-45790.752723076876"/>
    <n v="66069.741000000038"/>
  </r>
  <r>
    <x v="0"/>
    <x v="2"/>
    <n v="89149.5"/>
    <x v="69"/>
    <n v="5979210.0970000001"/>
    <n v="47580.146153846152"/>
    <n v="31"/>
    <n v="5760"/>
    <n v="5367"/>
    <x v="0"/>
    <n v="1485856.2568461539"/>
    <n v="1533436.4029999999"/>
  </r>
  <r>
    <x v="18"/>
    <x v="3"/>
    <n v="8185.5"/>
    <x v="70"/>
    <n v="575840.67700000003"/>
    <n v="73920.584615384607"/>
    <n v="10"/>
    <n v="402"/>
    <n v="333"/>
    <x v="4"/>
    <n v="-11880.261615384632"/>
    <n v="62040.322999999975"/>
  </r>
  <r>
    <x v="1"/>
    <x v="2"/>
    <n v="108123"/>
    <x v="71"/>
    <n v="7329868.665"/>
    <n v="137418.15930769229"/>
    <n v="31"/>
    <n v="6735"/>
    <n v="6264"/>
    <x v="1"/>
    <n v="1697420.6756923078"/>
    <n v="1834838.835"/>
  </r>
  <r>
    <x v="19"/>
    <x v="3"/>
    <n v="9210"/>
    <x v="72"/>
    <n v="616683.38099999994"/>
    <n v="99623.130769230775"/>
    <n v="10"/>
    <n v="465"/>
    <n v="390"/>
    <x v="4"/>
    <n v="-19474.01176923071"/>
    <n v="80149.119000000064"/>
  </r>
  <r>
    <x v="20"/>
    <x v="3"/>
    <n v="14773.5"/>
    <x v="73"/>
    <n v="1069622.507"/>
    <n v="74049.523076923084"/>
    <n v="10"/>
    <n v="828"/>
    <n v="734"/>
    <x v="3"/>
    <n v="97711.469923076933"/>
    <n v="171760.99300000002"/>
  </r>
  <r>
    <x v="2"/>
    <x v="2"/>
    <n v="78141"/>
    <x v="74"/>
    <n v="5084073.5159999998"/>
    <n v="142499.01538461537"/>
    <n v="31"/>
    <n v="5355"/>
    <n v="4969"/>
    <x v="1"/>
    <n v="1414996.9686153848"/>
    <n v="1557495.9840000002"/>
  </r>
  <r>
    <x v="21"/>
    <x v="3"/>
    <n v="12280.5"/>
    <x v="75"/>
    <n v="871047.598"/>
    <n v="85172.084615384621"/>
    <n v="10"/>
    <n v="739"/>
    <n v="642"/>
    <x v="1"/>
    <n v="74220.31738461538"/>
    <n v="159392.402"/>
  </r>
  <r>
    <x v="22"/>
    <x v="3"/>
    <n v="8934"/>
    <x v="76"/>
    <n v="663415.49699999997"/>
    <n v="24274.438461538462"/>
    <n v="10"/>
    <n v="448"/>
    <n v="376"/>
    <x v="5"/>
    <n v="28506.064538461564"/>
    <n v="52780.503000000026"/>
  </r>
  <r>
    <x v="23"/>
    <x v="3"/>
    <n v="12918"/>
    <x v="77"/>
    <n v="896111.80299999996"/>
    <n v="99729.923076923063"/>
    <n v="10"/>
    <n v="642"/>
    <n v="556"/>
    <x v="2"/>
    <n v="8946.7739230769803"/>
    <n v="108676.69700000004"/>
  </r>
  <r>
    <x v="24"/>
    <x v="3"/>
    <n v="12528"/>
    <x v="78"/>
    <n v="861486.47499999998"/>
    <n v="87212.130769230775"/>
    <n v="10"/>
    <n v="638"/>
    <n v="547"/>
    <x v="4"/>
    <n v="11004.394230769249"/>
    <n v="98216.525000000023"/>
  </r>
  <r>
    <x v="25"/>
    <x v="3"/>
    <n v="11029.5"/>
    <x v="79"/>
    <n v="758428.73499999999"/>
    <n v="86710.804507692301"/>
    <n v="10"/>
    <n v="563"/>
    <n v="486"/>
    <x v="4"/>
    <n v="18614.460492307713"/>
    <n v="105325.26500000001"/>
  </r>
  <r>
    <x v="26"/>
    <x v="3"/>
    <n v="9994.5"/>
    <x v="80"/>
    <n v="702631.81099999999"/>
    <n v="82264.567169230766"/>
    <n v="10"/>
    <n v="639"/>
    <n v="557"/>
    <x v="1"/>
    <n v="44087.621830769247"/>
    <n v="126352.18900000001"/>
  </r>
  <r>
    <x v="0"/>
    <x v="3"/>
    <n v="12724.5"/>
    <x v="81"/>
    <n v="896490.07"/>
    <n v="49463.982984615388"/>
    <n v="10"/>
    <n v="749"/>
    <n v="655"/>
    <x v="0"/>
    <n v="99560.947015384663"/>
    <n v="149024.93000000005"/>
  </r>
  <r>
    <x v="1"/>
    <x v="3"/>
    <n v="14728.5"/>
    <x v="82"/>
    <n v="1048221.1390000001"/>
    <n v="86278.176699999996"/>
    <n v="10"/>
    <n v="865"/>
    <n v="763"/>
    <x v="1"/>
    <n v="125983.68429999992"/>
    <n v="212261.86099999992"/>
  </r>
  <r>
    <x v="2"/>
    <x v="3"/>
    <n v="13038"/>
    <x v="83"/>
    <n v="939269.56700000004"/>
    <n v="74269.06047692307"/>
    <n v="10"/>
    <n v="791"/>
    <n v="697"/>
    <x v="1"/>
    <n v="101013.87252307689"/>
    <n v="175282.93299999996"/>
  </r>
  <r>
    <x v="3"/>
    <x v="4"/>
    <n v="35482.5"/>
    <x v="84"/>
    <n v="2633868.1740000001"/>
    <n v="150484.18215384614"/>
    <n v="19"/>
    <n v="2080"/>
    <n v="1844"/>
    <x v="2"/>
    <n v="438165.14384615375"/>
    <n v="588649.32599999988"/>
  </r>
  <r>
    <x v="4"/>
    <x v="4"/>
    <n v="32434.5"/>
    <x v="85"/>
    <n v="2368028.6850000001"/>
    <n v="225452.89078461539"/>
    <n v="19"/>
    <n v="1999"/>
    <n v="1799"/>
    <x v="3"/>
    <n v="271855.92421538453"/>
    <n v="497308.81499999994"/>
  </r>
  <r>
    <x v="5"/>
    <x v="4"/>
    <n v="30486"/>
    <x v="86"/>
    <n v="2183502.7290000003"/>
    <n v="153558.02257692307"/>
    <n v="19"/>
    <n v="1871"/>
    <n v="1660"/>
    <x v="3"/>
    <n v="357228.74842307664"/>
    <n v="510786.77099999972"/>
  </r>
  <r>
    <x v="6"/>
    <x v="4"/>
    <n v="32079"/>
    <x v="87"/>
    <n v="2319890.3459999999"/>
    <n v="194963.39216923076"/>
    <n v="19"/>
    <n v="1851"/>
    <n v="1635"/>
    <x v="4"/>
    <n v="387313.26183076936"/>
    <n v="582276.6540000001"/>
  </r>
  <r>
    <x v="7"/>
    <x v="4"/>
    <n v="27072"/>
    <x v="88"/>
    <n v="1980824.9889999998"/>
    <n v="188174.3243923077"/>
    <n v="19"/>
    <n v="1582"/>
    <n v="1403"/>
    <x v="4"/>
    <n v="281969.18660769251"/>
    <n v="470143.51100000017"/>
  </r>
  <r>
    <x v="8"/>
    <x v="4"/>
    <n v="25917"/>
    <x v="89"/>
    <n v="1937222.0459999999"/>
    <n v="159472.57584615384"/>
    <n v="18"/>
    <n v="1534"/>
    <n v="1369"/>
    <x v="5"/>
    <n v="300893.37815384631"/>
    <n v="460365.95400000014"/>
  </r>
  <r>
    <x v="9"/>
    <x v="4"/>
    <n v="19461"/>
    <x v="90"/>
    <n v="1457108.1479999998"/>
    <n v="183829.81409230767"/>
    <n v="19"/>
    <n v="1217"/>
    <n v="1048"/>
    <x v="5"/>
    <n v="158292.53790769252"/>
    <n v="342122.35200000019"/>
  </r>
  <r>
    <x v="10"/>
    <x v="4"/>
    <n v="31407"/>
    <x v="91"/>
    <n v="2288433.4950000001"/>
    <n v="193538.8704076923"/>
    <n v="20"/>
    <n v="2036"/>
    <n v="1790"/>
    <x v="1"/>
    <n v="425438.63459230762"/>
    <n v="618977.50499999989"/>
  </r>
  <r>
    <x v="11"/>
    <x v="4"/>
    <n v="25792.5"/>
    <x v="92"/>
    <n v="1915101.034"/>
    <n v="277477.31932307692"/>
    <n v="19"/>
    <n v="1497"/>
    <n v="1291"/>
    <x v="5"/>
    <n v="181777.64667692309"/>
    <n v="459254.96600000001"/>
  </r>
  <r>
    <x v="12"/>
    <x v="4"/>
    <n v="26032.5"/>
    <x v="93"/>
    <n v="1847737.8370000001"/>
    <n v="141864.00329999998"/>
    <n v="19"/>
    <n v="1649"/>
    <n v="1460"/>
    <x v="2"/>
    <n v="380830.15969999996"/>
    <n v="522694.16299999994"/>
  </r>
  <r>
    <x v="13"/>
    <x v="4"/>
    <n v="31707"/>
    <x v="94"/>
    <n v="2349459.5"/>
    <n v="187617.05315384615"/>
    <n v="19"/>
    <n v="1949"/>
    <n v="1724"/>
    <x v="3"/>
    <n v="316104.94684615382"/>
    <n v="503722"/>
  </r>
  <r>
    <x v="14"/>
    <x v="4"/>
    <n v="29955"/>
    <x v="95"/>
    <n v="2195766.1209999998"/>
    <n v="202002.14775384613"/>
    <n v="19"/>
    <n v="1889"/>
    <n v="1690"/>
    <x v="3"/>
    <n v="294461.73124615406"/>
    <n v="496463.87900000019"/>
  </r>
  <r>
    <x v="15"/>
    <x v="4"/>
    <n v="22848"/>
    <x v="96"/>
    <n v="1657688.8529999999"/>
    <n v="178454.88537692308"/>
    <n v="19"/>
    <n v="1417"/>
    <n v="1245"/>
    <x v="4"/>
    <n v="243756.26162307704"/>
    <n v="422211.14700000011"/>
  </r>
  <r>
    <x v="16"/>
    <x v="4"/>
    <n v="23314.5"/>
    <x v="97"/>
    <n v="1701780.4779999999"/>
    <n v="141999.40078461537"/>
    <n v="17"/>
    <n v="1439"/>
    <n v="1265"/>
    <x v="5"/>
    <n v="293037.62121538474"/>
    <n v="435037.02200000011"/>
  </r>
  <r>
    <x v="17"/>
    <x v="4"/>
    <n v="26464.5"/>
    <x v="98"/>
    <n v="1886244.7409999999"/>
    <n v="207105.15935384613"/>
    <n v="19"/>
    <n v="1625"/>
    <n v="1444"/>
    <x v="2"/>
    <n v="279987.59964615398"/>
    <n v="487092.75900000008"/>
  </r>
  <r>
    <x v="18"/>
    <x v="4"/>
    <n v="23539.5"/>
    <x v="99"/>
    <n v="1735984.6140000001"/>
    <n v="170377.85753846151"/>
    <n v="19"/>
    <n v="1402"/>
    <n v="1234"/>
    <x v="4"/>
    <n v="263947.02846153843"/>
    <n v="434324.88599999994"/>
  </r>
  <r>
    <x v="19"/>
    <x v="4"/>
    <n v="24678"/>
    <x v="100"/>
    <n v="1781999.058"/>
    <n v="359577.90600769228"/>
    <n v="19"/>
    <n v="1499"/>
    <n v="1323"/>
    <x v="4"/>
    <n v="90942.035992307763"/>
    <n v="450519.94200000004"/>
  </r>
  <r>
    <x v="20"/>
    <x v="4"/>
    <n v="38176.5"/>
    <x v="101"/>
    <n v="2831498.2739999997"/>
    <n v="146460.30097692306"/>
    <n v="20"/>
    <n v="2266"/>
    <n v="1993"/>
    <x v="3"/>
    <n v="407413.92502307717"/>
    <n v="553874.22600000026"/>
  </r>
  <r>
    <x v="21"/>
    <x v="4"/>
    <n v="30603"/>
    <x v="102"/>
    <n v="2288224.429"/>
    <n v="167381.28187692308"/>
    <n v="20"/>
    <n v="2011"/>
    <n v="1791"/>
    <x v="1"/>
    <n v="410121.78912307695"/>
    <n v="577503.071"/>
  </r>
  <r>
    <x v="22"/>
    <x v="4"/>
    <n v="24211.5"/>
    <x v="103"/>
    <n v="1801564.392"/>
    <n v="97090.63692307692"/>
    <n v="19"/>
    <n v="1499"/>
    <n v="1322"/>
    <x v="5"/>
    <n v="369008.97107692307"/>
    <n v="466099.60800000001"/>
  </r>
  <r>
    <x v="23"/>
    <x v="4"/>
    <n v="31399.5"/>
    <x v="104"/>
    <n v="2267667.5189999999"/>
    <n v="169650.86923076923"/>
    <n v="19"/>
    <n v="1848"/>
    <n v="1649"/>
    <x v="2"/>
    <n v="424980.11176923092"/>
    <n v="594630.98100000015"/>
  </r>
  <r>
    <x v="24"/>
    <x v="4"/>
    <n v="25294.5"/>
    <x v="105"/>
    <n v="1811009.8979999998"/>
    <n v="151659.17713846153"/>
    <n v="19"/>
    <n v="1522"/>
    <n v="1340"/>
    <x v="4"/>
    <n v="308785.42486153869"/>
    <n v="460444.60200000019"/>
  </r>
  <r>
    <x v="25"/>
    <x v="4"/>
    <n v="25468.5"/>
    <x v="106"/>
    <n v="1875294.65"/>
    <n v="221739.45623076922"/>
    <n v="19"/>
    <n v="1530"/>
    <n v="1338"/>
    <x v="4"/>
    <n v="253638.39376923087"/>
    <n v="475377.85000000009"/>
  </r>
  <r>
    <x v="26"/>
    <x v="4"/>
    <n v="31854"/>
    <x v="107"/>
    <n v="2431800.3939999999"/>
    <n v="155421.87692307692"/>
    <n v="20"/>
    <n v="2015"/>
    <n v="1803"/>
    <x v="1"/>
    <n v="328311.22907692322"/>
    <n v="483733.10600000015"/>
  </r>
  <r>
    <x v="0"/>
    <x v="4"/>
    <n v="32359.5"/>
    <x v="108"/>
    <n v="2374135.6799999997"/>
    <n v="106116.64615384616"/>
    <n v="20"/>
    <n v="2060"/>
    <n v="1826"/>
    <x v="0"/>
    <n v="511746.67384615412"/>
    <n v="617863.3200000003"/>
  </r>
  <r>
    <x v="1"/>
    <x v="4"/>
    <n v="39867"/>
    <x v="109"/>
    <n v="2919786.2949999999"/>
    <n v="182639.11723076922"/>
    <n v="20"/>
    <n v="2451"/>
    <n v="2178"/>
    <x v="1"/>
    <n v="551741.08776923083"/>
    <n v="734380.20500000007"/>
  </r>
  <r>
    <x v="2"/>
    <x v="4"/>
    <n v="31974"/>
    <x v="110"/>
    <n v="2389834.3129999996"/>
    <n v="174780.66518461538"/>
    <n v="20"/>
    <n v="2088"/>
    <n v="1848"/>
    <x v="1"/>
    <n v="439598.52181538497"/>
    <n v="614379.18700000038"/>
  </r>
  <r>
    <x v="3"/>
    <x v="5"/>
    <n v="321412.5"/>
    <x v="111"/>
    <n v="23691368.555"/>
    <n v="595097.15929230768"/>
    <n v="129"/>
    <n v="17914"/>
    <n v="16631"/>
    <x v="2"/>
    <n v="7949398.2857076926"/>
    <n v="8544495.4450000003"/>
  </r>
  <r>
    <x v="4"/>
    <x v="5"/>
    <n v="276568.5"/>
    <x v="112"/>
    <n v="19768696.5"/>
    <n v="759335.80469230772"/>
    <n v="129"/>
    <n v="16191"/>
    <n v="15102"/>
    <x v="3"/>
    <n v="6565591.6953076925"/>
    <n v="7324927.5"/>
  </r>
  <r>
    <x v="5"/>
    <x v="5"/>
    <n v="269029.5"/>
    <x v="113"/>
    <n v="19515982.116"/>
    <n v="551393.4769230769"/>
    <n v="129"/>
    <n v="15744"/>
    <n v="14685"/>
    <x v="3"/>
    <n v="6592554.9070769232"/>
    <n v="7143948.3839999996"/>
  </r>
  <r>
    <x v="6"/>
    <x v="5"/>
    <n v="285972"/>
    <x v="114"/>
    <n v="21483666.921"/>
    <n v="549316.95015384618"/>
    <n v="129"/>
    <n v="16420"/>
    <n v="15169"/>
    <x v="4"/>
    <n v="7735215.1288461536"/>
    <n v="8284532.0789999999"/>
  </r>
  <r>
    <x v="7"/>
    <x v="5"/>
    <n v="283942.5"/>
    <x v="115"/>
    <n v="21174604.830000002"/>
    <n v="988153.40803076921"/>
    <n v="129"/>
    <n v="16525"/>
    <n v="15310"/>
    <x v="4"/>
    <n v="7195181.7619692292"/>
    <n v="8183335.1699999981"/>
  </r>
  <r>
    <x v="8"/>
    <x v="5"/>
    <n v="298059"/>
    <x v="116"/>
    <n v="22717731.617999997"/>
    <n v="661329.17833846144"/>
    <n v="128"/>
    <n v="17368"/>
    <n v="16077"/>
    <x v="5"/>
    <n v="7490226.7036615415"/>
    <n v="8151555.882000003"/>
  </r>
  <r>
    <x v="9"/>
    <x v="5"/>
    <n v="232903.5"/>
    <x v="117"/>
    <n v="17790852.443999998"/>
    <n v="634118.86923076923"/>
    <n v="129"/>
    <n v="14009"/>
    <n v="12920"/>
    <x v="5"/>
    <n v="5917045.1867692322"/>
    <n v="6551164.0560000017"/>
  </r>
  <r>
    <x v="10"/>
    <x v="5"/>
    <n v="276966"/>
    <x v="118"/>
    <n v="20223763.805"/>
    <n v="645572.57826153841"/>
    <n v="129"/>
    <n v="16459"/>
    <n v="15355"/>
    <x v="1"/>
    <n v="7003281.5155884633"/>
    <n v="7648854.0938500017"/>
  </r>
  <r>
    <x v="11"/>
    <x v="5"/>
    <n v="296149.5"/>
    <x v="119"/>
    <n v="22737807.546999998"/>
    <n v="896375.16923076916"/>
    <n v="129"/>
    <n v="17002"/>
    <n v="15570"/>
    <x v="5"/>
    <n v="7419133.7837692322"/>
    <n v="8315508.9530000016"/>
  </r>
  <r>
    <x v="12"/>
    <x v="5"/>
    <n v="281796"/>
    <x v="120"/>
    <n v="20980503.504999999"/>
    <n v="776209.03169999993"/>
    <n v="129"/>
    <n v="16387"/>
    <n v="15322"/>
    <x v="2"/>
    <n v="7285807.4633000009"/>
    <n v="8062016.495000001"/>
  </r>
  <r>
    <x v="13"/>
    <x v="5"/>
    <n v="288936"/>
    <x v="121"/>
    <n v="20824687.999000002"/>
    <n v="822353.43936153851"/>
    <n v="129"/>
    <n v="16373"/>
    <n v="15223"/>
    <x v="3"/>
    <n v="6205858.5616384596"/>
    <n v="7028212.0009999983"/>
  </r>
  <r>
    <x v="14"/>
    <x v="5"/>
    <n v="300151.5"/>
    <x v="122"/>
    <n v="21545834.136"/>
    <n v="1052145.9026769232"/>
    <n v="129"/>
    <n v="17095"/>
    <n v="15919"/>
    <x v="3"/>
    <n v="6770791.5787730757"/>
    <n v="7822937.4814499989"/>
  </r>
  <r>
    <x v="15"/>
    <x v="5"/>
    <n v="262734"/>
    <x v="123"/>
    <n v="19610637.316999998"/>
    <n v="919330.0461538462"/>
    <n v="129"/>
    <n v="15665"/>
    <n v="14501"/>
    <x v="4"/>
    <n v="6748473.7818461554"/>
    <n v="7667803.8280000016"/>
  </r>
  <r>
    <x v="16"/>
    <x v="5"/>
    <n v="286002"/>
    <x v="124"/>
    <n v="21437602.310000002"/>
    <n v="637711.59372307686"/>
    <n v="128"/>
    <n v="16450"/>
    <n v="15320"/>
    <x v="5"/>
    <n v="7083718.5962769203"/>
    <n v="7721430.1899999976"/>
  </r>
  <r>
    <x v="17"/>
    <x v="5"/>
    <n v="258459"/>
    <x v="125"/>
    <n v="19153152.526999999"/>
    <n v="636197.23340769229"/>
    <n v="129"/>
    <n v="15304"/>
    <n v="14315"/>
    <x v="2"/>
    <n v="6678103.7395923091"/>
    <n v="7314300.9730000012"/>
  </r>
  <r>
    <x v="18"/>
    <x v="5"/>
    <n v="274083"/>
    <x v="126"/>
    <n v="20563887.598999999"/>
    <n v="779849.36538461538"/>
    <n v="129"/>
    <n v="15778"/>
    <n v="14624"/>
    <x v="4"/>
    <n v="7083264.0356153855"/>
    <n v="7863113.4010000005"/>
  </r>
  <r>
    <x v="19"/>
    <x v="5"/>
    <n v="277512"/>
    <x v="127"/>
    <n v="20810852.736000001"/>
    <n v="790162.57692307688"/>
    <n v="129"/>
    <n v="16376"/>
    <n v="15197"/>
    <x v="4"/>
    <n v="7169794.792676921"/>
    <n v="7959957.369599998"/>
  </r>
  <r>
    <x v="20"/>
    <x v="5"/>
    <n v="356982"/>
    <x v="128"/>
    <n v="26357141.036999997"/>
    <n v="601482.07692307688"/>
    <n v="129"/>
    <n v="19856"/>
    <n v="18325"/>
    <x v="3"/>
    <n v="8145303.5976269236"/>
    <n v="8746785.6745500006"/>
  </r>
  <r>
    <x v="21"/>
    <x v="5"/>
    <n v="266983.5"/>
    <x v="129"/>
    <n v="19659432.722999997"/>
    <n v="698314.9846153846"/>
    <n v="129"/>
    <n v="15822"/>
    <n v="14753"/>
    <x v="1"/>
    <n v="6808165.792384618"/>
    <n v="7506480.7770000026"/>
  </r>
  <r>
    <x v="22"/>
    <x v="5"/>
    <n v="311131.5"/>
    <x v="130"/>
    <n v="23595019.660999998"/>
    <n v="265444.33165384614"/>
    <n v="129"/>
    <n v="18042"/>
    <n v="16631"/>
    <x v="5"/>
    <n v="8558415.0073461551"/>
    <n v="8823859.3390000015"/>
  </r>
  <r>
    <x v="23"/>
    <x v="5"/>
    <n v="287206.5"/>
    <x v="131"/>
    <n v="21276357.105999999"/>
    <n v="541588.89356153843"/>
    <n v="129"/>
    <n v="16437"/>
    <n v="15285"/>
    <x v="2"/>
    <n v="7718230.1064884625"/>
    <n v="8259819.0000500008"/>
  </r>
  <r>
    <x v="24"/>
    <x v="5"/>
    <n v="370092"/>
    <x v="132"/>
    <n v="28012065.349999998"/>
    <n v="725212.99592307687"/>
    <n v="129"/>
    <n v="20452"/>
    <n v="18857"/>
    <x v="4"/>
    <n v="9354278.1540769245"/>
    <n v="10079491.150000002"/>
  </r>
  <r>
    <x v="25"/>
    <x v="5"/>
    <n v="247813.5"/>
    <x v="133"/>
    <n v="18582990.427999999"/>
    <n v="865201.87857692305"/>
    <n v="129"/>
    <n v="14582"/>
    <n v="13512"/>
    <x v="4"/>
    <n v="5877078.6934230775"/>
    <n v="6742280.5720000006"/>
  </r>
  <r>
    <x v="26"/>
    <x v="5"/>
    <n v="287740.5"/>
    <x v="134"/>
    <n v="21369401.386999998"/>
    <n v="607679.34615384613"/>
    <n v="129"/>
    <n v="16432"/>
    <n v="15345"/>
    <x v="1"/>
    <n v="6211453.2668461557"/>
    <n v="6819132.6130000018"/>
  </r>
  <r>
    <x v="3"/>
    <x v="6"/>
    <n v="408810"/>
    <x v="135"/>
    <n v="31033323.692999996"/>
    <n v="571764.09076923074"/>
    <n v="125"/>
    <n v="22291"/>
    <n v="20635"/>
    <x v="2"/>
    <n v="10718543.216230772"/>
    <n v="11290307.307000004"/>
  </r>
  <r>
    <x v="4"/>
    <x v="6"/>
    <n v="362536.5"/>
    <x v="136"/>
    <n v="26762183.377"/>
    <n v="650375.76849230775"/>
    <n v="125"/>
    <n v="20771"/>
    <n v="19338"/>
    <x v="3"/>
    <n v="9610683.8545076922"/>
    <n v="10261059.623"/>
  </r>
  <r>
    <x v="5"/>
    <x v="6"/>
    <n v="357072"/>
    <x v="137"/>
    <n v="26914635.671"/>
    <n v="566638.92575384618"/>
    <n v="125"/>
    <n v="20079"/>
    <n v="18721"/>
    <x v="3"/>
    <n v="9353292.4032461531"/>
    <n v="9919931.3289999999"/>
  </r>
  <r>
    <x v="6"/>
    <x v="6"/>
    <n v="359214"/>
    <x v="138"/>
    <n v="27863789.055"/>
    <n v="582268.72615384613"/>
    <n v="125"/>
    <n v="20132"/>
    <n v="18617"/>
    <x v="4"/>
    <n v="10247369.218846153"/>
    <n v="10829637.945"/>
  </r>
  <r>
    <x v="7"/>
    <x v="6"/>
    <n v="360255"/>
    <x v="139"/>
    <n v="27588003.988000002"/>
    <n v="1078421.345076923"/>
    <n v="125"/>
    <n v="20495"/>
    <n v="18964"/>
    <x v="4"/>
    <n v="9740528.6669230759"/>
    <n v="10818950.011999998"/>
  </r>
  <r>
    <x v="8"/>
    <x v="6"/>
    <n v="387220.5"/>
    <x v="140"/>
    <n v="30476170.214999996"/>
    <n v="642893.56656923075"/>
    <n v="125"/>
    <n v="21863"/>
    <n v="20160"/>
    <x v="5"/>
    <n v="10440320.218430772"/>
    <n v="11083213.785000004"/>
  </r>
  <r>
    <x v="9"/>
    <x v="6"/>
    <n v="296580"/>
    <x v="141"/>
    <n v="23119777.98"/>
    <n v="657754.31880000001"/>
    <n v="125"/>
    <n v="16932"/>
    <n v="15601"/>
    <x v="5"/>
    <n v="8066204.7011999991"/>
    <n v="8723959.0199999996"/>
  </r>
  <r>
    <x v="10"/>
    <x v="6"/>
    <n v="369861"/>
    <x v="142"/>
    <n v="27592063.502999999"/>
    <n v="589339.03384615376"/>
    <n v="124"/>
    <n v="21153"/>
    <n v="19673"/>
    <x v="1"/>
    <n v="10184557.963153848"/>
    <n v="10773896.997000001"/>
  </r>
  <r>
    <x v="11"/>
    <x v="6"/>
    <n v="372504"/>
    <x v="143"/>
    <n v="29141359.438000001"/>
    <n v="848425.41843846149"/>
    <n v="125"/>
    <n v="20602"/>
    <n v="18845"/>
    <x v="5"/>
    <n v="10087408.643561538"/>
    <n v="10935834.061999999"/>
  </r>
  <r>
    <x v="12"/>
    <x v="6"/>
    <n v="373392"/>
    <x v="144"/>
    <n v="28453665.594999999"/>
    <n v="535419.89796923078"/>
    <n v="125"/>
    <n v="21106"/>
    <n v="19651"/>
    <x v="2"/>
    <n v="10589491.50703077"/>
    <n v="11124911.405000001"/>
  </r>
  <r>
    <x v="13"/>
    <x v="6"/>
    <n v="378043.5"/>
    <x v="145"/>
    <n v="28083686.689999998"/>
    <n v="713697.60769230768"/>
    <n v="125"/>
    <n v="20911"/>
    <n v="19358"/>
    <x v="3"/>
    <n v="9104772.2723076958"/>
    <n v="9818469.8800000027"/>
  </r>
  <r>
    <x v="14"/>
    <x v="6"/>
    <n v="388668"/>
    <x v="146"/>
    <n v="28736966.634"/>
    <n v="997757.75384615385"/>
    <n v="125"/>
    <n v="21674"/>
    <n v="20155"/>
    <x v="3"/>
    <n v="9904584.6121538468"/>
    <n v="10902342.366"/>
  </r>
  <r>
    <x v="15"/>
    <x v="6"/>
    <n v="333792"/>
    <x v="147"/>
    <n v="25644478.342"/>
    <n v="919576.96055384621"/>
    <n v="125"/>
    <n v="18944"/>
    <n v="17541"/>
    <x v="4"/>
    <n v="9107678.6974461544"/>
    <n v="10027255.658"/>
  </r>
  <r>
    <x v="16"/>
    <x v="6"/>
    <n v="376060.5"/>
    <x v="148"/>
    <n v="29154014.884"/>
    <n v="611904.23352307687"/>
    <n v="125"/>
    <n v="20914"/>
    <n v="19479"/>
    <x v="5"/>
    <n v="10152109.382476924"/>
    <n v="10764013.616"/>
  </r>
  <r>
    <x v="17"/>
    <x v="6"/>
    <n v="350068.5"/>
    <x v="149"/>
    <n v="26793668.158999998"/>
    <n v="582815.36153846153"/>
    <n v="125"/>
    <n v="19965"/>
    <n v="18573"/>
    <x v="2"/>
    <n v="9820631.9794615395"/>
    <n v="10403447.341000002"/>
  </r>
  <r>
    <x v="0"/>
    <x v="5"/>
    <n v="294337.5"/>
    <x v="150"/>
    <n v="22491044.692999996"/>
    <n v="283716.73846153845"/>
    <n v="129"/>
    <n v="17235"/>
    <n v="16052"/>
    <x v="0"/>
    <n v="6553004.5685384655"/>
    <n v="6836721.3070000038"/>
  </r>
  <r>
    <x v="18"/>
    <x v="6"/>
    <n v="342666"/>
    <x v="151"/>
    <n v="26408496.047999997"/>
    <n v="820373.56815384608"/>
    <n v="125"/>
    <n v="18861"/>
    <n v="17420"/>
    <x v="4"/>
    <n v="9403129.8838461563"/>
    <n v="10223503.452000003"/>
  </r>
  <r>
    <x v="1"/>
    <x v="5"/>
    <n v="364882.5"/>
    <x v="152"/>
    <n v="27535617.434"/>
    <n v="541116.6988461538"/>
    <n v="129"/>
    <n v="20243"/>
    <n v="18711"/>
    <x v="1"/>
    <n v="7647759.3671538457"/>
    <n v="8188876.0659999996"/>
  </r>
  <r>
    <x v="19"/>
    <x v="6"/>
    <n v="355278"/>
    <x v="153"/>
    <n v="27467616.702999998"/>
    <n v="942702.9"/>
    <n v="125"/>
    <n v="20218"/>
    <n v="18647"/>
    <x v="4"/>
    <n v="9682024.3970000017"/>
    <n v="10624727.297000002"/>
  </r>
  <r>
    <x v="20"/>
    <x v="6"/>
    <n v="456885"/>
    <x v="154"/>
    <n v="34793888.932999998"/>
    <n v="595793.09065384604"/>
    <n v="125"/>
    <n v="24574"/>
    <n v="22609"/>
    <x v="3"/>
    <n v="11018397.976346156"/>
    <n v="11614191.067000002"/>
  </r>
  <r>
    <x v="2"/>
    <x v="5"/>
    <n v="278491.5"/>
    <x v="155"/>
    <n v="20806418.796"/>
    <n v="591565.35384615383"/>
    <n v="129"/>
    <n v="16453"/>
    <n v="15289"/>
    <x v="1"/>
    <n v="6753020.6001538457"/>
    <n v="7344585.9539999999"/>
  </r>
  <r>
    <x v="21"/>
    <x v="6"/>
    <n v="349734"/>
    <x v="156"/>
    <n v="26438356.802999999"/>
    <n v="742420.26923076913"/>
    <n v="124"/>
    <n v="20358"/>
    <n v="18890"/>
    <x v="1"/>
    <n v="9702650.9277692307"/>
    <n v="10445071.197000001"/>
  </r>
  <r>
    <x v="22"/>
    <x v="6"/>
    <n v="401580"/>
    <x v="157"/>
    <n v="31156525.939999998"/>
    <n v="343786.08461538458"/>
    <n v="125"/>
    <n v="22368"/>
    <n v="20625"/>
    <x v="5"/>
    <n v="11528422.475384617"/>
    <n v="11872208.560000002"/>
  </r>
  <r>
    <x v="23"/>
    <x v="6"/>
    <n v="368649"/>
    <x v="158"/>
    <n v="28090230.958999999"/>
    <n v="532663.16153846146"/>
    <n v="125"/>
    <n v="20368"/>
    <n v="18884"/>
    <x v="2"/>
    <n v="10387980.87946154"/>
    <n v="10920644.041000001"/>
  </r>
  <r>
    <x v="24"/>
    <x v="6"/>
    <n v="463530"/>
    <x v="159"/>
    <n v="36012087.989"/>
    <n v="700442.11537692312"/>
    <n v="125"/>
    <n v="24620"/>
    <n v="22641"/>
    <x v="4"/>
    <n v="12410650.395623077"/>
    <n v="13111092.511"/>
  </r>
  <r>
    <x v="25"/>
    <x v="6"/>
    <n v="319110"/>
    <x v="160"/>
    <n v="24610757.489"/>
    <n v="1101833.4472307691"/>
    <n v="125"/>
    <n v="18014"/>
    <n v="16675"/>
    <x v="4"/>
    <n v="8051398.0637692306"/>
    <n v="9153231.5109999999"/>
  </r>
  <r>
    <x v="26"/>
    <x v="6"/>
    <n v="375744"/>
    <x v="161"/>
    <n v="28822960.470999997"/>
    <n v="574198.11538461538"/>
    <n v="125"/>
    <n v="21004"/>
    <n v="19556"/>
    <x v="1"/>
    <n v="8794222.9136153869"/>
    <n v="9368421.0290000029"/>
  </r>
  <r>
    <x v="3"/>
    <x v="7"/>
    <n v="81331.5"/>
    <x v="162"/>
    <n v="5305378.9040000001"/>
    <n v="156413.8362153846"/>
    <n v="36"/>
    <n v="5286"/>
    <n v="4867"/>
    <x v="2"/>
    <n v="1190386.2597846154"/>
    <n v="1346800.0959999999"/>
  </r>
  <r>
    <x v="4"/>
    <x v="7"/>
    <n v="75796.5"/>
    <x v="163"/>
    <n v="4915101.7949999999"/>
    <n v="253686.7171923077"/>
    <n v="36"/>
    <n v="5094"/>
    <n v="4716"/>
    <x v="3"/>
    <n v="1004674.4878076924"/>
    <n v="1258361.2050000001"/>
  </r>
  <r>
    <x v="5"/>
    <x v="7"/>
    <n v="72861"/>
    <x v="164"/>
    <n v="4711294.2009999994"/>
    <n v="125880.90000000001"/>
    <n v="36"/>
    <n v="4918"/>
    <n v="4554"/>
    <x v="3"/>
    <n v="1115627.3990000007"/>
    <n v="1241508.2990000006"/>
  </r>
  <r>
    <x v="6"/>
    <x v="7"/>
    <n v="83373"/>
    <x v="165"/>
    <n v="5531366.3810000001"/>
    <n v="221053.87967692307"/>
    <n v="36"/>
    <n v="5413"/>
    <n v="4959"/>
    <x v="4"/>
    <n v="1501006.7393230768"/>
    <n v="1722060.6189999999"/>
  </r>
  <r>
    <x v="7"/>
    <x v="7"/>
    <n v="64108.5"/>
    <x v="166"/>
    <n v="4257859.3720000004"/>
    <n v="337872.83273076924"/>
    <n v="36"/>
    <n v="4508"/>
    <n v="4149"/>
    <x v="4"/>
    <n v="965720.29526923038"/>
    <n v="1303593.1279999996"/>
  </r>
  <r>
    <x v="8"/>
    <x v="7"/>
    <n v="74707.5"/>
    <x v="167"/>
    <n v="4968152.9469999997"/>
    <n v="118941.29398461539"/>
    <n v="36"/>
    <n v="4937"/>
    <n v="4561"/>
    <x v="5"/>
    <n v="1367363.7590153848"/>
    <n v="1486305.0530000003"/>
  </r>
  <r>
    <x v="9"/>
    <x v="7"/>
    <n v="46216.5"/>
    <x v="168"/>
    <n v="3133704.9279999998"/>
    <n v="179531.89196153847"/>
    <n v="36"/>
    <n v="3442"/>
    <n v="3147"/>
    <x v="5"/>
    <n v="805014.68003846169"/>
    <n v="984546.57200000016"/>
  </r>
  <r>
    <x v="10"/>
    <x v="7"/>
    <n v="67726.5"/>
    <x v="169"/>
    <n v="4506085.4840000002"/>
    <n v="167003.69436153845"/>
    <n v="36"/>
    <n v="4770"/>
    <n v="4424"/>
    <x v="1"/>
    <n v="1191900.3216384614"/>
    <n v="1358904.0159999998"/>
  </r>
  <r>
    <x v="11"/>
    <x v="7"/>
    <n v="82228.5"/>
    <x v="170"/>
    <n v="5546127.1919999998"/>
    <n v="196859.98644615384"/>
    <n v="36"/>
    <n v="5457"/>
    <n v="4916"/>
    <x v="5"/>
    <n v="1289237.8215538464"/>
    <n v="1486097.8080000002"/>
  </r>
  <r>
    <x v="12"/>
    <x v="7"/>
    <n v="64390.5"/>
    <x v="171"/>
    <n v="4230689.2069999995"/>
    <n v="183154.05167692306"/>
    <n v="36"/>
    <n v="4418"/>
    <n v="4088"/>
    <x v="2"/>
    <n v="1109302.2413230776"/>
    <n v="1292456.2930000005"/>
  </r>
  <r>
    <x v="13"/>
    <x v="7"/>
    <n v="73126.5"/>
    <x v="172"/>
    <n v="4847142.9859999996"/>
    <n v="142998.2095"/>
    <n v="36"/>
    <n v="4816"/>
    <n v="4452"/>
    <x v="3"/>
    <n v="873943.80450000043"/>
    <n v="1016942.0140000004"/>
  </r>
  <r>
    <x v="14"/>
    <x v="7"/>
    <n v="99631.5"/>
    <x v="173"/>
    <n v="6279205.8499999996"/>
    <n v="279127.27602307691"/>
    <n v="36"/>
    <n v="5914"/>
    <n v="5384"/>
    <x v="3"/>
    <n v="563612.87397692353"/>
    <n v="842740.15000000037"/>
  </r>
  <r>
    <x v="15"/>
    <x v="7"/>
    <n v="66396"/>
    <x v="174"/>
    <n v="4433831.2509999992"/>
    <n v="232587.42287692308"/>
    <n v="36"/>
    <n v="4575"/>
    <n v="4206"/>
    <x v="4"/>
    <n v="1104120.3261230777"/>
    <n v="1336707.7490000008"/>
  </r>
  <r>
    <x v="16"/>
    <x v="7"/>
    <n v="73147.5"/>
    <x v="175"/>
    <n v="4798265.1129999999"/>
    <n v="123081.63515384615"/>
    <n v="36"/>
    <n v="4923"/>
    <n v="4560"/>
    <x v="5"/>
    <n v="1366899.251846154"/>
    <n v="1489980.8870000001"/>
  </r>
  <r>
    <x v="17"/>
    <x v="7"/>
    <n v="73062"/>
    <x v="176"/>
    <n v="4890619.2620000001"/>
    <n v="181964.68769230769"/>
    <n v="36"/>
    <n v="4967"/>
    <n v="4583"/>
    <x v="2"/>
    <n v="1261244.0503076923"/>
    <n v="1443208.7379999999"/>
  </r>
  <r>
    <x v="0"/>
    <x v="6"/>
    <n v="379663.5"/>
    <x v="177"/>
    <n v="29726473.223999996"/>
    <n v="305744.98843076918"/>
    <n v="124"/>
    <n v="21392"/>
    <n v="19869"/>
    <x v="0"/>
    <n v="9347959.787569236"/>
    <n v="9653704.7760000043"/>
  </r>
  <r>
    <x v="18"/>
    <x v="7"/>
    <n v="70581"/>
    <x v="178"/>
    <n v="4762185.0609999998"/>
    <n v="172821.83076923076"/>
    <n v="36"/>
    <n v="4751"/>
    <n v="4370"/>
    <x v="4"/>
    <n v="1286313.6082307694"/>
    <n v="1459135.4390000002"/>
  </r>
  <r>
    <x v="1"/>
    <x v="6"/>
    <n v="453123"/>
    <x v="179"/>
    <n v="35190775.285000004"/>
    <n v="552625.80000000005"/>
    <n v="124"/>
    <n v="24325"/>
    <n v="22469"/>
    <x v="1"/>
    <n v="10627502.914999995"/>
    <n v="11180128.714999996"/>
  </r>
  <r>
    <x v="19"/>
    <x v="7"/>
    <n v="63012"/>
    <x v="180"/>
    <n v="4155234.554"/>
    <n v="234787.55649230769"/>
    <n v="36"/>
    <n v="4384"/>
    <n v="4025"/>
    <x v="4"/>
    <n v="1064099.3895076923"/>
    <n v="1298886.946"/>
  </r>
  <r>
    <x v="20"/>
    <x v="7"/>
    <n v="89556"/>
    <x v="181"/>
    <n v="6068194.523"/>
    <n v="139983.69019999998"/>
    <n v="36"/>
    <n v="5651"/>
    <n v="5212"/>
    <x v="3"/>
    <n v="964938.7868"/>
    <n v="1104922.477"/>
  </r>
  <r>
    <x v="2"/>
    <x v="6"/>
    <n v="364638"/>
    <x v="182"/>
    <n v="27829971.363000002"/>
    <n v="628647.33076923073"/>
    <n v="124"/>
    <n v="20868"/>
    <n v="19342"/>
    <x v="1"/>
    <n v="9489069.8062307667"/>
    <n v="10117717.136999998"/>
  </r>
  <r>
    <x v="21"/>
    <x v="7"/>
    <n v="66316.5"/>
    <x v="183"/>
    <n v="4375924.2359999996"/>
    <n v="135246.95929230767"/>
    <n v="36"/>
    <n v="4641"/>
    <n v="4274"/>
    <x v="1"/>
    <n v="1193478.8047076927"/>
    <n v="1328725.7640000004"/>
  </r>
  <r>
    <x v="22"/>
    <x v="7"/>
    <n v="78235.5"/>
    <x v="184"/>
    <n v="5260171.5349999992"/>
    <n v="70931.816676923074"/>
    <n v="36"/>
    <n v="5143"/>
    <n v="4715"/>
    <x v="5"/>
    <n v="1488490.6483230777"/>
    <n v="1559422.4650000008"/>
  </r>
  <r>
    <x v="23"/>
    <x v="7"/>
    <n v="88311"/>
    <x v="185"/>
    <n v="5922893.7209999999"/>
    <n v="161614.12454615385"/>
    <n v="36"/>
    <n v="5746"/>
    <n v="5277"/>
    <x v="2"/>
    <n v="1641561.6544538462"/>
    <n v="1803175.7790000001"/>
  </r>
  <r>
    <x v="24"/>
    <x v="7"/>
    <n v="61804.5"/>
    <x v="186"/>
    <n v="4091691.3249999997"/>
    <n v="232169.67161538458"/>
    <n v="36"/>
    <n v="4199"/>
    <n v="3867"/>
    <x v="4"/>
    <n v="1041847.5033846158"/>
    <n v="1274017.1750000003"/>
  </r>
  <r>
    <x v="25"/>
    <x v="7"/>
    <n v="71067"/>
    <x v="187"/>
    <n v="4747959.6140000001"/>
    <n v="157793.27424615383"/>
    <n v="36"/>
    <n v="4826"/>
    <n v="4426"/>
    <x v="4"/>
    <n v="1270084.6117538461"/>
    <n v="1427877.8859999999"/>
  </r>
  <r>
    <x v="26"/>
    <x v="7"/>
    <n v="74649"/>
    <x v="188"/>
    <n v="5042435.841"/>
    <n v="156805.83461538461"/>
    <n v="36"/>
    <n v="4915"/>
    <n v="4562"/>
    <x v="1"/>
    <n v="898994.82438461541"/>
    <n v="1055800.659"/>
  </r>
  <r>
    <x v="3"/>
    <x v="8"/>
    <n v="44560.5"/>
    <x v="189"/>
    <n v="3259483.304"/>
    <n v="145385.33866923075"/>
    <n v="21"/>
    <n v="2427"/>
    <n v="2213"/>
    <x v="2"/>
    <n v="620279.3573307693"/>
    <n v="765664.696"/>
  </r>
  <r>
    <x v="4"/>
    <x v="8"/>
    <n v="38250"/>
    <x v="190"/>
    <n v="2795344.17"/>
    <n v="245048.26007692309"/>
    <n v="21"/>
    <n v="2245"/>
    <n v="2053"/>
    <x v="3"/>
    <n v="512545.06992307701"/>
    <n v="757593.33000000007"/>
  </r>
  <r>
    <x v="5"/>
    <x v="8"/>
    <n v="34830"/>
    <x v="191"/>
    <n v="2528990.5839999998"/>
    <n v="292821.22307692311"/>
    <n v="21"/>
    <n v="2054"/>
    <n v="1883"/>
    <x v="3"/>
    <n v="369343.69292307709"/>
    <n v="662164.9160000002"/>
  </r>
  <r>
    <x v="6"/>
    <x v="8"/>
    <n v="32239.5"/>
    <x v="192"/>
    <n v="2384575.3629999999"/>
    <n v="184346.05176923078"/>
    <n v="21"/>
    <n v="1891"/>
    <n v="1709"/>
    <x v="4"/>
    <n v="515971.08523076936"/>
    <n v="700317.1370000001"/>
  </r>
  <r>
    <x v="7"/>
    <x v="8"/>
    <n v="30780"/>
    <x v="193"/>
    <n v="2169377.2250000001"/>
    <n v="215836.18461538458"/>
    <n v="20"/>
    <n v="1804"/>
    <n v="1638"/>
    <x v="4"/>
    <n v="432640.09038461535"/>
    <n v="648476.27499999991"/>
  </r>
  <r>
    <x v="8"/>
    <x v="8"/>
    <n v="29142"/>
    <x v="194"/>
    <n v="2033299.2799999998"/>
    <n v="202681.39594615382"/>
    <n v="19"/>
    <n v="1676"/>
    <n v="1516"/>
    <x v="5"/>
    <n v="391614.32405384642"/>
    <n v="594295.7200000002"/>
  </r>
  <r>
    <x v="9"/>
    <x v="8"/>
    <n v="26428.5"/>
    <x v="195"/>
    <n v="1911613.1440000001"/>
    <n v="187667.93086153845"/>
    <n v="20"/>
    <n v="1613"/>
    <n v="1457"/>
    <x v="5"/>
    <n v="371184.42513846146"/>
    <n v="558852.35599999991"/>
  </r>
  <r>
    <x v="10"/>
    <x v="8"/>
    <n v="40744.5"/>
    <x v="196"/>
    <n v="2861069.8419999997"/>
    <n v="170303.62015384613"/>
    <n v="21"/>
    <n v="2418"/>
    <n v="2215"/>
    <x v="1"/>
    <n v="668937.53784615418"/>
    <n v="839241.15800000029"/>
  </r>
  <r>
    <x v="11"/>
    <x v="8"/>
    <n v="46620"/>
    <x v="197"/>
    <n v="3389723.9589999998"/>
    <n v="329717.03827692306"/>
    <n v="20"/>
    <n v="2468"/>
    <n v="2221"/>
    <x v="5"/>
    <n v="573800.50272307708"/>
    <n v="903517.5410000002"/>
  </r>
  <r>
    <x v="12"/>
    <x v="8"/>
    <n v="32419.5"/>
    <x v="198"/>
    <n v="2363955.7909999997"/>
    <n v="200042.36143846155"/>
    <n v="21"/>
    <n v="1926"/>
    <n v="1745"/>
    <x v="2"/>
    <n v="516616.34756153869"/>
    <n v="716658.70900000026"/>
  </r>
  <r>
    <x v="13"/>
    <x v="8"/>
    <n v="40819.5"/>
    <x v="199"/>
    <n v="3046897.7940000002"/>
    <n v="144594.40769230769"/>
    <n v="21"/>
    <n v="2335"/>
    <n v="2126"/>
    <x v="3"/>
    <n v="618902.29830769205"/>
    <n v="763496.70599999977"/>
  </r>
  <r>
    <x v="14"/>
    <x v="8"/>
    <n v="41391"/>
    <x v="200"/>
    <n v="3141103.9569999999"/>
    <n v="205451.17950769232"/>
    <n v="21"/>
    <n v="2410"/>
    <n v="2202"/>
    <x v="3"/>
    <n v="572431.86349230772"/>
    <n v="777883.04300000006"/>
  </r>
  <r>
    <x v="15"/>
    <x v="8"/>
    <n v="29482.5"/>
    <x v="201"/>
    <n v="2021918.12"/>
    <n v="219587.1531846154"/>
    <n v="20"/>
    <n v="1757"/>
    <n v="1596"/>
    <x v="4"/>
    <n v="407182.72681538446"/>
    <n v="626769.87999999989"/>
  </r>
  <r>
    <x v="16"/>
    <x v="8"/>
    <n v="32181"/>
    <x v="202"/>
    <n v="2246478.6170000001"/>
    <n v="140503.93076923076"/>
    <n v="19"/>
    <n v="1846"/>
    <n v="1681"/>
    <x v="5"/>
    <n v="476617.95223076915"/>
    <n v="617121.88299999991"/>
  </r>
  <r>
    <x v="17"/>
    <x v="8"/>
    <n v="35535"/>
    <x v="203"/>
    <n v="2580984.0299999998"/>
    <n v="208081.82515384615"/>
    <n v="21"/>
    <n v="2061"/>
    <n v="1876"/>
    <x v="2"/>
    <n v="499003.14484615403"/>
    <n v="707084.9700000002"/>
  </r>
  <r>
    <x v="0"/>
    <x v="7"/>
    <n v="76234.5"/>
    <x v="204"/>
    <n v="5172874.4439999992"/>
    <n v="60556.251538461533"/>
    <n v="37"/>
    <n v="5215"/>
    <n v="4848"/>
    <x v="0"/>
    <n v="1267417.8044615393"/>
    <n v="1327974.0560000008"/>
  </r>
  <r>
    <x v="18"/>
    <x v="8"/>
    <n v="29935.5"/>
    <x v="205"/>
    <n v="2102974.0010000002"/>
    <n v="175338.6411076923"/>
    <n v="20"/>
    <n v="1716"/>
    <n v="1561"/>
    <x v="4"/>
    <n v="441689.85789230757"/>
    <n v="617028.49899999984"/>
  </r>
  <r>
    <x v="1"/>
    <x v="7"/>
    <n v="106926"/>
    <x v="206"/>
    <n v="7354572.0109999999"/>
    <n v="193869.59292307691"/>
    <n v="37"/>
    <n v="6645"/>
    <n v="6122"/>
    <x v="1"/>
    <n v="1549944.8960769232"/>
    <n v="1743814.4890000001"/>
  </r>
  <r>
    <x v="19"/>
    <x v="8"/>
    <n v="30342"/>
    <x v="207"/>
    <n v="2094375.01"/>
    <n v="174068.47879999998"/>
    <n v="20"/>
    <n v="1747"/>
    <n v="1570"/>
    <x v="4"/>
    <n v="469683.51120000001"/>
    <n v="643751.99"/>
  </r>
  <r>
    <x v="20"/>
    <x v="8"/>
    <n v="42999"/>
    <x v="208"/>
    <n v="3151914.3419999997"/>
    <n v="162279.9956153846"/>
    <n v="21"/>
    <n v="2460"/>
    <n v="2226"/>
    <x v="3"/>
    <n v="569020.66238461575"/>
    <n v="731300.65800000029"/>
  </r>
  <r>
    <x v="2"/>
    <x v="7"/>
    <n v="69945"/>
    <x v="209"/>
    <n v="4743581.9779999992"/>
    <n v="226018.55243846151"/>
    <n v="37"/>
    <n v="4840"/>
    <n v="4475"/>
    <x v="1"/>
    <n v="1132330.4695615394"/>
    <n v="1358349.0220000008"/>
  </r>
  <r>
    <x v="21"/>
    <x v="8"/>
    <n v="38740.5"/>
    <x v="210"/>
    <n v="2769041.2770000002"/>
    <n v="180495.52483076922"/>
    <n v="21"/>
    <n v="2330"/>
    <n v="2142"/>
    <x v="1"/>
    <n v="612118.69816923048"/>
    <n v="792614.22299999977"/>
  </r>
  <r>
    <x v="22"/>
    <x v="8"/>
    <n v="31231.5"/>
    <x v="211"/>
    <n v="2211817.6569999997"/>
    <n v="63441.684615384613"/>
    <n v="20"/>
    <n v="1756"/>
    <n v="1586"/>
    <x v="5"/>
    <n v="578051.15838461579"/>
    <n v="641492.84300000034"/>
  </r>
  <r>
    <x v="23"/>
    <x v="8"/>
    <n v="37489.5"/>
    <x v="212"/>
    <n v="2745646.9479999999"/>
    <n v="258287.05384615384"/>
    <n v="21"/>
    <n v="2120"/>
    <n v="1921"/>
    <x v="2"/>
    <n v="545163.49815384625"/>
    <n v="803450.55200000014"/>
  </r>
  <r>
    <x v="24"/>
    <x v="8"/>
    <n v="34399.5"/>
    <x v="213"/>
    <n v="2481896.3339999998"/>
    <n v="156377.12456923077"/>
    <n v="21"/>
    <n v="1957"/>
    <n v="1755"/>
    <x v="4"/>
    <n v="563085.04143076949"/>
    <n v="719462.1660000002"/>
  </r>
  <r>
    <x v="25"/>
    <x v="8"/>
    <n v="32851.5"/>
    <x v="214"/>
    <n v="2253872.1379999998"/>
    <n v="160756.50769230767"/>
    <n v="21"/>
    <n v="1879"/>
    <n v="1695"/>
    <x v="4"/>
    <n v="519875.3543076925"/>
    <n v="680631.8620000002"/>
  </r>
  <r>
    <x v="26"/>
    <x v="8"/>
    <n v="38194.5"/>
    <x v="215"/>
    <n v="2798056.2479999997"/>
    <n v="174707.83838461537"/>
    <n v="21"/>
    <n v="2254"/>
    <n v="2061"/>
    <x v="1"/>
    <n v="476538.41361538495"/>
    <n v="651246.25200000033"/>
  </r>
  <r>
    <x v="0"/>
    <x v="8"/>
    <n v="42423"/>
    <x v="216"/>
    <n v="3105853.9129999997"/>
    <n v="53605.712153846151"/>
    <n v="23"/>
    <n v="2522"/>
    <n v="2295"/>
    <x v="0"/>
    <n v="834693.87484615413"/>
    <n v="888299.58700000029"/>
  </r>
  <r>
    <x v="1"/>
    <x v="8"/>
    <n v="48286.5"/>
    <x v="217"/>
    <n v="3473157.5449999999"/>
    <n v="205639.55141538463"/>
    <n v="22"/>
    <n v="2793"/>
    <n v="2539"/>
    <x v="1"/>
    <n v="777644.40358461544"/>
    <n v="983283.95500000007"/>
  </r>
  <r>
    <x v="2"/>
    <x v="8"/>
    <n v="41442"/>
    <x v="218"/>
    <n v="3004872.3489999999"/>
    <n v="190911.88401538462"/>
    <n v="22"/>
    <n v="2454"/>
    <n v="2239"/>
    <x v="1"/>
    <n v="697896.26698461547"/>
    <n v="888808.15100000007"/>
  </r>
  <r>
    <x v="3"/>
    <x v="9"/>
    <n v="18600"/>
    <x v="219"/>
    <n v="1268422.666"/>
    <n v="189642.93076923076"/>
    <n v="15"/>
    <n v="1111"/>
    <n v="992"/>
    <x v="2"/>
    <n v="143359.90323076927"/>
    <n v="333002.83400000003"/>
  </r>
  <r>
    <x v="4"/>
    <x v="9"/>
    <n v="16638"/>
    <x v="220"/>
    <n v="1137103.412"/>
    <n v="258642.5153846154"/>
    <n v="16"/>
    <n v="1012"/>
    <n v="900"/>
    <x v="3"/>
    <n v="-30898.92738461541"/>
    <n v="227743.58799999999"/>
  </r>
  <r>
    <x v="5"/>
    <x v="9"/>
    <n v="15609"/>
    <x v="221"/>
    <n v="1086345.0159999998"/>
    <n v="224718.40769230769"/>
    <n v="15"/>
    <n v="971"/>
    <n v="856"/>
    <x v="3"/>
    <n v="66514.076307692478"/>
    <n v="291232.48400000017"/>
  </r>
  <r>
    <x v="6"/>
    <x v="9"/>
    <n v="13948.5"/>
    <x v="222"/>
    <n v="974409.1449999999"/>
    <n v="299208.26923076925"/>
    <n v="15"/>
    <n v="849"/>
    <n v="740"/>
    <x v="4"/>
    <n v="-50685.414230769151"/>
    <n v="248522.8550000001"/>
  </r>
  <r>
    <x v="7"/>
    <x v="9"/>
    <n v="12301.5"/>
    <x v="223"/>
    <n v="874153.34499999997"/>
    <n v="243709.48269230771"/>
    <n v="15"/>
    <n v="750"/>
    <n v="647"/>
    <x v="4"/>
    <n v="-32651.827692307677"/>
    <n v="211057.65500000003"/>
  </r>
  <r>
    <x v="8"/>
    <x v="9"/>
    <n v="13014"/>
    <x v="224"/>
    <n v="928035.23599999992"/>
    <n v="185811.06153846154"/>
    <n v="15"/>
    <n v="786"/>
    <n v="695"/>
    <x v="5"/>
    <n v="2146.2024615385453"/>
    <n v="187957.26400000008"/>
  </r>
  <r>
    <x v="9"/>
    <x v="9"/>
    <n v="12313.5"/>
    <x v="225"/>
    <n v="843395.10900000005"/>
    <n v="137019.67692307691"/>
    <n v="15"/>
    <n v="751"/>
    <n v="651"/>
    <x v="5"/>
    <n v="72805.714076923032"/>
    <n v="209825.39099999995"/>
  </r>
  <r>
    <x v="10"/>
    <x v="9"/>
    <n v="17391"/>
    <x v="226"/>
    <n v="1209901.0159999998"/>
    <n v="272121.81538461539"/>
    <n v="17"/>
    <n v="1140"/>
    <n v="1016"/>
    <x v="1"/>
    <n v="7109.6686153847841"/>
    <n v="279231.48400000017"/>
  </r>
  <r>
    <x v="11"/>
    <x v="9"/>
    <n v="17113.5"/>
    <x v="227"/>
    <n v="1193019.642"/>
    <n v="272484.63076923077"/>
    <n v="15"/>
    <n v="996"/>
    <n v="888"/>
    <x v="5"/>
    <n v="337.72723076923285"/>
    <n v="272822.35800000001"/>
  </r>
  <r>
    <x v="12"/>
    <x v="9"/>
    <n v="12802.5"/>
    <x v="228"/>
    <n v="914932.571"/>
    <n v="284287.79007692303"/>
    <n v="15"/>
    <n v="845"/>
    <n v="743"/>
    <x v="2"/>
    <n v="-75390.361076923029"/>
    <n v="208897.429"/>
  </r>
  <r>
    <x v="13"/>
    <x v="9"/>
    <n v="16554"/>
    <x v="229"/>
    <n v="1137748.7319999998"/>
    <n v="227139.51416923077"/>
    <n v="17"/>
    <n v="1045"/>
    <n v="930"/>
    <x v="3"/>
    <n v="15863.25383076939"/>
    <n v="243002.76800000016"/>
  </r>
  <r>
    <x v="14"/>
    <x v="9"/>
    <n v="17329.5"/>
    <x v="230"/>
    <n v="1175778.8370000001"/>
    <n v="286968.87692307692"/>
    <n v="16"/>
    <n v="1050"/>
    <n v="938"/>
    <x v="3"/>
    <n v="-32493.213923076983"/>
    <n v="254475.66299999994"/>
  </r>
  <r>
    <x v="15"/>
    <x v="9"/>
    <n v="15987"/>
    <x v="231"/>
    <n v="1116620.7919999999"/>
    <n v="220298.15353846154"/>
    <n v="15"/>
    <n v="922"/>
    <n v="823"/>
    <x v="4"/>
    <n v="47260.054461538559"/>
    <n v="267558.2080000001"/>
  </r>
  <r>
    <x v="16"/>
    <x v="9"/>
    <n v="13303.5"/>
    <x v="232"/>
    <n v="914116.79200000002"/>
    <n v="173095.92049999998"/>
    <n v="15"/>
    <n v="780"/>
    <n v="690"/>
    <x v="5"/>
    <n v="15674.287500000006"/>
    <n v="188770.20799999998"/>
  </r>
  <r>
    <x v="17"/>
    <x v="9"/>
    <n v="14305.5"/>
    <x v="233"/>
    <n v="987216.74099999992"/>
    <n v="233030.6"/>
    <n v="15"/>
    <n v="898"/>
    <n v="795"/>
    <x v="2"/>
    <n v="23260.159000000072"/>
    <n v="256290.75900000008"/>
  </r>
  <r>
    <x v="18"/>
    <x v="9"/>
    <n v="12924"/>
    <x v="234"/>
    <n v="902752.71699999995"/>
    <n v="193184.6"/>
    <n v="15"/>
    <n v="784"/>
    <n v="696"/>
    <x v="4"/>
    <n v="24072.183000000048"/>
    <n v="217256.78300000005"/>
  </r>
  <r>
    <x v="19"/>
    <x v="9"/>
    <n v="14061"/>
    <x v="235"/>
    <n v="983096.41700000002"/>
    <n v="373408.83343076921"/>
    <n v="15"/>
    <n v="839"/>
    <n v="733"/>
    <x v="4"/>
    <n v="-135448.25043076923"/>
    <n v="237960.58299999998"/>
  </r>
  <r>
    <x v="20"/>
    <x v="9"/>
    <n v="21958.5"/>
    <x v="236"/>
    <n v="1515956.368"/>
    <n v="206787.93638461537"/>
    <n v="17"/>
    <n v="1294"/>
    <n v="1155"/>
    <x v="3"/>
    <n v="131257.19561538461"/>
    <n v="338045.13199999998"/>
  </r>
  <r>
    <x v="21"/>
    <x v="9"/>
    <n v="17211"/>
    <x v="237"/>
    <n v="1217527.6069999998"/>
    <n v="246242.8615384615"/>
    <n v="17"/>
    <n v="1142"/>
    <n v="1020"/>
    <x v="1"/>
    <n v="44097.03146153866"/>
    <n v="290339.89300000016"/>
  </r>
  <r>
    <x v="22"/>
    <x v="9"/>
    <n v="12753"/>
    <x v="238"/>
    <n v="904501.45600000001"/>
    <n v="58978.558669230762"/>
    <n v="15"/>
    <n v="791"/>
    <n v="691"/>
    <x v="5"/>
    <n v="139588.48533076924"/>
    <n v="198567.04399999999"/>
  </r>
  <r>
    <x v="23"/>
    <x v="9"/>
    <n v="16435.5"/>
    <x v="239"/>
    <n v="1176721.1640000001"/>
    <n v="252262.82307692306"/>
    <n v="15"/>
    <n v="950"/>
    <n v="848"/>
    <x v="2"/>
    <n v="42553.512923076836"/>
    <n v="294816.33599999989"/>
  </r>
  <r>
    <x v="24"/>
    <x v="9"/>
    <n v="14494.5"/>
    <x v="240"/>
    <n v="1018857.6680000001"/>
    <n v="197493.53076923077"/>
    <n v="15"/>
    <n v="879"/>
    <n v="768"/>
    <x v="4"/>
    <n v="53434.801230769168"/>
    <n v="250928.33199999994"/>
  </r>
  <r>
    <x v="25"/>
    <x v="9"/>
    <n v="12705"/>
    <x v="241"/>
    <n v="898508.49699999997"/>
    <n v="273904.81530769228"/>
    <n v="15"/>
    <n v="805"/>
    <n v="703"/>
    <x v="4"/>
    <n v="-48518.812307692249"/>
    <n v="225386.00300000003"/>
  </r>
  <r>
    <x v="26"/>
    <x v="9"/>
    <n v="18075"/>
    <x v="242"/>
    <n v="1256993.4810000001"/>
    <n v="213288.93846153846"/>
    <n v="17"/>
    <n v="1128"/>
    <n v="1001"/>
    <x v="1"/>
    <n v="77816.580538461392"/>
    <n v="291105.51899999985"/>
  </r>
  <r>
    <x v="3"/>
    <x v="10"/>
    <n v="13120.5"/>
    <x v="243"/>
    <n v="985281.03599999985"/>
    <n v="143418.86295384614"/>
    <n v="15"/>
    <n v="747"/>
    <n v="647"/>
    <x v="2"/>
    <n v="86333.101046154014"/>
    <n v="229751.96400000015"/>
  </r>
  <r>
    <x v="4"/>
    <x v="10"/>
    <n v="16237.5"/>
    <x v="244"/>
    <n v="1195875.8800000001"/>
    <n v="173178.52204615384"/>
    <n v="15"/>
    <n v="930"/>
    <n v="827"/>
    <x v="3"/>
    <n v="33993.097953846038"/>
    <n v="207171.61999999988"/>
  </r>
  <r>
    <x v="5"/>
    <x v="10"/>
    <n v="11967"/>
    <x v="245"/>
    <n v="851805.179"/>
    <n v="171981.49101538458"/>
    <n v="15"/>
    <n v="692"/>
    <n v="591"/>
    <x v="3"/>
    <n v="36702.829984615411"/>
    <n v="208684.321"/>
  </r>
  <r>
    <x v="6"/>
    <x v="10"/>
    <n v="12037.5"/>
    <x v="246"/>
    <n v="910141.15500000003"/>
    <n v="143296.04318461538"/>
    <n v="15"/>
    <n v="623"/>
    <n v="535"/>
    <x v="4"/>
    <n v="27779.301815384591"/>
    <n v="171075.34499999997"/>
  </r>
  <r>
    <x v="7"/>
    <x v="10"/>
    <n v="7087.5"/>
    <x v="247"/>
    <n v="541946.12800000003"/>
    <n v="150795.58461538461"/>
    <n v="15"/>
    <n v="390"/>
    <n v="315"/>
    <x v="4"/>
    <n v="-81886.212615384633"/>
    <n v="68909.371999999974"/>
  </r>
  <r>
    <x v="8"/>
    <x v="11"/>
    <n v="25816.5"/>
    <x v="248"/>
    <n v="1868643.6719999998"/>
    <n v="137636.84266153845"/>
    <n v="18"/>
    <n v="1599"/>
    <n v="1450"/>
    <x v="5"/>
    <n v="354633.98533846176"/>
    <n v="492270.82800000021"/>
  </r>
  <r>
    <x v="9"/>
    <x v="10"/>
    <n v="4624.5"/>
    <x v="249"/>
    <n v="377401.46199999994"/>
    <n v="65936.343369230759"/>
    <n v="15"/>
    <n v="274"/>
    <n v="203"/>
    <x v="5"/>
    <n v="-10094.3053692307"/>
    <n v="55842.038000000059"/>
  </r>
  <r>
    <x v="10"/>
    <x v="10"/>
    <n v="12259.5"/>
    <x v="250"/>
    <n v="906579.62099999993"/>
    <n v="217611.18753846153"/>
    <n v="15"/>
    <n v="812"/>
    <n v="711"/>
    <x v="1"/>
    <n v="27863.191461538547"/>
    <n v="245474.37900000007"/>
  </r>
  <r>
    <x v="11"/>
    <x v="10"/>
    <n v="5446.5"/>
    <x v="251"/>
    <n v="422390.908"/>
    <n v="42729.218369230766"/>
    <n v="15"/>
    <n v="294"/>
    <n v="225"/>
    <x v="5"/>
    <n v="40451.873630769238"/>
    <n v="83181.092000000004"/>
  </r>
  <r>
    <x v="12"/>
    <x v="10"/>
    <n v="11296.5"/>
    <x v="252"/>
    <n v="829947.41200000001"/>
    <n v="196319.5046923077"/>
    <n v="15"/>
    <n v="624"/>
    <n v="538"/>
    <x v="2"/>
    <n v="-36634.416692307714"/>
    <n v="159685.08799999999"/>
  </r>
  <r>
    <x v="13"/>
    <x v="10"/>
    <n v="12135"/>
    <x v="253"/>
    <n v="899589.3060000001"/>
    <n v="184440.53076923077"/>
    <n v="15"/>
    <n v="749"/>
    <n v="652"/>
    <x v="3"/>
    <n v="19593.663230769132"/>
    <n v="204034.1939999999"/>
  </r>
  <r>
    <x v="14"/>
    <x v="10"/>
    <n v="12630"/>
    <x v="254"/>
    <n v="915994.11899999983"/>
    <n v="161654.46923076923"/>
    <n v="15"/>
    <n v="760"/>
    <n v="664"/>
    <x v="3"/>
    <n v="27209.411769230937"/>
    <n v="188863.88100000017"/>
  </r>
  <r>
    <x v="15"/>
    <x v="10"/>
    <n v="8223"/>
    <x v="255"/>
    <n v="622755.04999999993"/>
    <n v="172368.62218461538"/>
    <n v="15"/>
    <n v="455"/>
    <n v="381"/>
    <x v="4"/>
    <n v="-100530.67218461531"/>
    <n v="71837.95000000007"/>
  </r>
  <r>
    <x v="16"/>
    <x v="11"/>
    <n v="25149"/>
    <x v="256"/>
    <n v="1804070.1239999998"/>
    <n v="125553.02143076922"/>
    <n v="18"/>
    <n v="1505"/>
    <n v="1368"/>
    <x v="5"/>
    <n v="347448.85456923093"/>
    <n v="473001.87600000016"/>
  </r>
  <r>
    <x v="17"/>
    <x v="10"/>
    <n v="10401"/>
    <x v="257"/>
    <n v="785961.28899999999"/>
    <n v="253438.94004615385"/>
    <n v="15"/>
    <n v="599"/>
    <n v="515"/>
    <x v="2"/>
    <n v="-89487.729046153836"/>
    <n v="163951.21100000001"/>
  </r>
  <r>
    <x v="0"/>
    <x v="9"/>
    <n v="17689.5"/>
    <x v="258"/>
    <n v="1279369.1529999999"/>
    <n v="119890.85384615383"/>
    <n v="17"/>
    <n v="1186"/>
    <n v="1054"/>
    <x v="0"/>
    <n v="192859.49315384624"/>
    <n v="312750.34700000007"/>
  </r>
  <r>
    <x v="18"/>
    <x v="10"/>
    <n v="8127"/>
    <x v="259"/>
    <n v="644221.49399999995"/>
    <n v="95245.727138461531"/>
    <n v="15"/>
    <n v="455"/>
    <n v="384"/>
    <x v="4"/>
    <n v="-74164.721138461478"/>
    <n v="21081.006000000052"/>
  </r>
  <r>
    <x v="1"/>
    <x v="9"/>
    <n v="27250.5"/>
    <x v="260"/>
    <n v="1983435.05"/>
    <n v="175066.50692307693"/>
    <n v="17"/>
    <n v="1697"/>
    <n v="1499"/>
    <x v="1"/>
    <n v="298750.44307692302"/>
    <n v="473816.94999999995"/>
  </r>
  <r>
    <x v="19"/>
    <x v="10"/>
    <n v="8464.5"/>
    <x v="261"/>
    <n v="651727.3679999999"/>
    <n v="154318.62433846152"/>
    <n v="15"/>
    <n v="467"/>
    <n v="389"/>
    <x v="4"/>
    <n v="-66754.492338461423"/>
    <n v="87564.1320000001"/>
  </r>
  <r>
    <x v="20"/>
    <x v="10"/>
    <n v="14167.5"/>
    <x v="262"/>
    <n v="1074904.135"/>
    <n v="269233.34436923079"/>
    <n v="15"/>
    <n v="840"/>
    <n v="725"/>
    <x v="3"/>
    <n v="-29061.979369230801"/>
    <n v="240171.36499999999"/>
  </r>
  <r>
    <x v="2"/>
    <x v="9"/>
    <n v="16500"/>
    <x v="263"/>
    <n v="1187884.8939999999"/>
    <n v="279400.0153846154"/>
    <n v="17"/>
    <n v="1097"/>
    <n v="968"/>
    <x v="1"/>
    <n v="20643.090615384746"/>
    <n v="300043.10600000015"/>
  </r>
  <r>
    <x v="21"/>
    <x v="10"/>
    <n v="13260"/>
    <x v="264"/>
    <n v="985675.48699999996"/>
    <n v="224353.45695384615"/>
    <n v="15"/>
    <n v="835"/>
    <n v="736"/>
    <x v="1"/>
    <n v="20658.056046153884"/>
    <n v="245011.51300000004"/>
  </r>
  <r>
    <x v="22"/>
    <x v="10"/>
    <n v="4285.5"/>
    <x v="265"/>
    <n v="333054.54800000001"/>
    <n v="11494.630769230769"/>
    <n v="15"/>
    <n v="262"/>
    <n v="195"/>
    <x v="5"/>
    <n v="60141.821230769223"/>
    <n v="71636.45199999999"/>
  </r>
  <r>
    <x v="23"/>
    <x v="10"/>
    <n v="13440"/>
    <x v="266"/>
    <n v="1018063.802"/>
    <n v="178012.59307692308"/>
    <n v="15"/>
    <n v="706"/>
    <n v="608"/>
    <x v="2"/>
    <n v="2209.1049230768986"/>
    <n v="180221.69799999997"/>
  </r>
  <r>
    <x v="24"/>
    <x v="10"/>
    <n v="9058.5"/>
    <x v="267"/>
    <n v="669115.93699999992"/>
    <n v="171987.47030000002"/>
    <n v="15"/>
    <n v="492"/>
    <n v="412"/>
    <x v="4"/>
    <n v="-42344.407299999933"/>
    <n v="129643.06300000008"/>
  </r>
  <r>
    <x v="25"/>
    <x v="10"/>
    <n v="8719.5"/>
    <x v="268"/>
    <n v="654599.97699999996"/>
    <n v="184385.1884923077"/>
    <n v="15"/>
    <n v="480"/>
    <n v="398"/>
    <x v="4"/>
    <n v="-69708.665492307657"/>
    <n v="114676.52300000004"/>
  </r>
  <r>
    <x v="26"/>
    <x v="10"/>
    <n v="12666"/>
    <x v="269"/>
    <n v="953822.62099999993"/>
    <n v="340158.78723076923"/>
    <n v="15"/>
    <n v="779"/>
    <n v="673"/>
    <x v="1"/>
    <n v="-109116.40823076916"/>
    <n v="231042.37900000007"/>
  </r>
  <r>
    <x v="3"/>
    <x v="11"/>
    <n v="34563"/>
    <x v="270"/>
    <n v="2340316.3049999997"/>
    <n v="109812.45384615385"/>
    <n v="19"/>
    <n v="2039"/>
    <n v="1868"/>
    <x v="2"/>
    <n v="472754.74115384644"/>
    <n v="582567.1950000003"/>
  </r>
  <r>
    <x v="4"/>
    <x v="11"/>
    <n v="28882.5"/>
    <x v="271"/>
    <n v="1956748.2629999998"/>
    <n v="108543.03143076923"/>
    <n v="19"/>
    <n v="1831"/>
    <n v="1667"/>
    <x v="3"/>
    <n v="381238.70556923095"/>
    <n v="489781.7370000002"/>
  </r>
  <r>
    <x v="5"/>
    <x v="11"/>
    <n v="28275"/>
    <x v="272"/>
    <n v="1954139.7149999999"/>
    <n v="79541.984615384616"/>
    <n v="19"/>
    <n v="1790"/>
    <n v="1633"/>
    <x v="3"/>
    <n v="401950.80038461555"/>
    <n v="481492.78500000015"/>
  </r>
  <r>
    <x v="6"/>
    <x v="11"/>
    <n v="26271"/>
    <x v="273"/>
    <n v="1880070.5110000002"/>
    <n v="141472.14615384614"/>
    <n v="19"/>
    <n v="1542"/>
    <n v="1412"/>
    <x v="4"/>
    <n v="363394.34284615365"/>
    <n v="504866.48899999983"/>
  </r>
  <r>
    <x v="7"/>
    <x v="11"/>
    <n v="23587.5"/>
    <x v="274"/>
    <n v="1685753.1839999999"/>
    <n v="135489.15811538461"/>
    <n v="19"/>
    <n v="1479"/>
    <n v="1346"/>
    <x v="4"/>
    <n v="334425.65788461547"/>
    <n v="469914.81600000011"/>
  </r>
  <r>
    <x v="9"/>
    <x v="11"/>
    <n v="18427.5"/>
    <x v="275"/>
    <n v="1337535.2989999999"/>
    <n v="121636.08074615385"/>
    <n v="19"/>
    <n v="1206"/>
    <n v="1080"/>
    <x v="5"/>
    <n v="223680.12025384628"/>
    <n v="345316.20100000012"/>
  </r>
  <r>
    <x v="10"/>
    <x v="11"/>
    <n v="27156"/>
    <x v="276"/>
    <n v="1897998.2520000001"/>
    <n v="96303.4"/>
    <n v="20"/>
    <n v="1814"/>
    <n v="1655"/>
    <x v="1"/>
    <n v="416501.34799999988"/>
    <n v="512804.74799999991"/>
  </r>
  <r>
    <x v="11"/>
    <x v="11"/>
    <n v="35190"/>
    <x v="277"/>
    <n v="2533138.7200000002"/>
    <n v="102615.49999999999"/>
    <n v="19"/>
    <n v="1987"/>
    <n v="1791"/>
    <x v="5"/>
    <n v="532755.7799999998"/>
    <n v="635371.2799999998"/>
  </r>
  <r>
    <x v="12"/>
    <x v="11"/>
    <n v="25483.5"/>
    <x v="278"/>
    <n v="1757185.7729999998"/>
    <n v="114933.59230769231"/>
    <n v="19"/>
    <n v="1598"/>
    <n v="1454"/>
    <x v="2"/>
    <n v="371040.63469230791"/>
    <n v="485974.22700000019"/>
  </r>
  <r>
    <x v="13"/>
    <x v="11"/>
    <n v="25362"/>
    <x v="279"/>
    <n v="1755958.3049999999"/>
    <n v="102833.37792307691"/>
    <n v="19"/>
    <n v="1650"/>
    <n v="1505"/>
    <x v="3"/>
    <n v="340143.81707692315"/>
    <n v="442977.19500000007"/>
  </r>
  <r>
    <x v="14"/>
    <x v="11"/>
    <n v="28849.5"/>
    <x v="280"/>
    <n v="2010739.0729999999"/>
    <n v="106300.0107076923"/>
    <n v="19"/>
    <n v="1823"/>
    <n v="1678"/>
    <x v="3"/>
    <n v="403719.91629230784"/>
    <n v="510019.92700000014"/>
  </r>
  <r>
    <x v="15"/>
    <x v="11"/>
    <n v="26367"/>
    <x v="281"/>
    <n v="1873451.2719999999"/>
    <n v="149632.49369999999"/>
    <n v="19"/>
    <n v="1622"/>
    <n v="1482"/>
    <x v="4"/>
    <n v="357249.73430000013"/>
    <n v="506882.22800000012"/>
  </r>
  <r>
    <x v="17"/>
    <x v="11"/>
    <n v="25539"/>
    <x v="282"/>
    <n v="1783039.3049999997"/>
    <n v="139331.31929230769"/>
    <n v="19"/>
    <n v="1605"/>
    <n v="1447"/>
    <x v="2"/>
    <n v="341280.87570769258"/>
    <n v="480612.1950000003"/>
  </r>
  <r>
    <x v="0"/>
    <x v="10"/>
    <n v="14808"/>
    <x v="283"/>
    <n v="1084824.9949999999"/>
    <n v="167974.06755384614"/>
    <n v="16"/>
    <n v="917"/>
    <n v="802"/>
    <x v="0"/>
    <n v="83990.437446153985"/>
    <n v="251964.50500000012"/>
  </r>
  <r>
    <x v="18"/>
    <x v="11"/>
    <n v="21343.5"/>
    <x v="284"/>
    <n v="1485927.8739999998"/>
    <n v="100092.68052307691"/>
    <n v="19"/>
    <n v="1314"/>
    <n v="1192"/>
    <x v="4"/>
    <n v="320536.44547692325"/>
    <n v="420629.12600000016"/>
  </r>
  <r>
    <x v="1"/>
    <x v="10"/>
    <n v="17946"/>
    <x v="285"/>
    <n v="1298844.2"/>
    <n v="137945.5276"/>
    <n v="16"/>
    <n v="1048"/>
    <n v="918"/>
    <x v="1"/>
    <n v="172300.77240000005"/>
    <n v="310246.30000000005"/>
  </r>
  <r>
    <x v="19"/>
    <x v="11"/>
    <n v="24337.5"/>
    <x v="286"/>
    <n v="1715939.5399999998"/>
    <n v="115138.50836153845"/>
    <n v="19"/>
    <n v="1509"/>
    <n v="1374"/>
    <x v="4"/>
    <n v="328272.45163846173"/>
    <n v="443410.9600000002"/>
  </r>
  <r>
    <x v="20"/>
    <x v="11"/>
    <n v="36997.5"/>
    <x v="287"/>
    <n v="2533823.1740000001"/>
    <n v="109891.53846153845"/>
    <n v="19"/>
    <n v="2195"/>
    <n v="1999"/>
    <x v="3"/>
    <n v="445425.78753846145"/>
    <n v="555317.32599999988"/>
  </r>
  <r>
    <x v="2"/>
    <x v="10"/>
    <n v="13864.5"/>
    <x v="288"/>
    <n v="995597.5199999999"/>
    <n v="216733.44615384613"/>
    <n v="16"/>
    <n v="876"/>
    <n v="762"/>
    <x v="1"/>
    <n v="27416.033846153965"/>
    <n v="244149.4800000001"/>
  </r>
  <r>
    <x v="21"/>
    <x v="11"/>
    <n v="28494"/>
    <x v="289"/>
    <n v="1972327.267"/>
    <n v="174025.3846153846"/>
    <n v="20"/>
    <n v="1899"/>
    <n v="1738"/>
    <x v="1"/>
    <n v="366450.34838461538"/>
    <n v="540475.73300000001"/>
  </r>
  <r>
    <x v="22"/>
    <x v="11"/>
    <n v="27883.5"/>
    <x v="290"/>
    <n v="2016381.645"/>
    <n v="41912.707692307689"/>
    <n v="19"/>
    <n v="1662"/>
    <n v="1506"/>
    <x v="5"/>
    <n v="501785.64730769227"/>
    <n v="543698.35499999998"/>
  </r>
  <r>
    <x v="23"/>
    <x v="11"/>
    <n v="31224"/>
    <x v="291"/>
    <n v="2174380.5969999996"/>
    <n v="80170.980907692297"/>
    <n v="19"/>
    <n v="1836"/>
    <n v="1680"/>
    <x v="2"/>
    <n v="512718.92209230812"/>
    <n v="592889.9030000004"/>
  </r>
  <r>
    <x v="24"/>
    <x v="11"/>
    <n v="25020"/>
    <x v="292"/>
    <n v="1780335.608"/>
    <n v="140320.89928461539"/>
    <n v="19"/>
    <n v="1520"/>
    <n v="1380"/>
    <x v="4"/>
    <n v="315303.49271538458"/>
    <n v="455624.39199999999"/>
  </r>
  <r>
    <x v="25"/>
    <x v="11"/>
    <n v="26184"/>
    <x v="293"/>
    <n v="1837113.1940000001"/>
    <n v="115064.43612307693"/>
    <n v="19"/>
    <n v="1580"/>
    <n v="1435"/>
    <x v="4"/>
    <n v="356158.86987692292"/>
    <n v="471223.30599999987"/>
  </r>
  <r>
    <x v="26"/>
    <x v="11"/>
    <n v="29824.5"/>
    <x v="294"/>
    <n v="2092407.26"/>
    <n v="62346.415384615379"/>
    <n v="19"/>
    <n v="1868"/>
    <n v="1706"/>
    <x v="1"/>
    <n v="372155.32461538463"/>
    <n v="434501.74"/>
  </r>
  <r>
    <x v="8"/>
    <x v="12"/>
    <n v="208351.5"/>
    <x v="295"/>
    <n v="15729720.814999998"/>
    <n v="273156.71999999997"/>
    <n v="59"/>
    <n v="13186"/>
    <n v="12251"/>
    <x v="5"/>
    <n v="5612455.4650000026"/>
    <n v="5885612.1850000024"/>
  </r>
  <r>
    <x v="16"/>
    <x v="12"/>
    <n v="204637.5"/>
    <x v="296"/>
    <n v="15426373.358999999"/>
    <n v="255889.23846153845"/>
    <n v="59"/>
    <n v="12943"/>
    <n v="12072"/>
    <x v="5"/>
    <n v="5432635.9025384625"/>
    <n v="5688525.1410000008"/>
  </r>
  <r>
    <x v="0"/>
    <x v="11"/>
    <n v="31372.5"/>
    <x v="297"/>
    <n v="2251714.5490000001"/>
    <n v="37852.04366923077"/>
    <n v="21"/>
    <n v="2056"/>
    <n v="1879"/>
    <x v="0"/>
    <n v="504757.90733076911"/>
    <n v="542609.95099999988"/>
  </r>
  <r>
    <x v="1"/>
    <x v="11"/>
    <n v="34681.5"/>
    <x v="298"/>
    <n v="2408136.8190000001"/>
    <n v="113231.09230769232"/>
    <n v="20"/>
    <n v="2174"/>
    <n v="1957"/>
    <x v="1"/>
    <n v="483966.08869230753"/>
    <n v="597197.18099999987"/>
  </r>
  <r>
    <x v="2"/>
    <x v="11"/>
    <n v="28197"/>
    <x v="299"/>
    <n v="2038847.0090000001"/>
    <n v="74270.530769230769"/>
    <n v="20"/>
    <n v="1875"/>
    <n v="1701"/>
    <x v="1"/>
    <n v="446093.96023076912"/>
    <n v="520364.49099999992"/>
  </r>
  <r>
    <x v="3"/>
    <x v="12"/>
    <n v="236551.5"/>
    <x v="300"/>
    <n v="17329462.175999999"/>
    <n v="258177.63846153844"/>
    <n v="60"/>
    <n v="14049"/>
    <n v="13118"/>
    <x v="2"/>
    <n v="6101743.1855384624"/>
    <n v="6359920.824000001"/>
  </r>
  <r>
    <x v="4"/>
    <x v="12"/>
    <n v="223597.5"/>
    <x v="301"/>
    <n v="15975681.728"/>
    <n v="296759.42307692306"/>
    <n v="60"/>
    <n v="13867"/>
    <n v="12987"/>
    <x v="3"/>
    <n v="5673416.8489230769"/>
    <n v="5970176.2719999999"/>
  </r>
  <r>
    <x v="5"/>
    <x v="12"/>
    <n v="193363.5"/>
    <x v="302"/>
    <n v="14278298.844000001"/>
    <n v="264289.06153846154"/>
    <n v="60"/>
    <n v="11698"/>
    <n v="10989"/>
    <x v="3"/>
    <n v="5003798.0944615379"/>
    <n v="5268087.1559999995"/>
  </r>
  <r>
    <x v="6"/>
    <x v="12"/>
    <n v="188319"/>
    <x v="303"/>
    <n v="13973128.512"/>
    <n v="403874.8839461538"/>
    <n v="59"/>
    <n v="12016"/>
    <n v="11137"/>
    <x v="4"/>
    <n v="4841628.1040538456"/>
    <n v="5245502.9879999999"/>
  </r>
  <r>
    <x v="7"/>
    <x v="12"/>
    <n v="237544.5"/>
    <x v="304"/>
    <n v="17650186.028999999"/>
    <n v="347608.63846153842"/>
    <n v="59"/>
    <n v="14423"/>
    <n v="13432"/>
    <x v="4"/>
    <n v="6294423.3325384622"/>
    <n v="6642031.9710000008"/>
  </r>
  <r>
    <x v="8"/>
    <x v="13"/>
    <n v="203209.5"/>
    <x v="305"/>
    <n v="15206983.089"/>
    <n v="284467.66153846157"/>
    <n v="54"/>
    <n v="12747"/>
    <n v="11884"/>
    <x v="5"/>
    <n v="5379940.7494615391"/>
    <n v="5664408.4110000003"/>
  </r>
  <r>
    <x v="9"/>
    <x v="12"/>
    <n v="185979"/>
    <x v="306"/>
    <n v="14386025.838000001"/>
    <n v="361439.69230769225"/>
    <n v="59"/>
    <n v="12429"/>
    <n v="11477"/>
    <x v="5"/>
    <n v="4877898.4696923066"/>
    <n v="5239338.1619999986"/>
  </r>
  <r>
    <x v="10"/>
    <x v="12"/>
    <n v="244905"/>
    <x v="307"/>
    <n v="18210825.697000001"/>
    <n v="272401.2"/>
    <n v="59"/>
    <n v="15369"/>
    <n v="14299"/>
    <x v="1"/>
    <n v="6680204.6029999992"/>
    <n v="6952605.8029999994"/>
  </r>
  <r>
    <x v="11"/>
    <x v="12"/>
    <n v="239409"/>
    <x v="308"/>
    <n v="18463277.771000002"/>
    <n v="369443.39999999997"/>
    <n v="59"/>
    <n v="15222"/>
    <n v="13873"/>
    <x v="5"/>
    <n v="6580629.828999998"/>
    <n v="6950073.2289999984"/>
  </r>
  <r>
    <x v="12"/>
    <x v="12"/>
    <n v="192886.5"/>
    <x v="309"/>
    <n v="13834210.461999999"/>
    <n v="383344.65076923074"/>
    <n v="60"/>
    <n v="12000"/>
    <n v="11194"/>
    <x v="2"/>
    <n v="4987624.3872307697"/>
    <n v="5370969.0380000006"/>
  </r>
  <r>
    <x v="13"/>
    <x v="12"/>
    <n v="224233.5"/>
    <x v="310"/>
    <n v="16496134.313999999"/>
    <n v="334550.50769230764"/>
    <n v="60"/>
    <n v="14005"/>
    <n v="13002"/>
    <x v="3"/>
    <n v="5422610.1783076935"/>
    <n v="5757160.6860000007"/>
  </r>
  <r>
    <x v="14"/>
    <x v="12"/>
    <n v="219622.5"/>
    <x v="311"/>
    <n v="15958453.927999999"/>
    <n v="417117.17692307686"/>
    <n v="60"/>
    <n v="13792"/>
    <n v="12834"/>
    <x v="3"/>
    <n v="5583714.895076924"/>
    <n v="6000832.0720000006"/>
  </r>
  <r>
    <x v="15"/>
    <x v="12"/>
    <n v="213582"/>
    <x v="312"/>
    <n v="15790923.194999998"/>
    <n v="365011.08061538462"/>
    <n v="59"/>
    <n v="13469"/>
    <n v="12486"/>
    <x v="4"/>
    <n v="5763501.2243846171"/>
    <n v="6128512.3050000016"/>
  </r>
  <r>
    <x v="16"/>
    <x v="13"/>
    <n v="195705"/>
    <x v="313"/>
    <n v="14633542.982000001"/>
    <n v="268185.43076923076"/>
    <n v="54"/>
    <n v="12306"/>
    <n v="11532"/>
    <x v="5"/>
    <n v="5101535.0872307681"/>
    <n v="5369720.5179999992"/>
  </r>
  <r>
    <x v="17"/>
    <x v="12"/>
    <n v="193722"/>
    <x v="314"/>
    <n v="13979092.230999999"/>
    <n v="418713.96153846156"/>
    <n v="60"/>
    <n v="12007"/>
    <n v="11245"/>
    <x v="2"/>
    <n v="5039466.8074615393"/>
    <n v="5458180.7690000013"/>
  </r>
  <r>
    <x v="18"/>
    <x v="12"/>
    <n v="257215.5"/>
    <x v="315"/>
    <n v="19179229.932"/>
    <n v="254778.07384615383"/>
    <n v="59"/>
    <n v="15277"/>
    <n v="14163"/>
    <x v="4"/>
    <n v="7058270.4941538461"/>
    <n v="7313048.568"/>
  </r>
  <r>
    <x v="19"/>
    <x v="12"/>
    <n v="224779.5"/>
    <x v="316"/>
    <n v="16792969.817999996"/>
    <n v="443086.25303076918"/>
    <n v="59"/>
    <n v="14103"/>
    <n v="13118"/>
    <x v="4"/>
    <n v="5796935.9289692342"/>
    <n v="6240022.1820000038"/>
  </r>
  <r>
    <x v="20"/>
    <x v="12"/>
    <n v="292018.5"/>
    <x v="317"/>
    <n v="21740920.338999998"/>
    <n v="206427.73076923075"/>
    <n v="60"/>
    <n v="17295"/>
    <n v="16010"/>
    <x v="3"/>
    <n v="6643562.4302307712"/>
    <n v="6849990.1610000022"/>
  </r>
  <r>
    <x v="21"/>
    <x v="12"/>
    <n v="198751.5"/>
    <x v="318"/>
    <n v="14894008.652000001"/>
    <n v="316452.66153846157"/>
    <n v="59"/>
    <n v="12983"/>
    <n v="12056"/>
    <x v="1"/>
    <n v="5372282.1864615381"/>
    <n v="5688734.8479999993"/>
  </r>
  <r>
    <x v="22"/>
    <x v="12"/>
    <n v="214386"/>
    <x v="319"/>
    <n v="16370527.077"/>
    <n v="115618.05384615384"/>
    <n v="59"/>
    <n v="13251"/>
    <n v="12255"/>
    <x v="5"/>
    <n v="6043854.869153847"/>
    <n v="6159472.9230000004"/>
  </r>
  <r>
    <x v="23"/>
    <x v="12"/>
    <n v="243825"/>
    <x v="320"/>
    <n v="18159589.107999999"/>
    <n v="258558.49999999997"/>
    <n v="59"/>
    <n v="14569"/>
    <n v="13566"/>
    <x v="2"/>
    <n v="6472256.8920000009"/>
    <n v="6730815.3920000009"/>
  </r>
  <r>
    <x v="24"/>
    <x v="12"/>
    <n v="232701"/>
    <x v="321"/>
    <n v="17462223.403999999"/>
    <n v="512464.9846153846"/>
    <n v="59"/>
    <n v="14098"/>
    <n v="13106"/>
    <x v="4"/>
    <n v="5907260.1113846162"/>
    <n v="6419725.0960000008"/>
  </r>
  <r>
    <x v="25"/>
    <x v="12"/>
    <n v="219411"/>
    <x v="322"/>
    <n v="16627687.641000001"/>
    <n v="518998.75384615385"/>
    <n v="59"/>
    <n v="13495"/>
    <n v="12517"/>
    <x v="4"/>
    <n v="5313443.6051538456"/>
    <n v="5832442.3589999992"/>
  </r>
  <r>
    <x v="26"/>
    <x v="12"/>
    <n v="200029.5"/>
    <x v="323"/>
    <n v="15125624.641999999"/>
    <n v="318671.85465384612"/>
    <n v="60"/>
    <n v="12822"/>
    <n v="11916"/>
    <x v="1"/>
    <n v="4515504.5033461545"/>
    <n v="4834176.3580000009"/>
  </r>
  <r>
    <x v="3"/>
    <x v="13"/>
    <n v="225480"/>
    <x v="324"/>
    <n v="16443448.491999999"/>
    <n v="291468.59999999998"/>
    <n v="54"/>
    <n v="13170"/>
    <n v="12299"/>
    <x v="2"/>
    <n v="5620421.4080000017"/>
    <n v="5911890.0080000013"/>
  </r>
  <r>
    <x v="4"/>
    <x v="13"/>
    <n v="211453.5"/>
    <x v="325"/>
    <n v="15078027.685000001"/>
    <n v="293452.29237692308"/>
    <n v="54"/>
    <n v="13070"/>
    <n v="12244"/>
    <x v="3"/>
    <n v="5218592.5226230761"/>
    <n v="5512044.8149999995"/>
  </r>
  <r>
    <x v="5"/>
    <x v="13"/>
    <n v="184801.5"/>
    <x v="326"/>
    <n v="13533023.127999999"/>
    <n v="246229.69714615386"/>
    <n v="54"/>
    <n v="11128"/>
    <n v="10467"/>
    <x v="3"/>
    <n v="4669838.1748538474"/>
    <n v="4916067.8720000014"/>
  </r>
  <r>
    <x v="6"/>
    <x v="13"/>
    <n v="177976.5"/>
    <x v="327"/>
    <n v="13150397.668"/>
    <n v="444057.73347692302"/>
    <n v="54"/>
    <n v="11288"/>
    <n v="10492"/>
    <x v="4"/>
    <n v="4491343.0985230776"/>
    <n v="4935400.8320000004"/>
  </r>
  <r>
    <x v="7"/>
    <x v="13"/>
    <n v="223617"/>
    <x v="328"/>
    <n v="16597666.014999999"/>
    <n v="404297.74615384609"/>
    <n v="54"/>
    <n v="13606"/>
    <n v="12697"/>
    <x v="4"/>
    <n v="5794863.7388461549"/>
    <n v="6199161.4850000013"/>
  </r>
  <r>
    <x v="9"/>
    <x v="13"/>
    <n v="176397"/>
    <x v="329"/>
    <n v="13628439.163999999"/>
    <n v="370802.93846153846"/>
    <n v="54"/>
    <n v="11622"/>
    <n v="10754"/>
    <x v="5"/>
    <n v="4626679.3975384627"/>
    <n v="4997482.3360000011"/>
  </r>
  <r>
    <x v="10"/>
    <x v="13"/>
    <n v="232369.5"/>
    <x v="330"/>
    <n v="17297352.185000002"/>
    <n v="279472.16153846151"/>
    <n v="54"/>
    <n v="14482"/>
    <n v="13510"/>
    <x v="1"/>
    <n v="6279520.6534615364"/>
    <n v="6558992.8149999976"/>
  </r>
  <r>
    <x v="11"/>
    <x v="13"/>
    <n v="226540.5"/>
    <x v="331"/>
    <n v="17342946.796999998"/>
    <n v="380499.56092307693"/>
    <n v="54"/>
    <n v="14205"/>
    <n v="13026"/>
    <x v="5"/>
    <n v="6230089.6420769244"/>
    <n v="6610589.2030000016"/>
  </r>
  <r>
    <x v="12"/>
    <x v="13"/>
    <n v="189679.5"/>
    <x v="332"/>
    <n v="13500671.991999999"/>
    <n v="344959.87384615385"/>
    <n v="54"/>
    <n v="11614"/>
    <n v="10862"/>
    <x v="2"/>
    <n v="4872404.6341538476"/>
    <n v="5217364.5080000013"/>
  </r>
  <r>
    <x v="13"/>
    <x v="13"/>
    <n v="213640.5"/>
    <x v="333"/>
    <n v="15681371.557000002"/>
    <n v="296732.59615384613"/>
    <n v="54"/>
    <n v="13240"/>
    <n v="12360"/>
    <x v="3"/>
    <n v="5064569.3468461521"/>
    <n v="5361301.9429999981"/>
  </r>
  <r>
    <x v="14"/>
    <x v="13"/>
    <n v="214885.5"/>
    <x v="334"/>
    <n v="15600701.422999999"/>
    <n v="410370.5153846154"/>
    <n v="54"/>
    <n v="13298"/>
    <n v="12428"/>
    <x v="3"/>
    <n v="5400277.561615386"/>
    <n v="5810648.0770000014"/>
  </r>
  <r>
    <x v="15"/>
    <x v="13"/>
    <n v="203832"/>
    <x v="335"/>
    <n v="15015521.489999998"/>
    <n v="398269.43076923076"/>
    <n v="54"/>
    <n v="12775"/>
    <n v="11887"/>
    <x v="4"/>
    <n v="5466351.5792307705"/>
    <n v="5864621.0100000016"/>
  </r>
  <r>
    <x v="17"/>
    <x v="13"/>
    <n v="188662.5"/>
    <x v="336"/>
    <n v="13568684.673999999"/>
    <n v="349844.36153846153"/>
    <n v="54"/>
    <n v="11522"/>
    <n v="10803"/>
    <x v="2"/>
    <n v="4865471.4644615399"/>
    <n v="5215315.8260000013"/>
  </r>
  <r>
    <x v="0"/>
    <x v="12"/>
    <n v="215277"/>
    <x v="337"/>
    <n v="16285354.714"/>
    <n v="183249.26153846155"/>
    <n v="59"/>
    <n v="13684"/>
    <n v="12690"/>
    <x v="0"/>
    <n v="5116712.5244615385"/>
    <n v="5299961.7860000003"/>
  </r>
  <r>
    <x v="18"/>
    <x v="13"/>
    <n v="248148"/>
    <x v="338"/>
    <n v="18491870.614999998"/>
    <n v="270910.05384615384"/>
    <n v="54"/>
    <n v="14823"/>
    <n v="13751"/>
    <x v="4"/>
    <n v="6756291.8311538482"/>
    <n v="7027201.8850000016"/>
  </r>
  <r>
    <x v="1"/>
    <x v="12"/>
    <n v="246414"/>
    <x v="339"/>
    <n v="18595804.535"/>
    <n v="282204.5230769231"/>
    <n v="59"/>
    <n v="15030"/>
    <n v="13956"/>
    <x v="1"/>
    <n v="5649236.4419230763"/>
    <n v="5931440.9649999999"/>
  </r>
  <r>
    <x v="19"/>
    <x v="13"/>
    <n v="216498"/>
    <x v="340"/>
    <n v="16128268.832"/>
    <n v="389877.53846153844"/>
    <n v="54"/>
    <n v="13406"/>
    <n v="12518"/>
    <x v="4"/>
    <n v="5608298.1295384616"/>
    <n v="5998175.6679999996"/>
  </r>
  <r>
    <x v="20"/>
    <x v="13"/>
    <n v="275793"/>
    <x v="341"/>
    <n v="20508194.544999998"/>
    <n v="239346.81538461536"/>
    <n v="54"/>
    <n v="16221"/>
    <n v="15065"/>
    <x v="3"/>
    <n v="6059084.6396153867"/>
    <n v="6298431.4550000019"/>
  </r>
  <r>
    <x v="2"/>
    <x v="12"/>
    <n v="199753.5"/>
    <x v="342"/>
    <n v="15173462.744000001"/>
    <n v="257491.36923076925"/>
    <n v="60"/>
    <n v="12854"/>
    <n v="11954"/>
    <x v="1"/>
    <n v="5104779.3867692295"/>
    <n v="5362270.7559999991"/>
  </r>
  <r>
    <x v="21"/>
    <x v="13"/>
    <n v="192948"/>
    <x v="343"/>
    <n v="14358653.389999999"/>
    <n v="319377.7946153846"/>
    <n v="54"/>
    <n v="12336"/>
    <n v="11519"/>
    <x v="1"/>
    <n v="5128895.8153846171"/>
    <n v="5448273.6100000013"/>
  </r>
  <r>
    <x v="22"/>
    <x v="13"/>
    <n v="206038.5"/>
    <x v="344"/>
    <n v="15789926.042999998"/>
    <n v="115102.03846153845"/>
    <n v="54"/>
    <n v="12817"/>
    <n v="11865"/>
    <x v="5"/>
    <n v="5835431.9185384642"/>
    <n v="5950533.9570000023"/>
  </r>
  <r>
    <x v="23"/>
    <x v="13"/>
    <n v="231559.5"/>
    <x v="345"/>
    <n v="17121204.866"/>
    <n v="269535.72538461542"/>
    <n v="54"/>
    <n v="13832"/>
    <n v="12864"/>
    <x v="2"/>
    <n v="6052984.4086153843"/>
    <n v="6322520.1339999996"/>
  </r>
  <r>
    <x v="24"/>
    <x v="13"/>
    <n v="225076.5"/>
    <x v="346"/>
    <n v="16722171.227"/>
    <n v="479024.68461538455"/>
    <n v="54"/>
    <n v="13563"/>
    <n v="12604"/>
    <x v="4"/>
    <n v="5644882.5883846153"/>
    <n v="6123907.273"/>
  </r>
  <r>
    <x v="25"/>
    <x v="13"/>
    <n v="209415"/>
    <x v="347"/>
    <n v="15847839.739"/>
    <n v="521163.87692307692"/>
    <n v="54"/>
    <n v="12743"/>
    <n v="11858"/>
    <x v="4"/>
    <n v="5094019.3840769231"/>
    <n v="5615183.2609999999"/>
  </r>
  <r>
    <x v="26"/>
    <x v="13"/>
    <n v="193719"/>
    <x v="348"/>
    <n v="14541424.877999999"/>
    <n v="304806.9854230769"/>
    <n v="54"/>
    <n v="12211"/>
    <n v="11427"/>
    <x v="1"/>
    <n v="4224885.1365769245"/>
    <n v="4529692.1220000014"/>
  </r>
  <r>
    <x v="8"/>
    <x v="14"/>
    <n v="12250.5"/>
    <x v="349"/>
    <n v="867080.68200000003"/>
    <n v="102160.21538461538"/>
    <n v="15"/>
    <n v="659"/>
    <n v="575"/>
    <x v="5"/>
    <n v="12278.102615384589"/>
    <n v="114438.31799999997"/>
  </r>
  <r>
    <x v="16"/>
    <x v="14"/>
    <n v="12541.5"/>
    <x v="350"/>
    <n v="874678.696"/>
    <n v="83886.676923076913"/>
    <n v="15"/>
    <n v="636"/>
    <n v="547"/>
    <x v="5"/>
    <n v="33975.62707692309"/>
    <n v="117862.304"/>
  </r>
  <r>
    <x v="0"/>
    <x v="13"/>
    <n v="206758.5"/>
    <x v="351"/>
    <n v="15667372.685999999"/>
    <n v="180007.08753846152"/>
    <n v="54"/>
    <n v="13106"/>
    <n v="12164"/>
    <x v="0"/>
    <n v="4869868.72646154"/>
    <n v="5049875.8140000012"/>
  </r>
  <r>
    <x v="1"/>
    <x v="13"/>
    <n v="244734"/>
    <x v="352"/>
    <n v="18429449.488000002"/>
    <n v="303444.36538461538"/>
    <n v="54"/>
    <n v="14590"/>
    <n v="13551"/>
    <x v="1"/>
    <n v="5419086.1466153832"/>
    <n v="5722530.5119999982"/>
  </r>
  <r>
    <x v="2"/>
    <x v="13"/>
    <n v="191641.5"/>
    <x v="353"/>
    <n v="14481164.23"/>
    <n v="266079.27846153843"/>
    <n v="54"/>
    <n v="12409"/>
    <n v="11582"/>
    <x v="1"/>
    <n v="4801792.9915384613"/>
    <n v="5067872.2699999996"/>
  </r>
  <r>
    <x v="3"/>
    <x v="14"/>
    <n v="16368"/>
    <x v="354"/>
    <n v="1092945.2830000001"/>
    <n v="175846.6446153846"/>
    <n v="16"/>
    <n v="920"/>
    <n v="818"/>
    <x v="2"/>
    <n v="47558.572384615341"/>
    <n v="223405.21699999995"/>
  </r>
  <r>
    <x v="4"/>
    <x v="14"/>
    <n v="14427"/>
    <x v="355"/>
    <n v="963035.41399999999"/>
    <n v="202056.34519230769"/>
    <n v="17"/>
    <n v="857"/>
    <n v="757"/>
    <x v="3"/>
    <n v="-38281.259192307683"/>
    <n v="163775.08600000001"/>
  </r>
  <r>
    <x v="5"/>
    <x v="14"/>
    <n v="13440"/>
    <x v="356"/>
    <n v="935379.42299999984"/>
    <n v="111375.6648"/>
    <n v="16"/>
    <n v="859"/>
    <n v="746"/>
    <x v="3"/>
    <n v="110773.91220000017"/>
    <n v="222149.57700000016"/>
  </r>
  <r>
    <x v="6"/>
    <x v="14"/>
    <n v="11745"/>
    <x v="357"/>
    <n v="795942.652"/>
    <n v="165952.05877692305"/>
    <n v="15"/>
    <n v="654"/>
    <n v="570"/>
    <x v="4"/>
    <n v="-6093.2107769230497"/>
    <n v="159858.848"/>
  </r>
  <r>
    <x v="7"/>
    <x v="14"/>
    <n v="11062.5"/>
    <x v="358"/>
    <n v="762082.74899999995"/>
    <n v="125305.56399230768"/>
    <n v="15"/>
    <n v="622"/>
    <n v="538"/>
    <x v="4"/>
    <n v="18955.187007692366"/>
    <n v="144260.75100000005"/>
  </r>
  <r>
    <x v="9"/>
    <x v="14"/>
    <n v="10018.5"/>
    <x v="359"/>
    <n v="697541.2969999999"/>
    <n v="106508.82307692307"/>
    <n v="15"/>
    <n v="567"/>
    <n v="493"/>
    <x v="5"/>
    <n v="12809.379923077024"/>
    <n v="119318.2030000001"/>
  </r>
  <r>
    <x v="10"/>
    <x v="15"/>
    <n v="10437"/>
    <x v="360"/>
    <n v="737888.36599999992"/>
    <n v="39424.853846153841"/>
    <n v="7"/>
    <n v="577"/>
    <n v="389"/>
    <x v="1"/>
    <n v="56502.280153846237"/>
    <n v="95927.134000000078"/>
  </r>
  <r>
    <x v="11"/>
    <x v="14"/>
    <n v="13644"/>
    <x v="361"/>
    <n v="971710.87099999993"/>
    <n v="291527.8831384615"/>
    <n v="15"/>
    <n v="721"/>
    <n v="625"/>
    <x v="5"/>
    <n v="-128794.75413846143"/>
    <n v="162733.12900000007"/>
  </r>
  <r>
    <x v="12"/>
    <x v="14"/>
    <n v="13443"/>
    <x v="362"/>
    <n v="921493.48300000001"/>
    <n v="218151.6"/>
    <n v="15"/>
    <n v="750"/>
    <n v="659"/>
    <x v="2"/>
    <n v="-47367.583000000013"/>
    <n v="170784.01699999999"/>
  </r>
  <r>
    <x v="13"/>
    <x v="14"/>
    <n v="14182.5"/>
    <x v="363"/>
    <n v="968784.86499999987"/>
    <n v="94547"/>
    <n v="18"/>
    <n v="888"/>
    <n v="786"/>
    <x v="3"/>
    <n v="109242.13500000013"/>
    <n v="203789.13500000013"/>
  </r>
  <r>
    <x v="14"/>
    <x v="14"/>
    <n v="14928"/>
    <x v="364"/>
    <n v="1025585.5199999999"/>
    <n v="84618.754369230766"/>
    <n v="17"/>
    <n v="890"/>
    <n v="794"/>
    <x v="3"/>
    <n v="107545.22563076933"/>
    <n v="192163.9800000001"/>
  </r>
  <r>
    <x v="15"/>
    <x v="14"/>
    <n v="13941"/>
    <x v="365"/>
    <n v="974448.12600000005"/>
    <n v="152152.96544615386"/>
    <n v="15"/>
    <n v="750"/>
    <n v="658"/>
    <x v="4"/>
    <n v="18974.408553846093"/>
    <n v="171127.37399999995"/>
  </r>
  <r>
    <x v="17"/>
    <x v="14"/>
    <n v="14643"/>
    <x v="366"/>
    <n v="971555.08299999998"/>
    <n v="124018.33614615384"/>
    <n v="15"/>
    <n v="854"/>
    <n v="756"/>
    <x v="2"/>
    <n v="77117.580853846172"/>
    <n v="201135.91700000002"/>
  </r>
  <r>
    <x v="18"/>
    <x v="14"/>
    <n v="10032"/>
    <x v="367"/>
    <n v="698626.03299999994"/>
    <n v="97812.892307692295"/>
    <n v="15"/>
    <n v="585"/>
    <n v="502"/>
    <x v="4"/>
    <n v="19711.074692307768"/>
    <n v="117523.96700000006"/>
  </r>
  <r>
    <x v="19"/>
    <x v="14"/>
    <n v="12468"/>
    <x v="368"/>
    <n v="858367.60399999993"/>
    <n v="88833.638169230762"/>
    <n v="15"/>
    <n v="701"/>
    <n v="611"/>
    <x v="4"/>
    <n v="69365.257830769304"/>
    <n v="158198.89600000007"/>
  </r>
  <r>
    <x v="20"/>
    <x v="14"/>
    <n v="17943"/>
    <x v="369"/>
    <n v="1194154.7659999998"/>
    <n v="124621.03076923077"/>
    <n v="18"/>
    <n v="1031"/>
    <n v="918"/>
    <x v="3"/>
    <n v="138615.2032307694"/>
    <n v="263236.23400000017"/>
  </r>
  <r>
    <x v="21"/>
    <x v="14"/>
    <n v="15807"/>
    <x v="370"/>
    <n v="1070563.6439999999"/>
    <n v="123343.24153846155"/>
    <n v="18"/>
    <n v="989"/>
    <n v="887"/>
    <x v="1"/>
    <n v="132798.11446153861"/>
    <n v="256141.35600000015"/>
  </r>
  <r>
    <x v="22"/>
    <x v="14"/>
    <n v="11976"/>
    <x v="371"/>
    <n v="861334.61399999994"/>
    <n v="20847.353846153845"/>
    <n v="15"/>
    <n v="644"/>
    <n v="550"/>
    <x v="5"/>
    <n v="122329.03215384622"/>
    <n v="143176.38600000006"/>
  </r>
  <r>
    <x v="23"/>
    <x v="14"/>
    <n v="14566.5"/>
    <x v="372"/>
    <n v="1013050.3829999999"/>
    <n v="102510.40189230769"/>
    <n v="15"/>
    <n v="792"/>
    <n v="695"/>
    <x v="2"/>
    <n v="100996.21510769239"/>
    <n v="203506.61700000009"/>
  </r>
  <r>
    <x v="24"/>
    <x v="14"/>
    <n v="12976.5"/>
    <x v="373"/>
    <n v="892743.74599999993"/>
    <n v="396844.24095384614"/>
    <n v="15"/>
    <n v="703"/>
    <n v="609"/>
    <x v="4"/>
    <n v="-242739.48695384606"/>
    <n v="154104.75400000007"/>
  </r>
  <r>
    <x v="25"/>
    <x v="14"/>
    <n v="11719.5"/>
    <x v="374"/>
    <n v="809986.38600000006"/>
    <n v="106745.03623846154"/>
    <n v="15"/>
    <n v="676"/>
    <n v="591"/>
    <x v="4"/>
    <n v="49148.577761538399"/>
    <n v="155893.61399999994"/>
  </r>
  <r>
    <x v="26"/>
    <x v="14"/>
    <n v="17197.5"/>
    <x v="375"/>
    <n v="1130117.3810000001"/>
    <n v="121581.84923076924"/>
    <n v="18"/>
    <n v="1006"/>
    <n v="904"/>
    <x v="1"/>
    <n v="134563.26976923071"/>
    <n v="256145.11899999995"/>
  </r>
  <r>
    <x v="10"/>
    <x v="14"/>
    <n v="14419.5"/>
    <x v="376"/>
    <n v="970917.12399999995"/>
    <n v="88147.13846153846"/>
    <n v="18"/>
    <n v="914"/>
    <n v="804"/>
    <x v="1"/>
    <n v="151392.23753846157"/>
    <n v="239539.37600000005"/>
  </r>
  <r>
    <x v="27"/>
    <x v="0"/>
    <n v="7816.5"/>
    <x v="377"/>
    <n v="550528.66300000006"/>
    <n v="190344.3008"/>
    <n v="15"/>
    <n v="453"/>
    <n v="370"/>
    <x v="0"/>
    <n v="-104527.96380000006"/>
    <n v="85816.336999999941"/>
  </r>
  <r>
    <x v="0"/>
    <x v="16"/>
    <n v="6409.5"/>
    <x v="378"/>
    <n v="459762.61999999994"/>
    <n v="28040.97692307692"/>
    <n v="9"/>
    <n v="345"/>
    <n v="255"/>
    <x v="0"/>
    <n v="6089.4030769231431"/>
    <n v="34130.380000000063"/>
  </r>
  <r>
    <x v="1"/>
    <x v="15"/>
    <n v="11220"/>
    <x v="379"/>
    <n v="802403.80799999996"/>
    <n v="136423.60523076923"/>
    <n v="7"/>
    <n v="532"/>
    <n v="449"/>
    <x v="1"/>
    <n v="-10151.913230769191"/>
    <n v="126271.69200000004"/>
  </r>
  <r>
    <x v="28"/>
    <x v="0"/>
    <n v="8350.5"/>
    <x v="380"/>
    <n v="601485.12600000005"/>
    <n v="83014.635053846156"/>
    <n v="15"/>
    <n v="400"/>
    <n v="329"/>
    <x v="1"/>
    <n v="-33262.761053846203"/>
    <n v="49751.873999999953"/>
  </r>
  <r>
    <x v="2"/>
    <x v="15"/>
    <n v="8428.5"/>
    <x v="381"/>
    <n v="594994.696"/>
    <n v="42699.38461538461"/>
    <n v="7"/>
    <n v="420"/>
    <n v="347"/>
    <x v="1"/>
    <n v="56975.419384615394"/>
    <n v="99674.804000000004"/>
  </r>
  <r>
    <x v="29"/>
    <x v="1"/>
    <n v="32817"/>
    <x v="382"/>
    <n v="2415980.7719999999"/>
    <n v="346048.63569230767"/>
    <n v="20"/>
    <n v="2079"/>
    <n v="1893"/>
    <x v="1"/>
    <n v="253722.09230769245"/>
    <n v="599770.72800000012"/>
  </r>
  <r>
    <x v="30"/>
    <x v="1"/>
    <n v="36031.5"/>
    <x v="383"/>
    <n v="2549333.4129999997"/>
    <n v="289900.09384615382"/>
    <n v="21"/>
    <n v="2046"/>
    <n v="1853"/>
    <x v="3"/>
    <n v="251835.99315384647"/>
    <n v="541736.08700000029"/>
  </r>
  <r>
    <x v="0"/>
    <x v="17"/>
    <n v="5127"/>
    <x v="384"/>
    <n v="412625.88699999999"/>
    <n v="8642.376923076923"/>
    <n v="6"/>
    <n v="261"/>
    <n v="188"/>
    <x v="0"/>
    <n v="47567.236076923087"/>
    <n v="56209.613000000012"/>
  </r>
  <r>
    <x v="31"/>
    <x v="1"/>
    <n v="27187.5"/>
    <x v="385"/>
    <n v="1950422.9030000002"/>
    <n v="381635.95355384616"/>
    <n v="21"/>
    <n v="1597"/>
    <n v="1457"/>
    <x v="2"/>
    <n v="147337.64344615367"/>
    <n v="528973.59699999983"/>
  </r>
  <r>
    <x v="1"/>
    <x v="14"/>
    <n v="20688"/>
    <x v="386"/>
    <n v="1458979.4909999999"/>
    <n v="98432.213407692296"/>
    <n v="18"/>
    <n v="1216"/>
    <n v="1101"/>
    <x v="1"/>
    <n v="215742.79559230778"/>
    <n v="314175.00900000008"/>
  </r>
  <r>
    <x v="2"/>
    <x v="14"/>
    <n v="15678"/>
    <x v="387"/>
    <n v="1121336.507"/>
    <n v="101620.2923076923"/>
    <n v="18"/>
    <n v="1020"/>
    <n v="911"/>
    <x v="1"/>
    <n v="164486.20069230773"/>
    <n v="266106.49300000002"/>
  </r>
  <r>
    <x v="32"/>
    <x v="1"/>
    <n v="31329"/>
    <x v="388"/>
    <n v="2229453.5079999999"/>
    <n v="331756.18072307692"/>
    <n v="21"/>
    <n v="1834"/>
    <n v="1660"/>
    <x v="3"/>
    <n v="265169.81127692317"/>
    <n v="596925.99200000009"/>
  </r>
  <r>
    <x v="33"/>
    <x v="1"/>
    <n v="29658"/>
    <x v="389"/>
    <n v="2160539.9959999998"/>
    <n v="312856.16153846151"/>
    <n v="21"/>
    <n v="1706"/>
    <n v="1548"/>
    <x v="2"/>
    <n v="229735.84246153868"/>
    <n v="542592.00400000019"/>
  </r>
  <r>
    <x v="34"/>
    <x v="1"/>
    <n v="34150.5"/>
    <x v="390"/>
    <n v="2442084.5610000002"/>
    <n v="277257.14947692305"/>
    <n v="21"/>
    <n v="1926"/>
    <n v="1742"/>
    <x v="2"/>
    <n v="318951.78952307673"/>
    <n v="596208.93899999978"/>
  </r>
  <r>
    <x v="27"/>
    <x v="1"/>
    <n v="31947"/>
    <x v="391"/>
    <n v="2320195.4450000003"/>
    <n v="383761.6669230769"/>
    <n v="21"/>
    <n v="2025"/>
    <n v="1849"/>
    <x v="0"/>
    <n v="241078.3880769228"/>
    <n v="624840.0549999997"/>
  </r>
  <r>
    <x v="0"/>
    <x v="15"/>
    <n v="10416"/>
    <x v="392"/>
    <n v="744833.00199999998"/>
    <n v="19998.63846153846"/>
    <n v="7"/>
    <n v="530"/>
    <n v="447"/>
    <x v="0"/>
    <n v="101191.85953846156"/>
    <n v="121190.49800000002"/>
  </r>
  <r>
    <x v="28"/>
    <x v="1"/>
    <n v="35431.5"/>
    <x v="393"/>
    <n v="2545757.0549999997"/>
    <n v="202281.06923076924"/>
    <n v="20"/>
    <n v="2111"/>
    <n v="1917"/>
    <x v="1"/>
    <n v="445128.87576923106"/>
    <n v="647409.9450000003"/>
  </r>
  <r>
    <x v="29"/>
    <x v="2"/>
    <n v="78544.5"/>
    <x v="394"/>
    <n v="5109499.6169999996"/>
    <n v="76226.26923076922"/>
    <n v="31"/>
    <n v="5330"/>
    <n v="4977"/>
    <x v="1"/>
    <n v="1515357.6137692311"/>
    <n v="1591583.8830000004"/>
  </r>
  <r>
    <x v="30"/>
    <x v="2"/>
    <n v="97963.5"/>
    <x v="395"/>
    <n v="6415904.9240000006"/>
    <n v="150138.82307692309"/>
    <n v="31"/>
    <n v="5965"/>
    <n v="5533"/>
    <x v="3"/>
    <n v="1162421.2529230763"/>
    <n v="1312560.0759999994"/>
  </r>
  <r>
    <x v="27"/>
    <x v="2"/>
    <n v="77269.5"/>
    <x v="396"/>
    <n v="5152925.182"/>
    <n v="219200.11557692307"/>
    <n v="31"/>
    <n v="5468"/>
    <n v="5081"/>
    <x v="0"/>
    <n v="1457796.2024230768"/>
    <n v="1676996.318"/>
  </r>
  <r>
    <x v="0"/>
    <x v="14"/>
    <n v="16143"/>
    <x v="397"/>
    <n v="1183524.9380000001"/>
    <n v="41938.950392307692"/>
    <n v="18"/>
    <n v="1029"/>
    <n v="925"/>
    <x v="0"/>
    <n v="197946.11160769223"/>
    <n v="239885.06199999992"/>
  </r>
  <r>
    <x v="31"/>
    <x v="2"/>
    <n v="72220.5"/>
    <x v="398"/>
    <n v="4782829.6060000006"/>
    <n v="186502.14615384614"/>
    <n v="31"/>
    <n v="4826"/>
    <n v="4483"/>
    <x v="2"/>
    <n v="1429387.7478461533"/>
    <n v="1615889.8939999994"/>
  </r>
  <r>
    <x v="32"/>
    <x v="2"/>
    <n v="78058.5"/>
    <x v="399"/>
    <n v="5024858.7929999996"/>
    <n v="140406.07692307691"/>
    <n v="31"/>
    <n v="5165"/>
    <n v="4813"/>
    <x v="3"/>
    <n v="1444449.1300769234"/>
    <n v="1584855.2070000004"/>
  </r>
  <r>
    <x v="33"/>
    <x v="2"/>
    <n v="70498.5"/>
    <x v="400"/>
    <n v="4580254.1549999993"/>
    <n v="131801.93944615382"/>
    <n v="31"/>
    <n v="4695"/>
    <n v="4372"/>
    <x v="2"/>
    <n v="1341592.9055538469"/>
    <n v="1473394.8450000007"/>
  </r>
  <r>
    <x v="34"/>
    <x v="2"/>
    <n v="78961.5"/>
    <x v="401"/>
    <n v="5258162.2879999997"/>
    <n v="162133.18461538461"/>
    <n v="31"/>
    <n v="5184"/>
    <n v="4778"/>
    <x v="2"/>
    <n v="1456159.0273846157"/>
    <n v="1618292.2120000003"/>
  </r>
  <r>
    <x v="29"/>
    <x v="3"/>
    <n v="12490.5"/>
    <x v="402"/>
    <n v="878389.06499999994"/>
    <n v="67454.765369230765"/>
    <n v="10"/>
    <n v="757"/>
    <n v="660"/>
    <x v="1"/>
    <n v="108954.66963076929"/>
    <n v="176409.43500000006"/>
  </r>
  <r>
    <x v="30"/>
    <x v="3"/>
    <n v="18036"/>
    <x v="403"/>
    <n v="1301439.284"/>
    <n v="69189.123076923075"/>
    <n v="10"/>
    <n v="965"/>
    <n v="861"/>
    <x v="3"/>
    <n v="84421.09292307694"/>
    <n v="153610.21600000001"/>
  </r>
  <r>
    <x v="27"/>
    <x v="3"/>
    <n v="11416.5"/>
    <x v="404"/>
    <n v="815296.88"/>
    <n v="145147.84546153847"/>
    <n v="10"/>
    <n v="719"/>
    <n v="627"/>
    <x v="0"/>
    <n v="47297.274538461526"/>
    <n v="192445.12"/>
  </r>
  <r>
    <x v="31"/>
    <x v="3"/>
    <n v="9007.5"/>
    <x v="405"/>
    <n v="622482.40399999998"/>
    <n v="113093.66153846154"/>
    <n v="10"/>
    <n v="494"/>
    <n v="421"/>
    <x v="2"/>
    <n v="-1240.5655384615238"/>
    <n v="111853.09600000002"/>
  </r>
  <r>
    <x v="28"/>
    <x v="2"/>
    <n v="87552"/>
    <x v="406"/>
    <n v="5815890.3319999995"/>
    <n v="161811.89230769229"/>
    <n v="31"/>
    <n v="5751"/>
    <n v="5319"/>
    <x v="1"/>
    <n v="1409413.7756923083"/>
    <n v="1571225.6680000005"/>
  </r>
  <r>
    <x v="32"/>
    <x v="3"/>
    <n v="11680.5"/>
    <x v="407"/>
    <n v="813406.68400000001"/>
    <n v="117272.7846153846"/>
    <n v="10"/>
    <n v="645"/>
    <n v="565"/>
    <x v="3"/>
    <n v="5748.0313846153877"/>
    <n v="123020.81599999999"/>
  </r>
  <r>
    <x v="33"/>
    <x v="3"/>
    <n v="12037.5"/>
    <x v="408"/>
    <n v="877726.201"/>
    <n v="69249.011815384612"/>
    <n v="10"/>
    <n v="627"/>
    <n v="545"/>
    <x v="2"/>
    <n v="34588.787184615387"/>
    <n v="103837.799"/>
  </r>
  <r>
    <x v="34"/>
    <x v="3"/>
    <n v="14421"/>
    <x v="409"/>
    <n v="1038033.7869999999"/>
    <n v="68487.358569230768"/>
    <n v="10"/>
    <n v="743"/>
    <n v="652"/>
    <x v="2"/>
    <n v="44058.354430769337"/>
    <n v="112545.71300000011"/>
  </r>
  <r>
    <x v="28"/>
    <x v="3"/>
    <n v="14823"/>
    <x v="410"/>
    <n v="1068326.9369999999"/>
    <n v="76299.023384615386"/>
    <n v="10"/>
    <n v="873"/>
    <n v="770"/>
    <x v="1"/>
    <n v="128838.0396153847"/>
    <n v="205137.06300000008"/>
  </r>
  <r>
    <x v="29"/>
    <x v="4"/>
    <n v="31257"/>
    <x v="411"/>
    <n v="2311405.017"/>
    <n v="148582.33846153846"/>
    <n v="20"/>
    <n v="2079"/>
    <n v="1856"/>
    <x v="1"/>
    <n v="464145.64453846158"/>
    <n v="612727.98300000001"/>
  </r>
  <r>
    <x v="30"/>
    <x v="4"/>
    <n v="38074.5"/>
    <x v="412"/>
    <n v="2805831.5209999997"/>
    <n v="124540.74078461538"/>
    <n v="20"/>
    <n v="2306"/>
    <n v="2054"/>
    <x v="3"/>
    <n v="483807.73821538489"/>
    <n v="608348.47900000028"/>
  </r>
  <r>
    <x v="27"/>
    <x v="4"/>
    <n v="32170.5"/>
    <x v="413"/>
    <n v="2355616.679"/>
    <n v="219429.2774153846"/>
    <n v="20"/>
    <n v="2136"/>
    <n v="1899"/>
    <x v="0"/>
    <n v="438466.0435846154"/>
    <n v="657895.321"/>
  </r>
  <r>
    <x v="31"/>
    <x v="4"/>
    <n v="42397.5"/>
    <x v="414"/>
    <n v="3086459.8370000003"/>
    <n v="164514.63076923075"/>
    <n v="19"/>
    <n v="2530"/>
    <n v="2270"/>
    <x v="2"/>
    <n v="661004.53223076893"/>
    <n v="825519.16299999971"/>
  </r>
  <r>
    <x v="32"/>
    <x v="4"/>
    <n v="28668"/>
    <x v="415"/>
    <n v="2042294.1669999999"/>
    <n v="160977.42935384615"/>
    <n v="19"/>
    <n v="1858"/>
    <n v="1648"/>
    <x v="3"/>
    <n v="384876.40364615398"/>
    <n v="545853.8330000001"/>
  </r>
  <r>
    <x v="33"/>
    <x v="4"/>
    <n v="27411"/>
    <x v="416"/>
    <n v="1933378.3459999997"/>
    <n v="141658.27661538462"/>
    <n v="19"/>
    <n v="1675"/>
    <n v="1475"/>
    <x v="2"/>
    <n v="366483.37738461571"/>
    <n v="508141.65400000033"/>
  </r>
  <r>
    <x v="34"/>
    <x v="4"/>
    <n v="32854.5"/>
    <x v="417"/>
    <n v="2391958.463"/>
    <n v="129383.86666153846"/>
    <n v="19"/>
    <n v="1940"/>
    <n v="1715"/>
    <x v="2"/>
    <n v="427735.67033846152"/>
    <n v="557119.53700000001"/>
  </r>
  <r>
    <x v="28"/>
    <x v="4"/>
    <n v="35346"/>
    <x v="418"/>
    <n v="2595610.66"/>
    <n v="195198.78461538462"/>
    <n v="20"/>
    <n v="2249"/>
    <n v="2000"/>
    <x v="1"/>
    <n v="467244.5553846152"/>
    <n v="662443.33999999985"/>
  </r>
  <r>
    <x v="29"/>
    <x v="5"/>
    <n v="286558.5"/>
    <x v="419"/>
    <n v="21169527.457000002"/>
    <n v="646741.28130000003"/>
    <n v="129"/>
    <n v="17115"/>
    <n v="15962"/>
    <x v="1"/>
    <n v="7440724.2616999978"/>
    <n v="8087465.5429999977"/>
  </r>
  <r>
    <x v="30"/>
    <x v="5"/>
    <n v="304092"/>
    <x v="420"/>
    <n v="22276452.264999997"/>
    <n v="570447.6369538462"/>
    <n v="129"/>
    <n v="17088"/>
    <n v="15804"/>
    <x v="3"/>
    <n v="6618869.0980461566"/>
    <n v="7189316.7350000031"/>
  </r>
  <r>
    <x v="27"/>
    <x v="5"/>
    <n v="272926.5"/>
    <x v="421"/>
    <n v="20952913.508000001"/>
    <n v="872904.40428461542"/>
    <n v="128"/>
    <n v="16285"/>
    <n v="15130"/>
    <x v="0"/>
    <n v="5944274.5877153836"/>
    <n v="6817178.9919999987"/>
  </r>
  <r>
    <x v="31"/>
    <x v="5"/>
    <n v="237099"/>
    <x v="422"/>
    <n v="17679930.469999999"/>
    <n v="622499.33031538466"/>
    <n v="129"/>
    <n v="14043"/>
    <n v="13167"/>
    <x v="2"/>
    <n v="6325803.4236346148"/>
    <n v="6948302.7539499998"/>
  </r>
  <r>
    <x v="32"/>
    <x v="5"/>
    <n v="273900"/>
    <x v="423"/>
    <n v="19680985.969000001"/>
    <n v="764540.58792307694"/>
    <n v="129"/>
    <n v="16110"/>
    <n v="14992"/>
    <x v="3"/>
    <n v="7089757.5906769251"/>
    <n v="7854298.1786000021"/>
  </r>
  <r>
    <x v="33"/>
    <x v="5"/>
    <n v="274059"/>
    <x v="424"/>
    <n v="20493717.226"/>
    <n v="806120.19333076919"/>
    <n v="129"/>
    <n v="15804"/>
    <n v="14738"/>
    <x v="2"/>
    <n v="6881454.5806692308"/>
    <n v="7687574.7740000002"/>
  </r>
  <r>
    <x v="34"/>
    <x v="5"/>
    <n v="318816"/>
    <x v="425"/>
    <n v="23895072.432"/>
    <n v="616932.92353846144"/>
    <n v="129"/>
    <n v="17808"/>
    <n v="16486"/>
    <x v="2"/>
    <n v="7842325.6444615386"/>
    <n v="8459258.568"/>
  </r>
  <r>
    <x v="29"/>
    <x v="6"/>
    <n v="370012.5"/>
    <x v="426"/>
    <n v="28040467.216000002"/>
    <n v="681486.56664615381"/>
    <n v="124"/>
    <n v="21384"/>
    <n v="19897"/>
    <x v="1"/>
    <n v="10312907.717353845"/>
    <n v="10994394.283999998"/>
  </r>
  <r>
    <x v="30"/>
    <x v="6"/>
    <n v="393018"/>
    <x v="427"/>
    <n v="29683782.432999995"/>
    <n v="636230.32011538453"/>
    <n v="125"/>
    <n v="21427"/>
    <n v="19799"/>
    <x v="3"/>
    <n v="9178360.7468846217"/>
    <n v="9814591.0670000054"/>
  </r>
  <r>
    <x v="27"/>
    <x v="6"/>
    <n v="349699.5"/>
    <x v="428"/>
    <n v="27640203.134"/>
    <n v="744856.58547692304"/>
    <n v="123"/>
    <n v="20325"/>
    <n v="18935"/>
    <x v="0"/>
    <n v="8872780.4618730769"/>
    <n v="9617637.0473500006"/>
  </r>
  <r>
    <x v="31"/>
    <x v="6"/>
    <n v="318565.5"/>
    <x v="429"/>
    <n v="24232690.171"/>
    <n v="605833.76570769225"/>
    <n v="125"/>
    <n v="18066"/>
    <n v="16883"/>
    <x v="2"/>
    <n v="8943057.0632923078"/>
    <n v="9548890.8289999999"/>
  </r>
  <r>
    <x v="28"/>
    <x v="5"/>
    <n v="422965.5"/>
    <x v="430"/>
    <n v="32361318.846999999"/>
    <n v="525087.91538461542"/>
    <n v="129"/>
    <n v="22403"/>
    <n v="20676"/>
    <x v="1"/>
    <n v="8880733.3426153902"/>
    <n v="9405821.258000005"/>
  </r>
  <r>
    <x v="32"/>
    <x v="6"/>
    <n v="355081.5"/>
    <x v="431"/>
    <n v="26228948.559"/>
    <n v="898617.75030769221"/>
    <n v="125"/>
    <n v="20449"/>
    <n v="19060"/>
    <x v="3"/>
    <n v="9749321.6906923074"/>
    <n v="10647939.441"/>
  </r>
  <r>
    <x v="33"/>
    <x v="6"/>
    <n v="358387.5"/>
    <x v="432"/>
    <n v="27483828.208999999"/>
    <n v="506964.83088461537"/>
    <n v="125"/>
    <n v="20247"/>
    <n v="18812"/>
    <x v="2"/>
    <n v="9972357.4601153862"/>
    <n v="10479322.291000001"/>
  </r>
  <r>
    <x v="34"/>
    <x v="6"/>
    <n v="403261.5"/>
    <x v="433"/>
    <n v="31105053.390999999"/>
    <n v="571050.76427692303"/>
    <n v="125"/>
    <n v="21862"/>
    <n v="20235"/>
    <x v="2"/>
    <n v="10595272.844723077"/>
    <n v="11166323.609000001"/>
  </r>
  <r>
    <x v="29"/>
    <x v="7"/>
    <n v="69010.5"/>
    <x v="434"/>
    <n v="4624968.49"/>
    <n v="168769.33384615384"/>
    <n v="36"/>
    <n v="4951"/>
    <n v="4584"/>
    <x v="1"/>
    <n v="1192156.1761538459"/>
    <n v="1360925.5099999998"/>
  </r>
  <r>
    <x v="30"/>
    <x v="7"/>
    <n v="75820.5"/>
    <x v="435"/>
    <n v="5046963.6720000003"/>
    <n v="196334.07284615384"/>
    <n v="36"/>
    <n v="4857"/>
    <n v="4456"/>
    <x v="3"/>
    <n v="700191.25515384588"/>
    <n v="896525.32799999975"/>
  </r>
  <r>
    <x v="27"/>
    <x v="7"/>
    <n v="64740"/>
    <x v="436"/>
    <n v="4332158.4330000002"/>
    <n v="205428.24997692305"/>
    <n v="37"/>
    <n v="4722"/>
    <n v="4352"/>
    <x v="0"/>
    <n v="1262703.3170230768"/>
    <n v="1468131.5669999998"/>
  </r>
  <r>
    <x v="31"/>
    <x v="7"/>
    <n v="59574"/>
    <x v="437"/>
    <n v="3929032.2650000001"/>
    <n v="208822.33076923079"/>
    <n v="36"/>
    <n v="4150"/>
    <n v="3838"/>
    <x v="2"/>
    <n v="1040314.904230769"/>
    <n v="1249137.2349999999"/>
  </r>
  <r>
    <x v="28"/>
    <x v="6"/>
    <n v="524481"/>
    <x v="438"/>
    <n v="41382275.210999995"/>
    <n v="512623.0388076923"/>
    <n v="124"/>
    <n v="25828"/>
    <n v="23974"/>
    <x v="1"/>
    <n v="12277130.750192313"/>
    <n v="12789753.789000005"/>
  </r>
  <r>
    <x v="32"/>
    <x v="7"/>
    <n v="70278"/>
    <x v="439"/>
    <n v="4485664.5060000001"/>
    <n v="182019.63597692308"/>
    <n v="36"/>
    <n v="4885"/>
    <n v="4502"/>
    <x v="3"/>
    <n v="1130792.3580230768"/>
    <n v="1312811.9939999999"/>
  </r>
  <r>
    <x v="33"/>
    <x v="7"/>
    <n v="63645"/>
    <x v="440"/>
    <n v="4245727.3389999997"/>
    <n v="137701.4149"/>
    <n v="36"/>
    <n v="4285"/>
    <n v="3950"/>
    <x v="2"/>
    <n v="983173.74610000034"/>
    <n v="1120875.1610000003"/>
  </r>
  <r>
    <x v="34"/>
    <x v="7"/>
    <n v="75642"/>
    <x v="441"/>
    <n v="5100877.9309999999"/>
    <n v="159537.61835384613"/>
    <n v="36"/>
    <n v="4862"/>
    <n v="4476"/>
    <x v="2"/>
    <n v="1033536.450646154"/>
    <n v="1193074.0690000001"/>
  </r>
  <r>
    <x v="29"/>
    <x v="8"/>
    <n v="40420.5"/>
    <x v="442"/>
    <n v="2893288.4459999995"/>
    <n v="291528.45785384614"/>
    <n v="21"/>
    <n v="2430"/>
    <n v="2216"/>
    <x v="1"/>
    <n v="596035.09614615433"/>
    <n v="887563.55400000047"/>
  </r>
  <r>
    <x v="30"/>
    <x v="8"/>
    <n v="53838"/>
    <x v="443"/>
    <n v="4017247.747"/>
    <n v="147709.19777692307"/>
    <n v="21"/>
    <n v="2861"/>
    <n v="2612"/>
    <x v="3"/>
    <n v="675876.05522307695"/>
    <n v="823585.25300000003"/>
  </r>
  <r>
    <x v="27"/>
    <x v="8"/>
    <n v="40528.5"/>
    <x v="444"/>
    <n v="2972895.4169999999"/>
    <n v="336001.08039230772"/>
    <n v="23"/>
    <n v="2531"/>
    <n v="2296"/>
    <x v="0"/>
    <n v="556354.50260769238"/>
    <n v="892355.5830000001"/>
  </r>
  <r>
    <x v="31"/>
    <x v="8"/>
    <n v="32733"/>
    <x v="445"/>
    <n v="2364369.4010000001"/>
    <n v="281373.57021538459"/>
    <n v="21"/>
    <n v="1916"/>
    <n v="1733"/>
    <x v="2"/>
    <n v="433887.52878461534"/>
    <n v="715261.09899999993"/>
  </r>
  <r>
    <x v="28"/>
    <x v="7"/>
    <n v="84433.5"/>
    <x v="446"/>
    <n v="5795765.9359999998"/>
    <n v="264121.66047692305"/>
    <n v="37"/>
    <n v="5672"/>
    <n v="5198"/>
    <x v="1"/>
    <n v="1168507.4035230773"/>
    <n v="1432629.0640000002"/>
  </r>
  <r>
    <x v="32"/>
    <x v="8"/>
    <n v="36655.5"/>
    <x v="447"/>
    <n v="2596293.8219999997"/>
    <n v="202175.53846153847"/>
    <n v="21"/>
    <n v="2136"/>
    <n v="1947"/>
    <x v="3"/>
    <n v="561665.63953846181"/>
    <n v="763841.17800000031"/>
  </r>
  <r>
    <x v="33"/>
    <x v="8"/>
    <n v="33886.5"/>
    <x v="448"/>
    <n v="2522496.074"/>
    <n v="156584.58769230769"/>
    <n v="21"/>
    <n v="1993"/>
    <n v="1796"/>
    <x v="2"/>
    <n v="487398.33830769232"/>
    <n v="643982.92599999998"/>
  </r>
  <r>
    <x v="34"/>
    <x v="8"/>
    <n v="41697"/>
    <x v="449"/>
    <n v="3092823.6680000001"/>
    <n v="167669.98904615385"/>
    <n v="21"/>
    <n v="2255"/>
    <n v="2045"/>
    <x v="2"/>
    <n v="511764.84295384609"/>
    <n v="679434.83199999994"/>
  </r>
  <r>
    <x v="28"/>
    <x v="8"/>
    <n v="44569.5"/>
    <x v="450"/>
    <n v="3229427.0830000001"/>
    <n v="121448.35925384614"/>
    <n v="22"/>
    <n v="2597"/>
    <n v="2379"/>
    <x v="1"/>
    <n v="757720.55774615379"/>
    <n v="879168.9169999999"/>
  </r>
  <r>
    <x v="29"/>
    <x v="9"/>
    <n v="18069"/>
    <x v="451"/>
    <n v="1312709.0090000001"/>
    <n v="241760.20769230771"/>
    <n v="17"/>
    <n v="1203"/>
    <n v="1077"/>
    <x v="1"/>
    <n v="48615.283307692211"/>
    <n v="290375.49099999992"/>
  </r>
  <r>
    <x v="30"/>
    <x v="9"/>
    <n v="21483"/>
    <x v="452"/>
    <n v="1460215.51"/>
    <n v="181509.9923076923"/>
    <n v="17"/>
    <n v="1268"/>
    <n v="1129"/>
    <x v="3"/>
    <n v="132603.49769230769"/>
    <n v="314113.49"/>
  </r>
  <r>
    <x v="27"/>
    <x v="9"/>
    <n v="16687.5"/>
    <x v="453"/>
    <n v="1202670.0489999999"/>
    <n v="340349.53369230771"/>
    <n v="17"/>
    <n v="1185"/>
    <n v="1042"/>
    <x v="0"/>
    <n v="-16411.082692307595"/>
    <n v="323938.45100000012"/>
  </r>
  <r>
    <x v="31"/>
    <x v="9"/>
    <n v="12238.5"/>
    <x v="454"/>
    <n v="872395.08600000001"/>
    <n v="218895.40769230769"/>
    <n v="15"/>
    <n v="812"/>
    <n v="714"/>
    <x v="2"/>
    <n v="4711.5063076922961"/>
    <n v="223606.91399999999"/>
  </r>
  <r>
    <x v="32"/>
    <x v="9"/>
    <n v="14290.5"/>
    <x v="455"/>
    <n v="983143.48999999987"/>
    <n v="263823.34615384613"/>
    <n v="16"/>
    <n v="925"/>
    <n v="816"/>
    <x v="3"/>
    <n v="-804.33615384600125"/>
    <n v="263019.01000000013"/>
  </r>
  <r>
    <x v="33"/>
    <x v="9"/>
    <n v="14385"/>
    <x v="456"/>
    <n v="977925.73100000003"/>
    <n v="285708.40769230766"/>
    <n v="15"/>
    <n v="890"/>
    <n v="777"/>
    <x v="2"/>
    <n v="-40142.638692307693"/>
    <n v="245565.76899999997"/>
  </r>
  <r>
    <x v="34"/>
    <x v="9"/>
    <n v="16498.5"/>
    <x v="457"/>
    <n v="1095453.1229999999"/>
    <n v="250663.81538461539"/>
    <n v="15"/>
    <n v="980"/>
    <n v="867"/>
    <x v="2"/>
    <n v="24365.561615384708"/>
    <n v="275029.37700000009"/>
  </r>
  <r>
    <x v="29"/>
    <x v="10"/>
    <n v="13203"/>
    <x v="458"/>
    <n v="964554.21099999989"/>
    <n v="156117.80846153846"/>
    <n v="15"/>
    <n v="809"/>
    <n v="702"/>
    <x v="1"/>
    <n v="90784.980538461648"/>
    <n v="246902.78900000011"/>
  </r>
  <r>
    <x v="30"/>
    <x v="10"/>
    <n v="15802.5"/>
    <x v="459"/>
    <n v="1158841.584"/>
    <n v="186035.59738461539"/>
    <n v="15"/>
    <n v="903"/>
    <n v="792"/>
    <x v="3"/>
    <n v="67032.318615384575"/>
    <n v="253067.91599999997"/>
  </r>
  <r>
    <x v="27"/>
    <x v="10"/>
    <n v="16476"/>
    <x v="460"/>
    <n v="1234060.9909999999"/>
    <n v="194827.87672307692"/>
    <n v="16"/>
    <n v="1019"/>
    <n v="895"/>
    <x v="0"/>
    <n v="136743.63227692316"/>
    <n v="331571.50900000008"/>
  </r>
  <r>
    <x v="31"/>
    <x v="10"/>
    <n v="12654"/>
    <x v="461"/>
    <n v="927698.82299999986"/>
    <n v="197299.08136923076"/>
    <n v="15"/>
    <n v="684"/>
    <n v="585"/>
    <x v="2"/>
    <n v="-43839.904369230615"/>
    <n v="153459.17700000014"/>
  </r>
  <r>
    <x v="28"/>
    <x v="9"/>
    <n v="19647"/>
    <x v="462"/>
    <n v="1409485.402"/>
    <n v="182377.32307692306"/>
    <n v="17"/>
    <n v="1296"/>
    <n v="1153"/>
    <x v="1"/>
    <n v="172806.27492307694"/>
    <n v="355183.598"/>
  </r>
  <r>
    <x v="32"/>
    <x v="10"/>
    <n v="12450"/>
    <x v="463"/>
    <n v="897555.51099999994"/>
    <n v="150809.61403846153"/>
    <n v="15"/>
    <n v="729"/>
    <n v="636"/>
    <x v="3"/>
    <n v="66781.374961538531"/>
    <n v="217590.98900000006"/>
  </r>
  <r>
    <x v="33"/>
    <x v="10"/>
    <n v="11161.5"/>
    <x v="464"/>
    <n v="812962.67800000007"/>
    <n v="193118.32307692309"/>
    <n v="15"/>
    <n v="638"/>
    <n v="548"/>
    <x v="2"/>
    <n v="-42578.501076923159"/>
    <n v="150539.82199999993"/>
  </r>
  <r>
    <x v="34"/>
    <x v="10"/>
    <n v="12229.5"/>
    <x v="465"/>
    <n v="921566.44700000004"/>
    <n v="147588"/>
    <n v="15"/>
    <n v="688"/>
    <n v="598"/>
    <x v="2"/>
    <n v="53576.052999999956"/>
    <n v="201164.05299999996"/>
  </r>
  <r>
    <x v="29"/>
    <x v="11"/>
    <n v="28050"/>
    <x v="466"/>
    <n v="1979227.4479999999"/>
    <n v="122940.53466153846"/>
    <n v="20"/>
    <n v="1873"/>
    <n v="1715"/>
    <x v="1"/>
    <n v="356387.51733846171"/>
    <n v="479328.05200000014"/>
  </r>
  <r>
    <x v="30"/>
    <x v="11"/>
    <n v="30781.5"/>
    <x v="467"/>
    <n v="2108065.5690000001"/>
    <n v="90381.169230769228"/>
    <n v="19"/>
    <n v="1859"/>
    <n v="1697"/>
    <x v="3"/>
    <n v="342268.26176923065"/>
    <n v="432649.43099999987"/>
  </r>
  <r>
    <x v="27"/>
    <x v="11"/>
    <n v="27960"/>
    <x v="468"/>
    <n v="1983277.5959999997"/>
    <n v="134168.53587692307"/>
    <n v="21"/>
    <n v="1879"/>
    <n v="1720"/>
    <x v="0"/>
    <n v="421521.36812307726"/>
    <n v="555689.90400000033"/>
  </r>
  <r>
    <x v="31"/>
    <x v="11"/>
    <n v="23629.5"/>
    <x v="469"/>
    <n v="1678039.8589999999"/>
    <n v="151098.71538461538"/>
    <n v="19"/>
    <n v="1527"/>
    <n v="1389"/>
    <x v="2"/>
    <n v="335226.42561538471"/>
    <n v="486325.14100000006"/>
  </r>
  <r>
    <x v="28"/>
    <x v="10"/>
    <n v="17052"/>
    <x v="470"/>
    <n v="1246591.997"/>
    <n v="104864.4846153846"/>
    <n v="16"/>
    <n v="981"/>
    <n v="859"/>
    <x v="1"/>
    <n v="197563.51838461543"/>
    <n v="302428.00300000003"/>
  </r>
  <r>
    <x v="32"/>
    <x v="11"/>
    <n v="27181.5"/>
    <x v="471"/>
    <n v="1796459.4790000001"/>
    <n v="129793.76153846155"/>
    <n v="19"/>
    <n v="1741"/>
    <n v="1597"/>
    <x v="3"/>
    <n v="398236.7594615384"/>
    <n v="528030.52099999995"/>
  </r>
  <r>
    <x v="33"/>
    <x v="11"/>
    <n v="25656"/>
    <x v="472"/>
    <n v="1766450.28"/>
    <n v="91828.489107692309"/>
    <n v="19"/>
    <n v="1635"/>
    <n v="1487"/>
    <x v="2"/>
    <n v="367062.73089230765"/>
    <n v="458891.22"/>
  </r>
  <r>
    <x v="34"/>
    <x v="11"/>
    <n v="29283"/>
    <x v="473"/>
    <n v="2005719.3469999998"/>
    <n v="77264.32873846154"/>
    <n v="19"/>
    <n v="1780"/>
    <n v="1615"/>
    <x v="2"/>
    <n v="394503.32426153863"/>
    <n v="471767.65300000017"/>
  </r>
  <r>
    <x v="28"/>
    <x v="11"/>
    <n v="32782.5"/>
    <x v="474"/>
    <n v="2293738.9569999999"/>
    <n v="58400.799200000001"/>
    <n v="20"/>
    <n v="2064"/>
    <n v="1896"/>
    <x v="1"/>
    <n v="502601.74380000005"/>
    <n v="561002.54300000006"/>
  </r>
  <r>
    <x v="29"/>
    <x v="12"/>
    <n v="215592"/>
    <x v="475"/>
    <n v="16240834.603999998"/>
    <n v="285591.72307692305"/>
    <n v="59"/>
    <n v="13942"/>
    <n v="12986"/>
    <x v="1"/>
    <n v="5815874.1729230788"/>
    <n v="6101465.8960000016"/>
  </r>
  <r>
    <x v="30"/>
    <x v="12"/>
    <n v="228334.5"/>
    <x v="476"/>
    <n v="17031004.072999999"/>
    <n v="275436.23846153845"/>
    <n v="60"/>
    <n v="14050"/>
    <n v="13027"/>
    <x v="3"/>
    <n v="5074332.1885384629"/>
    <n v="5349768.4270000011"/>
  </r>
  <r>
    <x v="27"/>
    <x v="12"/>
    <n v="188776.5"/>
    <x v="477"/>
    <n v="14354207.141999999"/>
    <n v="467483.70729230763"/>
    <n v="59"/>
    <n v="12299"/>
    <n v="11448"/>
    <x v="0"/>
    <n v="4643681.6507076938"/>
    <n v="5111165.3580000009"/>
  </r>
  <r>
    <x v="31"/>
    <x v="12"/>
    <n v="175293"/>
    <x v="478"/>
    <n v="12903628.608999999"/>
    <n v="355401.60769230768"/>
    <n v="60"/>
    <n v="11100"/>
    <n v="10407"/>
    <x v="2"/>
    <n v="4660113.783307693"/>
    <n v="5015515.3910000008"/>
  </r>
  <r>
    <x v="32"/>
    <x v="12"/>
    <n v="201999"/>
    <x v="479"/>
    <n v="14541626.939999998"/>
    <n v="279597.86153846153"/>
    <n v="60"/>
    <n v="12460"/>
    <n v="11665"/>
    <x v="3"/>
    <n v="5601210.698461541"/>
    <n v="5880808.5600000024"/>
  </r>
  <r>
    <x v="33"/>
    <x v="12"/>
    <n v="197946"/>
    <x v="480"/>
    <n v="14561721.772999998"/>
    <n v="363750.55692307692"/>
    <n v="60"/>
    <n v="11935"/>
    <n v="11178"/>
    <x v="2"/>
    <n v="5016963.1700769253"/>
    <n v="5380713.7270000018"/>
  </r>
  <r>
    <x v="34"/>
    <x v="12"/>
    <n v="230896.5"/>
    <x v="481"/>
    <n v="17099721.813000001"/>
    <n v="329754.63076923077"/>
    <n v="60"/>
    <n v="13544"/>
    <n v="12643"/>
    <x v="2"/>
    <n v="5655745.5562307686"/>
    <n v="5985500.186999999"/>
  </r>
  <r>
    <x v="29"/>
    <x v="13"/>
    <n v="203532"/>
    <x v="482"/>
    <n v="15301120.521000002"/>
    <n v="356339.00384615385"/>
    <n v="54"/>
    <n v="13091"/>
    <n v="12216"/>
    <x v="1"/>
    <n v="5295864.9751538448"/>
    <n v="5652203.9789999984"/>
  </r>
  <r>
    <x v="30"/>
    <x v="13"/>
    <n v="214428"/>
    <x v="483"/>
    <n v="15857489.721000001"/>
    <n v="256649.16153846151"/>
    <n v="54"/>
    <n v="13014"/>
    <n v="12095"/>
    <x v="3"/>
    <n v="4698446.6174615379"/>
    <n v="4955095.7789999992"/>
  </r>
  <r>
    <x v="27"/>
    <x v="13"/>
    <n v="183228"/>
    <x v="484"/>
    <n v="13959979.012"/>
    <n v="464232.54846153839"/>
    <n v="54"/>
    <n v="11864"/>
    <n v="11071"/>
    <x v="0"/>
    <n v="4489982.9395384612"/>
    <n v="4954215.4879999999"/>
  </r>
  <r>
    <x v="31"/>
    <x v="13"/>
    <n v="166948.5"/>
    <x v="485"/>
    <n v="12200989.641000001"/>
    <n v="416475.07692307688"/>
    <n v="54"/>
    <n v="10570"/>
    <n v="9926"/>
    <x v="2"/>
    <n v="4353766.2820769222"/>
    <n v="4770241.3589999992"/>
  </r>
  <r>
    <x v="28"/>
    <x v="12"/>
    <n v="232102.5"/>
    <x v="486"/>
    <n v="17632080.519000001"/>
    <n v="331721.66923076921"/>
    <n v="59"/>
    <n v="14507"/>
    <n v="13386"/>
    <x v="1"/>
    <n v="5156641.3117692294"/>
    <n v="5488362.9809999987"/>
  </r>
  <r>
    <x v="32"/>
    <x v="13"/>
    <n v="196560"/>
    <x v="487"/>
    <n v="14172342.450999999"/>
    <n v="269626.30769230769"/>
    <n v="54"/>
    <n v="12012"/>
    <n v="11308"/>
    <x v="3"/>
    <n v="5413153.2413076926"/>
    <n v="5682779.5490000006"/>
  </r>
  <r>
    <x v="33"/>
    <x v="13"/>
    <n v="186496.5"/>
    <x v="488"/>
    <n v="13641908.620999999"/>
    <n v="364896.93846153846"/>
    <n v="54"/>
    <n v="11194"/>
    <n v="10554"/>
    <x v="2"/>
    <n v="4634192.4405384623"/>
    <n v="4999089.3790000007"/>
  </r>
  <r>
    <x v="34"/>
    <x v="13"/>
    <n v="219772.5"/>
    <x v="489"/>
    <n v="16241999.308"/>
    <n v="317179.04615384614"/>
    <n v="54"/>
    <n v="12791"/>
    <n v="11950"/>
    <x v="2"/>
    <n v="5336116.1458461536"/>
    <n v="5653295.1919999998"/>
  </r>
  <r>
    <x v="28"/>
    <x v="13"/>
    <n v="226476"/>
    <x v="490"/>
    <n v="17175270.221000001"/>
    <n v="306548.18846153846"/>
    <n v="54"/>
    <n v="14031"/>
    <n v="12943"/>
    <x v="1"/>
    <n v="4934333.0905384608"/>
    <n v="5240881.2789999992"/>
  </r>
  <r>
    <x v="29"/>
    <x v="15"/>
    <n v="8362.5"/>
    <x v="491"/>
    <n v="597300.38899999997"/>
    <n v="48380.499253846152"/>
    <n v="7"/>
    <n v="409"/>
    <n v="329"/>
    <x v="1"/>
    <n v="42003.111746153882"/>
    <n v="90383.611000000034"/>
  </r>
  <r>
    <x v="30"/>
    <x v="14"/>
    <n v="17008.5"/>
    <x v="492"/>
    <n v="1144986.3970000001"/>
    <n v="158820.4117"/>
    <n v="18"/>
    <n v="985"/>
    <n v="861"/>
    <x v="3"/>
    <n v="94964.191299999889"/>
    <n v="253784.60299999989"/>
  </r>
  <r>
    <x v="27"/>
    <x v="16"/>
    <n v="5166"/>
    <x v="493"/>
    <n v="357353.07299999997"/>
    <n v="141592.70844615385"/>
    <n v="9"/>
    <n v="294"/>
    <n v="224"/>
    <x v="0"/>
    <n v="-109932.78144615382"/>
    <n v="31659.927000000025"/>
  </r>
  <r>
    <x v="31"/>
    <x v="14"/>
    <n v="10941"/>
    <x v="494"/>
    <n v="723289.05500000005"/>
    <n v="166333.57363076921"/>
    <n v="15"/>
    <n v="654"/>
    <n v="564"/>
    <x v="2"/>
    <n v="-9266.6286307692644"/>
    <n v="157066.94499999995"/>
  </r>
  <r>
    <x v="32"/>
    <x v="14"/>
    <n v="14497.5"/>
    <x v="495"/>
    <n v="1005560.455"/>
    <n v="171097.83406153845"/>
    <n v="16"/>
    <n v="864"/>
    <n v="765"/>
    <x v="3"/>
    <n v="54052.710938461591"/>
    <n v="225150.54500000004"/>
  </r>
  <r>
    <x v="33"/>
    <x v="14"/>
    <n v="13810.5"/>
    <x v="496"/>
    <n v="966968.63599999994"/>
    <n v="195740.02307692307"/>
    <n v="16"/>
    <n v="834"/>
    <n v="735"/>
    <x v="2"/>
    <n v="-31032.15907692301"/>
    <n v="164707.86400000006"/>
  </r>
  <r>
    <x v="34"/>
    <x v="14"/>
    <n v="13752"/>
    <x v="497"/>
    <n v="898790.64599999995"/>
    <n v="149313.46028461537"/>
    <n v="16"/>
    <n v="817"/>
    <n v="718"/>
    <x v="2"/>
    <n v="42935.893715384678"/>
    <n v="192249.35400000005"/>
  </r>
  <r>
    <x v="29"/>
    <x v="14"/>
    <n v="15276"/>
    <x v="498"/>
    <n v="1100106.21"/>
    <n v="107692.85196923077"/>
    <n v="18"/>
    <n v="962"/>
    <n v="859"/>
    <x v="1"/>
    <n v="142400.43803076926"/>
    <n v="250093.29000000004"/>
  </r>
  <r>
    <x v="27"/>
    <x v="17"/>
    <n v="4408.5"/>
    <x v="499"/>
    <n v="346029.05"/>
    <n v="36168.753846153842"/>
    <n v="6"/>
    <n v="237"/>
    <n v="175"/>
    <x v="0"/>
    <n v="28694.196153846169"/>
    <n v="64862.950000000012"/>
  </r>
  <r>
    <x v="28"/>
    <x v="15"/>
    <n v="9927"/>
    <x v="500"/>
    <n v="733232.38899999997"/>
    <n v="51066.353846153841"/>
    <n v="7"/>
    <n v="491"/>
    <n v="411"/>
    <x v="1"/>
    <n v="66541.757153846193"/>
    <n v="117608.11100000003"/>
  </r>
  <r>
    <x v="27"/>
    <x v="15"/>
    <n v="9474"/>
    <x v="501"/>
    <n v="682814.14599999995"/>
    <n v="81560.983369230773"/>
    <n v="7"/>
    <n v="500"/>
    <n v="418"/>
    <x v="0"/>
    <n v="38072.370630769277"/>
    <n v="119633.35400000005"/>
  </r>
  <r>
    <x v="28"/>
    <x v="14"/>
    <n v="16878"/>
    <x v="502"/>
    <n v="1180692.7039999999"/>
    <n v="102040.10621538461"/>
    <n v="18"/>
    <n v="1014"/>
    <n v="893"/>
    <x v="1"/>
    <n v="155522.68978461548"/>
    <n v="257562.79600000009"/>
  </r>
  <r>
    <x v="27"/>
    <x v="14"/>
    <n v="14238"/>
    <x v="503"/>
    <n v="1006008.1159999999"/>
    <n v="129348.2923076923"/>
    <n v="18"/>
    <n v="923"/>
    <n v="824"/>
    <x v="0"/>
    <n v="157862.59169230779"/>
    <n v="287210.88400000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403D4-9812-4333-8B79-C857996AF64A}" name="PivotTable1" cacheId="5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99" firstHeaderRow="0" firstDataRow="1" firstDataCol="2"/>
  <pivotFields count="12">
    <pivotField compact="0" numFmtId="164" outline="0" showAll="0"/>
    <pivotField axis="axisRow" compact="0" outline="0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7">
        <item x="5"/>
        <item x="4"/>
        <item x="2"/>
        <item x="3"/>
        <item x="1"/>
        <item x="0"/>
        <item t="default"/>
      </items>
    </pivotField>
    <pivotField compact="0" outline="0" showAll="0"/>
    <pivotField compact="0" outline="0" showAll="0"/>
  </pivotFields>
  <rowFields count="2">
    <field x="9"/>
    <field x="1"/>
  </rowFields>
  <rowItems count="9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Количество складов" fld="6" baseField="0" baseItem="0"/>
    <dataField name="Sum of Количество заказов" fld="7" baseField="0" baseItem="0"/>
    <dataField name="Sum of Количество клиентов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B2F7D-97D8-4E7B-8BDD-3BC86C7BA4F7}" name="PivotTable2" cacheId="5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B5" firstHeaderRow="1" firstDataRow="1" firstDataCol="1"/>
  <pivotFields count="12">
    <pivotField compact="0" numFmtId="164" outline="0" showAll="0"/>
    <pivotField axis="axisRow" compact="0" outline="0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 v="12"/>
    </i>
    <i>
      <x v="13"/>
    </i>
    <i>
      <x v="6"/>
    </i>
    <i t="grand">
      <x/>
    </i>
  </rowItems>
  <colItems count="1">
    <i/>
  </colItems>
  <dataFields count="1">
    <dataField name="Sum of Товарооборот, руб" fld="3" showDataAs="percentOfTotal" baseField="0" baseItem="0" numFmtId="1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7DF96-A375-4D0D-B12B-87D1F97477F5}" name="PivotTable3" cacheId="5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7" firstHeaderRow="1" firstDataRow="1" firstDataCol="1" rowPageCount="1" colPageCount="1"/>
  <pivotFields count="12">
    <pivotField compact="0" numFmtId="164" outline="0" showAll="0"/>
    <pivotField axis="axisRow" compact="0" outline="0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7">
        <item h="1" x="5"/>
        <item h="1" x="4"/>
        <item h="1" x="2"/>
        <item h="1" x="3"/>
        <item h="1" x="1"/>
        <item x="0"/>
        <item t="default"/>
      </items>
    </pivotField>
    <pivotField compact="0" outline="0" showAll="0"/>
    <pivotField compact="0" outline="0" showAll="0"/>
  </pivotFields>
  <rowFields count="1">
    <field x="1"/>
  </rowFields>
  <rowItems count="4">
    <i>
      <x v="12"/>
    </i>
    <i>
      <x v="13"/>
    </i>
    <i>
      <x v="6"/>
    </i>
    <i t="grand">
      <x/>
    </i>
  </rowItems>
  <colItems count="1">
    <i/>
  </colItems>
  <pageFields count="1">
    <pageField fld="9" item="5" hier="-1"/>
  </pageFields>
  <dataFields count="1">
    <dataField name="Sum of Товарооборот, руб" fld="3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68744-C8AA-4448-BB34-85228B777051}" name="PivotTable4" cacheId="5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2" firstHeaderRow="0" firstDataRow="1" firstDataCol="1"/>
  <pivotFields count="12">
    <pivotField compact="0" numFmtId="164" outline="0" showAll="0"/>
    <pivotField axis="axisRow" compact="0" outline="0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rgin" fld="11" showDataAs="percentOfTotal" baseField="0" baseItem="0" numFmtId="10"/>
    <dataField name="Sum of Profit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4913B-B5D8-4EB2-8B7E-EBC28EB2EC68}" name="PivotTable5" cacheId="52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D37" firstHeaderRow="0" firstDataRow="1" firstDataCol="1"/>
  <pivotFields count="12">
    <pivotField axis="axisRow" compact="0" numFmtId="164" outline="0" showAll="0">
      <items count="36">
        <item x="16"/>
        <item x="8"/>
        <item x="22"/>
        <item x="11"/>
        <item x="9"/>
        <item x="18"/>
        <item x="7"/>
        <item x="15"/>
        <item x="19"/>
        <item x="25"/>
        <item x="24"/>
        <item x="6"/>
        <item x="23"/>
        <item x="31"/>
        <item x="12"/>
        <item x="17"/>
        <item x="33"/>
        <item x="34"/>
        <item x="3"/>
        <item x="5"/>
        <item x="32"/>
        <item x="4"/>
        <item x="14"/>
        <item x="13"/>
        <item x="30"/>
        <item x="20"/>
        <item x="26"/>
        <item x="21"/>
        <item x="10"/>
        <item x="29"/>
        <item x="2"/>
        <item x="28"/>
        <item x="1"/>
        <item x="0"/>
        <item x="27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Товарооборот, шт" fld="2" baseField="0" baseItem="0"/>
    <dataField name="Sum of Товарооборот, руб" fld="3" baseField="0" baseItem="0"/>
    <dataField name="Sum of Profit" fld="10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B31177-1658-4243-B69F-D4C755FDD2A8}" name="master" displayName="master" ref="A1:L505" totalsRowShown="0" headerRowDxfId="32" tableBorderDxfId="31">
  <autoFilter ref="A1:L505" xr:uid="{0EB31177-1658-4243-B69F-D4C755FDD2A8}"/>
  <tableColumns count="12">
    <tableColumn id="1" xr3:uid="{B0A3AB67-F222-4545-8FC9-F98B2445CF00}" name="Дата" dataDxfId="30"/>
    <tableColumn id="2" xr3:uid="{D1770AF8-87F3-4364-BAA6-CFB8514E908D}" name="Территория" dataDxfId="29"/>
    <tableColumn id="3" xr3:uid="{2C269372-1C97-4E8F-A862-A35B8A3558D9}" name="Товарооборот, шт" dataDxfId="28"/>
    <tableColumn id="4" xr3:uid="{9C5DF55E-5214-4C65-B1E8-E086B0D0E5D4}" name="Товарооборот, руб" dataDxfId="27"/>
    <tableColumn id="5" xr3:uid="{D50AC825-9A62-439A-817F-EA701E108E8F}" name="Товарооборот в себестоимости" dataDxfId="26"/>
    <tableColumn id="6" xr3:uid="{BDEA255C-768E-41AF-BFE1-60DFF28EFD20}" name="Потери, руб" dataDxfId="25"/>
    <tableColumn id="7" xr3:uid="{53D6AABB-8A75-4F8F-97F0-B890D0829AE6}" name="Количество складов" dataDxfId="24">
      <calculatedColumnFormula>_xlfn.XLOOKUP(Table1[[#This Row],[index]], Table2[index], Table2[Количество складов], 0)</calculatedColumnFormula>
    </tableColumn>
    <tableColumn id="8" xr3:uid="{1CB7784A-5E11-495B-B667-258AF4CA0FC2}" name="Количество заказов" dataDxfId="23">
      <calculatedColumnFormula>_xlfn.XLOOKUP(Table1[[#This Row],[index]], Table2[index], Table2[Количество заказов], 0)</calculatedColumnFormula>
    </tableColumn>
    <tableColumn id="9" xr3:uid="{47CC2905-F0E1-4A77-94F9-D95BB8D9B272}" name="Количество клиентов" dataDxfId="22">
      <calculatedColumnFormula>_xlfn.XLOOKUP(Table1[[#This Row],[index]], Table2[index], Table2[Количество клиентов], 0)</calculatedColumnFormula>
    </tableColumn>
    <tableColumn id="10" xr3:uid="{A905533D-76B6-47BE-BFF9-0F2B2A1438DC}" name="Week" dataDxfId="21">
      <calculatedColumnFormula>WEEKNUM(_xlfn.SINGLE(master[Дата]))</calculatedColumnFormula>
    </tableColumn>
    <tableColumn id="11" xr3:uid="{E55B985E-CAD9-4B71-86EB-958CE7AB712E}" name="Profit" dataDxfId="20">
      <calculatedColumnFormula>master[[#This Row],[Товарооборот, руб]]-master[[#This Row],[Товарооборот в себестоимости]]-master[[#This Row],[Потери, руб]]</calculatedColumnFormula>
    </tableColumn>
    <tableColumn id="12" xr3:uid="{8FD214AE-C2B2-4728-8C9B-C47EAA3A92D7}" name="Margin" dataDxfId="19">
      <calculatedColumnFormula>master[[#This Row],[Товарооборот, руб]]-master[[#This Row],[Товарооборот в себестоимости]]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27224-5481-4C05-A4FE-8005B4B26CC5}" name="Table1" displayName="Table1" ref="A1:J505" totalsRowShown="0" headerRowDxfId="18" tableBorderDxfId="17">
  <autoFilter ref="A1:J505" xr:uid="{AF427224-5481-4C05-A4FE-8005B4B26CC5}"/>
  <tableColumns count="10">
    <tableColumn id="1" xr3:uid="{FC52F2DB-4ED4-477A-942A-86E9DB804622}" name="Дата" dataDxfId="16"/>
    <tableColumn id="2" xr3:uid="{955869BD-01E1-433E-A541-7DD34A3EED4F}" name="Территория" dataDxfId="15"/>
    <tableColumn id="3" xr3:uid="{9F3D9B91-2A69-4D28-8BFF-DC61FA6E01B3}" name="Товарооборот, шт" dataDxfId="14"/>
    <tableColumn id="4" xr3:uid="{27214D5D-90E6-4309-ADCB-F1CE66CAA6FA}" name="Товарооборот, руб" dataDxfId="13"/>
    <tableColumn id="5" xr3:uid="{18660D67-7B90-43F6-8196-6CC596019346}" name="Товарооборот в себестоимости" dataDxfId="12"/>
    <tableColumn id="6" xr3:uid="{773A1BB2-2B44-483E-AD17-57D9C2703070}" name="Потери, руб" dataDxfId="11"/>
    <tableColumn id="7" xr3:uid="{C1A2EE19-A528-493D-B1E7-72D01756E933}" name="Количество складов"/>
    <tableColumn id="8" xr3:uid="{24983284-934C-4D54-A723-63DDA232E6D9}" name="Количество заказов"/>
    <tableColumn id="9" xr3:uid="{F50C5388-01C7-435D-A6C9-B640DE1A4985}" name="Количество клиентов"/>
    <tableColumn id="10" xr3:uid="{19522206-BDE8-4B95-AEA1-14CDCFCB745C}" name="index" dataDxfId="10">
      <calculatedColumnFormula>_xlfn.SINGLE(Table1[Дата]) &amp; _xlfn.SINGLE(Table1[Территория])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B5257-36BA-4457-B9E2-29151EC0E579}" name="Table2" displayName="Table2" ref="A1:F505" totalsRowShown="0" headerRowDxfId="9" dataDxfId="8" headerRowBorderDxfId="6" tableBorderDxfId="7">
  <autoFilter ref="A1:F505" xr:uid="{C86B5257-36BA-4457-B9E2-29151EC0E579}"/>
  <tableColumns count="6">
    <tableColumn id="1" xr3:uid="{174F8BF0-DCF6-4E5C-8E51-D00DAC88E3B7}" name="Дата" dataDxfId="5"/>
    <tableColumn id="2" xr3:uid="{75769776-1BEF-41B6-A98D-BF26762D338F}" name="Территория" dataDxfId="4"/>
    <tableColumn id="3" xr3:uid="{AFDFA2A0-8C9F-4100-8247-C335A7F0F275}" name="Количество складов" dataDxfId="3"/>
    <tableColumn id="4" xr3:uid="{A410AF5E-E67E-4E7F-AA48-1146462D97A7}" name="Количество заказов" dataDxfId="2"/>
    <tableColumn id="5" xr3:uid="{36307C50-605D-42A0-9922-4C8EBC1F1363}" name="Количество клиентов" dataDxfId="1"/>
    <tableColumn id="6" xr3:uid="{6B38CDD1-226B-4C83-871C-CB6EDA65C3C5}" name="index" dataDxfId="0">
      <calculatedColumnFormula>_xlfn.SINGLE(Table2[Дата]) &amp; _xlfn.SINGLE(Table2[Территория])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C816-5375-4810-AAA4-BC1ED020EE01}">
  <dimension ref="A1:Z1000"/>
  <sheetViews>
    <sheetView topLeftCell="G1" workbookViewId="0">
      <selection activeCell="L2" sqref="L2"/>
    </sheetView>
  </sheetViews>
  <sheetFormatPr defaultColWidth="14.42578125" defaultRowHeight="15" customHeight="1"/>
  <cols>
    <col min="1" max="1" width="11.140625" bestFit="1" customWidth="1"/>
    <col min="2" max="2" width="22.5703125" customWidth="1"/>
    <col min="3" max="4" width="22" customWidth="1"/>
    <col min="5" max="5" width="24.28515625" customWidth="1"/>
    <col min="6" max="6" width="22" customWidth="1"/>
    <col min="7" max="7" width="22.42578125" customWidth="1"/>
    <col min="8" max="8" width="22" customWidth="1"/>
    <col min="9" max="9" width="23.5703125" customWidth="1"/>
    <col min="10" max="10" width="8.7109375" customWidth="1"/>
    <col min="11" max="11" width="12.85546875" bestFit="1" customWidth="1"/>
    <col min="12" max="12" width="12.5703125" bestFit="1" customWidth="1"/>
    <col min="13" max="26" width="8.7109375" customWidth="1"/>
  </cols>
  <sheetData>
    <row r="1" spans="1:26" ht="30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14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8">
        <v>43982</v>
      </c>
      <c r="B2" s="21" t="s">
        <v>12</v>
      </c>
      <c r="C2" s="21">
        <v>7944</v>
      </c>
      <c r="D2" s="21">
        <v>623971.5</v>
      </c>
      <c r="E2" s="21">
        <v>565363.01599999995</v>
      </c>
      <c r="F2" s="22">
        <v>64235.456923076919</v>
      </c>
      <c r="G2">
        <f>_xlfn.XLOOKUP(Table1[[#This Row],[index]], Table2[index], Table2[Количество складов], 0)</f>
        <v>15</v>
      </c>
      <c r="H2">
        <f>_xlfn.XLOOKUP(Table1[[#This Row],[index]], Table2[index], Table2[Количество заказов], 0)</f>
        <v>441</v>
      </c>
      <c r="I2">
        <f>_xlfn.XLOOKUP(Table1[[#This Row],[index]], Table2[index], Table2[Количество клиентов], 0)</f>
        <v>368</v>
      </c>
      <c r="J2" s="18">
        <f>WEEKNUM(_xlfn.SINGLE(master[Дата]))</f>
        <v>23</v>
      </c>
      <c r="K2" s="18">
        <f>master[[#This Row],[Товарооборот, руб]]-master[[#This Row],[Товарооборот в себестоимости]]-master[[#This Row],[Потери, руб]]</f>
        <v>-5626.9729230768644</v>
      </c>
      <c r="L2" s="18">
        <f>master[[#This Row],[Товарооборот, руб]]-master[[#This Row],[Товарооборот в себестоимости]]</f>
        <v>58608.484000000055</v>
      </c>
    </row>
    <row r="3" spans="1:26" ht="14.25" customHeight="1">
      <c r="A3" s="9">
        <v>43981</v>
      </c>
      <c r="B3" s="2" t="s">
        <v>12</v>
      </c>
      <c r="C3" s="2">
        <v>10029</v>
      </c>
      <c r="D3" s="2">
        <v>787101</v>
      </c>
      <c r="E3" s="2">
        <v>707654.63099999994</v>
      </c>
      <c r="F3" s="3">
        <v>112379.26539999999</v>
      </c>
      <c r="G3">
        <f>_xlfn.XLOOKUP(Table1[[#This Row],[index]], Table2[index], Table2[Количество складов], 0)</f>
        <v>15</v>
      </c>
      <c r="H3">
        <f>_xlfn.XLOOKUP(Table1[[#This Row],[index]], Table2[index], Table2[Количество заказов], 0)</f>
        <v>490</v>
      </c>
      <c r="I3">
        <f>_xlfn.XLOOKUP(Table1[[#This Row],[index]], Table2[index], Table2[Количество клиентов], 0)</f>
        <v>409</v>
      </c>
      <c r="J3" s="18">
        <f>WEEKNUM(_xlfn.SINGLE(master[Дата]))</f>
        <v>22</v>
      </c>
      <c r="K3" s="18">
        <f>master[[#This Row],[Товарооборот, руб]]-master[[#This Row],[Товарооборот в себестоимости]]-master[[#This Row],[Потери, руб]]</f>
        <v>-32932.896399999925</v>
      </c>
      <c r="L3" s="18">
        <f>master[[#This Row],[Товарооборот, руб]]-master[[#This Row],[Товарооборот в себестоимости]]</f>
        <v>79446.369000000064</v>
      </c>
    </row>
    <row r="4" spans="1:26" ht="14.25" customHeight="1">
      <c r="A4" s="8">
        <v>43979</v>
      </c>
      <c r="B4" s="21" t="s">
        <v>12</v>
      </c>
      <c r="C4" s="21">
        <v>8536.5</v>
      </c>
      <c r="D4" s="21">
        <v>643944</v>
      </c>
      <c r="E4" s="21">
        <v>640961.69299999997</v>
      </c>
      <c r="F4" s="22">
        <v>61475.592307692306</v>
      </c>
      <c r="G4">
        <f>_xlfn.XLOOKUP(Table1[[#This Row],[index]], Table2[index], Table2[Количество складов], 0)</f>
        <v>15</v>
      </c>
      <c r="H4">
        <f>_xlfn.XLOOKUP(Table1[[#This Row],[index]], Table2[index], Table2[Количество заказов], 0)</f>
        <v>464</v>
      </c>
      <c r="I4">
        <f>_xlfn.XLOOKUP(Table1[[#This Row],[index]], Table2[index], Table2[Количество клиентов], 0)</f>
        <v>390</v>
      </c>
      <c r="J4" s="18">
        <f>WEEKNUM(_xlfn.SINGLE(master[Дата]))</f>
        <v>22</v>
      </c>
      <c r="K4" s="18">
        <f>master[[#This Row],[Товарооборот, руб]]-master[[#This Row],[Товарооборот в себестоимости]]-master[[#This Row],[Потери, руб]]</f>
        <v>-58493.285307692277</v>
      </c>
      <c r="L4" s="18">
        <f>master[[#This Row],[Товарооборот, руб]]-master[[#This Row],[Товарооборот в себестоимости]]</f>
        <v>2982.3070000000298</v>
      </c>
    </row>
    <row r="5" spans="1:26" ht="14.25" customHeight="1">
      <c r="A5" s="9">
        <v>43967</v>
      </c>
      <c r="B5" s="2" t="s">
        <v>13</v>
      </c>
      <c r="C5" s="2">
        <v>38947.5</v>
      </c>
      <c r="D5" s="2">
        <v>3395892</v>
      </c>
      <c r="E5" s="2">
        <v>2740255.2110000001</v>
      </c>
      <c r="F5" s="3">
        <v>294361.0811230769</v>
      </c>
      <c r="G5">
        <f>_xlfn.XLOOKUP(Table1[[#This Row],[index]], Table2[index], Table2[Количество складов], 0)</f>
        <v>21</v>
      </c>
      <c r="H5">
        <f>_xlfn.XLOOKUP(Table1[[#This Row],[index]], Table2[index], Table2[Количество заказов], 0)</f>
        <v>2145</v>
      </c>
      <c r="I5">
        <f>_xlfn.XLOOKUP(Table1[[#This Row],[index]], Table2[index], Table2[Количество клиентов], 0)</f>
        <v>1947</v>
      </c>
      <c r="J5" s="18">
        <f>WEEKNUM(_xlfn.SINGLE(master[Дата]))</f>
        <v>20</v>
      </c>
      <c r="K5" s="18">
        <f>master[[#This Row],[Товарооборот, руб]]-master[[#This Row],[Товарооборот в себестоимости]]-master[[#This Row],[Потери, руб]]</f>
        <v>361275.70787692297</v>
      </c>
      <c r="L5" s="18">
        <f>master[[#This Row],[Товарооборот, руб]]-master[[#This Row],[Товарооборот в себестоимости]]</f>
        <v>655636.78899999987</v>
      </c>
    </row>
    <row r="6" spans="1:26" ht="14.25" customHeight="1">
      <c r="A6" s="8">
        <v>43970</v>
      </c>
      <c r="B6" s="21" t="s">
        <v>13</v>
      </c>
      <c r="C6" s="21">
        <v>31842</v>
      </c>
      <c r="D6" s="21">
        <v>2771116.5</v>
      </c>
      <c r="E6" s="21">
        <v>2269371.4459999995</v>
      </c>
      <c r="F6" s="22">
        <v>328803.84615384613</v>
      </c>
      <c r="G6">
        <f>_xlfn.XLOOKUP(Table1[[#This Row],[index]], Table2[index], Table2[Количество складов], 0)</f>
        <v>21</v>
      </c>
      <c r="H6">
        <f>_xlfn.XLOOKUP(Table1[[#This Row],[index]], Table2[index], Table2[Количество заказов], 0)</f>
        <v>1860</v>
      </c>
      <c r="I6">
        <f>_xlfn.XLOOKUP(Table1[[#This Row],[index]], Table2[index], Table2[Количество клиентов], 0)</f>
        <v>1704</v>
      </c>
      <c r="J6" s="18">
        <f>WEEKNUM(_xlfn.SINGLE(master[Дата]))</f>
        <v>21</v>
      </c>
      <c r="K6" s="18">
        <f>master[[#This Row],[Товарооборот, руб]]-master[[#This Row],[Товарооборот в себестоимости]]-master[[#This Row],[Потери, руб]]</f>
        <v>172941.20784615434</v>
      </c>
      <c r="L6" s="18">
        <f>master[[#This Row],[Товарооборот, руб]]-master[[#This Row],[Товарооборот в себестоимости]]</f>
        <v>501745.05400000047</v>
      </c>
    </row>
    <row r="7" spans="1:26" ht="14.25" customHeight="1">
      <c r="A7" s="9">
        <v>43968</v>
      </c>
      <c r="B7" s="2" t="s">
        <v>13</v>
      </c>
      <c r="C7" s="2">
        <v>32023.5</v>
      </c>
      <c r="D7" s="2">
        <v>2882458.5</v>
      </c>
      <c r="E7" s="2">
        <v>2290967.0389999999</v>
      </c>
      <c r="F7" s="3">
        <v>246817.75113846152</v>
      </c>
      <c r="G7">
        <f>_xlfn.XLOOKUP(Table1[[#This Row],[index]], Table2[index], Table2[Количество складов], 0)</f>
        <v>21</v>
      </c>
      <c r="H7">
        <f>_xlfn.XLOOKUP(Table1[[#This Row],[index]], Table2[index], Table2[Количество заказов], 0)</f>
        <v>1874</v>
      </c>
      <c r="I7">
        <f>_xlfn.XLOOKUP(Table1[[#This Row],[index]], Table2[index], Table2[Количество клиентов], 0)</f>
        <v>1705</v>
      </c>
      <c r="J7" s="18">
        <f>WEEKNUM(_xlfn.SINGLE(master[Дата]))</f>
        <v>21</v>
      </c>
      <c r="K7" s="18">
        <f>master[[#This Row],[Товарооборот, руб]]-master[[#This Row],[Товарооборот в себестоимости]]-master[[#This Row],[Потери, руб]]</f>
        <v>344673.70986153861</v>
      </c>
      <c r="L7" s="18">
        <f>master[[#This Row],[Товарооборот, руб]]-master[[#This Row],[Товарооборот в себестоимости]]</f>
        <v>591491.46100000013</v>
      </c>
    </row>
    <row r="8" spans="1:26" ht="14.25" customHeight="1">
      <c r="A8" s="8">
        <v>43960</v>
      </c>
      <c r="B8" s="21" t="s">
        <v>13</v>
      </c>
      <c r="C8" s="21">
        <v>31147.5</v>
      </c>
      <c r="D8" s="21">
        <v>2831019</v>
      </c>
      <c r="E8" s="21">
        <v>2261296.2760000001</v>
      </c>
      <c r="F8" s="22">
        <v>225845</v>
      </c>
      <c r="G8">
        <f>_xlfn.XLOOKUP(Table1[[#This Row],[index]], Table2[index], Table2[Количество складов], 0)</f>
        <v>21</v>
      </c>
      <c r="H8">
        <f>_xlfn.XLOOKUP(Table1[[#This Row],[index]], Table2[index], Table2[Количество заказов], 0)</f>
        <v>1735</v>
      </c>
      <c r="I8">
        <f>_xlfn.XLOOKUP(Table1[[#This Row],[index]], Table2[index], Table2[Количество клиентов], 0)</f>
        <v>1568</v>
      </c>
      <c r="J8" s="18">
        <f>WEEKNUM(_xlfn.SINGLE(master[Дата]))</f>
        <v>19</v>
      </c>
      <c r="K8" s="18">
        <f>master[[#This Row],[Товарооборот, руб]]-master[[#This Row],[Товарооборот в себестоимости]]-master[[#This Row],[Потери, руб]]</f>
        <v>343877.72399999993</v>
      </c>
      <c r="L8" s="18">
        <f>master[[#This Row],[Товарооборот, руб]]-master[[#This Row],[Товарооборот в себестоимости]]</f>
        <v>569722.72399999993</v>
      </c>
    </row>
    <row r="9" spans="1:26" ht="14.25" customHeight="1">
      <c r="A9" s="9">
        <v>43955</v>
      </c>
      <c r="B9" s="2" t="s">
        <v>13</v>
      </c>
      <c r="C9" s="2">
        <v>25566</v>
      </c>
      <c r="D9" s="2">
        <v>2372310</v>
      </c>
      <c r="E9" s="2">
        <v>1875929.923</v>
      </c>
      <c r="F9" s="3">
        <v>280340.16570000001</v>
      </c>
      <c r="G9">
        <f>_xlfn.XLOOKUP(Table1[[#This Row],[index]], Table2[index], Table2[Количество складов], 0)</f>
        <v>20</v>
      </c>
      <c r="H9">
        <f>_xlfn.XLOOKUP(Table1[[#This Row],[index]], Table2[index], Table2[Количество заказов], 0)</f>
        <v>1519</v>
      </c>
      <c r="I9">
        <f>_xlfn.XLOOKUP(Table1[[#This Row],[index]], Table2[index], Table2[Количество клиентов], 0)</f>
        <v>1372</v>
      </c>
      <c r="J9" s="18">
        <f>WEEKNUM(_xlfn.SINGLE(master[Дата]))</f>
        <v>19</v>
      </c>
      <c r="K9" s="18">
        <f>master[[#This Row],[Товарооборот, руб]]-master[[#This Row],[Товарооборот в себестоимости]]-master[[#This Row],[Потери, руб]]</f>
        <v>216039.91130000004</v>
      </c>
      <c r="L9" s="18">
        <f>master[[#This Row],[Товарооборот, руб]]-master[[#This Row],[Товарооборот в себестоимости]]</f>
        <v>496380.07700000005</v>
      </c>
    </row>
    <row r="10" spans="1:26" ht="14.25" customHeight="1">
      <c r="A10" s="8">
        <v>43950</v>
      </c>
      <c r="B10" s="21" t="s">
        <v>13</v>
      </c>
      <c r="C10" s="21">
        <v>29319</v>
      </c>
      <c r="D10" s="21">
        <v>2623480.5</v>
      </c>
      <c r="E10" s="21">
        <v>2115481.9889999996</v>
      </c>
      <c r="F10" s="22">
        <v>139204.6</v>
      </c>
      <c r="G10">
        <f>_xlfn.XLOOKUP(Table1[[#This Row],[index]], Table2[index], Table2[Количество складов], 0)</f>
        <v>18</v>
      </c>
      <c r="H10">
        <f>_xlfn.XLOOKUP(Table1[[#This Row],[index]], Table2[index], Table2[Количество заказов], 0)</f>
        <v>1684</v>
      </c>
      <c r="I10">
        <f>_xlfn.XLOOKUP(Table1[[#This Row],[index]], Table2[index], Table2[Количество клиентов], 0)</f>
        <v>1528</v>
      </c>
      <c r="J10" s="18">
        <f>WEEKNUM(_xlfn.SINGLE(master[Дата]))</f>
        <v>18</v>
      </c>
      <c r="K10" s="18">
        <f>master[[#This Row],[Товарооборот, руб]]-master[[#This Row],[Товарооборот в себестоимости]]-master[[#This Row],[Потери, руб]]</f>
        <v>368793.91100000043</v>
      </c>
      <c r="L10" s="18">
        <f>master[[#This Row],[Товарооборот, руб]]-master[[#This Row],[Товарооборот в себестоимости]]</f>
        <v>507998.51100000041</v>
      </c>
    </row>
    <row r="11" spans="1:26" ht="14.25" customHeight="1">
      <c r="A11" s="9">
        <v>43953</v>
      </c>
      <c r="B11" s="2" t="s">
        <v>13</v>
      </c>
      <c r="C11" s="2">
        <v>29031</v>
      </c>
      <c r="D11" s="2">
        <v>2711247</v>
      </c>
      <c r="E11" s="2">
        <v>2165434.9249999998</v>
      </c>
      <c r="F11" s="3">
        <v>185484.16923076924</v>
      </c>
      <c r="G11">
        <f>_xlfn.XLOOKUP(Table1[[#This Row],[index]], Table2[index], Table2[Количество складов], 0)</f>
        <v>18</v>
      </c>
      <c r="H11">
        <f>_xlfn.XLOOKUP(Table1[[#This Row],[index]], Table2[index], Table2[Количество заказов], 0)</f>
        <v>1708</v>
      </c>
      <c r="I11">
        <f>_xlfn.XLOOKUP(Table1[[#This Row],[index]], Table2[index], Table2[Количество клиентов], 0)</f>
        <v>1534</v>
      </c>
      <c r="J11" s="18">
        <f>WEEKNUM(_xlfn.SINGLE(master[Дата]))</f>
        <v>18</v>
      </c>
      <c r="K11" s="18">
        <f>master[[#This Row],[Товарооборот, руб]]-master[[#This Row],[Товарооборот в себестоимости]]-master[[#This Row],[Потери, руб]]</f>
        <v>360327.90576923091</v>
      </c>
      <c r="L11" s="18">
        <f>master[[#This Row],[Товарооборот, руб]]-master[[#This Row],[Товарооборот в себестоимости]]</f>
        <v>545812.07500000019</v>
      </c>
    </row>
    <row r="12" spans="1:26" ht="14.25" customHeight="1">
      <c r="A12" s="8">
        <v>43977</v>
      </c>
      <c r="B12" s="21" t="s">
        <v>13</v>
      </c>
      <c r="C12" s="21">
        <v>33423</v>
      </c>
      <c r="D12" s="21">
        <v>2970330</v>
      </c>
      <c r="E12" s="21">
        <v>2395998.3769999999</v>
      </c>
      <c r="F12" s="22">
        <v>259067.63954615386</v>
      </c>
      <c r="G12">
        <f>_xlfn.XLOOKUP(Table1[[#This Row],[index]], Table2[index], Table2[Количество складов], 0)</f>
        <v>20</v>
      </c>
      <c r="H12">
        <f>_xlfn.XLOOKUP(Table1[[#This Row],[index]], Table2[index], Table2[Количество заказов], 0)</f>
        <v>2044</v>
      </c>
      <c r="I12">
        <f>_xlfn.XLOOKUP(Table1[[#This Row],[index]], Table2[index], Table2[Количество клиентов], 0)</f>
        <v>1863</v>
      </c>
      <c r="J12" s="18">
        <f>WEEKNUM(_xlfn.SINGLE(master[Дата]))</f>
        <v>22</v>
      </c>
      <c r="K12" s="18">
        <f>master[[#This Row],[Товарооборот, руб]]-master[[#This Row],[Товарооборот в себестоимости]]-master[[#This Row],[Потери, руб]]</f>
        <v>315263.9834538463</v>
      </c>
      <c r="L12" s="18">
        <f>master[[#This Row],[Товарооборот, руб]]-master[[#This Row],[Товарооборот в себестоимости]]</f>
        <v>574331.62300000014</v>
      </c>
    </row>
    <row r="13" spans="1:26" ht="14.25" customHeight="1">
      <c r="A13" s="9">
        <v>43952</v>
      </c>
      <c r="B13" s="2" t="s">
        <v>13</v>
      </c>
      <c r="C13" s="2">
        <v>32487</v>
      </c>
      <c r="D13" s="2">
        <v>3031254</v>
      </c>
      <c r="E13" s="2">
        <v>2397503.37</v>
      </c>
      <c r="F13" s="3">
        <v>232079.84750769229</v>
      </c>
      <c r="G13">
        <f>_xlfn.XLOOKUP(Table1[[#This Row],[index]], Table2[index], Table2[Количество складов], 0)</f>
        <v>18</v>
      </c>
      <c r="H13">
        <f>_xlfn.XLOOKUP(Table1[[#This Row],[index]], Table2[index], Table2[Количество заказов], 0)</f>
        <v>1826</v>
      </c>
      <c r="I13">
        <f>_xlfn.XLOOKUP(Table1[[#This Row],[index]], Table2[index], Table2[Количество клиентов], 0)</f>
        <v>1633</v>
      </c>
      <c r="J13" s="18">
        <f>WEEKNUM(_xlfn.SINGLE(master[Дата]))</f>
        <v>18</v>
      </c>
      <c r="K13" s="18">
        <f>master[[#This Row],[Товарооборот, руб]]-master[[#This Row],[Товарооборот в себестоимости]]-master[[#This Row],[Потери, руб]]</f>
        <v>401670.7824923076</v>
      </c>
      <c r="L13" s="18">
        <f>master[[#This Row],[Товарооборот, руб]]-master[[#This Row],[Товарооборот в себестоимости]]</f>
        <v>633750.62999999989</v>
      </c>
    </row>
    <row r="14" spans="1:26" ht="14.25" customHeight="1">
      <c r="A14" s="8">
        <v>43963</v>
      </c>
      <c r="B14" s="21" t="s">
        <v>13</v>
      </c>
      <c r="C14" s="21">
        <v>28219.5</v>
      </c>
      <c r="D14" s="21">
        <v>2595778.5</v>
      </c>
      <c r="E14" s="21">
        <v>2050101.9780000001</v>
      </c>
      <c r="F14" s="22">
        <v>309760.33573076921</v>
      </c>
      <c r="G14">
        <f>_xlfn.XLOOKUP(Table1[[#This Row],[index]], Table2[index], Table2[Количество складов], 0)</f>
        <v>21</v>
      </c>
      <c r="H14">
        <f>_xlfn.XLOOKUP(Table1[[#This Row],[index]], Table2[index], Table2[Количество заказов], 0)</f>
        <v>1656</v>
      </c>
      <c r="I14">
        <f>_xlfn.XLOOKUP(Table1[[#This Row],[index]], Table2[index], Table2[Количество клиентов], 0)</f>
        <v>1516</v>
      </c>
      <c r="J14" s="18">
        <f>WEEKNUM(_xlfn.SINGLE(master[Дата]))</f>
        <v>20</v>
      </c>
      <c r="K14" s="18">
        <f>master[[#This Row],[Товарооборот, руб]]-master[[#This Row],[Товарооборот в себестоимости]]-master[[#This Row],[Потери, руб]]</f>
        <v>235916.18626923067</v>
      </c>
      <c r="L14" s="18">
        <f>master[[#This Row],[Товарооборот, руб]]-master[[#This Row],[Товарооборот в себестоимости]]</f>
        <v>545676.52199999988</v>
      </c>
    </row>
    <row r="15" spans="1:26" ht="14.25" customHeight="1">
      <c r="A15" s="9">
        <v>43972</v>
      </c>
      <c r="B15" s="2" t="s">
        <v>13</v>
      </c>
      <c r="C15" s="2">
        <v>31272</v>
      </c>
      <c r="D15" s="2">
        <v>2744382</v>
      </c>
      <c r="E15" s="2">
        <v>2257728.2139999997</v>
      </c>
      <c r="F15" s="3">
        <v>301623.79230769229</v>
      </c>
      <c r="G15">
        <f>_xlfn.XLOOKUP(Table1[[#This Row],[index]], Table2[index], Table2[Количество складов], 0)</f>
        <v>21</v>
      </c>
      <c r="H15">
        <f>_xlfn.XLOOKUP(Table1[[#This Row],[index]], Table2[index], Table2[Количество заказов], 0)</f>
        <v>1787</v>
      </c>
      <c r="I15">
        <f>_xlfn.XLOOKUP(Table1[[#This Row],[index]], Table2[index], Table2[Количество клиентов], 0)</f>
        <v>1626</v>
      </c>
      <c r="J15" s="18">
        <f>WEEKNUM(_xlfn.SINGLE(master[Дата]))</f>
        <v>21</v>
      </c>
      <c r="K15" s="18">
        <f>master[[#This Row],[Товарооборот, руб]]-master[[#This Row],[Товарооборот в себестоимости]]-master[[#This Row],[Потери, руб]]</f>
        <v>185029.99369230802</v>
      </c>
      <c r="L15" s="18">
        <f>master[[#This Row],[Товарооборот, руб]]-master[[#This Row],[Товарооборот в себестоимости]]</f>
        <v>486653.78600000031</v>
      </c>
    </row>
    <row r="16" spans="1:26" ht="14.25" customHeight="1">
      <c r="A16" s="8">
        <v>43971</v>
      </c>
      <c r="B16" s="21" t="s">
        <v>13</v>
      </c>
      <c r="C16" s="21">
        <v>34077</v>
      </c>
      <c r="D16" s="21">
        <v>2929330.5</v>
      </c>
      <c r="E16" s="21">
        <v>2389543.5279999999</v>
      </c>
      <c r="F16" s="22">
        <v>459604.90796153841</v>
      </c>
      <c r="G16">
        <f>_xlfn.XLOOKUP(Table1[[#This Row],[index]], Table2[index], Table2[Количество складов], 0)</f>
        <v>21</v>
      </c>
      <c r="H16">
        <f>_xlfn.XLOOKUP(Table1[[#This Row],[index]], Table2[index], Table2[Количество заказов], 0)</f>
        <v>1921</v>
      </c>
      <c r="I16">
        <f>_xlfn.XLOOKUP(Table1[[#This Row],[index]], Table2[index], Table2[Количество клиентов], 0)</f>
        <v>1767</v>
      </c>
      <c r="J16" s="18">
        <f>WEEKNUM(_xlfn.SINGLE(master[Дата]))</f>
        <v>21</v>
      </c>
      <c r="K16" s="18">
        <f>master[[#This Row],[Товарооборот, руб]]-master[[#This Row],[Товарооборот в себестоимости]]-master[[#This Row],[Потери, руб]]</f>
        <v>80182.064038461656</v>
      </c>
      <c r="L16" s="18">
        <f>master[[#This Row],[Товарооборот, руб]]-master[[#This Row],[Товарооборот в себестоимости]]</f>
        <v>539786.97200000007</v>
      </c>
    </row>
    <row r="17" spans="1:12" ht="14.25" customHeight="1">
      <c r="A17" s="9">
        <v>43956</v>
      </c>
      <c r="B17" s="2" t="s">
        <v>13</v>
      </c>
      <c r="C17" s="2">
        <v>31566</v>
      </c>
      <c r="D17" s="2">
        <v>2906763</v>
      </c>
      <c r="E17" s="2">
        <v>2323003.267</v>
      </c>
      <c r="F17" s="3">
        <v>287619.52953846153</v>
      </c>
      <c r="G17">
        <f>_xlfn.XLOOKUP(Table1[[#This Row],[index]], Table2[index], Table2[Количество складов], 0)</f>
        <v>20</v>
      </c>
      <c r="H17">
        <f>_xlfn.XLOOKUP(Table1[[#This Row],[index]], Table2[index], Table2[Количество заказов], 0)</f>
        <v>1773</v>
      </c>
      <c r="I17">
        <f>_xlfn.XLOOKUP(Table1[[#This Row],[index]], Table2[index], Table2[Количество клиентов], 0)</f>
        <v>1604</v>
      </c>
      <c r="J17" s="18">
        <f>WEEKNUM(_xlfn.SINGLE(master[Дата]))</f>
        <v>19</v>
      </c>
      <c r="K17" s="18">
        <f>master[[#This Row],[Товарооборот, руб]]-master[[#This Row],[Товарооборот в себестоимости]]-master[[#This Row],[Потери, руб]]</f>
        <v>296140.20346153848</v>
      </c>
      <c r="L17" s="18">
        <f>master[[#This Row],[Товарооборот, руб]]-master[[#This Row],[Товарооборот в себестоимости]]</f>
        <v>583759.73300000001</v>
      </c>
    </row>
    <row r="18" spans="1:12" ht="14.25" customHeight="1">
      <c r="A18" s="8">
        <v>43949</v>
      </c>
      <c r="B18" s="21" t="s">
        <v>13</v>
      </c>
      <c r="C18" s="21">
        <v>26940</v>
      </c>
      <c r="D18" s="21">
        <v>2411587.5</v>
      </c>
      <c r="E18" s="21">
        <v>1931011.4870000002</v>
      </c>
      <c r="F18" s="22">
        <v>149032.79178461537</v>
      </c>
      <c r="G18">
        <f>_xlfn.XLOOKUP(Table1[[#This Row],[index]], Table2[index], Table2[Количество складов], 0)</f>
        <v>18</v>
      </c>
      <c r="H18">
        <f>_xlfn.XLOOKUP(Table1[[#This Row],[index]], Table2[index], Table2[Количество заказов], 0)</f>
        <v>1539</v>
      </c>
      <c r="I18">
        <f>_xlfn.XLOOKUP(Table1[[#This Row],[index]], Table2[index], Table2[Количество клиентов], 0)</f>
        <v>1404</v>
      </c>
      <c r="J18" s="18">
        <f>WEEKNUM(_xlfn.SINGLE(master[Дата]))</f>
        <v>18</v>
      </c>
      <c r="K18" s="18">
        <f>master[[#This Row],[Товарооборот, руб]]-master[[#This Row],[Товарооборот в себестоимости]]-master[[#This Row],[Потери, руб]]</f>
        <v>331543.22121538443</v>
      </c>
      <c r="L18" s="18">
        <f>master[[#This Row],[Товарооборот, руб]]-master[[#This Row],[Товарооборот в себестоимости]]</f>
        <v>480576.0129999998</v>
      </c>
    </row>
    <row r="19" spans="1:12" ht="14.25" customHeight="1">
      <c r="A19" s="9">
        <v>43964</v>
      </c>
      <c r="B19" s="2" t="s">
        <v>13</v>
      </c>
      <c r="C19" s="2">
        <v>29241</v>
      </c>
      <c r="D19" s="2">
        <v>2629782</v>
      </c>
      <c r="E19" s="2">
        <v>2071714.7239999999</v>
      </c>
      <c r="F19" s="3">
        <v>361201.8010384615</v>
      </c>
      <c r="G19">
        <f>_xlfn.XLOOKUP(Table1[[#This Row],[index]], Table2[index], Table2[Количество складов], 0)</f>
        <v>21</v>
      </c>
      <c r="H19">
        <f>_xlfn.XLOOKUP(Table1[[#This Row],[index]], Table2[index], Table2[Количество заказов], 0)</f>
        <v>1698</v>
      </c>
      <c r="I19">
        <f>_xlfn.XLOOKUP(Table1[[#This Row],[index]], Table2[index], Table2[Количество клиентов], 0)</f>
        <v>1554</v>
      </c>
      <c r="J19" s="18">
        <f>WEEKNUM(_xlfn.SINGLE(master[Дата]))</f>
        <v>20</v>
      </c>
      <c r="K19" s="18">
        <f>master[[#This Row],[Товарооборот, руб]]-master[[#This Row],[Товарооборот в себестоимости]]-master[[#This Row],[Потери, руб]]</f>
        <v>196865.47496153857</v>
      </c>
      <c r="L19" s="18">
        <f>master[[#This Row],[Товарооборот, руб]]-master[[#This Row],[Товарооборот в себестоимости]]</f>
        <v>558067.27600000007</v>
      </c>
    </row>
    <row r="20" spans="1:12" ht="14.25" customHeight="1">
      <c r="A20" s="8">
        <v>43954</v>
      </c>
      <c r="B20" s="21" t="s">
        <v>13</v>
      </c>
      <c r="C20" s="21">
        <v>26082</v>
      </c>
      <c r="D20" s="21">
        <v>2434914</v>
      </c>
      <c r="E20" s="21">
        <v>1925475.1139999998</v>
      </c>
      <c r="F20" s="22">
        <v>247646.60936153846</v>
      </c>
      <c r="G20">
        <f>_xlfn.XLOOKUP(Table1[[#This Row],[index]], Table2[index], Table2[Количество складов], 0)</f>
        <v>20</v>
      </c>
      <c r="H20">
        <f>_xlfn.XLOOKUP(Table1[[#This Row],[index]], Table2[index], Table2[Количество заказов], 0)</f>
        <v>1520</v>
      </c>
      <c r="I20">
        <f>_xlfn.XLOOKUP(Table1[[#This Row],[index]], Table2[index], Table2[Количество клиентов], 0)</f>
        <v>1373</v>
      </c>
      <c r="J20" s="18">
        <f>WEEKNUM(_xlfn.SINGLE(master[Дата]))</f>
        <v>19</v>
      </c>
      <c r="K20" s="18">
        <f>master[[#This Row],[Товарооборот, руб]]-master[[#This Row],[Товарооборот в себестоимости]]-master[[#This Row],[Потери, руб]]</f>
        <v>261792.27663846171</v>
      </c>
      <c r="L20" s="18">
        <f>master[[#This Row],[Товарооборот, руб]]-master[[#This Row],[Товарооборот в себестоимости]]</f>
        <v>509438.88600000017</v>
      </c>
    </row>
    <row r="21" spans="1:12" ht="14.25" customHeight="1">
      <c r="A21" s="9">
        <v>43957</v>
      </c>
      <c r="B21" s="2" t="s">
        <v>13</v>
      </c>
      <c r="C21" s="2">
        <v>32511</v>
      </c>
      <c r="D21" s="2">
        <v>2938623</v>
      </c>
      <c r="E21" s="2">
        <v>2406562.0579999997</v>
      </c>
      <c r="F21" s="3">
        <v>306098.4769230769</v>
      </c>
      <c r="G21">
        <f>_xlfn.XLOOKUP(Table1[[#This Row],[index]], Table2[index], Table2[Количество складов], 0)</f>
        <v>20</v>
      </c>
      <c r="H21">
        <f>_xlfn.XLOOKUP(Table1[[#This Row],[index]], Table2[index], Table2[Количество заказов], 0)</f>
        <v>1784</v>
      </c>
      <c r="I21">
        <f>_xlfn.XLOOKUP(Table1[[#This Row],[index]], Table2[index], Table2[Количество клиентов], 0)</f>
        <v>1632</v>
      </c>
      <c r="J21" s="18">
        <f>WEEKNUM(_xlfn.SINGLE(master[Дата]))</f>
        <v>19</v>
      </c>
      <c r="K21" s="18">
        <f>master[[#This Row],[Товарооборот, руб]]-master[[#This Row],[Товарооборот в себестоимости]]-master[[#This Row],[Потери, руб]]</f>
        <v>225962.46507692337</v>
      </c>
      <c r="L21" s="18">
        <f>master[[#This Row],[Товарооборот, руб]]-master[[#This Row],[Товарооборот в себестоимости]]</f>
        <v>532060.94200000027</v>
      </c>
    </row>
    <row r="22" spans="1:12" ht="14.25" customHeight="1">
      <c r="A22" s="8">
        <v>43974</v>
      </c>
      <c r="B22" s="21" t="s">
        <v>13</v>
      </c>
      <c r="C22" s="21">
        <v>42703.5</v>
      </c>
      <c r="D22" s="21">
        <v>3628726.5</v>
      </c>
      <c r="E22" s="21">
        <v>3056063.7349999999</v>
      </c>
      <c r="F22" s="22">
        <v>223670.01693846151</v>
      </c>
      <c r="G22">
        <f>_xlfn.XLOOKUP(Table1[[#This Row],[index]], Table2[index], Table2[Количество складов], 0)</f>
        <v>21</v>
      </c>
      <c r="H22">
        <f>_xlfn.XLOOKUP(Table1[[#This Row],[index]], Table2[index], Table2[Количество заказов], 0)</f>
        <v>2340</v>
      </c>
      <c r="I22">
        <f>_xlfn.XLOOKUP(Table1[[#This Row],[index]], Table2[index], Table2[Количество клиентов], 0)</f>
        <v>2146</v>
      </c>
      <c r="J22" s="18">
        <f>WEEKNUM(_xlfn.SINGLE(master[Дата]))</f>
        <v>21</v>
      </c>
      <c r="K22" s="18">
        <f>master[[#This Row],[Товарооборот, руб]]-master[[#This Row],[Товарооборот в себестоимости]]-master[[#This Row],[Потери, руб]]</f>
        <v>348992.74806153862</v>
      </c>
      <c r="L22" s="18">
        <f>master[[#This Row],[Товарооборот, руб]]-master[[#This Row],[Товарооборот в себестоимости]]</f>
        <v>572662.76500000013</v>
      </c>
    </row>
    <row r="23" spans="1:12" ht="14.25" customHeight="1">
      <c r="A23" s="9">
        <v>43976</v>
      </c>
      <c r="B23" s="2" t="s">
        <v>13</v>
      </c>
      <c r="C23" s="2">
        <v>35592</v>
      </c>
      <c r="D23" s="2">
        <v>3176580</v>
      </c>
      <c r="E23" s="2">
        <v>2540760.0409999997</v>
      </c>
      <c r="F23" s="3">
        <v>351098.05384615384</v>
      </c>
      <c r="G23">
        <f>_xlfn.XLOOKUP(Table1[[#This Row],[index]], Table2[index], Table2[Количество складов], 0)</f>
        <v>20</v>
      </c>
      <c r="H23">
        <f>_xlfn.XLOOKUP(Table1[[#This Row],[index]], Table2[index], Table2[Количество заказов], 0)</f>
        <v>2087</v>
      </c>
      <c r="I23">
        <f>_xlfn.XLOOKUP(Table1[[#This Row],[index]], Table2[index], Table2[Количество клиентов], 0)</f>
        <v>1914</v>
      </c>
      <c r="J23" s="18">
        <f>WEEKNUM(_xlfn.SINGLE(master[Дата]))</f>
        <v>22</v>
      </c>
      <c r="K23" s="18">
        <f>master[[#This Row],[Товарооборот, руб]]-master[[#This Row],[Товарооборот в себестоимости]]-master[[#This Row],[Потери, руб]]</f>
        <v>284721.90515384643</v>
      </c>
      <c r="L23" s="18">
        <f>master[[#This Row],[Товарооборот, руб]]-master[[#This Row],[Товарооборот в себестоимости]]</f>
        <v>635819.95900000026</v>
      </c>
    </row>
    <row r="24" spans="1:12" ht="14.25" customHeight="1">
      <c r="A24" s="8">
        <v>43951</v>
      </c>
      <c r="B24" s="21" t="s">
        <v>13</v>
      </c>
      <c r="C24" s="21">
        <v>30445.5</v>
      </c>
      <c r="D24" s="21">
        <v>2817196.5</v>
      </c>
      <c r="E24" s="21">
        <v>2244503.1999999997</v>
      </c>
      <c r="F24" s="22">
        <v>203231.46096923074</v>
      </c>
      <c r="G24">
        <f>_xlfn.XLOOKUP(Table1[[#This Row],[index]], Table2[index], Table2[Количество складов], 0)</f>
        <v>19</v>
      </c>
      <c r="H24">
        <f>_xlfn.XLOOKUP(Table1[[#This Row],[index]], Table2[index], Table2[Количество заказов], 0)</f>
        <v>1712</v>
      </c>
      <c r="I24">
        <f>_xlfn.XLOOKUP(Table1[[#This Row],[index]], Table2[index], Table2[Количество клиентов], 0)</f>
        <v>1552</v>
      </c>
      <c r="J24" s="18">
        <f>WEEKNUM(_xlfn.SINGLE(master[Дата]))</f>
        <v>18</v>
      </c>
      <c r="K24" s="18">
        <f>master[[#This Row],[Товарооборот, руб]]-master[[#This Row],[Товарооборот в себестоимости]]-master[[#This Row],[Потери, руб]]</f>
        <v>369461.83903076954</v>
      </c>
      <c r="L24" s="18">
        <f>master[[#This Row],[Товарооборот, руб]]-master[[#This Row],[Товарооборот в себестоимости]]</f>
        <v>572693.30000000028</v>
      </c>
    </row>
    <row r="25" spans="1:12" ht="14.25" customHeight="1">
      <c r="A25" s="9">
        <v>43961</v>
      </c>
      <c r="B25" s="2" t="s">
        <v>13</v>
      </c>
      <c r="C25" s="2">
        <v>36619.5</v>
      </c>
      <c r="D25" s="2">
        <v>3312967.5</v>
      </c>
      <c r="E25" s="2">
        <v>2647972.3429999999</v>
      </c>
      <c r="F25" s="3">
        <v>371661.65384615387</v>
      </c>
      <c r="G25">
        <f>_xlfn.XLOOKUP(Table1[[#This Row],[index]], Table2[index], Table2[Количество складов], 0)</f>
        <v>21</v>
      </c>
      <c r="H25">
        <f>_xlfn.XLOOKUP(Table1[[#This Row],[index]], Table2[index], Table2[Количество заказов], 0)</f>
        <v>2016</v>
      </c>
      <c r="I25">
        <f>_xlfn.XLOOKUP(Table1[[#This Row],[index]], Table2[index], Table2[Количество клиентов], 0)</f>
        <v>1846</v>
      </c>
      <c r="J25" s="18">
        <f>WEEKNUM(_xlfn.SINGLE(master[Дата]))</f>
        <v>20</v>
      </c>
      <c r="K25" s="18">
        <f>master[[#This Row],[Товарооборот, руб]]-master[[#This Row],[Товарооборот в себестоимости]]-master[[#This Row],[Потери, руб]]</f>
        <v>293333.50315384625</v>
      </c>
      <c r="L25" s="18">
        <f>master[[#This Row],[Товарооборот, руб]]-master[[#This Row],[Товарооборот в себестоимости]]</f>
        <v>664995.15700000012</v>
      </c>
    </row>
    <row r="26" spans="1:12" ht="14.25" customHeight="1">
      <c r="A26" s="8">
        <v>43959</v>
      </c>
      <c r="B26" s="21" t="s">
        <v>13</v>
      </c>
      <c r="C26" s="21">
        <v>29409</v>
      </c>
      <c r="D26" s="21">
        <v>2645160</v>
      </c>
      <c r="E26" s="21">
        <v>2133443.3049999997</v>
      </c>
      <c r="F26" s="22">
        <v>355537.44449230767</v>
      </c>
      <c r="G26">
        <f>_xlfn.XLOOKUP(Table1[[#This Row],[index]], Table2[index], Table2[Количество складов], 0)</f>
        <v>21</v>
      </c>
      <c r="H26">
        <f>_xlfn.XLOOKUP(Table1[[#This Row],[index]], Table2[index], Table2[Количество заказов], 0)</f>
        <v>1646</v>
      </c>
      <c r="I26">
        <f>_xlfn.XLOOKUP(Table1[[#This Row],[index]], Table2[index], Table2[Количество клиентов], 0)</f>
        <v>1492</v>
      </c>
      <c r="J26" s="18">
        <f>WEEKNUM(_xlfn.SINGLE(master[Дата]))</f>
        <v>19</v>
      </c>
      <c r="K26" s="18">
        <f>master[[#This Row],[Товарооборот, руб]]-master[[#This Row],[Товарооборот в себестоимости]]-master[[#This Row],[Потери, руб]]</f>
        <v>156179.25050769263</v>
      </c>
      <c r="L26" s="18">
        <f>master[[#This Row],[Товарооборот, руб]]-master[[#This Row],[Товарооборот в себестоимости]]</f>
        <v>511716.6950000003</v>
      </c>
    </row>
    <row r="27" spans="1:12" ht="14.25" customHeight="1">
      <c r="A27" s="9">
        <v>43958</v>
      </c>
      <c r="B27" s="2" t="s">
        <v>13</v>
      </c>
      <c r="C27" s="2">
        <v>27018</v>
      </c>
      <c r="D27" s="2">
        <v>2472213</v>
      </c>
      <c r="E27" s="2">
        <v>2000889.9870000002</v>
      </c>
      <c r="F27" s="3">
        <v>283287.86923076923</v>
      </c>
      <c r="G27">
        <f>_xlfn.XLOOKUP(Table1[[#This Row],[index]], Table2[index], Table2[Количество складов], 0)</f>
        <v>21</v>
      </c>
      <c r="H27">
        <f>_xlfn.XLOOKUP(Table1[[#This Row],[index]], Table2[index], Table2[Количество заказов], 0)</f>
        <v>1542</v>
      </c>
      <c r="I27">
        <f>_xlfn.XLOOKUP(Table1[[#This Row],[index]], Table2[index], Table2[Количество клиентов], 0)</f>
        <v>1405</v>
      </c>
      <c r="J27" s="18">
        <f>WEEKNUM(_xlfn.SINGLE(master[Дата]))</f>
        <v>19</v>
      </c>
      <c r="K27" s="18">
        <f>master[[#This Row],[Товарооборот, руб]]-master[[#This Row],[Товарооборот в себестоимости]]-master[[#This Row],[Потери, руб]]</f>
        <v>188035.14376923058</v>
      </c>
      <c r="L27" s="18">
        <f>master[[#This Row],[Товарооборот, руб]]-master[[#This Row],[Товарооборот в себестоимости]]</f>
        <v>471323.0129999998</v>
      </c>
    </row>
    <row r="28" spans="1:12" ht="14.25" customHeight="1">
      <c r="A28" s="8">
        <v>43975</v>
      </c>
      <c r="B28" s="21" t="s">
        <v>13</v>
      </c>
      <c r="C28" s="21">
        <v>34303.5</v>
      </c>
      <c r="D28" s="21">
        <v>2924746.5</v>
      </c>
      <c r="E28" s="21">
        <v>2399312.9350000001</v>
      </c>
      <c r="F28" s="22">
        <v>282325.24615384615</v>
      </c>
      <c r="G28">
        <f>_xlfn.XLOOKUP(Table1[[#This Row],[index]], Table2[index], Table2[Количество складов], 0)</f>
        <v>20</v>
      </c>
      <c r="H28">
        <f>_xlfn.XLOOKUP(Table1[[#This Row],[index]], Table2[index], Table2[Количество заказов], 0)</f>
        <v>1999</v>
      </c>
      <c r="I28">
        <f>_xlfn.XLOOKUP(Table1[[#This Row],[index]], Table2[index], Table2[Количество клиентов], 0)</f>
        <v>1829</v>
      </c>
      <c r="J28" s="18">
        <f>WEEKNUM(_xlfn.SINGLE(master[Дата]))</f>
        <v>22</v>
      </c>
      <c r="K28" s="18">
        <f>master[[#This Row],[Товарооборот, руб]]-master[[#This Row],[Товарооборот в себестоимости]]-master[[#This Row],[Потери, руб]]</f>
        <v>243108.31884615379</v>
      </c>
      <c r="L28" s="18">
        <f>master[[#This Row],[Товарооборот, руб]]-master[[#This Row],[Товарооборот в себестоимости]]</f>
        <v>525433.56499999994</v>
      </c>
    </row>
    <row r="29" spans="1:12" ht="14.25" customHeight="1">
      <c r="A29" s="9">
        <v>43982</v>
      </c>
      <c r="B29" s="2" t="s">
        <v>13</v>
      </c>
      <c r="C29" s="2">
        <v>36999</v>
      </c>
      <c r="D29" s="2">
        <v>3473895</v>
      </c>
      <c r="E29" s="2">
        <v>2757933.63</v>
      </c>
      <c r="F29" s="3">
        <v>112971.77692307692</v>
      </c>
      <c r="G29">
        <f>_xlfn.XLOOKUP(Table1[[#This Row],[index]], Table2[index], Table2[Количество складов], 0)</f>
        <v>21</v>
      </c>
      <c r="H29">
        <f>_xlfn.XLOOKUP(Table1[[#This Row],[index]], Table2[index], Table2[Количество заказов], 0)</f>
        <v>2271</v>
      </c>
      <c r="I29">
        <f>_xlfn.XLOOKUP(Table1[[#This Row],[index]], Table2[index], Table2[Количество клиентов], 0)</f>
        <v>2085</v>
      </c>
      <c r="J29" s="18">
        <f>WEEKNUM(_xlfn.SINGLE(master[Дата]))</f>
        <v>23</v>
      </c>
      <c r="K29" s="18">
        <f>master[[#This Row],[Товарооборот, руб]]-master[[#This Row],[Товарооборот в себестоимости]]-master[[#This Row],[Потери, руб]]</f>
        <v>602989.59307692316</v>
      </c>
      <c r="L29" s="18">
        <f>master[[#This Row],[Товарооборот, руб]]-master[[#This Row],[Товарооборот в себестоимости]]</f>
        <v>715961.37000000011</v>
      </c>
    </row>
    <row r="30" spans="1:12" ht="14.25" customHeight="1">
      <c r="A30" s="8">
        <v>43981</v>
      </c>
      <c r="B30" s="21" t="s">
        <v>13</v>
      </c>
      <c r="C30" s="21">
        <v>44001</v>
      </c>
      <c r="D30" s="21">
        <v>3921784.5</v>
      </c>
      <c r="E30" s="21">
        <v>3132604.841</v>
      </c>
      <c r="F30" s="22">
        <v>242715.26253846151</v>
      </c>
      <c r="G30">
        <f>_xlfn.XLOOKUP(Table1[[#This Row],[index]], Table2[index], Table2[Количество складов], 0)</f>
        <v>20</v>
      </c>
      <c r="H30">
        <f>_xlfn.XLOOKUP(Table1[[#This Row],[index]], Table2[index], Table2[Количество заказов], 0)</f>
        <v>2597</v>
      </c>
      <c r="I30">
        <f>_xlfn.XLOOKUP(Table1[[#This Row],[index]], Table2[index], Table2[Количество клиентов], 0)</f>
        <v>2376</v>
      </c>
      <c r="J30" s="18">
        <f>WEEKNUM(_xlfn.SINGLE(master[Дата]))</f>
        <v>22</v>
      </c>
      <c r="K30" s="18">
        <f>master[[#This Row],[Товарооборот, руб]]-master[[#This Row],[Товарооборот в себестоимости]]-master[[#This Row],[Потери, руб]]</f>
        <v>546464.3964615385</v>
      </c>
      <c r="L30" s="18">
        <f>master[[#This Row],[Товарооборот, руб]]-master[[#This Row],[Товарооборот в себестоимости]]</f>
        <v>789179.65899999999</v>
      </c>
    </row>
    <row r="31" spans="1:12" ht="14.25" customHeight="1">
      <c r="A31" s="9">
        <v>43979</v>
      </c>
      <c r="B31" s="2" t="s">
        <v>13</v>
      </c>
      <c r="C31" s="2">
        <v>30982.5</v>
      </c>
      <c r="D31" s="2">
        <v>2827773</v>
      </c>
      <c r="E31" s="2">
        <v>2232253.034</v>
      </c>
      <c r="F31" s="3">
        <v>343211.54262307688</v>
      </c>
      <c r="G31">
        <f>_xlfn.XLOOKUP(Table1[[#This Row],[index]], Table2[index], Table2[Количество складов], 0)</f>
        <v>20</v>
      </c>
      <c r="H31">
        <f>_xlfn.XLOOKUP(Table1[[#This Row],[index]], Table2[index], Table2[Количество заказов], 0)</f>
        <v>1886</v>
      </c>
      <c r="I31">
        <f>_xlfn.XLOOKUP(Table1[[#This Row],[index]], Table2[index], Table2[Количество клиентов], 0)</f>
        <v>1736</v>
      </c>
      <c r="J31" s="18">
        <f>WEEKNUM(_xlfn.SINGLE(master[Дата]))</f>
        <v>22</v>
      </c>
      <c r="K31" s="18">
        <f>master[[#This Row],[Товарооборот, руб]]-master[[#This Row],[Товарооборот в себестоимости]]-master[[#This Row],[Потери, руб]]</f>
        <v>252308.42337692314</v>
      </c>
      <c r="L31" s="18">
        <f>master[[#This Row],[Товарооборот, руб]]-master[[#This Row],[Товарооборот в себестоимости]]</f>
        <v>595519.96600000001</v>
      </c>
    </row>
    <row r="32" spans="1:12" ht="14.25" customHeight="1">
      <c r="A32" s="8">
        <v>43967</v>
      </c>
      <c r="B32" s="21" t="s">
        <v>14</v>
      </c>
      <c r="C32" s="21">
        <v>88063.5</v>
      </c>
      <c r="D32" s="21">
        <v>7583758.5</v>
      </c>
      <c r="E32" s="21">
        <v>5779076.7979999995</v>
      </c>
      <c r="F32" s="22">
        <v>152384.93586153846</v>
      </c>
      <c r="G32">
        <f>_xlfn.XLOOKUP(Table1[[#This Row],[index]], Table2[index], Table2[Количество складов], 0)</f>
        <v>31</v>
      </c>
      <c r="H32">
        <f>_xlfn.XLOOKUP(Table1[[#This Row],[index]], Table2[index], Table2[Количество заказов], 0)</f>
        <v>5593</v>
      </c>
      <c r="I32">
        <f>_xlfn.XLOOKUP(Table1[[#This Row],[index]], Table2[index], Table2[Количество клиентов], 0)</f>
        <v>5177</v>
      </c>
      <c r="J32" s="18">
        <f>WEEKNUM(_xlfn.SINGLE(master[Дата]))</f>
        <v>20</v>
      </c>
      <c r="K32" s="18">
        <f>master[[#This Row],[Товарооборот, руб]]-master[[#This Row],[Товарооборот в себестоимости]]-master[[#This Row],[Потери, руб]]</f>
        <v>1652296.7661384621</v>
      </c>
      <c r="L32" s="18">
        <f>master[[#This Row],[Товарооборот, руб]]-master[[#This Row],[Товарооборот в себестоимости]]</f>
        <v>1804681.7020000005</v>
      </c>
    </row>
    <row r="33" spans="1:12" ht="14.25" customHeight="1">
      <c r="A33" s="9">
        <v>43970</v>
      </c>
      <c r="B33" s="2" t="s">
        <v>14</v>
      </c>
      <c r="C33" s="2">
        <v>84024</v>
      </c>
      <c r="D33" s="2">
        <v>6815511</v>
      </c>
      <c r="E33" s="2">
        <v>5426339.5819999995</v>
      </c>
      <c r="F33" s="3">
        <v>195070.25003076921</v>
      </c>
      <c r="G33">
        <f>_xlfn.XLOOKUP(Table1[[#This Row],[index]], Table2[index], Table2[Количество складов], 0)</f>
        <v>31</v>
      </c>
      <c r="H33">
        <f>_xlfn.XLOOKUP(Table1[[#This Row],[index]], Table2[index], Table2[Количество заказов], 0)</f>
        <v>5389</v>
      </c>
      <c r="I33">
        <f>_xlfn.XLOOKUP(Table1[[#This Row],[index]], Table2[index], Table2[Количество клиентов], 0)</f>
        <v>5024</v>
      </c>
      <c r="J33" s="18">
        <f>WEEKNUM(_xlfn.SINGLE(master[Дата]))</f>
        <v>21</v>
      </c>
      <c r="K33" s="18">
        <f>master[[#This Row],[Товарооборот, руб]]-master[[#This Row],[Товарооборот в себестоимости]]-master[[#This Row],[Потери, руб]]</f>
        <v>1194101.1679692313</v>
      </c>
      <c r="L33" s="18">
        <f>master[[#This Row],[Товарооборот, руб]]-master[[#This Row],[Товарооборот в себестоимости]]</f>
        <v>1389171.4180000005</v>
      </c>
    </row>
    <row r="34" spans="1:12" ht="14.25" customHeight="1">
      <c r="A34" s="8">
        <v>43968</v>
      </c>
      <c r="B34" s="21" t="s">
        <v>14</v>
      </c>
      <c r="C34" s="21">
        <v>78057</v>
      </c>
      <c r="D34" s="21">
        <v>6774946.5</v>
      </c>
      <c r="E34" s="21">
        <v>5115462.4009999996</v>
      </c>
      <c r="F34" s="22">
        <v>61149.515384615377</v>
      </c>
      <c r="G34">
        <f>_xlfn.XLOOKUP(Table1[[#This Row],[index]], Table2[index], Table2[Количество складов], 0)</f>
        <v>31</v>
      </c>
      <c r="H34">
        <f>_xlfn.XLOOKUP(Table1[[#This Row],[index]], Table2[index], Table2[Количество заказов], 0)</f>
        <v>5206</v>
      </c>
      <c r="I34">
        <f>_xlfn.XLOOKUP(Table1[[#This Row],[index]], Table2[index], Table2[Количество клиентов], 0)</f>
        <v>4843</v>
      </c>
      <c r="J34" s="18">
        <f>WEEKNUM(_xlfn.SINGLE(master[Дата]))</f>
        <v>21</v>
      </c>
      <c r="K34" s="18">
        <f>master[[#This Row],[Товарооборот, руб]]-master[[#This Row],[Товарооборот в себестоимости]]-master[[#This Row],[Потери, руб]]</f>
        <v>1598334.583615385</v>
      </c>
      <c r="L34" s="18">
        <f>master[[#This Row],[Товарооборот, руб]]-master[[#This Row],[Товарооборот в себестоимости]]</f>
        <v>1659484.0990000004</v>
      </c>
    </row>
    <row r="35" spans="1:12" ht="14.25" customHeight="1">
      <c r="A35" s="9">
        <v>43960</v>
      </c>
      <c r="B35" s="2" t="s">
        <v>14</v>
      </c>
      <c r="C35" s="2">
        <v>69720</v>
      </c>
      <c r="D35" s="2">
        <v>6264933</v>
      </c>
      <c r="E35" s="2">
        <v>4726931.9569999995</v>
      </c>
      <c r="F35" s="3">
        <v>294634.35530769231</v>
      </c>
      <c r="G35">
        <f>_xlfn.XLOOKUP(Table1[[#This Row],[index]], Table2[index], Table2[Количество складов], 0)</f>
        <v>31</v>
      </c>
      <c r="H35">
        <f>_xlfn.XLOOKUP(Table1[[#This Row],[index]], Table2[index], Table2[Количество заказов], 0)</f>
        <v>4556</v>
      </c>
      <c r="I35">
        <f>_xlfn.XLOOKUP(Table1[[#This Row],[index]], Table2[index], Table2[Количество клиентов], 0)</f>
        <v>4220</v>
      </c>
      <c r="J35" s="18">
        <f>WEEKNUM(_xlfn.SINGLE(master[Дата]))</f>
        <v>19</v>
      </c>
      <c r="K35" s="18">
        <f>master[[#This Row],[Товарооборот, руб]]-master[[#This Row],[Товарооборот в себестоимости]]-master[[#This Row],[Потери, руб]]</f>
        <v>1243366.6876923083</v>
      </c>
      <c r="L35" s="18">
        <f>master[[#This Row],[Товарооборот, руб]]-master[[#This Row],[Товарооборот в себестоимости]]</f>
        <v>1538001.0430000005</v>
      </c>
    </row>
    <row r="36" spans="1:12" ht="14.25" customHeight="1">
      <c r="A36" s="8">
        <v>43955</v>
      </c>
      <c r="B36" s="21" t="s">
        <v>14</v>
      </c>
      <c r="C36" s="21">
        <v>72928.5</v>
      </c>
      <c r="D36" s="21">
        <v>6642249</v>
      </c>
      <c r="E36" s="21">
        <v>4993791.9560000002</v>
      </c>
      <c r="F36" s="22">
        <v>215294.37692307692</v>
      </c>
      <c r="G36">
        <f>_xlfn.XLOOKUP(Table1[[#This Row],[index]], Table2[index], Table2[Количество складов], 0)</f>
        <v>31</v>
      </c>
      <c r="H36">
        <f>_xlfn.XLOOKUP(Table1[[#This Row],[index]], Table2[index], Table2[Количество заказов], 0)</f>
        <v>4968</v>
      </c>
      <c r="I36">
        <f>_xlfn.XLOOKUP(Table1[[#This Row],[index]], Table2[index], Table2[Количество клиентов], 0)</f>
        <v>4596</v>
      </c>
      <c r="J36" s="18">
        <f>WEEKNUM(_xlfn.SINGLE(master[Дата]))</f>
        <v>19</v>
      </c>
      <c r="K36" s="18">
        <f>master[[#This Row],[Товарооборот, руб]]-master[[#This Row],[Товарооборот в себестоимости]]-master[[#This Row],[Потери, руб]]</f>
        <v>1433162.667076923</v>
      </c>
      <c r="L36" s="18">
        <f>master[[#This Row],[Товарооборот, руб]]-master[[#This Row],[Товарооборот в себестоимости]]</f>
        <v>1648457.0439999998</v>
      </c>
    </row>
    <row r="37" spans="1:12" ht="14.25" customHeight="1">
      <c r="A37" s="9">
        <v>43950</v>
      </c>
      <c r="B37" s="2" t="s">
        <v>14</v>
      </c>
      <c r="C37" s="2">
        <v>79527</v>
      </c>
      <c r="D37" s="2">
        <v>7180498.5</v>
      </c>
      <c r="E37" s="2">
        <v>5432087.9790000003</v>
      </c>
      <c r="F37" s="3">
        <v>172769.19230769231</v>
      </c>
      <c r="G37">
        <f>_xlfn.XLOOKUP(Table1[[#This Row],[index]], Table2[index], Table2[Количество складов], 0)</f>
        <v>31</v>
      </c>
      <c r="H37">
        <f>_xlfn.XLOOKUP(Table1[[#This Row],[index]], Table2[index], Table2[Количество заказов], 0)</f>
        <v>5378</v>
      </c>
      <c r="I37">
        <f>_xlfn.XLOOKUP(Table1[[#This Row],[index]], Table2[index], Table2[Количество клиентов], 0)</f>
        <v>4985</v>
      </c>
      <c r="J37" s="18">
        <f>WEEKNUM(_xlfn.SINGLE(master[Дата]))</f>
        <v>18</v>
      </c>
      <c r="K37" s="18">
        <f>master[[#This Row],[Товарооборот, руб]]-master[[#This Row],[Товарооборот в себестоимости]]-master[[#This Row],[Потери, руб]]</f>
        <v>1575641.3286923075</v>
      </c>
      <c r="L37" s="18">
        <f>master[[#This Row],[Товарооборот, руб]]-master[[#This Row],[Товарооборот в себестоимости]]</f>
        <v>1748410.5209999997</v>
      </c>
    </row>
    <row r="38" spans="1:12" ht="14.25" customHeight="1">
      <c r="A38" s="8">
        <v>43953</v>
      </c>
      <c r="B38" s="21" t="s">
        <v>14</v>
      </c>
      <c r="C38" s="21">
        <v>60463.5</v>
      </c>
      <c r="D38" s="21">
        <v>5554192.5</v>
      </c>
      <c r="E38" s="21">
        <v>4218316.0290000001</v>
      </c>
      <c r="F38" s="22">
        <v>244262.12107692307</v>
      </c>
      <c r="G38">
        <f>_xlfn.XLOOKUP(Table1[[#This Row],[index]], Table2[index], Table2[Количество складов], 0)</f>
        <v>31</v>
      </c>
      <c r="H38">
        <f>_xlfn.XLOOKUP(Table1[[#This Row],[index]], Table2[index], Table2[Количество заказов], 0)</f>
        <v>4157</v>
      </c>
      <c r="I38">
        <f>_xlfn.XLOOKUP(Table1[[#This Row],[index]], Table2[index], Table2[Количество клиентов], 0)</f>
        <v>3823</v>
      </c>
      <c r="J38" s="18">
        <f>WEEKNUM(_xlfn.SINGLE(master[Дата]))</f>
        <v>18</v>
      </c>
      <c r="K38" s="18">
        <f>master[[#This Row],[Товарооборот, руб]]-master[[#This Row],[Товарооборот в себестоимости]]-master[[#This Row],[Потери, руб]]</f>
        <v>1091614.3499230768</v>
      </c>
      <c r="L38" s="18">
        <f>master[[#This Row],[Товарооборот, руб]]-master[[#This Row],[Товарооборот в себестоимости]]</f>
        <v>1335876.4709999999</v>
      </c>
    </row>
    <row r="39" spans="1:12" ht="14.25" customHeight="1">
      <c r="A39" s="9">
        <v>43977</v>
      </c>
      <c r="B39" s="2" t="s">
        <v>14</v>
      </c>
      <c r="C39" s="2">
        <v>79975.5</v>
      </c>
      <c r="D39" s="2">
        <v>6676459.5</v>
      </c>
      <c r="E39" s="2">
        <v>5083946.1689999998</v>
      </c>
      <c r="F39" s="3">
        <v>141931.13193076922</v>
      </c>
      <c r="G39">
        <f>_xlfn.XLOOKUP(Table1[[#This Row],[index]], Table2[index], Table2[Количество складов], 0)</f>
        <v>31</v>
      </c>
      <c r="H39">
        <f>_xlfn.XLOOKUP(Table1[[#This Row],[index]], Table2[index], Table2[Количество заказов], 0)</f>
        <v>5493</v>
      </c>
      <c r="I39">
        <f>_xlfn.XLOOKUP(Table1[[#This Row],[index]], Table2[index], Table2[Количество клиентов], 0)</f>
        <v>5119</v>
      </c>
      <c r="J39" s="18">
        <f>WEEKNUM(_xlfn.SINGLE(master[Дата]))</f>
        <v>22</v>
      </c>
      <c r="K39" s="18">
        <f>master[[#This Row],[Товарооборот, руб]]-master[[#This Row],[Товарооборот в себестоимости]]-master[[#This Row],[Потери, руб]]</f>
        <v>1450582.1990692311</v>
      </c>
      <c r="L39" s="18">
        <f>master[[#This Row],[Товарооборот, руб]]-master[[#This Row],[Товарооборот в себестоимости]]</f>
        <v>1592513.3310000002</v>
      </c>
    </row>
    <row r="40" spans="1:12" ht="14.25" customHeight="1">
      <c r="A40" s="8">
        <v>43952</v>
      </c>
      <c r="B40" s="21" t="s">
        <v>14</v>
      </c>
      <c r="C40" s="21">
        <v>97534.5</v>
      </c>
      <c r="D40" s="21">
        <v>8893024.5</v>
      </c>
      <c r="E40" s="21">
        <v>6855177.2400000002</v>
      </c>
      <c r="F40" s="22">
        <v>185180.38007692309</v>
      </c>
      <c r="G40">
        <f>_xlfn.XLOOKUP(Table1[[#This Row],[index]], Table2[index], Table2[Количество складов], 0)</f>
        <v>31</v>
      </c>
      <c r="H40">
        <f>_xlfn.XLOOKUP(Table1[[#This Row],[index]], Table2[index], Table2[Количество заказов], 0)</f>
        <v>6118</v>
      </c>
      <c r="I40">
        <f>_xlfn.XLOOKUP(Table1[[#This Row],[index]], Table2[index], Table2[Количество клиентов], 0)</f>
        <v>5564</v>
      </c>
      <c r="J40" s="18">
        <f>WEEKNUM(_xlfn.SINGLE(master[Дата]))</f>
        <v>18</v>
      </c>
      <c r="K40" s="18">
        <f>master[[#This Row],[Товарооборот, руб]]-master[[#This Row],[Товарооборот в себестоимости]]-master[[#This Row],[Потери, руб]]</f>
        <v>1852666.8799230766</v>
      </c>
      <c r="L40" s="18">
        <f>master[[#This Row],[Товарооборот, руб]]-master[[#This Row],[Товарооборот в себестоимости]]</f>
        <v>2037847.2599999998</v>
      </c>
    </row>
    <row r="41" spans="1:12" ht="14.25" customHeight="1">
      <c r="A41" s="9">
        <v>43963</v>
      </c>
      <c r="B41" s="2" t="s">
        <v>14</v>
      </c>
      <c r="C41" s="2">
        <v>71520</v>
      </c>
      <c r="D41" s="2">
        <v>6398361</v>
      </c>
      <c r="E41" s="2">
        <v>4793096.1439999994</v>
      </c>
      <c r="F41" s="3">
        <v>181432.06769230767</v>
      </c>
      <c r="G41">
        <f>_xlfn.XLOOKUP(Table1[[#This Row],[index]], Table2[index], Table2[Количество складов], 0)</f>
        <v>31</v>
      </c>
      <c r="H41">
        <f>_xlfn.XLOOKUP(Table1[[#This Row],[index]], Table2[index], Table2[Количество заказов], 0)</f>
        <v>4800</v>
      </c>
      <c r="I41">
        <f>_xlfn.XLOOKUP(Table1[[#This Row],[index]], Table2[index], Table2[Количество клиентов], 0)</f>
        <v>4470</v>
      </c>
      <c r="J41" s="18">
        <f>WEEKNUM(_xlfn.SINGLE(master[Дата]))</f>
        <v>20</v>
      </c>
      <c r="K41" s="18">
        <f>master[[#This Row],[Товарооборот, руб]]-master[[#This Row],[Товарооборот в себестоимости]]-master[[#This Row],[Потери, руб]]</f>
        <v>1423832.7883076929</v>
      </c>
      <c r="L41" s="18">
        <f>master[[#This Row],[Товарооборот, руб]]-master[[#This Row],[Товарооборот в себестоимости]]</f>
        <v>1605264.8560000006</v>
      </c>
    </row>
    <row r="42" spans="1:12" ht="14.25" customHeight="1">
      <c r="A42" s="8">
        <v>43972</v>
      </c>
      <c r="B42" s="21" t="s">
        <v>14</v>
      </c>
      <c r="C42" s="21">
        <v>79485</v>
      </c>
      <c r="D42" s="21">
        <v>6633847.5</v>
      </c>
      <c r="E42" s="21">
        <v>5212858.58</v>
      </c>
      <c r="F42" s="22">
        <v>120955.33846153846</v>
      </c>
      <c r="G42">
        <f>_xlfn.XLOOKUP(Table1[[#This Row],[index]], Table2[index], Table2[Количество складов], 0)</f>
        <v>31</v>
      </c>
      <c r="H42">
        <f>_xlfn.XLOOKUP(Table1[[#This Row],[index]], Table2[index], Table2[Количество заказов], 0)</f>
        <v>5207</v>
      </c>
      <c r="I42">
        <f>_xlfn.XLOOKUP(Table1[[#This Row],[index]], Table2[index], Table2[Количество клиентов], 0)</f>
        <v>4868</v>
      </c>
      <c r="J42" s="18">
        <f>WEEKNUM(_xlfn.SINGLE(master[Дата]))</f>
        <v>21</v>
      </c>
      <c r="K42" s="18">
        <f>master[[#This Row],[Товарооборот, руб]]-master[[#This Row],[Товарооборот в себестоимости]]-master[[#This Row],[Потери, руб]]</f>
        <v>1300033.5815384614</v>
      </c>
      <c r="L42" s="18">
        <f>master[[#This Row],[Товарооборот, руб]]-master[[#This Row],[Товарооборот в себестоимости]]</f>
        <v>1420988.92</v>
      </c>
    </row>
    <row r="43" spans="1:12" ht="14.25" customHeight="1">
      <c r="A43" s="9">
        <v>43971</v>
      </c>
      <c r="B43" s="2" t="s">
        <v>14</v>
      </c>
      <c r="C43" s="2">
        <v>93313.5</v>
      </c>
      <c r="D43" s="2">
        <v>7247575.5</v>
      </c>
      <c r="E43" s="2">
        <v>5922822.6779999994</v>
      </c>
      <c r="F43" s="3">
        <v>714758.2</v>
      </c>
      <c r="G43">
        <f>_xlfn.XLOOKUP(Table1[[#This Row],[index]], Table2[index], Table2[Количество складов], 0)</f>
        <v>31</v>
      </c>
      <c r="H43">
        <f>_xlfn.XLOOKUP(Table1[[#This Row],[index]], Table2[index], Table2[Количество заказов], 0)</f>
        <v>5698</v>
      </c>
      <c r="I43">
        <f>_xlfn.XLOOKUP(Table1[[#This Row],[index]], Table2[index], Table2[Количество клиентов], 0)</f>
        <v>5258</v>
      </c>
      <c r="J43" s="18">
        <f>WEEKNUM(_xlfn.SINGLE(master[Дата]))</f>
        <v>21</v>
      </c>
      <c r="K43" s="18">
        <f>master[[#This Row],[Товарооборот, руб]]-master[[#This Row],[Товарооборот в себестоимости]]-master[[#This Row],[Потери, руб]]</f>
        <v>609994.62200000067</v>
      </c>
      <c r="L43" s="18">
        <f>master[[#This Row],[Товарооборот, руб]]-master[[#This Row],[Товарооборот в себестоимости]]</f>
        <v>1324752.8220000006</v>
      </c>
    </row>
    <row r="44" spans="1:12" ht="14.25" customHeight="1">
      <c r="A44" s="8">
        <v>43956</v>
      </c>
      <c r="B44" s="21" t="s">
        <v>14</v>
      </c>
      <c r="C44" s="21">
        <v>76585.5</v>
      </c>
      <c r="D44" s="21">
        <v>6921316.5</v>
      </c>
      <c r="E44" s="21">
        <v>5290094.2719999999</v>
      </c>
      <c r="F44" s="22">
        <v>386033.17544615385</v>
      </c>
      <c r="G44">
        <f>_xlfn.XLOOKUP(Table1[[#This Row],[index]], Table2[index], Table2[Количество складов], 0)</f>
        <v>31</v>
      </c>
      <c r="H44">
        <f>_xlfn.XLOOKUP(Table1[[#This Row],[index]], Table2[index], Table2[Количество заказов], 0)</f>
        <v>5188</v>
      </c>
      <c r="I44">
        <f>_xlfn.XLOOKUP(Table1[[#This Row],[index]], Table2[index], Table2[Количество клиентов], 0)</f>
        <v>4800</v>
      </c>
      <c r="J44" s="18">
        <f>WEEKNUM(_xlfn.SINGLE(master[Дата]))</f>
        <v>19</v>
      </c>
      <c r="K44" s="18">
        <f>master[[#This Row],[Товарооборот, руб]]-master[[#This Row],[Товарооборот в себестоимости]]-master[[#This Row],[Потери, руб]]</f>
        <v>1245189.0525538463</v>
      </c>
      <c r="L44" s="18">
        <f>master[[#This Row],[Товарооборот, руб]]-master[[#This Row],[Товарооборот в себестоимости]]</f>
        <v>1631222.2280000001</v>
      </c>
    </row>
    <row r="45" spans="1:12" ht="14.25" customHeight="1">
      <c r="A45" s="9">
        <v>43949</v>
      </c>
      <c r="B45" s="2" t="s">
        <v>14</v>
      </c>
      <c r="C45" s="2">
        <v>81826.5</v>
      </c>
      <c r="D45" s="2">
        <v>7163644.5</v>
      </c>
      <c r="E45" s="2">
        <v>5366333.7130000005</v>
      </c>
      <c r="F45" s="3">
        <v>145122.77781538462</v>
      </c>
      <c r="G45">
        <f>_xlfn.XLOOKUP(Table1[[#This Row],[index]], Table2[index], Table2[Количество складов], 0)</f>
        <v>31</v>
      </c>
      <c r="H45">
        <f>_xlfn.XLOOKUP(Table1[[#This Row],[index]], Table2[index], Table2[Количество заказов], 0)</f>
        <v>5465</v>
      </c>
      <c r="I45">
        <f>_xlfn.XLOOKUP(Table1[[#This Row],[index]], Table2[index], Table2[Количество клиентов], 0)</f>
        <v>5096</v>
      </c>
      <c r="J45" s="18">
        <f>WEEKNUM(_xlfn.SINGLE(master[Дата]))</f>
        <v>18</v>
      </c>
      <c r="K45" s="18">
        <f>master[[#This Row],[Товарооборот, руб]]-master[[#This Row],[Товарооборот в себестоимости]]-master[[#This Row],[Потери, руб]]</f>
        <v>1652188.009184615</v>
      </c>
      <c r="L45" s="18">
        <f>master[[#This Row],[Товарооборот, руб]]-master[[#This Row],[Товарооборот в себестоимости]]</f>
        <v>1797310.7869999995</v>
      </c>
    </row>
    <row r="46" spans="1:12" ht="14.25" customHeight="1">
      <c r="A46" s="8">
        <v>43964</v>
      </c>
      <c r="B46" s="21" t="s">
        <v>14</v>
      </c>
      <c r="C46" s="21">
        <v>78846</v>
      </c>
      <c r="D46" s="21">
        <v>6993952.5</v>
      </c>
      <c r="E46" s="21">
        <v>5288518.7799999993</v>
      </c>
      <c r="F46" s="22">
        <v>227969.01538461537</v>
      </c>
      <c r="G46">
        <f>_xlfn.XLOOKUP(Table1[[#This Row],[index]], Table2[index], Table2[Количество складов], 0)</f>
        <v>31</v>
      </c>
      <c r="H46">
        <f>_xlfn.XLOOKUP(Table1[[#This Row],[index]], Table2[index], Table2[Количество заказов], 0)</f>
        <v>5251</v>
      </c>
      <c r="I46">
        <f>_xlfn.XLOOKUP(Table1[[#This Row],[index]], Table2[index], Table2[Количество клиентов], 0)</f>
        <v>4853</v>
      </c>
      <c r="J46" s="18">
        <f>WEEKNUM(_xlfn.SINGLE(master[Дата]))</f>
        <v>20</v>
      </c>
      <c r="K46" s="18">
        <f>master[[#This Row],[Товарооборот, руб]]-master[[#This Row],[Товарооборот в себестоимости]]-master[[#This Row],[Потери, руб]]</f>
        <v>1477464.7046153853</v>
      </c>
      <c r="L46" s="18">
        <f>master[[#This Row],[Товарооборот, руб]]-master[[#This Row],[Товарооборот в себестоимости]]</f>
        <v>1705433.7200000007</v>
      </c>
    </row>
    <row r="47" spans="1:12" ht="14.25" customHeight="1">
      <c r="A47" s="9">
        <v>43954</v>
      </c>
      <c r="B47" s="2" t="s">
        <v>14</v>
      </c>
      <c r="C47" s="2">
        <v>77263.5</v>
      </c>
      <c r="D47" s="2">
        <v>7013670</v>
      </c>
      <c r="E47" s="2">
        <v>5282661.8549999995</v>
      </c>
      <c r="F47" s="3">
        <v>161473.07692307691</v>
      </c>
      <c r="G47">
        <f>_xlfn.XLOOKUP(Table1[[#This Row],[index]], Table2[index], Table2[Количество складов], 0)</f>
        <v>31</v>
      </c>
      <c r="H47">
        <f>_xlfn.XLOOKUP(Table1[[#This Row],[index]], Table2[index], Table2[Количество заказов], 0)</f>
        <v>5155</v>
      </c>
      <c r="I47">
        <f>_xlfn.XLOOKUP(Table1[[#This Row],[index]], Table2[index], Table2[Количество клиентов], 0)</f>
        <v>4762</v>
      </c>
      <c r="J47" s="18">
        <f>WEEKNUM(_xlfn.SINGLE(master[Дата]))</f>
        <v>19</v>
      </c>
      <c r="K47" s="18">
        <f>master[[#This Row],[Товарооборот, руб]]-master[[#This Row],[Товарооборот в себестоимости]]-master[[#This Row],[Потери, руб]]</f>
        <v>1569535.0680769235</v>
      </c>
      <c r="L47" s="18">
        <f>master[[#This Row],[Товарооборот, руб]]-master[[#This Row],[Товарооборот в себестоимости]]</f>
        <v>1731008.1450000005</v>
      </c>
    </row>
    <row r="48" spans="1:12" ht="14.25" customHeight="1">
      <c r="A48" s="8">
        <v>43957</v>
      </c>
      <c r="B48" s="21" t="s">
        <v>14</v>
      </c>
      <c r="C48" s="21">
        <v>68994</v>
      </c>
      <c r="D48" s="21">
        <v>6168657</v>
      </c>
      <c r="E48" s="21">
        <v>4695811.3490000004</v>
      </c>
      <c r="F48" s="22">
        <v>157384.1788307692</v>
      </c>
      <c r="G48">
        <f>_xlfn.XLOOKUP(Table1[[#This Row],[index]], Table2[index], Table2[Количество складов], 0)</f>
        <v>31</v>
      </c>
      <c r="H48">
        <f>_xlfn.XLOOKUP(Table1[[#This Row],[index]], Table2[index], Table2[Количество заказов], 0)</f>
        <v>4709</v>
      </c>
      <c r="I48">
        <f>_xlfn.XLOOKUP(Table1[[#This Row],[index]], Table2[index], Table2[Количество клиентов], 0)</f>
        <v>4348</v>
      </c>
      <c r="J48" s="18">
        <f>WEEKNUM(_xlfn.SINGLE(master[Дата]))</f>
        <v>19</v>
      </c>
      <c r="K48" s="18">
        <f>master[[#This Row],[Товарооборот, руб]]-master[[#This Row],[Товарооборот в себестоимости]]-master[[#This Row],[Потери, руб]]</f>
        <v>1315461.4721692305</v>
      </c>
      <c r="L48" s="18">
        <f>master[[#This Row],[Товарооборот, руб]]-master[[#This Row],[Товарооборот в себестоимости]]</f>
        <v>1472845.6509999996</v>
      </c>
    </row>
    <row r="49" spans="1:12" ht="14.25" customHeight="1">
      <c r="A49" s="9">
        <v>43974</v>
      </c>
      <c r="B49" s="2" t="s">
        <v>14</v>
      </c>
      <c r="C49" s="2">
        <v>102889.5</v>
      </c>
      <c r="D49" s="2">
        <v>8089143</v>
      </c>
      <c r="E49" s="2">
        <v>6673236.3720000004</v>
      </c>
      <c r="F49" s="3">
        <v>127223.84583076923</v>
      </c>
      <c r="G49">
        <f>_xlfn.XLOOKUP(Table1[[#This Row],[index]], Table2[index], Table2[Количество складов], 0)</f>
        <v>31</v>
      </c>
      <c r="H49">
        <f>_xlfn.XLOOKUP(Table1[[#This Row],[index]], Table2[index], Table2[Количество заказов], 0)</f>
        <v>6276</v>
      </c>
      <c r="I49">
        <f>_xlfn.XLOOKUP(Table1[[#This Row],[index]], Table2[index], Table2[Количество клиентов], 0)</f>
        <v>5801</v>
      </c>
      <c r="J49" s="18">
        <f>WEEKNUM(_xlfn.SINGLE(master[Дата]))</f>
        <v>21</v>
      </c>
      <c r="K49" s="18">
        <f>master[[#This Row],[Товарооборот, руб]]-master[[#This Row],[Товарооборот в себестоимости]]-master[[#This Row],[Потери, руб]]</f>
        <v>1288682.7821692303</v>
      </c>
      <c r="L49" s="18">
        <f>master[[#This Row],[Товарооборот, руб]]-master[[#This Row],[Товарооборот в себестоимости]]</f>
        <v>1415906.6279999996</v>
      </c>
    </row>
    <row r="50" spans="1:12" ht="14.25" customHeight="1">
      <c r="A50" s="8">
        <v>43976</v>
      </c>
      <c r="B50" s="21" t="s">
        <v>14</v>
      </c>
      <c r="C50" s="21">
        <v>76999.5</v>
      </c>
      <c r="D50" s="21">
        <v>6645603</v>
      </c>
      <c r="E50" s="21">
        <v>5032216.1889999993</v>
      </c>
      <c r="F50" s="22">
        <v>100883.95384615385</v>
      </c>
      <c r="G50">
        <f>_xlfn.XLOOKUP(Table1[[#This Row],[index]], Table2[index], Table2[Количество складов], 0)</f>
        <v>31</v>
      </c>
      <c r="H50">
        <f>_xlfn.XLOOKUP(Table1[[#This Row],[index]], Table2[index], Table2[Количество заказов], 0)</f>
        <v>5210</v>
      </c>
      <c r="I50">
        <f>_xlfn.XLOOKUP(Table1[[#This Row],[index]], Table2[index], Table2[Количество клиентов], 0)</f>
        <v>4841</v>
      </c>
      <c r="J50" s="18">
        <f>WEEKNUM(_xlfn.SINGLE(master[Дата]))</f>
        <v>22</v>
      </c>
      <c r="K50" s="18">
        <f>master[[#This Row],[Товарооборот, руб]]-master[[#This Row],[Товарооборот в себестоимости]]-master[[#This Row],[Потери, руб]]</f>
        <v>1512502.8571538469</v>
      </c>
      <c r="L50" s="18">
        <f>master[[#This Row],[Товарооборот, руб]]-master[[#This Row],[Товарооборот в себестоимости]]</f>
        <v>1613386.8110000007</v>
      </c>
    </row>
    <row r="51" spans="1:12" ht="14.25" customHeight="1">
      <c r="A51" s="9">
        <v>43951</v>
      </c>
      <c r="B51" s="2" t="s">
        <v>14</v>
      </c>
      <c r="C51" s="2">
        <v>77565</v>
      </c>
      <c r="D51" s="2">
        <v>7023727.5</v>
      </c>
      <c r="E51" s="2">
        <v>5349682.4849999994</v>
      </c>
      <c r="F51" s="3">
        <v>31578.207692307689</v>
      </c>
      <c r="G51">
        <f>_xlfn.XLOOKUP(Table1[[#This Row],[index]], Table2[index], Table2[Количество складов], 0)</f>
        <v>31</v>
      </c>
      <c r="H51">
        <f>_xlfn.XLOOKUP(Table1[[#This Row],[index]], Table2[index], Table2[Количество заказов], 0)</f>
        <v>5120</v>
      </c>
      <c r="I51">
        <f>_xlfn.XLOOKUP(Table1[[#This Row],[index]], Table2[index], Table2[Количество клиентов], 0)</f>
        <v>4737</v>
      </c>
      <c r="J51" s="18">
        <f>WEEKNUM(_xlfn.SINGLE(master[Дата]))</f>
        <v>18</v>
      </c>
      <c r="K51" s="18">
        <f>master[[#This Row],[Товарооборот, руб]]-master[[#This Row],[Товарооборот в себестоимости]]-master[[#This Row],[Потери, руб]]</f>
        <v>1642466.8073076929</v>
      </c>
      <c r="L51" s="18">
        <f>master[[#This Row],[Товарооборот, руб]]-master[[#This Row],[Товарооборот в себестоимости]]</f>
        <v>1674045.0150000006</v>
      </c>
    </row>
    <row r="52" spans="1:12" ht="14.25" customHeight="1">
      <c r="A52" s="8">
        <v>43961</v>
      </c>
      <c r="B52" s="21" t="s">
        <v>14</v>
      </c>
      <c r="C52" s="21">
        <v>84132</v>
      </c>
      <c r="D52" s="21">
        <v>7483194</v>
      </c>
      <c r="E52" s="21">
        <v>5637882.125</v>
      </c>
      <c r="F52" s="22">
        <v>126673.26923076922</v>
      </c>
      <c r="G52">
        <f>_xlfn.XLOOKUP(Table1[[#This Row],[index]], Table2[index], Table2[Количество складов], 0)</f>
        <v>31</v>
      </c>
      <c r="H52">
        <f>_xlfn.XLOOKUP(Table1[[#This Row],[index]], Table2[index], Table2[Количество заказов], 0)</f>
        <v>5495</v>
      </c>
      <c r="I52">
        <f>_xlfn.XLOOKUP(Table1[[#This Row],[index]], Table2[index], Table2[Количество клиентов], 0)</f>
        <v>5093</v>
      </c>
      <c r="J52" s="18">
        <f>WEEKNUM(_xlfn.SINGLE(master[Дата]))</f>
        <v>20</v>
      </c>
      <c r="K52" s="18">
        <f>master[[#This Row],[Товарооборот, руб]]-master[[#This Row],[Товарооборот в себестоимости]]-master[[#This Row],[Потери, руб]]</f>
        <v>1718638.6057692308</v>
      </c>
      <c r="L52" s="18">
        <f>master[[#This Row],[Товарооборот, руб]]-master[[#This Row],[Товарооборот в себестоимости]]</f>
        <v>1845311.875</v>
      </c>
    </row>
    <row r="53" spans="1:12" ht="14.25" customHeight="1">
      <c r="A53" s="9">
        <v>43959</v>
      </c>
      <c r="B53" s="2" t="s">
        <v>14</v>
      </c>
      <c r="C53" s="2">
        <v>69544.5</v>
      </c>
      <c r="D53" s="2">
        <v>6293776.5</v>
      </c>
      <c r="E53" s="2">
        <v>4773839.9380000001</v>
      </c>
      <c r="F53" s="3">
        <v>201777.4038153846</v>
      </c>
      <c r="G53">
        <f>_xlfn.XLOOKUP(Table1[[#This Row],[index]], Table2[index], Table2[Количество складов], 0)</f>
        <v>31</v>
      </c>
      <c r="H53">
        <f>_xlfn.XLOOKUP(Table1[[#This Row],[index]], Table2[index], Table2[Количество заказов], 0)</f>
        <v>4635</v>
      </c>
      <c r="I53">
        <f>_xlfn.XLOOKUP(Table1[[#This Row],[index]], Table2[index], Table2[Количество клиентов], 0)</f>
        <v>4266</v>
      </c>
      <c r="J53" s="18">
        <f>WEEKNUM(_xlfn.SINGLE(master[Дата]))</f>
        <v>19</v>
      </c>
      <c r="K53" s="18">
        <f>master[[#This Row],[Товарооборот, руб]]-master[[#This Row],[Товарооборот в себестоимости]]-master[[#This Row],[Потери, руб]]</f>
        <v>1318159.1581846154</v>
      </c>
      <c r="L53" s="18">
        <f>master[[#This Row],[Товарооборот, руб]]-master[[#This Row],[Товарооборот в себестоимости]]</f>
        <v>1519936.5619999999</v>
      </c>
    </row>
    <row r="54" spans="1:12" ht="14.25" customHeight="1">
      <c r="A54" s="8">
        <v>43958</v>
      </c>
      <c r="B54" s="21" t="s">
        <v>14</v>
      </c>
      <c r="C54" s="21">
        <v>73204.5</v>
      </c>
      <c r="D54" s="21">
        <v>6591883.5</v>
      </c>
      <c r="E54" s="21">
        <v>5001227.6710000001</v>
      </c>
      <c r="F54" s="22">
        <v>184167.76355384616</v>
      </c>
      <c r="G54">
        <f>_xlfn.XLOOKUP(Table1[[#This Row],[index]], Table2[index], Table2[Количество складов], 0)</f>
        <v>31</v>
      </c>
      <c r="H54">
        <f>_xlfn.XLOOKUP(Table1[[#This Row],[index]], Table2[index], Table2[Количество заказов], 0)</f>
        <v>4903</v>
      </c>
      <c r="I54">
        <f>_xlfn.XLOOKUP(Table1[[#This Row],[index]], Table2[index], Table2[Количество клиентов], 0)</f>
        <v>4527</v>
      </c>
      <c r="J54" s="18">
        <f>WEEKNUM(_xlfn.SINGLE(master[Дата]))</f>
        <v>19</v>
      </c>
      <c r="K54" s="18">
        <f>master[[#This Row],[Товарооборот, руб]]-master[[#This Row],[Товарооборот в себестоимости]]-master[[#This Row],[Потери, руб]]</f>
        <v>1406488.0654461537</v>
      </c>
      <c r="L54" s="18">
        <f>master[[#This Row],[Товарооборот, руб]]-master[[#This Row],[Товарооборот в себестоимости]]</f>
        <v>1590655.8289999999</v>
      </c>
    </row>
    <row r="55" spans="1:12" ht="14.25" customHeight="1">
      <c r="A55" s="9">
        <v>43975</v>
      </c>
      <c r="B55" s="2" t="s">
        <v>14</v>
      </c>
      <c r="C55" s="2">
        <v>76663.5</v>
      </c>
      <c r="D55" s="2">
        <v>6451032</v>
      </c>
      <c r="E55" s="2">
        <v>5048965.7960000001</v>
      </c>
      <c r="F55" s="3">
        <v>94608.146153846144</v>
      </c>
      <c r="G55">
        <f>_xlfn.XLOOKUP(Table1[[#This Row],[index]], Table2[index], Table2[Количество складов], 0)</f>
        <v>31</v>
      </c>
      <c r="H55">
        <f>_xlfn.XLOOKUP(Table1[[#This Row],[index]], Table2[index], Table2[Количество заказов], 0)</f>
        <v>5035</v>
      </c>
      <c r="I55">
        <f>_xlfn.XLOOKUP(Table1[[#This Row],[index]], Table2[index], Table2[Количество клиентов], 0)</f>
        <v>4683</v>
      </c>
      <c r="J55" s="18">
        <f>WEEKNUM(_xlfn.SINGLE(master[Дата]))</f>
        <v>22</v>
      </c>
      <c r="K55" s="18">
        <f>master[[#This Row],[Товарооборот, руб]]-master[[#This Row],[Товарооборот в себестоимости]]-master[[#This Row],[Потери, руб]]</f>
        <v>1307458.0578461539</v>
      </c>
      <c r="L55" s="18">
        <f>master[[#This Row],[Товарооборот, руб]]-master[[#This Row],[Товарооборот в себестоимости]]</f>
        <v>1402066.2039999999</v>
      </c>
    </row>
    <row r="56" spans="1:12" ht="14.25" customHeight="1">
      <c r="A56" s="8">
        <v>43967</v>
      </c>
      <c r="B56" s="21" t="s">
        <v>15</v>
      </c>
      <c r="C56" s="21">
        <v>14265</v>
      </c>
      <c r="D56" s="21">
        <v>1130506.5</v>
      </c>
      <c r="E56" s="21">
        <v>1024403.9859999999</v>
      </c>
      <c r="F56" s="22">
        <v>72626.813907692311</v>
      </c>
      <c r="G56">
        <f>_xlfn.XLOOKUP(Table1[[#This Row],[index]], Table2[index], Table2[Количество складов], 0)</f>
        <v>10</v>
      </c>
      <c r="H56">
        <f>_xlfn.XLOOKUP(Table1[[#This Row],[index]], Table2[index], Table2[Количество заказов], 0)</f>
        <v>760</v>
      </c>
      <c r="I56">
        <f>_xlfn.XLOOKUP(Table1[[#This Row],[index]], Table2[index], Table2[Количество клиентов], 0)</f>
        <v>672</v>
      </c>
      <c r="J56" s="18">
        <f>WEEKNUM(_xlfn.SINGLE(master[Дата]))</f>
        <v>20</v>
      </c>
      <c r="K56" s="18">
        <f>master[[#This Row],[Товарооборот, руб]]-master[[#This Row],[Товарооборот в себестоимости]]-master[[#This Row],[Потери, руб]]</f>
        <v>33475.700092307772</v>
      </c>
      <c r="L56" s="18">
        <f>master[[#This Row],[Товарооборот, руб]]-master[[#This Row],[Товарооборот в себестоимости]]</f>
        <v>106102.51400000008</v>
      </c>
    </row>
    <row r="57" spans="1:12" ht="14.25" customHeight="1">
      <c r="A57" s="9">
        <v>43970</v>
      </c>
      <c r="B57" s="2" t="s">
        <v>15</v>
      </c>
      <c r="C57" s="2">
        <v>11526</v>
      </c>
      <c r="D57" s="2">
        <v>938764.5</v>
      </c>
      <c r="E57" s="2">
        <v>820018.375</v>
      </c>
      <c r="F57" s="3">
        <v>77816.215384615381</v>
      </c>
      <c r="G57">
        <f>_xlfn.XLOOKUP(Table1[[#This Row],[index]], Table2[index], Table2[Количество складов], 0)</f>
        <v>10</v>
      </c>
      <c r="H57">
        <f>_xlfn.XLOOKUP(Table1[[#This Row],[index]], Table2[index], Table2[Количество заказов], 0)</f>
        <v>649</v>
      </c>
      <c r="I57">
        <f>_xlfn.XLOOKUP(Table1[[#This Row],[index]], Table2[index], Table2[Количество клиентов], 0)</f>
        <v>568</v>
      </c>
      <c r="J57" s="18">
        <f>WEEKNUM(_xlfn.SINGLE(master[Дата]))</f>
        <v>21</v>
      </c>
      <c r="K57" s="18">
        <f>master[[#This Row],[Товарооборот, руб]]-master[[#This Row],[Товарооборот в себестоимости]]-master[[#This Row],[Потери, руб]]</f>
        <v>40929.909615384619</v>
      </c>
      <c r="L57" s="18">
        <f>master[[#This Row],[Товарооборот, руб]]-master[[#This Row],[Товарооборот в себестоимости]]</f>
        <v>118746.125</v>
      </c>
    </row>
    <row r="58" spans="1:12" ht="14.25" customHeight="1">
      <c r="A58" s="8">
        <v>43968</v>
      </c>
      <c r="B58" s="21" t="s">
        <v>15</v>
      </c>
      <c r="C58" s="21">
        <v>10402.5</v>
      </c>
      <c r="D58" s="21">
        <v>843727.5</v>
      </c>
      <c r="E58" s="21">
        <v>729677.51899999997</v>
      </c>
      <c r="F58" s="22">
        <v>140731.96461538461</v>
      </c>
      <c r="G58">
        <f>_xlfn.XLOOKUP(Table1[[#This Row],[index]], Table2[index], Table2[Количество складов], 0)</f>
        <v>10</v>
      </c>
      <c r="H58">
        <f>_xlfn.XLOOKUP(Table1[[#This Row],[index]], Table2[index], Table2[Количество заказов], 0)</f>
        <v>591</v>
      </c>
      <c r="I58">
        <f>_xlfn.XLOOKUP(Table1[[#This Row],[index]], Table2[index], Table2[Количество клиентов], 0)</f>
        <v>513</v>
      </c>
      <c r="J58" s="18">
        <f>WEEKNUM(_xlfn.SINGLE(master[Дата]))</f>
        <v>21</v>
      </c>
      <c r="K58" s="18">
        <f>master[[#This Row],[Товарооборот, руб]]-master[[#This Row],[Товарооборот в себестоимости]]-master[[#This Row],[Потери, руб]]</f>
        <v>-26681.983615384583</v>
      </c>
      <c r="L58" s="18">
        <f>master[[#This Row],[Товарооборот, руб]]-master[[#This Row],[Товарооборот в себестоимости]]</f>
        <v>114049.98100000003</v>
      </c>
    </row>
    <row r="59" spans="1:12" ht="14.25" customHeight="1">
      <c r="A59" s="9">
        <v>43960</v>
      </c>
      <c r="B59" s="2" t="s">
        <v>15</v>
      </c>
      <c r="C59" s="2">
        <v>13216.5</v>
      </c>
      <c r="D59" s="2">
        <v>1046400</v>
      </c>
      <c r="E59" s="2">
        <v>937716.15799999994</v>
      </c>
      <c r="F59" s="3">
        <v>61387.776923076919</v>
      </c>
      <c r="G59">
        <f>_xlfn.XLOOKUP(Table1[[#This Row],[index]], Table2[index], Table2[Количество складов], 0)</f>
        <v>10</v>
      </c>
      <c r="H59">
        <f>_xlfn.XLOOKUP(Table1[[#This Row],[index]], Table2[index], Table2[Количество заказов], 0)</f>
        <v>644</v>
      </c>
      <c r="I59">
        <f>_xlfn.XLOOKUP(Table1[[#This Row],[index]], Table2[index], Table2[Количество клиентов], 0)</f>
        <v>559</v>
      </c>
      <c r="J59" s="18">
        <f>WEEKNUM(_xlfn.SINGLE(master[Дата]))</f>
        <v>19</v>
      </c>
      <c r="K59" s="18">
        <f>master[[#This Row],[Товарооборот, руб]]-master[[#This Row],[Товарооборот в себестоимости]]-master[[#This Row],[Потери, руб]]</f>
        <v>47296.065076923143</v>
      </c>
      <c r="L59" s="18">
        <f>master[[#This Row],[Товарооборот, руб]]-master[[#This Row],[Товарооборот в себестоимости]]</f>
        <v>108683.84200000006</v>
      </c>
    </row>
    <row r="60" spans="1:12" ht="14.25" customHeight="1">
      <c r="A60" s="8">
        <v>43955</v>
      </c>
      <c r="B60" s="21" t="s">
        <v>15</v>
      </c>
      <c r="C60" s="21">
        <v>9130.5</v>
      </c>
      <c r="D60" s="21">
        <v>728890.5</v>
      </c>
      <c r="E60" s="21">
        <v>644150.51899999997</v>
      </c>
      <c r="F60" s="22">
        <v>98026.490369230756</v>
      </c>
      <c r="G60">
        <f>_xlfn.XLOOKUP(Table1[[#This Row],[index]], Table2[index], Table2[Количество складов], 0)</f>
        <v>10</v>
      </c>
      <c r="H60">
        <f>_xlfn.XLOOKUP(Table1[[#This Row],[index]], Table2[index], Table2[Количество заказов], 0)</f>
        <v>462</v>
      </c>
      <c r="I60">
        <f>_xlfn.XLOOKUP(Table1[[#This Row],[index]], Table2[index], Table2[Количество клиентов], 0)</f>
        <v>396</v>
      </c>
      <c r="J60" s="18">
        <f>WEEKNUM(_xlfn.SINGLE(master[Дата]))</f>
        <v>19</v>
      </c>
      <c r="K60" s="18">
        <f>master[[#This Row],[Товарооборот, руб]]-master[[#This Row],[Товарооборот в себестоимости]]-master[[#This Row],[Потери, руб]]</f>
        <v>-13286.509369230727</v>
      </c>
      <c r="L60" s="18">
        <f>master[[#This Row],[Товарооборот, руб]]-master[[#This Row],[Товарооборот в себестоимости]]</f>
        <v>84739.981000000029</v>
      </c>
    </row>
    <row r="61" spans="1:12" ht="14.25" customHeight="1">
      <c r="A61" s="9">
        <v>43950</v>
      </c>
      <c r="B61" s="2" t="s">
        <v>15</v>
      </c>
      <c r="C61" s="2">
        <v>10840.5</v>
      </c>
      <c r="D61" s="2">
        <v>797919</v>
      </c>
      <c r="E61" s="2">
        <v>783753.29499999993</v>
      </c>
      <c r="F61" s="3">
        <v>58214.93076923077</v>
      </c>
      <c r="G61">
        <f>_xlfn.XLOOKUP(Table1[[#This Row],[index]], Table2[index], Table2[Количество складов], 0)</f>
        <v>10</v>
      </c>
      <c r="H61">
        <f>_xlfn.XLOOKUP(Table1[[#This Row],[index]], Table2[index], Table2[Количество заказов], 0)</f>
        <v>502</v>
      </c>
      <c r="I61">
        <f>_xlfn.XLOOKUP(Table1[[#This Row],[index]], Table2[index], Table2[Количество клиентов], 0)</f>
        <v>433</v>
      </c>
      <c r="J61" s="18">
        <f>WEEKNUM(_xlfn.SINGLE(master[Дата]))</f>
        <v>18</v>
      </c>
      <c r="K61" s="18">
        <f>master[[#This Row],[Товарооборот, руб]]-master[[#This Row],[Товарооборот в себестоимости]]-master[[#This Row],[Потери, руб]]</f>
        <v>-44049.225769230696</v>
      </c>
      <c r="L61" s="18">
        <f>master[[#This Row],[Товарооборот, руб]]-master[[#This Row],[Товарооборот в себестоимости]]</f>
        <v>14165.705000000075</v>
      </c>
    </row>
    <row r="62" spans="1:12" ht="14.25" customHeight="1">
      <c r="A62" s="8">
        <v>43953</v>
      </c>
      <c r="B62" s="21" t="s">
        <v>15</v>
      </c>
      <c r="C62" s="21">
        <v>7866</v>
      </c>
      <c r="D62" s="21">
        <v>617881.5</v>
      </c>
      <c r="E62" s="21">
        <v>575518.06799999997</v>
      </c>
      <c r="F62" s="22">
        <v>119723.42363076922</v>
      </c>
      <c r="G62">
        <f>_xlfn.XLOOKUP(Table1[[#This Row],[index]], Table2[index], Table2[Количество складов], 0)</f>
        <v>10</v>
      </c>
      <c r="H62">
        <f>_xlfn.XLOOKUP(Table1[[#This Row],[index]], Table2[index], Table2[Количество заказов], 0)</f>
        <v>416</v>
      </c>
      <c r="I62">
        <f>_xlfn.XLOOKUP(Table1[[#This Row],[index]], Table2[index], Table2[Количество клиентов], 0)</f>
        <v>341</v>
      </c>
      <c r="J62" s="18">
        <f>WEEKNUM(_xlfn.SINGLE(master[Дата]))</f>
        <v>18</v>
      </c>
      <c r="K62" s="18">
        <f>master[[#This Row],[Товарооборот, руб]]-master[[#This Row],[Товарооборот в себестоимости]]-master[[#This Row],[Потери, руб]]</f>
        <v>-77359.991630769189</v>
      </c>
      <c r="L62" s="18">
        <f>master[[#This Row],[Товарооборот, руб]]-master[[#This Row],[Товарооборот в себестоимости]]</f>
        <v>42363.43200000003</v>
      </c>
    </row>
    <row r="63" spans="1:12" ht="14.25" customHeight="1">
      <c r="A63" s="9">
        <v>43977</v>
      </c>
      <c r="B63" s="2" t="s">
        <v>15</v>
      </c>
      <c r="C63" s="2">
        <v>11835</v>
      </c>
      <c r="D63" s="2">
        <v>983109</v>
      </c>
      <c r="E63" s="2">
        <v>825345.05300000007</v>
      </c>
      <c r="F63" s="3">
        <v>109486.33076923077</v>
      </c>
      <c r="G63">
        <f>_xlfn.XLOOKUP(Table1[[#This Row],[index]], Table2[index], Table2[Количество складов], 0)</f>
        <v>10</v>
      </c>
      <c r="H63">
        <f>_xlfn.XLOOKUP(Table1[[#This Row],[index]], Table2[index], Table2[Количество заказов], 0)</f>
        <v>692</v>
      </c>
      <c r="I63">
        <f>_xlfn.XLOOKUP(Table1[[#This Row],[index]], Table2[index], Table2[Количество клиентов], 0)</f>
        <v>601</v>
      </c>
      <c r="J63" s="18">
        <f>WEEKNUM(_xlfn.SINGLE(master[Дата]))</f>
        <v>22</v>
      </c>
      <c r="K63" s="18">
        <f>master[[#This Row],[Товарооборот, руб]]-master[[#This Row],[Товарооборот в себестоимости]]-master[[#This Row],[Потери, руб]]</f>
        <v>48277.616230769156</v>
      </c>
      <c r="L63" s="18">
        <f>master[[#This Row],[Товарооборот, руб]]-master[[#This Row],[Товарооборот в себестоимости]]</f>
        <v>157763.94699999993</v>
      </c>
    </row>
    <row r="64" spans="1:12" ht="14.25" customHeight="1">
      <c r="A64" s="8">
        <v>43952</v>
      </c>
      <c r="B64" s="21" t="s">
        <v>15</v>
      </c>
      <c r="C64" s="21">
        <v>11619</v>
      </c>
      <c r="D64" s="21">
        <v>891139.5</v>
      </c>
      <c r="E64" s="21">
        <v>829782.37600000005</v>
      </c>
      <c r="F64" s="22">
        <v>121759.66210769229</v>
      </c>
      <c r="G64">
        <f>_xlfn.XLOOKUP(Table1[[#This Row],[index]], Table2[index], Table2[Количество складов], 0)</f>
        <v>10</v>
      </c>
      <c r="H64">
        <f>_xlfn.XLOOKUP(Table1[[#This Row],[index]], Table2[index], Table2[Количество заказов], 0)</f>
        <v>554</v>
      </c>
      <c r="I64">
        <f>_xlfn.XLOOKUP(Table1[[#This Row],[index]], Table2[index], Table2[Количество клиентов], 0)</f>
        <v>472</v>
      </c>
      <c r="J64" s="18">
        <f>WEEKNUM(_xlfn.SINGLE(master[Дата]))</f>
        <v>18</v>
      </c>
      <c r="K64" s="18">
        <f>master[[#This Row],[Товарооборот, руб]]-master[[#This Row],[Товарооборот в себестоимости]]-master[[#This Row],[Потери, руб]]</f>
        <v>-60402.538107692337</v>
      </c>
      <c r="L64" s="18">
        <f>master[[#This Row],[Товарооборот, руб]]-master[[#This Row],[Товарооборот в себестоимости]]</f>
        <v>61357.123999999953</v>
      </c>
    </row>
    <row r="65" spans="1:12" ht="14.25" customHeight="1">
      <c r="A65" s="9">
        <v>43963</v>
      </c>
      <c r="B65" s="2" t="s">
        <v>15</v>
      </c>
      <c r="C65" s="2">
        <v>9328.5</v>
      </c>
      <c r="D65" s="2">
        <v>732964.5</v>
      </c>
      <c r="E65" s="2">
        <v>634517.67299999995</v>
      </c>
      <c r="F65" s="3">
        <v>136157.98361538461</v>
      </c>
      <c r="G65">
        <f>_xlfn.XLOOKUP(Table1[[#This Row],[index]], Table2[index], Table2[Количество складов], 0)</f>
        <v>10</v>
      </c>
      <c r="H65">
        <f>_xlfn.XLOOKUP(Table1[[#This Row],[index]], Table2[index], Table2[Количество заказов], 0)</f>
        <v>526</v>
      </c>
      <c r="I65">
        <f>_xlfn.XLOOKUP(Table1[[#This Row],[index]], Table2[index], Table2[Количество клиентов], 0)</f>
        <v>448</v>
      </c>
      <c r="J65" s="18">
        <f>WEEKNUM(_xlfn.SINGLE(master[Дата]))</f>
        <v>20</v>
      </c>
      <c r="K65" s="18">
        <f>master[[#This Row],[Товарооборот, руб]]-master[[#This Row],[Товарооборот в себестоимости]]-master[[#This Row],[Потери, руб]]</f>
        <v>-37711.156615384563</v>
      </c>
      <c r="L65" s="18">
        <f>master[[#This Row],[Товарооборот, руб]]-master[[#This Row],[Товарооборот в себестоимости]]</f>
        <v>98446.827000000048</v>
      </c>
    </row>
    <row r="66" spans="1:12" ht="14.25" customHeight="1">
      <c r="A66" s="8">
        <v>43972</v>
      </c>
      <c r="B66" s="21" t="s">
        <v>15</v>
      </c>
      <c r="C66" s="21">
        <v>11250</v>
      </c>
      <c r="D66" s="21">
        <v>935523</v>
      </c>
      <c r="E66" s="21">
        <v>808524.505</v>
      </c>
      <c r="F66" s="22">
        <v>94344.953846153847</v>
      </c>
      <c r="G66">
        <f>_xlfn.XLOOKUP(Table1[[#This Row],[index]], Table2[index], Table2[Количество складов], 0)</f>
        <v>10</v>
      </c>
      <c r="H66">
        <f>_xlfn.XLOOKUP(Table1[[#This Row],[index]], Table2[index], Table2[Количество заказов], 0)</f>
        <v>677</v>
      </c>
      <c r="I66">
        <f>_xlfn.XLOOKUP(Table1[[#This Row],[index]], Table2[index], Table2[Количество клиентов], 0)</f>
        <v>591</v>
      </c>
      <c r="J66" s="18">
        <f>WEEKNUM(_xlfn.SINGLE(master[Дата]))</f>
        <v>21</v>
      </c>
      <c r="K66" s="18">
        <f>master[[#This Row],[Товарооборот, руб]]-master[[#This Row],[Товарооборот в себестоимости]]-master[[#This Row],[Потери, руб]]</f>
        <v>32653.541153846149</v>
      </c>
      <c r="L66" s="18">
        <f>master[[#This Row],[Товарооборот, руб]]-master[[#This Row],[Товарооборот в себестоимости]]</f>
        <v>126998.495</v>
      </c>
    </row>
    <row r="67" spans="1:12" ht="14.25" customHeight="1">
      <c r="A67" s="9">
        <v>43971</v>
      </c>
      <c r="B67" s="2" t="s">
        <v>15</v>
      </c>
      <c r="C67" s="2">
        <v>13063.5</v>
      </c>
      <c r="D67" s="2">
        <v>1037247</v>
      </c>
      <c r="E67" s="2">
        <v>910480.6449999999</v>
      </c>
      <c r="F67" s="3">
        <v>64430.964123076919</v>
      </c>
      <c r="G67">
        <f>_xlfn.XLOOKUP(Table1[[#This Row],[index]], Table2[index], Table2[Количество складов], 0)</f>
        <v>10</v>
      </c>
      <c r="H67">
        <f>_xlfn.XLOOKUP(Table1[[#This Row],[index]], Table2[index], Table2[Количество заказов], 0)</f>
        <v>745</v>
      </c>
      <c r="I67">
        <f>_xlfn.XLOOKUP(Table1[[#This Row],[index]], Table2[index], Table2[Количество клиентов], 0)</f>
        <v>654</v>
      </c>
      <c r="J67" s="18">
        <f>WEEKNUM(_xlfn.SINGLE(master[Дата]))</f>
        <v>21</v>
      </c>
      <c r="K67" s="18">
        <f>master[[#This Row],[Товарооборот, руб]]-master[[#This Row],[Товарооборот в себестоимости]]-master[[#This Row],[Потери, руб]]</f>
        <v>62335.390876923178</v>
      </c>
      <c r="L67" s="18">
        <f>master[[#This Row],[Товарооборот, руб]]-master[[#This Row],[Товарооборот в себестоимости]]</f>
        <v>126766.3550000001</v>
      </c>
    </row>
    <row r="68" spans="1:12" ht="14.25" customHeight="1">
      <c r="A68" s="8">
        <v>43956</v>
      </c>
      <c r="B68" s="21" t="s">
        <v>15</v>
      </c>
      <c r="C68" s="21">
        <v>10147.5</v>
      </c>
      <c r="D68" s="21">
        <v>793320</v>
      </c>
      <c r="E68" s="21">
        <v>718019.27600000007</v>
      </c>
      <c r="F68" s="22">
        <v>92027.36809230769</v>
      </c>
      <c r="G68">
        <f>_xlfn.XLOOKUP(Table1[[#This Row],[index]], Table2[index], Table2[Количество складов], 0)</f>
        <v>10</v>
      </c>
      <c r="H68">
        <f>_xlfn.XLOOKUP(Table1[[#This Row],[index]], Table2[index], Table2[Количество заказов], 0)</f>
        <v>511</v>
      </c>
      <c r="I68">
        <f>_xlfn.XLOOKUP(Table1[[#This Row],[index]], Table2[index], Table2[Количество клиентов], 0)</f>
        <v>437</v>
      </c>
      <c r="J68" s="18">
        <f>WEEKNUM(_xlfn.SINGLE(master[Дата]))</f>
        <v>19</v>
      </c>
      <c r="K68" s="18">
        <f>master[[#This Row],[Товарооборот, руб]]-master[[#This Row],[Товарооборот в себестоимости]]-master[[#This Row],[Потери, руб]]</f>
        <v>-16726.644092307761</v>
      </c>
      <c r="L68" s="18">
        <f>master[[#This Row],[Товарооборот, руб]]-master[[#This Row],[Товарооборот в себестоимости]]</f>
        <v>75300.723999999929</v>
      </c>
    </row>
    <row r="69" spans="1:12" ht="14.25" customHeight="1">
      <c r="A69" s="9">
        <v>43949</v>
      </c>
      <c r="B69" s="2" t="s">
        <v>15</v>
      </c>
      <c r="C69" s="2">
        <v>12331.5</v>
      </c>
      <c r="D69" s="2">
        <v>869983.5</v>
      </c>
      <c r="E69" s="2">
        <v>896773.32399999991</v>
      </c>
      <c r="F69" s="3">
        <v>51681.038461538461</v>
      </c>
      <c r="G69">
        <f>_xlfn.XLOOKUP(Table1[[#This Row],[index]], Table2[index], Table2[Количество складов], 0)</f>
        <v>10</v>
      </c>
      <c r="H69">
        <f>_xlfn.XLOOKUP(Table1[[#This Row],[index]], Table2[index], Table2[Количество заказов], 0)</f>
        <v>580</v>
      </c>
      <c r="I69">
        <f>_xlfn.XLOOKUP(Table1[[#This Row],[index]], Table2[index], Table2[Количество клиентов], 0)</f>
        <v>506</v>
      </c>
      <c r="J69" s="18">
        <f>WEEKNUM(_xlfn.SINGLE(master[Дата]))</f>
        <v>18</v>
      </c>
      <c r="K69" s="18">
        <f>master[[#This Row],[Товарооборот, руб]]-master[[#This Row],[Товарооборот в себестоимости]]-master[[#This Row],[Потери, руб]]</f>
        <v>-78470.862461538374</v>
      </c>
      <c r="L69" s="18">
        <f>master[[#This Row],[Товарооборот, руб]]-master[[#This Row],[Товарооборот в себестоимости]]</f>
        <v>-26789.823999999906</v>
      </c>
    </row>
    <row r="70" spans="1:12" ht="14.25" customHeight="1">
      <c r="A70" s="8">
        <v>43964</v>
      </c>
      <c r="B70" s="21" t="s">
        <v>15</v>
      </c>
      <c r="C70" s="21">
        <v>11202</v>
      </c>
      <c r="D70" s="21">
        <v>865714.5</v>
      </c>
      <c r="E70" s="21">
        <v>799644.75899999996</v>
      </c>
      <c r="F70" s="22">
        <v>111860.49372307691</v>
      </c>
      <c r="G70">
        <f>_xlfn.XLOOKUP(Table1[[#This Row],[index]], Table2[index], Table2[Количество складов], 0)</f>
        <v>10</v>
      </c>
      <c r="H70">
        <f>_xlfn.XLOOKUP(Table1[[#This Row],[index]], Table2[index], Table2[Количество заказов], 0)</f>
        <v>612</v>
      </c>
      <c r="I70">
        <f>_xlfn.XLOOKUP(Table1[[#This Row],[index]], Table2[index], Table2[Количество клиентов], 0)</f>
        <v>530</v>
      </c>
      <c r="J70" s="18">
        <f>WEEKNUM(_xlfn.SINGLE(master[Дата]))</f>
        <v>20</v>
      </c>
      <c r="K70" s="18">
        <f>master[[#This Row],[Товарооборот, руб]]-master[[#This Row],[Товарооборот в себестоимости]]-master[[#This Row],[Потери, руб]]</f>
        <v>-45790.752723076876</v>
      </c>
      <c r="L70" s="18">
        <f>master[[#This Row],[Товарооборот, руб]]-master[[#This Row],[Товарооборот в себестоимости]]</f>
        <v>66069.741000000038</v>
      </c>
    </row>
    <row r="71" spans="1:12" ht="14.25" customHeight="1">
      <c r="A71" s="9">
        <v>43982</v>
      </c>
      <c r="B71" s="2" t="s">
        <v>14</v>
      </c>
      <c r="C71" s="2">
        <v>89149.5</v>
      </c>
      <c r="D71" s="2">
        <v>7512646.5</v>
      </c>
      <c r="E71" s="2">
        <v>5979210.0970000001</v>
      </c>
      <c r="F71" s="3">
        <v>47580.146153846152</v>
      </c>
      <c r="G71">
        <f>_xlfn.XLOOKUP(Table1[[#This Row],[index]], Table2[index], Table2[Количество складов], 0)</f>
        <v>31</v>
      </c>
      <c r="H71">
        <f>_xlfn.XLOOKUP(Table1[[#This Row],[index]], Table2[index], Table2[Количество заказов], 0)</f>
        <v>5760</v>
      </c>
      <c r="I71">
        <f>_xlfn.XLOOKUP(Table1[[#This Row],[index]], Table2[index], Table2[Количество клиентов], 0)</f>
        <v>5367</v>
      </c>
      <c r="J71" s="18">
        <f>WEEKNUM(_xlfn.SINGLE(master[Дата]))</f>
        <v>23</v>
      </c>
      <c r="K71" s="18">
        <f>master[[#This Row],[Товарооборот, руб]]-master[[#This Row],[Товарооборот в себестоимости]]-master[[#This Row],[Потери, руб]]</f>
        <v>1485856.2568461539</v>
      </c>
      <c r="L71" s="18">
        <f>master[[#This Row],[Товарооборот, руб]]-master[[#This Row],[Товарооборот в себестоимости]]</f>
        <v>1533436.4029999999</v>
      </c>
    </row>
    <row r="72" spans="1:12" ht="14.25" customHeight="1">
      <c r="A72" s="8">
        <v>43954</v>
      </c>
      <c r="B72" s="21" t="s">
        <v>15</v>
      </c>
      <c r="C72" s="21">
        <v>8185.5</v>
      </c>
      <c r="D72" s="21">
        <v>637881</v>
      </c>
      <c r="E72" s="21">
        <v>575840.67700000003</v>
      </c>
      <c r="F72" s="22">
        <v>73920.584615384607</v>
      </c>
      <c r="G72">
        <f>_xlfn.XLOOKUP(Table1[[#This Row],[index]], Table2[index], Table2[Количество складов], 0)</f>
        <v>10</v>
      </c>
      <c r="H72">
        <f>_xlfn.XLOOKUP(Table1[[#This Row],[index]], Table2[index], Table2[Количество заказов], 0)</f>
        <v>402</v>
      </c>
      <c r="I72">
        <f>_xlfn.XLOOKUP(Table1[[#This Row],[index]], Table2[index], Table2[Количество клиентов], 0)</f>
        <v>333</v>
      </c>
      <c r="J72" s="18">
        <f>WEEKNUM(_xlfn.SINGLE(master[Дата]))</f>
        <v>19</v>
      </c>
      <c r="K72" s="18">
        <f>master[[#This Row],[Товарооборот, руб]]-master[[#This Row],[Товарооборот в себестоимости]]-master[[#This Row],[Потери, руб]]</f>
        <v>-11880.261615384632</v>
      </c>
      <c r="L72" s="18">
        <f>master[[#This Row],[Товарооборот, руб]]-master[[#This Row],[Товарооборот в себестоимости]]</f>
        <v>62040.322999999975</v>
      </c>
    </row>
    <row r="73" spans="1:12" ht="14.25" customHeight="1">
      <c r="A73" s="9">
        <v>43981</v>
      </c>
      <c r="B73" s="2" t="s">
        <v>14</v>
      </c>
      <c r="C73" s="2">
        <v>108123</v>
      </c>
      <c r="D73" s="2">
        <v>9164707.5</v>
      </c>
      <c r="E73" s="2">
        <v>7329868.665</v>
      </c>
      <c r="F73" s="3">
        <v>137418.15930769229</v>
      </c>
      <c r="G73">
        <f>_xlfn.XLOOKUP(Table1[[#This Row],[index]], Table2[index], Table2[Количество складов], 0)</f>
        <v>31</v>
      </c>
      <c r="H73">
        <f>_xlfn.XLOOKUP(Table1[[#This Row],[index]], Table2[index], Table2[Количество заказов], 0)</f>
        <v>6735</v>
      </c>
      <c r="I73">
        <f>_xlfn.XLOOKUP(Table1[[#This Row],[index]], Table2[index], Table2[Количество клиентов], 0)</f>
        <v>6264</v>
      </c>
      <c r="J73" s="18">
        <f>WEEKNUM(_xlfn.SINGLE(master[Дата]))</f>
        <v>22</v>
      </c>
      <c r="K73" s="18">
        <f>master[[#This Row],[Товарооборот, руб]]-master[[#This Row],[Товарооборот в себестоимости]]-master[[#This Row],[Потери, руб]]</f>
        <v>1697420.6756923078</v>
      </c>
      <c r="L73" s="18">
        <f>master[[#This Row],[Товарооборот, руб]]-master[[#This Row],[Товарооборот в себестоимости]]</f>
        <v>1834838.835</v>
      </c>
    </row>
    <row r="74" spans="1:12" ht="14.25" customHeight="1">
      <c r="A74" s="8">
        <v>43957</v>
      </c>
      <c r="B74" s="21" t="s">
        <v>15</v>
      </c>
      <c r="C74" s="21">
        <v>9210</v>
      </c>
      <c r="D74" s="21">
        <v>696832.5</v>
      </c>
      <c r="E74" s="21">
        <v>616683.38099999994</v>
      </c>
      <c r="F74" s="22">
        <v>99623.130769230775</v>
      </c>
      <c r="G74">
        <f>_xlfn.XLOOKUP(Table1[[#This Row],[index]], Table2[index], Table2[Количество складов], 0)</f>
        <v>10</v>
      </c>
      <c r="H74">
        <f>_xlfn.XLOOKUP(Table1[[#This Row],[index]], Table2[index], Table2[Количество заказов], 0)</f>
        <v>465</v>
      </c>
      <c r="I74">
        <f>_xlfn.XLOOKUP(Table1[[#This Row],[index]], Table2[index], Table2[Количество клиентов], 0)</f>
        <v>390</v>
      </c>
      <c r="J74" s="18">
        <f>WEEKNUM(_xlfn.SINGLE(master[Дата]))</f>
        <v>19</v>
      </c>
      <c r="K74" s="18">
        <f>master[[#This Row],[Товарооборот, руб]]-master[[#This Row],[Товарооборот в себестоимости]]-master[[#This Row],[Потери, руб]]</f>
        <v>-19474.01176923071</v>
      </c>
      <c r="L74" s="18">
        <f>master[[#This Row],[Товарооборот, руб]]-master[[#This Row],[Товарооборот в себестоимости]]</f>
        <v>80149.119000000064</v>
      </c>
    </row>
    <row r="75" spans="1:12" ht="14.25" customHeight="1">
      <c r="A75" s="9">
        <v>43974</v>
      </c>
      <c r="B75" s="2" t="s">
        <v>15</v>
      </c>
      <c r="C75" s="2">
        <v>14773.5</v>
      </c>
      <c r="D75" s="2">
        <v>1241383.5</v>
      </c>
      <c r="E75" s="2">
        <v>1069622.507</v>
      </c>
      <c r="F75" s="3">
        <v>74049.523076923084</v>
      </c>
      <c r="G75">
        <f>_xlfn.XLOOKUP(Table1[[#This Row],[index]], Table2[index], Table2[Количество складов], 0)</f>
        <v>10</v>
      </c>
      <c r="H75">
        <f>_xlfn.XLOOKUP(Table1[[#This Row],[index]], Table2[index], Table2[Количество заказов], 0)</f>
        <v>828</v>
      </c>
      <c r="I75">
        <f>_xlfn.XLOOKUP(Table1[[#This Row],[index]], Table2[index], Table2[Количество клиентов], 0)</f>
        <v>734</v>
      </c>
      <c r="J75" s="18">
        <f>WEEKNUM(_xlfn.SINGLE(master[Дата]))</f>
        <v>21</v>
      </c>
      <c r="K75" s="18">
        <f>master[[#This Row],[Товарооборот, руб]]-master[[#This Row],[Товарооборот в себестоимости]]-master[[#This Row],[Потери, руб]]</f>
        <v>97711.469923076933</v>
      </c>
      <c r="L75" s="18">
        <f>master[[#This Row],[Товарооборот, руб]]-master[[#This Row],[Товарооборот в себестоимости]]</f>
        <v>171760.99300000002</v>
      </c>
    </row>
    <row r="76" spans="1:12" ht="14.25" customHeight="1">
      <c r="A76" s="8">
        <v>43979</v>
      </c>
      <c r="B76" s="21" t="s">
        <v>14</v>
      </c>
      <c r="C76" s="21">
        <v>78141</v>
      </c>
      <c r="D76" s="21">
        <v>6641569.5</v>
      </c>
      <c r="E76" s="21">
        <v>5084073.5159999998</v>
      </c>
      <c r="F76" s="22">
        <v>142499.01538461537</v>
      </c>
      <c r="G76">
        <f>_xlfn.XLOOKUP(Table1[[#This Row],[index]], Table2[index], Table2[Количество складов], 0)</f>
        <v>31</v>
      </c>
      <c r="H76">
        <f>_xlfn.XLOOKUP(Table1[[#This Row],[index]], Table2[index], Table2[Количество заказов], 0)</f>
        <v>5355</v>
      </c>
      <c r="I76">
        <f>_xlfn.XLOOKUP(Table1[[#This Row],[index]], Table2[index], Table2[Количество клиентов], 0)</f>
        <v>4969</v>
      </c>
      <c r="J76" s="18">
        <f>WEEKNUM(_xlfn.SINGLE(master[Дата]))</f>
        <v>22</v>
      </c>
      <c r="K76" s="18">
        <f>master[[#This Row],[Товарооборот, руб]]-master[[#This Row],[Товарооборот в себестоимости]]-master[[#This Row],[Потери, руб]]</f>
        <v>1414996.9686153848</v>
      </c>
      <c r="L76" s="18">
        <f>master[[#This Row],[Товарооборот, руб]]-master[[#This Row],[Товарооборот в себестоимости]]</f>
        <v>1557495.9840000002</v>
      </c>
    </row>
    <row r="77" spans="1:12" ht="14.25" customHeight="1">
      <c r="A77" s="9">
        <v>43976</v>
      </c>
      <c r="B77" s="2" t="s">
        <v>15</v>
      </c>
      <c r="C77" s="2">
        <v>12280.5</v>
      </c>
      <c r="D77" s="2">
        <v>1030440</v>
      </c>
      <c r="E77" s="2">
        <v>871047.598</v>
      </c>
      <c r="F77" s="3">
        <v>85172.084615384621</v>
      </c>
      <c r="G77">
        <f>_xlfn.XLOOKUP(Table1[[#This Row],[index]], Table2[index], Table2[Количество складов], 0)</f>
        <v>10</v>
      </c>
      <c r="H77">
        <f>_xlfn.XLOOKUP(Table1[[#This Row],[index]], Table2[index], Table2[Количество заказов], 0)</f>
        <v>739</v>
      </c>
      <c r="I77">
        <f>_xlfn.XLOOKUP(Table1[[#This Row],[index]], Table2[index], Table2[Количество клиентов], 0)</f>
        <v>642</v>
      </c>
      <c r="J77" s="18">
        <f>WEEKNUM(_xlfn.SINGLE(master[Дата]))</f>
        <v>22</v>
      </c>
      <c r="K77" s="18">
        <f>master[[#This Row],[Товарооборот, руб]]-master[[#This Row],[Товарооборот в себестоимости]]-master[[#This Row],[Потери, руб]]</f>
        <v>74220.31738461538</v>
      </c>
      <c r="L77" s="18">
        <f>master[[#This Row],[Товарооборот, руб]]-master[[#This Row],[Товарооборот в себестоимости]]</f>
        <v>159392.402</v>
      </c>
    </row>
    <row r="78" spans="1:12" ht="14.25" customHeight="1">
      <c r="A78" s="8">
        <v>43951</v>
      </c>
      <c r="B78" s="21" t="s">
        <v>15</v>
      </c>
      <c r="C78" s="21">
        <v>8934</v>
      </c>
      <c r="D78" s="21">
        <v>716196</v>
      </c>
      <c r="E78" s="21">
        <v>663415.49699999997</v>
      </c>
      <c r="F78" s="22">
        <v>24274.438461538462</v>
      </c>
      <c r="G78">
        <f>_xlfn.XLOOKUP(Table1[[#This Row],[index]], Table2[index], Table2[Количество складов], 0)</f>
        <v>10</v>
      </c>
      <c r="H78">
        <f>_xlfn.XLOOKUP(Table1[[#This Row],[index]], Table2[index], Table2[Количество заказов], 0)</f>
        <v>448</v>
      </c>
      <c r="I78">
        <f>_xlfn.XLOOKUP(Table1[[#This Row],[index]], Table2[index], Table2[Количество клиентов], 0)</f>
        <v>376</v>
      </c>
      <c r="J78" s="18">
        <f>WEEKNUM(_xlfn.SINGLE(master[Дата]))</f>
        <v>18</v>
      </c>
      <c r="K78" s="18">
        <f>master[[#This Row],[Товарооборот, руб]]-master[[#This Row],[Товарооборот в себестоимости]]-master[[#This Row],[Потери, руб]]</f>
        <v>28506.064538461564</v>
      </c>
      <c r="L78" s="18">
        <f>master[[#This Row],[Товарооборот, руб]]-master[[#This Row],[Товарооборот в себестоимости]]</f>
        <v>52780.503000000026</v>
      </c>
    </row>
    <row r="79" spans="1:12" ht="14.25" customHeight="1">
      <c r="A79" s="9">
        <v>43961</v>
      </c>
      <c r="B79" s="2" t="s">
        <v>15</v>
      </c>
      <c r="C79" s="2">
        <v>12918</v>
      </c>
      <c r="D79" s="2">
        <v>1004788.5</v>
      </c>
      <c r="E79" s="2">
        <v>896111.80299999996</v>
      </c>
      <c r="F79" s="3">
        <v>99729.923076923063</v>
      </c>
      <c r="G79">
        <f>_xlfn.XLOOKUP(Table1[[#This Row],[index]], Table2[index], Table2[Количество складов], 0)</f>
        <v>10</v>
      </c>
      <c r="H79">
        <f>_xlfn.XLOOKUP(Table1[[#This Row],[index]], Table2[index], Table2[Количество заказов], 0)</f>
        <v>642</v>
      </c>
      <c r="I79">
        <f>_xlfn.XLOOKUP(Table1[[#This Row],[index]], Table2[index], Table2[Количество клиентов], 0)</f>
        <v>556</v>
      </c>
      <c r="J79" s="18">
        <f>WEEKNUM(_xlfn.SINGLE(master[Дата]))</f>
        <v>20</v>
      </c>
      <c r="K79" s="18">
        <f>master[[#This Row],[Товарооборот, руб]]-master[[#This Row],[Товарооборот в себестоимости]]-master[[#This Row],[Потери, руб]]</f>
        <v>8946.7739230769803</v>
      </c>
      <c r="L79" s="18">
        <f>master[[#This Row],[Товарооборот, руб]]-master[[#This Row],[Товарооборот в себестоимости]]</f>
        <v>108676.69700000004</v>
      </c>
    </row>
    <row r="80" spans="1:12" ht="14.25" customHeight="1">
      <c r="A80" s="8">
        <v>43959</v>
      </c>
      <c r="B80" s="21" t="s">
        <v>15</v>
      </c>
      <c r="C80" s="21">
        <v>12528</v>
      </c>
      <c r="D80" s="21">
        <v>959703</v>
      </c>
      <c r="E80" s="21">
        <v>861486.47499999998</v>
      </c>
      <c r="F80" s="22">
        <v>87212.130769230775</v>
      </c>
      <c r="G80">
        <f>_xlfn.XLOOKUP(Table1[[#This Row],[index]], Table2[index], Table2[Количество складов], 0)</f>
        <v>10</v>
      </c>
      <c r="H80">
        <f>_xlfn.XLOOKUP(Table1[[#This Row],[index]], Table2[index], Table2[Количество заказов], 0)</f>
        <v>638</v>
      </c>
      <c r="I80">
        <f>_xlfn.XLOOKUP(Table1[[#This Row],[index]], Table2[index], Table2[Количество клиентов], 0)</f>
        <v>547</v>
      </c>
      <c r="J80" s="18">
        <f>WEEKNUM(_xlfn.SINGLE(master[Дата]))</f>
        <v>19</v>
      </c>
      <c r="K80" s="18">
        <f>master[[#This Row],[Товарооборот, руб]]-master[[#This Row],[Товарооборот в себестоимости]]-master[[#This Row],[Потери, руб]]</f>
        <v>11004.394230769249</v>
      </c>
      <c r="L80" s="18">
        <f>master[[#This Row],[Товарооборот, руб]]-master[[#This Row],[Товарооборот в себестоимости]]</f>
        <v>98216.525000000023</v>
      </c>
    </row>
    <row r="81" spans="1:12" ht="14.25" customHeight="1">
      <c r="A81" s="9">
        <v>43958</v>
      </c>
      <c r="B81" s="2" t="s">
        <v>15</v>
      </c>
      <c r="C81" s="2">
        <v>11029.5</v>
      </c>
      <c r="D81" s="2">
        <v>863754</v>
      </c>
      <c r="E81" s="2">
        <v>758428.73499999999</v>
      </c>
      <c r="F81" s="3">
        <v>86710.804507692301</v>
      </c>
      <c r="G81">
        <f>_xlfn.XLOOKUP(Table1[[#This Row],[index]], Table2[index], Table2[Количество складов], 0)</f>
        <v>10</v>
      </c>
      <c r="H81">
        <f>_xlfn.XLOOKUP(Table1[[#This Row],[index]], Table2[index], Table2[Количество заказов], 0)</f>
        <v>563</v>
      </c>
      <c r="I81">
        <f>_xlfn.XLOOKUP(Table1[[#This Row],[index]], Table2[index], Table2[Количество клиентов], 0)</f>
        <v>486</v>
      </c>
      <c r="J81" s="18">
        <f>WEEKNUM(_xlfn.SINGLE(master[Дата]))</f>
        <v>19</v>
      </c>
      <c r="K81" s="18">
        <f>master[[#This Row],[Товарооборот, руб]]-master[[#This Row],[Товарооборот в себестоимости]]-master[[#This Row],[Потери, руб]]</f>
        <v>18614.460492307713</v>
      </c>
      <c r="L81" s="18">
        <f>master[[#This Row],[Товарооборот, руб]]-master[[#This Row],[Товарооборот в себестоимости]]</f>
        <v>105325.26500000001</v>
      </c>
    </row>
    <row r="82" spans="1:12" ht="14.25" customHeight="1">
      <c r="A82" s="8">
        <v>43975</v>
      </c>
      <c r="B82" s="21" t="s">
        <v>15</v>
      </c>
      <c r="C82" s="21">
        <v>9994.5</v>
      </c>
      <c r="D82" s="21">
        <v>828984</v>
      </c>
      <c r="E82" s="21">
        <v>702631.81099999999</v>
      </c>
      <c r="F82" s="22">
        <v>82264.567169230766</v>
      </c>
      <c r="G82">
        <f>_xlfn.XLOOKUP(Table1[[#This Row],[index]], Table2[index], Table2[Количество складов], 0)</f>
        <v>10</v>
      </c>
      <c r="H82">
        <f>_xlfn.XLOOKUP(Table1[[#This Row],[index]], Table2[index], Table2[Количество заказов], 0)</f>
        <v>639</v>
      </c>
      <c r="I82">
        <f>_xlfn.XLOOKUP(Table1[[#This Row],[index]], Table2[index], Table2[Количество клиентов], 0)</f>
        <v>557</v>
      </c>
      <c r="J82" s="18">
        <f>WEEKNUM(_xlfn.SINGLE(master[Дата]))</f>
        <v>22</v>
      </c>
      <c r="K82" s="18">
        <f>master[[#This Row],[Товарооборот, руб]]-master[[#This Row],[Товарооборот в себестоимости]]-master[[#This Row],[Потери, руб]]</f>
        <v>44087.621830769247</v>
      </c>
      <c r="L82" s="18">
        <f>master[[#This Row],[Товарооборот, руб]]-master[[#This Row],[Товарооборот в себестоимости]]</f>
        <v>126352.18900000001</v>
      </c>
    </row>
    <row r="83" spans="1:12" ht="14.25" customHeight="1">
      <c r="A83" s="9">
        <v>43982</v>
      </c>
      <c r="B83" s="2" t="s">
        <v>15</v>
      </c>
      <c r="C83" s="2">
        <v>12724.5</v>
      </c>
      <c r="D83" s="2">
        <v>1045515</v>
      </c>
      <c r="E83" s="2">
        <v>896490.07</v>
      </c>
      <c r="F83" s="3">
        <v>49463.982984615388</v>
      </c>
      <c r="G83">
        <f>_xlfn.XLOOKUP(Table1[[#This Row],[index]], Table2[index], Table2[Количество складов], 0)</f>
        <v>10</v>
      </c>
      <c r="H83">
        <f>_xlfn.XLOOKUP(Table1[[#This Row],[index]], Table2[index], Table2[Количество заказов], 0)</f>
        <v>749</v>
      </c>
      <c r="I83">
        <f>_xlfn.XLOOKUP(Table1[[#This Row],[index]], Table2[index], Table2[Количество клиентов], 0)</f>
        <v>655</v>
      </c>
      <c r="J83" s="18">
        <f>WEEKNUM(_xlfn.SINGLE(master[Дата]))</f>
        <v>23</v>
      </c>
      <c r="K83" s="18">
        <f>master[[#This Row],[Товарооборот, руб]]-master[[#This Row],[Товарооборот в себестоимости]]-master[[#This Row],[Потери, руб]]</f>
        <v>99560.947015384663</v>
      </c>
      <c r="L83" s="18">
        <f>master[[#This Row],[Товарооборот, руб]]-master[[#This Row],[Товарооборот в себестоимости]]</f>
        <v>149024.93000000005</v>
      </c>
    </row>
    <row r="84" spans="1:12" ht="14.25" customHeight="1">
      <c r="A84" s="8">
        <v>43981</v>
      </c>
      <c r="B84" s="21" t="s">
        <v>15</v>
      </c>
      <c r="C84" s="21">
        <v>14728.5</v>
      </c>
      <c r="D84" s="21">
        <v>1260483</v>
      </c>
      <c r="E84" s="21">
        <v>1048221.1390000001</v>
      </c>
      <c r="F84" s="22">
        <v>86278.176699999996</v>
      </c>
      <c r="G84">
        <f>_xlfn.XLOOKUP(Table1[[#This Row],[index]], Table2[index], Table2[Количество складов], 0)</f>
        <v>10</v>
      </c>
      <c r="H84">
        <f>_xlfn.XLOOKUP(Table1[[#This Row],[index]], Table2[index], Table2[Количество заказов], 0)</f>
        <v>865</v>
      </c>
      <c r="I84">
        <f>_xlfn.XLOOKUP(Table1[[#This Row],[index]], Table2[index], Table2[Количество клиентов], 0)</f>
        <v>763</v>
      </c>
      <c r="J84" s="18">
        <f>WEEKNUM(_xlfn.SINGLE(master[Дата]))</f>
        <v>22</v>
      </c>
      <c r="K84" s="18">
        <f>master[[#This Row],[Товарооборот, руб]]-master[[#This Row],[Товарооборот в себестоимости]]-master[[#This Row],[Потери, руб]]</f>
        <v>125983.68429999992</v>
      </c>
      <c r="L84" s="18">
        <f>master[[#This Row],[Товарооборот, руб]]-master[[#This Row],[Товарооборот в себестоимости]]</f>
        <v>212261.86099999992</v>
      </c>
    </row>
    <row r="85" spans="1:12" ht="14.25" customHeight="1">
      <c r="A85" s="9">
        <v>43979</v>
      </c>
      <c r="B85" s="2" t="s">
        <v>15</v>
      </c>
      <c r="C85" s="2">
        <v>13038</v>
      </c>
      <c r="D85" s="2">
        <v>1114552.5</v>
      </c>
      <c r="E85" s="2">
        <v>939269.56700000004</v>
      </c>
      <c r="F85" s="3">
        <v>74269.06047692307</v>
      </c>
      <c r="G85">
        <f>_xlfn.XLOOKUP(Table1[[#This Row],[index]], Table2[index], Table2[Количество складов], 0)</f>
        <v>10</v>
      </c>
      <c r="H85">
        <f>_xlfn.XLOOKUP(Table1[[#This Row],[index]], Table2[index], Table2[Количество заказов], 0)</f>
        <v>791</v>
      </c>
      <c r="I85">
        <f>_xlfn.XLOOKUP(Table1[[#This Row],[index]], Table2[index], Table2[Количество клиентов], 0)</f>
        <v>697</v>
      </c>
      <c r="J85" s="18">
        <f>WEEKNUM(_xlfn.SINGLE(master[Дата]))</f>
        <v>22</v>
      </c>
      <c r="K85" s="18">
        <f>master[[#This Row],[Товарооборот, руб]]-master[[#This Row],[Товарооборот в себестоимости]]-master[[#This Row],[Потери, руб]]</f>
        <v>101013.87252307689</v>
      </c>
      <c r="L85" s="18">
        <f>master[[#This Row],[Товарооборот, руб]]-master[[#This Row],[Товарооборот в себестоимости]]</f>
        <v>175282.93299999996</v>
      </c>
    </row>
    <row r="86" spans="1:12" ht="14.25" customHeight="1">
      <c r="A86" s="8">
        <v>43967</v>
      </c>
      <c r="B86" s="21" t="s">
        <v>16</v>
      </c>
      <c r="C86" s="21">
        <v>35482.5</v>
      </c>
      <c r="D86" s="21">
        <v>3222517.5</v>
      </c>
      <c r="E86" s="21">
        <v>2633868.1740000001</v>
      </c>
      <c r="F86" s="22">
        <v>150484.18215384614</v>
      </c>
      <c r="G86">
        <f>_xlfn.XLOOKUP(Table1[[#This Row],[index]], Table2[index], Table2[Количество складов], 0)</f>
        <v>19</v>
      </c>
      <c r="H86">
        <f>_xlfn.XLOOKUP(Table1[[#This Row],[index]], Table2[index], Table2[Количество заказов], 0)</f>
        <v>2080</v>
      </c>
      <c r="I86">
        <f>_xlfn.XLOOKUP(Table1[[#This Row],[index]], Table2[index], Table2[Количество клиентов], 0)</f>
        <v>1844</v>
      </c>
      <c r="J86" s="18">
        <f>WEEKNUM(_xlfn.SINGLE(master[Дата]))</f>
        <v>20</v>
      </c>
      <c r="K86" s="18">
        <f>master[[#This Row],[Товарооборот, руб]]-master[[#This Row],[Товарооборот в себестоимости]]-master[[#This Row],[Потери, руб]]</f>
        <v>438165.14384615375</v>
      </c>
      <c r="L86" s="18">
        <f>master[[#This Row],[Товарооборот, руб]]-master[[#This Row],[Товарооборот в себестоимости]]</f>
        <v>588649.32599999988</v>
      </c>
    </row>
    <row r="87" spans="1:12" ht="14.25" customHeight="1">
      <c r="A87" s="9">
        <v>43970</v>
      </c>
      <c r="B87" s="2" t="s">
        <v>16</v>
      </c>
      <c r="C87" s="2">
        <v>32434.5</v>
      </c>
      <c r="D87" s="2">
        <v>2865337.5</v>
      </c>
      <c r="E87" s="2">
        <v>2368028.6850000001</v>
      </c>
      <c r="F87" s="3">
        <v>225452.89078461539</v>
      </c>
      <c r="G87">
        <f>_xlfn.XLOOKUP(Table1[[#This Row],[index]], Table2[index], Table2[Количество складов], 0)</f>
        <v>19</v>
      </c>
      <c r="H87">
        <f>_xlfn.XLOOKUP(Table1[[#This Row],[index]], Table2[index], Table2[Количество заказов], 0)</f>
        <v>1999</v>
      </c>
      <c r="I87">
        <f>_xlfn.XLOOKUP(Table1[[#This Row],[index]], Table2[index], Table2[Количество клиентов], 0)</f>
        <v>1799</v>
      </c>
      <c r="J87" s="18">
        <f>WEEKNUM(_xlfn.SINGLE(master[Дата]))</f>
        <v>21</v>
      </c>
      <c r="K87" s="18">
        <f>master[[#This Row],[Товарооборот, руб]]-master[[#This Row],[Товарооборот в себестоимости]]-master[[#This Row],[Потери, руб]]</f>
        <v>271855.92421538453</v>
      </c>
      <c r="L87" s="18">
        <f>master[[#This Row],[Товарооборот, руб]]-master[[#This Row],[Товарооборот в себестоимости]]</f>
        <v>497308.81499999994</v>
      </c>
    </row>
    <row r="88" spans="1:12" ht="14.25" customHeight="1">
      <c r="A88" s="8">
        <v>43968</v>
      </c>
      <c r="B88" s="21" t="s">
        <v>16</v>
      </c>
      <c r="C88" s="21">
        <v>30486</v>
      </c>
      <c r="D88" s="21">
        <v>2694289.5</v>
      </c>
      <c r="E88" s="21">
        <v>2183502.7290000003</v>
      </c>
      <c r="F88" s="22">
        <v>153558.02257692307</v>
      </c>
      <c r="G88">
        <f>_xlfn.XLOOKUP(Table1[[#This Row],[index]], Table2[index], Table2[Количество складов], 0)</f>
        <v>19</v>
      </c>
      <c r="H88">
        <f>_xlfn.XLOOKUP(Table1[[#This Row],[index]], Table2[index], Table2[Количество заказов], 0)</f>
        <v>1871</v>
      </c>
      <c r="I88">
        <f>_xlfn.XLOOKUP(Table1[[#This Row],[index]], Table2[index], Table2[Количество клиентов], 0)</f>
        <v>1660</v>
      </c>
      <c r="J88" s="18">
        <f>WEEKNUM(_xlfn.SINGLE(master[Дата]))</f>
        <v>21</v>
      </c>
      <c r="K88" s="18">
        <f>master[[#This Row],[Товарооборот, руб]]-master[[#This Row],[Товарооборот в себестоимости]]-master[[#This Row],[Потери, руб]]</f>
        <v>357228.74842307664</v>
      </c>
      <c r="L88" s="18">
        <f>master[[#This Row],[Товарооборот, руб]]-master[[#This Row],[Товарооборот в себестоимости]]</f>
        <v>510786.77099999972</v>
      </c>
    </row>
    <row r="89" spans="1:12" ht="14.25" customHeight="1">
      <c r="A89" s="9">
        <v>43960</v>
      </c>
      <c r="B89" s="2" t="s">
        <v>16</v>
      </c>
      <c r="C89" s="2">
        <v>32079</v>
      </c>
      <c r="D89" s="2">
        <v>2902167</v>
      </c>
      <c r="E89" s="2">
        <v>2319890.3459999999</v>
      </c>
      <c r="F89" s="3">
        <v>194963.39216923076</v>
      </c>
      <c r="G89">
        <f>_xlfn.XLOOKUP(Table1[[#This Row],[index]], Table2[index], Table2[Количество складов], 0)</f>
        <v>19</v>
      </c>
      <c r="H89">
        <f>_xlfn.XLOOKUP(Table1[[#This Row],[index]], Table2[index], Table2[Количество заказов], 0)</f>
        <v>1851</v>
      </c>
      <c r="I89">
        <f>_xlfn.XLOOKUP(Table1[[#This Row],[index]], Table2[index], Table2[Количество клиентов], 0)</f>
        <v>1635</v>
      </c>
      <c r="J89" s="18">
        <f>WEEKNUM(_xlfn.SINGLE(master[Дата]))</f>
        <v>19</v>
      </c>
      <c r="K89" s="18">
        <f>master[[#This Row],[Товарооборот, руб]]-master[[#This Row],[Товарооборот в себестоимости]]-master[[#This Row],[Потери, руб]]</f>
        <v>387313.26183076936</v>
      </c>
      <c r="L89" s="18">
        <f>master[[#This Row],[Товарооборот, руб]]-master[[#This Row],[Товарооборот в себестоимости]]</f>
        <v>582276.6540000001</v>
      </c>
    </row>
    <row r="90" spans="1:12" ht="14.25" customHeight="1">
      <c r="A90" s="8">
        <v>43955</v>
      </c>
      <c r="B90" s="21" t="s">
        <v>16</v>
      </c>
      <c r="C90" s="21">
        <v>27072</v>
      </c>
      <c r="D90" s="21">
        <v>2450968.5</v>
      </c>
      <c r="E90" s="21">
        <v>1980824.9889999998</v>
      </c>
      <c r="F90" s="22">
        <v>188174.3243923077</v>
      </c>
      <c r="G90">
        <f>_xlfn.XLOOKUP(Table1[[#This Row],[index]], Table2[index], Table2[Количество складов], 0)</f>
        <v>19</v>
      </c>
      <c r="H90">
        <f>_xlfn.XLOOKUP(Table1[[#This Row],[index]], Table2[index], Table2[Количество заказов], 0)</f>
        <v>1582</v>
      </c>
      <c r="I90">
        <f>_xlfn.XLOOKUP(Table1[[#This Row],[index]], Table2[index], Table2[Количество клиентов], 0)</f>
        <v>1403</v>
      </c>
      <c r="J90" s="18">
        <f>WEEKNUM(_xlfn.SINGLE(master[Дата]))</f>
        <v>19</v>
      </c>
      <c r="K90" s="18">
        <f>master[[#This Row],[Товарооборот, руб]]-master[[#This Row],[Товарооборот в себестоимости]]-master[[#This Row],[Потери, руб]]</f>
        <v>281969.18660769251</v>
      </c>
      <c r="L90" s="18">
        <f>master[[#This Row],[Товарооборот, руб]]-master[[#This Row],[Товарооборот в себестоимости]]</f>
        <v>470143.51100000017</v>
      </c>
    </row>
    <row r="91" spans="1:12" ht="14.25" customHeight="1">
      <c r="A91" s="9">
        <v>43950</v>
      </c>
      <c r="B91" s="2" t="s">
        <v>16</v>
      </c>
      <c r="C91" s="2">
        <v>25917</v>
      </c>
      <c r="D91" s="2">
        <v>2397588</v>
      </c>
      <c r="E91" s="2">
        <v>1937222.0459999999</v>
      </c>
      <c r="F91" s="3">
        <v>159472.57584615384</v>
      </c>
      <c r="G91">
        <f>_xlfn.XLOOKUP(Table1[[#This Row],[index]], Table2[index], Table2[Количество складов], 0)</f>
        <v>18</v>
      </c>
      <c r="H91">
        <f>_xlfn.XLOOKUP(Table1[[#This Row],[index]], Table2[index], Table2[Количество заказов], 0)</f>
        <v>1534</v>
      </c>
      <c r="I91">
        <f>_xlfn.XLOOKUP(Table1[[#This Row],[index]], Table2[index], Table2[Количество клиентов], 0)</f>
        <v>1369</v>
      </c>
      <c r="J91" s="18">
        <f>WEEKNUM(_xlfn.SINGLE(master[Дата]))</f>
        <v>18</v>
      </c>
      <c r="K91" s="18">
        <f>master[[#This Row],[Товарооборот, руб]]-master[[#This Row],[Товарооборот в себестоимости]]-master[[#This Row],[Потери, руб]]</f>
        <v>300893.37815384631</v>
      </c>
      <c r="L91" s="18">
        <f>master[[#This Row],[Товарооборот, руб]]-master[[#This Row],[Товарооборот в себестоимости]]</f>
        <v>460365.95400000014</v>
      </c>
    </row>
    <row r="92" spans="1:12" ht="14.25" customHeight="1">
      <c r="A92" s="8">
        <v>43953</v>
      </c>
      <c r="B92" s="21" t="s">
        <v>16</v>
      </c>
      <c r="C92" s="21">
        <v>19461</v>
      </c>
      <c r="D92" s="21">
        <v>1799230.5</v>
      </c>
      <c r="E92" s="21">
        <v>1457108.1479999998</v>
      </c>
      <c r="F92" s="22">
        <v>183829.81409230767</v>
      </c>
      <c r="G92">
        <f>_xlfn.XLOOKUP(Table1[[#This Row],[index]], Table2[index], Table2[Количество складов], 0)</f>
        <v>19</v>
      </c>
      <c r="H92">
        <f>_xlfn.XLOOKUP(Table1[[#This Row],[index]], Table2[index], Table2[Количество заказов], 0)</f>
        <v>1217</v>
      </c>
      <c r="I92">
        <f>_xlfn.XLOOKUP(Table1[[#This Row],[index]], Table2[index], Table2[Количество клиентов], 0)</f>
        <v>1048</v>
      </c>
      <c r="J92" s="18">
        <f>WEEKNUM(_xlfn.SINGLE(master[Дата]))</f>
        <v>18</v>
      </c>
      <c r="K92" s="18">
        <f>master[[#This Row],[Товарооборот, руб]]-master[[#This Row],[Товарооборот в себестоимости]]-master[[#This Row],[Потери, руб]]</f>
        <v>158292.53790769252</v>
      </c>
      <c r="L92" s="18">
        <f>master[[#This Row],[Товарооборот, руб]]-master[[#This Row],[Товарооборот в себестоимости]]</f>
        <v>342122.35200000019</v>
      </c>
    </row>
    <row r="93" spans="1:12" ht="14.25" customHeight="1">
      <c r="A93" s="9">
        <v>43977</v>
      </c>
      <c r="B93" s="2" t="s">
        <v>16</v>
      </c>
      <c r="C93" s="2">
        <v>31407</v>
      </c>
      <c r="D93" s="2">
        <v>2907411</v>
      </c>
      <c r="E93" s="2">
        <v>2288433.4950000001</v>
      </c>
      <c r="F93" s="3">
        <v>193538.8704076923</v>
      </c>
      <c r="G93">
        <f>_xlfn.XLOOKUP(Table1[[#This Row],[index]], Table2[index], Table2[Количество складов], 0)</f>
        <v>20</v>
      </c>
      <c r="H93">
        <f>_xlfn.XLOOKUP(Table1[[#This Row],[index]], Table2[index], Table2[Количество заказов], 0)</f>
        <v>2036</v>
      </c>
      <c r="I93">
        <f>_xlfn.XLOOKUP(Table1[[#This Row],[index]], Table2[index], Table2[Количество клиентов], 0)</f>
        <v>1790</v>
      </c>
      <c r="J93" s="18">
        <f>WEEKNUM(_xlfn.SINGLE(master[Дата]))</f>
        <v>22</v>
      </c>
      <c r="K93" s="18">
        <f>master[[#This Row],[Товарооборот, руб]]-master[[#This Row],[Товарооборот в себестоимости]]-master[[#This Row],[Потери, руб]]</f>
        <v>425438.63459230762</v>
      </c>
      <c r="L93" s="18">
        <f>master[[#This Row],[Товарооборот, руб]]-master[[#This Row],[Товарооборот в себестоимости]]</f>
        <v>618977.50499999989</v>
      </c>
    </row>
    <row r="94" spans="1:12" ht="14.25" customHeight="1">
      <c r="A94" s="8">
        <v>43952</v>
      </c>
      <c r="B94" s="21" t="s">
        <v>16</v>
      </c>
      <c r="C94" s="21">
        <v>25792.5</v>
      </c>
      <c r="D94" s="21">
        <v>2374356</v>
      </c>
      <c r="E94" s="21">
        <v>1915101.034</v>
      </c>
      <c r="F94" s="22">
        <v>277477.31932307692</v>
      </c>
      <c r="G94">
        <f>_xlfn.XLOOKUP(Table1[[#This Row],[index]], Table2[index], Table2[Количество складов], 0)</f>
        <v>19</v>
      </c>
      <c r="H94">
        <f>_xlfn.XLOOKUP(Table1[[#This Row],[index]], Table2[index], Table2[Количество заказов], 0)</f>
        <v>1497</v>
      </c>
      <c r="I94">
        <f>_xlfn.XLOOKUP(Table1[[#This Row],[index]], Table2[index], Table2[Количество клиентов], 0)</f>
        <v>1291</v>
      </c>
      <c r="J94" s="18">
        <f>WEEKNUM(_xlfn.SINGLE(master[Дата]))</f>
        <v>18</v>
      </c>
      <c r="K94" s="18">
        <f>master[[#This Row],[Товарооборот, руб]]-master[[#This Row],[Товарооборот в себестоимости]]-master[[#This Row],[Потери, руб]]</f>
        <v>181777.64667692309</v>
      </c>
      <c r="L94" s="18">
        <f>master[[#This Row],[Товарооборот, руб]]-master[[#This Row],[Товарооборот в себестоимости]]</f>
        <v>459254.96600000001</v>
      </c>
    </row>
    <row r="95" spans="1:12" ht="14.25" customHeight="1">
      <c r="A95" s="9">
        <v>43963</v>
      </c>
      <c r="B95" s="2" t="s">
        <v>16</v>
      </c>
      <c r="C95" s="2">
        <v>26032.5</v>
      </c>
      <c r="D95" s="2">
        <v>2370432</v>
      </c>
      <c r="E95" s="2">
        <v>1847737.8370000001</v>
      </c>
      <c r="F95" s="3">
        <v>141864.00329999998</v>
      </c>
      <c r="G95">
        <f>_xlfn.XLOOKUP(Table1[[#This Row],[index]], Table2[index], Table2[Количество складов], 0)</f>
        <v>19</v>
      </c>
      <c r="H95">
        <f>_xlfn.XLOOKUP(Table1[[#This Row],[index]], Table2[index], Table2[Количество заказов], 0)</f>
        <v>1649</v>
      </c>
      <c r="I95">
        <f>_xlfn.XLOOKUP(Table1[[#This Row],[index]], Table2[index], Table2[Количество клиентов], 0)</f>
        <v>1460</v>
      </c>
      <c r="J95" s="18">
        <f>WEEKNUM(_xlfn.SINGLE(master[Дата]))</f>
        <v>20</v>
      </c>
      <c r="K95" s="18">
        <f>master[[#This Row],[Товарооборот, руб]]-master[[#This Row],[Товарооборот в себестоимости]]-master[[#This Row],[Потери, руб]]</f>
        <v>380830.15969999996</v>
      </c>
      <c r="L95" s="18">
        <f>master[[#This Row],[Товарооборот, руб]]-master[[#This Row],[Товарооборот в себестоимости]]</f>
        <v>522694.16299999994</v>
      </c>
    </row>
    <row r="96" spans="1:12" ht="14.25" customHeight="1">
      <c r="A96" s="8">
        <v>43972</v>
      </c>
      <c r="B96" s="21" t="s">
        <v>16</v>
      </c>
      <c r="C96" s="21">
        <v>31707</v>
      </c>
      <c r="D96" s="21">
        <v>2853181.5</v>
      </c>
      <c r="E96" s="21">
        <v>2349459.5</v>
      </c>
      <c r="F96" s="22">
        <v>187617.05315384615</v>
      </c>
      <c r="G96">
        <f>_xlfn.XLOOKUP(Table1[[#This Row],[index]], Table2[index], Table2[Количество складов], 0)</f>
        <v>19</v>
      </c>
      <c r="H96">
        <f>_xlfn.XLOOKUP(Table1[[#This Row],[index]], Table2[index], Table2[Количество заказов], 0)</f>
        <v>1949</v>
      </c>
      <c r="I96">
        <f>_xlfn.XLOOKUP(Table1[[#This Row],[index]], Table2[index], Table2[Количество клиентов], 0)</f>
        <v>1724</v>
      </c>
      <c r="J96" s="18">
        <f>WEEKNUM(_xlfn.SINGLE(master[Дата]))</f>
        <v>21</v>
      </c>
      <c r="K96" s="18">
        <f>master[[#This Row],[Товарооборот, руб]]-master[[#This Row],[Товарооборот в себестоимости]]-master[[#This Row],[Потери, руб]]</f>
        <v>316104.94684615382</v>
      </c>
      <c r="L96" s="18">
        <f>master[[#This Row],[Товарооборот, руб]]-master[[#This Row],[Товарооборот в себестоимости]]</f>
        <v>503722</v>
      </c>
    </row>
    <row r="97" spans="1:12" ht="14.25" customHeight="1">
      <c r="A97" s="9">
        <v>43971</v>
      </c>
      <c r="B97" s="2" t="s">
        <v>16</v>
      </c>
      <c r="C97" s="2">
        <v>29955</v>
      </c>
      <c r="D97" s="2">
        <v>2692230</v>
      </c>
      <c r="E97" s="2">
        <v>2195766.1209999998</v>
      </c>
      <c r="F97" s="3">
        <v>202002.14775384613</v>
      </c>
      <c r="G97">
        <f>_xlfn.XLOOKUP(Table1[[#This Row],[index]], Table2[index], Table2[Количество складов], 0)</f>
        <v>19</v>
      </c>
      <c r="H97">
        <f>_xlfn.XLOOKUP(Table1[[#This Row],[index]], Table2[index], Table2[Количество заказов], 0)</f>
        <v>1889</v>
      </c>
      <c r="I97">
        <f>_xlfn.XLOOKUP(Table1[[#This Row],[index]], Table2[index], Table2[Количество клиентов], 0)</f>
        <v>1690</v>
      </c>
      <c r="J97" s="18">
        <f>WEEKNUM(_xlfn.SINGLE(master[Дата]))</f>
        <v>21</v>
      </c>
      <c r="K97" s="18">
        <f>master[[#This Row],[Товарооборот, руб]]-master[[#This Row],[Товарооборот в себестоимости]]-master[[#This Row],[Потери, руб]]</f>
        <v>294461.73124615406</v>
      </c>
      <c r="L97" s="18">
        <f>master[[#This Row],[Товарооборот, руб]]-master[[#This Row],[Товарооборот в себестоимости]]</f>
        <v>496463.87900000019</v>
      </c>
    </row>
    <row r="98" spans="1:12" ht="14.25" customHeight="1">
      <c r="A98" s="8">
        <v>43956</v>
      </c>
      <c r="B98" s="21" t="s">
        <v>16</v>
      </c>
      <c r="C98" s="21">
        <v>22848</v>
      </c>
      <c r="D98" s="21">
        <v>2079900</v>
      </c>
      <c r="E98" s="21">
        <v>1657688.8529999999</v>
      </c>
      <c r="F98" s="22">
        <v>178454.88537692308</v>
      </c>
      <c r="G98">
        <f>_xlfn.XLOOKUP(Table1[[#This Row],[index]], Table2[index], Table2[Количество складов], 0)</f>
        <v>19</v>
      </c>
      <c r="H98">
        <f>_xlfn.XLOOKUP(Table1[[#This Row],[index]], Table2[index], Table2[Количество заказов], 0)</f>
        <v>1417</v>
      </c>
      <c r="I98">
        <f>_xlfn.XLOOKUP(Table1[[#This Row],[index]], Table2[index], Table2[Количество клиентов], 0)</f>
        <v>1245</v>
      </c>
      <c r="J98" s="18">
        <f>WEEKNUM(_xlfn.SINGLE(master[Дата]))</f>
        <v>19</v>
      </c>
      <c r="K98" s="18">
        <f>master[[#This Row],[Товарооборот, руб]]-master[[#This Row],[Товарооборот в себестоимости]]-master[[#This Row],[Потери, руб]]</f>
        <v>243756.26162307704</v>
      </c>
      <c r="L98" s="18">
        <f>master[[#This Row],[Товарооборот, руб]]-master[[#This Row],[Товарооборот в себестоимости]]</f>
        <v>422211.14700000011</v>
      </c>
    </row>
    <row r="99" spans="1:12" ht="14.25" customHeight="1">
      <c r="A99" s="9">
        <v>43949</v>
      </c>
      <c r="B99" s="2" t="s">
        <v>16</v>
      </c>
      <c r="C99" s="2">
        <v>23314.5</v>
      </c>
      <c r="D99" s="2">
        <v>2136817.5</v>
      </c>
      <c r="E99" s="2">
        <v>1701780.4779999999</v>
      </c>
      <c r="F99" s="3">
        <v>141999.40078461537</v>
      </c>
      <c r="G99">
        <f>_xlfn.XLOOKUP(Table1[[#This Row],[index]], Table2[index], Table2[Количество складов], 0)</f>
        <v>17</v>
      </c>
      <c r="H99">
        <f>_xlfn.XLOOKUP(Table1[[#This Row],[index]], Table2[index], Table2[Количество заказов], 0)</f>
        <v>1439</v>
      </c>
      <c r="I99">
        <f>_xlfn.XLOOKUP(Table1[[#This Row],[index]], Table2[index], Table2[Количество клиентов], 0)</f>
        <v>1265</v>
      </c>
      <c r="J99" s="18">
        <f>WEEKNUM(_xlfn.SINGLE(master[Дата]))</f>
        <v>18</v>
      </c>
      <c r="K99" s="18">
        <f>master[[#This Row],[Товарооборот, руб]]-master[[#This Row],[Товарооборот в себестоимости]]-master[[#This Row],[Потери, руб]]</f>
        <v>293037.62121538474</v>
      </c>
      <c r="L99" s="18">
        <f>master[[#This Row],[Товарооборот, руб]]-master[[#This Row],[Товарооборот в себестоимости]]</f>
        <v>435037.02200000011</v>
      </c>
    </row>
    <row r="100" spans="1:12" ht="14.25" customHeight="1">
      <c r="A100" s="8">
        <v>43964</v>
      </c>
      <c r="B100" s="21" t="s">
        <v>16</v>
      </c>
      <c r="C100" s="21">
        <v>26464.5</v>
      </c>
      <c r="D100" s="21">
        <v>2373337.5</v>
      </c>
      <c r="E100" s="21">
        <v>1886244.7409999999</v>
      </c>
      <c r="F100" s="22">
        <v>207105.15935384613</v>
      </c>
      <c r="G100">
        <f>_xlfn.XLOOKUP(Table1[[#This Row],[index]], Table2[index], Table2[Количество складов], 0)</f>
        <v>19</v>
      </c>
      <c r="H100">
        <f>_xlfn.XLOOKUP(Table1[[#This Row],[index]], Table2[index], Table2[Количество заказов], 0)</f>
        <v>1625</v>
      </c>
      <c r="I100">
        <f>_xlfn.XLOOKUP(Table1[[#This Row],[index]], Table2[index], Table2[Количество клиентов], 0)</f>
        <v>1444</v>
      </c>
      <c r="J100" s="18">
        <f>WEEKNUM(_xlfn.SINGLE(master[Дата]))</f>
        <v>20</v>
      </c>
      <c r="K100" s="18">
        <f>master[[#This Row],[Товарооборот, руб]]-master[[#This Row],[Товарооборот в себестоимости]]-master[[#This Row],[Потери, руб]]</f>
        <v>279987.59964615398</v>
      </c>
      <c r="L100" s="18">
        <f>master[[#This Row],[Товарооборот, руб]]-master[[#This Row],[Товарооборот в себестоимости]]</f>
        <v>487092.75900000008</v>
      </c>
    </row>
    <row r="101" spans="1:12" ht="14.25" customHeight="1">
      <c r="A101" s="9">
        <v>43954</v>
      </c>
      <c r="B101" s="2" t="s">
        <v>16</v>
      </c>
      <c r="C101" s="2">
        <v>23539.5</v>
      </c>
      <c r="D101" s="2">
        <v>2170309.5</v>
      </c>
      <c r="E101" s="2">
        <v>1735984.6140000001</v>
      </c>
      <c r="F101" s="3">
        <v>170377.85753846151</v>
      </c>
      <c r="G101">
        <f>_xlfn.XLOOKUP(Table1[[#This Row],[index]], Table2[index], Table2[Количество складов], 0)</f>
        <v>19</v>
      </c>
      <c r="H101">
        <f>_xlfn.XLOOKUP(Table1[[#This Row],[index]], Table2[index], Table2[Количество заказов], 0)</f>
        <v>1402</v>
      </c>
      <c r="I101">
        <f>_xlfn.XLOOKUP(Table1[[#This Row],[index]], Table2[index], Table2[Количество клиентов], 0)</f>
        <v>1234</v>
      </c>
      <c r="J101" s="18">
        <f>WEEKNUM(_xlfn.SINGLE(master[Дата]))</f>
        <v>19</v>
      </c>
      <c r="K101" s="18">
        <f>master[[#This Row],[Товарооборот, руб]]-master[[#This Row],[Товарооборот в себестоимости]]-master[[#This Row],[Потери, руб]]</f>
        <v>263947.02846153843</v>
      </c>
      <c r="L101" s="18">
        <f>master[[#This Row],[Товарооборот, руб]]-master[[#This Row],[Товарооборот в себестоимости]]</f>
        <v>434324.88599999994</v>
      </c>
    </row>
    <row r="102" spans="1:12" ht="14.25" customHeight="1">
      <c r="A102" s="8">
        <v>43957</v>
      </c>
      <c r="B102" s="21" t="s">
        <v>16</v>
      </c>
      <c r="C102" s="21">
        <v>24678</v>
      </c>
      <c r="D102" s="21">
        <v>2232519</v>
      </c>
      <c r="E102" s="21">
        <v>1781999.058</v>
      </c>
      <c r="F102" s="22">
        <v>359577.90600769228</v>
      </c>
      <c r="G102">
        <f>_xlfn.XLOOKUP(Table1[[#This Row],[index]], Table2[index], Table2[Количество складов], 0)</f>
        <v>19</v>
      </c>
      <c r="H102">
        <f>_xlfn.XLOOKUP(Table1[[#This Row],[index]], Table2[index], Table2[Количество заказов], 0)</f>
        <v>1499</v>
      </c>
      <c r="I102">
        <f>_xlfn.XLOOKUP(Table1[[#This Row],[index]], Table2[index], Table2[Количество клиентов], 0)</f>
        <v>1323</v>
      </c>
      <c r="J102" s="18">
        <f>WEEKNUM(_xlfn.SINGLE(master[Дата]))</f>
        <v>19</v>
      </c>
      <c r="K102" s="18">
        <f>master[[#This Row],[Товарооборот, руб]]-master[[#This Row],[Товарооборот в себестоимости]]-master[[#This Row],[Потери, руб]]</f>
        <v>90942.035992307763</v>
      </c>
      <c r="L102" s="18">
        <f>master[[#This Row],[Товарооборот, руб]]-master[[#This Row],[Товарооборот в себестоимости]]</f>
        <v>450519.94200000004</v>
      </c>
    </row>
    <row r="103" spans="1:12" ht="14.25" customHeight="1">
      <c r="A103" s="9">
        <v>43974</v>
      </c>
      <c r="B103" s="2" t="s">
        <v>16</v>
      </c>
      <c r="C103" s="2">
        <v>38176.5</v>
      </c>
      <c r="D103" s="2">
        <v>3385372.5</v>
      </c>
      <c r="E103" s="2">
        <v>2831498.2739999997</v>
      </c>
      <c r="F103" s="3">
        <v>146460.30097692306</v>
      </c>
      <c r="G103">
        <f>_xlfn.XLOOKUP(Table1[[#This Row],[index]], Table2[index], Table2[Количество складов], 0)</f>
        <v>20</v>
      </c>
      <c r="H103">
        <f>_xlfn.XLOOKUP(Table1[[#This Row],[index]], Table2[index], Table2[Количество заказов], 0)</f>
        <v>2266</v>
      </c>
      <c r="I103">
        <f>_xlfn.XLOOKUP(Table1[[#This Row],[index]], Table2[index], Table2[Количество клиентов], 0)</f>
        <v>1993</v>
      </c>
      <c r="J103" s="18">
        <f>WEEKNUM(_xlfn.SINGLE(master[Дата]))</f>
        <v>21</v>
      </c>
      <c r="K103" s="18">
        <f>master[[#This Row],[Товарооборот, руб]]-master[[#This Row],[Товарооборот в себестоимости]]-master[[#This Row],[Потери, руб]]</f>
        <v>407413.92502307717</v>
      </c>
      <c r="L103" s="18">
        <f>master[[#This Row],[Товарооборот, руб]]-master[[#This Row],[Товарооборот в себестоимости]]</f>
        <v>553874.22600000026</v>
      </c>
    </row>
    <row r="104" spans="1:12" ht="14.25" customHeight="1">
      <c r="A104" s="8">
        <v>43976</v>
      </c>
      <c r="B104" s="21" t="s">
        <v>16</v>
      </c>
      <c r="C104" s="21">
        <v>30603</v>
      </c>
      <c r="D104" s="21">
        <v>2865727.5</v>
      </c>
      <c r="E104" s="21">
        <v>2288224.429</v>
      </c>
      <c r="F104" s="22">
        <v>167381.28187692308</v>
      </c>
      <c r="G104">
        <f>_xlfn.XLOOKUP(Table1[[#This Row],[index]], Table2[index], Table2[Количество складов], 0)</f>
        <v>20</v>
      </c>
      <c r="H104">
        <f>_xlfn.XLOOKUP(Table1[[#This Row],[index]], Table2[index], Table2[Количество заказов], 0)</f>
        <v>2011</v>
      </c>
      <c r="I104">
        <f>_xlfn.XLOOKUP(Table1[[#This Row],[index]], Table2[index], Table2[Количество клиентов], 0)</f>
        <v>1791</v>
      </c>
      <c r="J104" s="18">
        <f>WEEKNUM(_xlfn.SINGLE(master[Дата]))</f>
        <v>22</v>
      </c>
      <c r="K104" s="18">
        <f>master[[#This Row],[Товарооборот, руб]]-master[[#This Row],[Товарооборот в себестоимости]]-master[[#This Row],[Потери, руб]]</f>
        <v>410121.78912307695</v>
      </c>
      <c r="L104" s="18">
        <f>master[[#This Row],[Товарооборот, руб]]-master[[#This Row],[Товарооборот в себестоимости]]</f>
        <v>577503.071</v>
      </c>
    </row>
    <row r="105" spans="1:12" ht="14.25" customHeight="1">
      <c r="A105" s="9">
        <v>43951</v>
      </c>
      <c r="B105" s="2" t="s">
        <v>16</v>
      </c>
      <c r="C105" s="2">
        <v>24211.5</v>
      </c>
      <c r="D105" s="2">
        <v>2267664</v>
      </c>
      <c r="E105" s="2">
        <v>1801564.392</v>
      </c>
      <c r="F105" s="3">
        <v>97090.63692307692</v>
      </c>
      <c r="G105">
        <f>_xlfn.XLOOKUP(Table1[[#This Row],[index]], Table2[index], Table2[Количество складов], 0)</f>
        <v>19</v>
      </c>
      <c r="H105">
        <f>_xlfn.XLOOKUP(Table1[[#This Row],[index]], Table2[index], Table2[Количество заказов], 0)</f>
        <v>1499</v>
      </c>
      <c r="I105">
        <f>_xlfn.XLOOKUP(Table1[[#This Row],[index]], Table2[index], Table2[Количество клиентов], 0)</f>
        <v>1322</v>
      </c>
      <c r="J105" s="18">
        <f>WEEKNUM(_xlfn.SINGLE(master[Дата]))</f>
        <v>18</v>
      </c>
      <c r="K105" s="18">
        <f>master[[#This Row],[Товарооборот, руб]]-master[[#This Row],[Товарооборот в себестоимости]]-master[[#This Row],[Потери, руб]]</f>
        <v>369008.97107692307</v>
      </c>
      <c r="L105" s="18">
        <f>master[[#This Row],[Товарооборот, руб]]-master[[#This Row],[Товарооборот в себестоимости]]</f>
        <v>466099.60800000001</v>
      </c>
    </row>
    <row r="106" spans="1:12" ht="14.25" customHeight="1">
      <c r="A106" s="8">
        <v>43961</v>
      </c>
      <c r="B106" s="21" t="s">
        <v>16</v>
      </c>
      <c r="C106" s="21">
        <v>31399.5</v>
      </c>
      <c r="D106" s="21">
        <v>2862298.5</v>
      </c>
      <c r="E106" s="21">
        <v>2267667.5189999999</v>
      </c>
      <c r="F106" s="22">
        <v>169650.86923076923</v>
      </c>
      <c r="G106">
        <f>_xlfn.XLOOKUP(Table1[[#This Row],[index]], Table2[index], Table2[Количество складов], 0)</f>
        <v>19</v>
      </c>
      <c r="H106">
        <f>_xlfn.XLOOKUP(Table1[[#This Row],[index]], Table2[index], Table2[Количество заказов], 0)</f>
        <v>1848</v>
      </c>
      <c r="I106">
        <f>_xlfn.XLOOKUP(Table1[[#This Row],[index]], Table2[index], Table2[Количество клиентов], 0)</f>
        <v>1649</v>
      </c>
      <c r="J106" s="18">
        <f>WEEKNUM(_xlfn.SINGLE(master[Дата]))</f>
        <v>20</v>
      </c>
      <c r="K106" s="18">
        <f>master[[#This Row],[Товарооборот, руб]]-master[[#This Row],[Товарооборот в себестоимости]]-master[[#This Row],[Потери, руб]]</f>
        <v>424980.11176923092</v>
      </c>
      <c r="L106" s="18">
        <f>master[[#This Row],[Товарооборот, руб]]-master[[#This Row],[Товарооборот в себестоимости]]</f>
        <v>594630.98100000015</v>
      </c>
    </row>
    <row r="107" spans="1:12" ht="14.25" customHeight="1">
      <c r="A107" s="9">
        <v>43959</v>
      </c>
      <c r="B107" s="2" t="s">
        <v>16</v>
      </c>
      <c r="C107" s="2">
        <v>25294.5</v>
      </c>
      <c r="D107" s="2">
        <v>2271454.5</v>
      </c>
      <c r="E107" s="2">
        <v>1811009.8979999998</v>
      </c>
      <c r="F107" s="3">
        <v>151659.17713846153</v>
      </c>
      <c r="G107">
        <f>_xlfn.XLOOKUP(Table1[[#This Row],[index]], Table2[index], Table2[Количество складов], 0)</f>
        <v>19</v>
      </c>
      <c r="H107">
        <f>_xlfn.XLOOKUP(Table1[[#This Row],[index]], Table2[index], Table2[Количество заказов], 0)</f>
        <v>1522</v>
      </c>
      <c r="I107">
        <f>_xlfn.XLOOKUP(Table1[[#This Row],[index]], Table2[index], Table2[Количество клиентов], 0)</f>
        <v>1340</v>
      </c>
      <c r="J107" s="18">
        <f>WEEKNUM(_xlfn.SINGLE(master[Дата]))</f>
        <v>19</v>
      </c>
      <c r="K107" s="18">
        <f>master[[#This Row],[Товарооборот, руб]]-master[[#This Row],[Товарооборот в себестоимости]]-master[[#This Row],[Потери, руб]]</f>
        <v>308785.42486153869</v>
      </c>
      <c r="L107" s="18">
        <f>master[[#This Row],[Товарооборот, руб]]-master[[#This Row],[Товарооборот в себестоимости]]</f>
        <v>460444.60200000019</v>
      </c>
    </row>
    <row r="108" spans="1:12" ht="14.25" customHeight="1">
      <c r="A108" s="8">
        <v>43958</v>
      </c>
      <c r="B108" s="21" t="s">
        <v>16</v>
      </c>
      <c r="C108" s="21">
        <v>25468.5</v>
      </c>
      <c r="D108" s="21">
        <v>2350672.5</v>
      </c>
      <c r="E108" s="21">
        <v>1875294.65</v>
      </c>
      <c r="F108" s="22">
        <v>221739.45623076922</v>
      </c>
      <c r="G108">
        <f>_xlfn.XLOOKUP(Table1[[#This Row],[index]], Table2[index], Table2[Количество складов], 0)</f>
        <v>19</v>
      </c>
      <c r="H108">
        <f>_xlfn.XLOOKUP(Table1[[#This Row],[index]], Table2[index], Table2[Количество заказов], 0)</f>
        <v>1530</v>
      </c>
      <c r="I108">
        <f>_xlfn.XLOOKUP(Table1[[#This Row],[index]], Table2[index], Table2[Количество клиентов], 0)</f>
        <v>1338</v>
      </c>
      <c r="J108" s="18">
        <f>WEEKNUM(_xlfn.SINGLE(master[Дата]))</f>
        <v>19</v>
      </c>
      <c r="K108" s="18">
        <f>master[[#This Row],[Товарооборот, руб]]-master[[#This Row],[Товарооборот в себестоимости]]-master[[#This Row],[Потери, руб]]</f>
        <v>253638.39376923087</v>
      </c>
      <c r="L108" s="18">
        <f>master[[#This Row],[Товарооборот, руб]]-master[[#This Row],[Товарооборот в себестоимости]]</f>
        <v>475377.85000000009</v>
      </c>
    </row>
    <row r="109" spans="1:12" ht="14.25" customHeight="1">
      <c r="A109" s="9">
        <v>43975</v>
      </c>
      <c r="B109" s="2" t="s">
        <v>16</v>
      </c>
      <c r="C109" s="2">
        <v>31854</v>
      </c>
      <c r="D109" s="2">
        <v>2915533.5</v>
      </c>
      <c r="E109" s="2">
        <v>2431800.3939999999</v>
      </c>
      <c r="F109" s="3">
        <v>155421.87692307692</v>
      </c>
      <c r="G109">
        <f>_xlfn.XLOOKUP(Table1[[#This Row],[index]], Table2[index], Table2[Количество складов], 0)</f>
        <v>20</v>
      </c>
      <c r="H109">
        <f>_xlfn.XLOOKUP(Table1[[#This Row],[index]], Table2[index], Table2[Количество заказов], 0)</f>
        <v>2015</v>
      </c>
      <c r="I109">
        <f>_xlfn.XLOOKUP(Table1[[#This Row],[index]], Table2[index], Table2[Количество клиентов], 0)</f>
        <v>1803</v>
      </c>
      <c r="J109" s="18">
        <f>WEEKNUM(_xlfn.SINGLE(master[Дата]))</f>
        <v>22</v>
      </c>
      <c r="K109" s="18">
        <f>master[[#This Row],[Товарооборот, руб]]-master[[#This Row],[Товарооборот в себестоимости]]-master[[#This Row],[Потери, руб]]</f>
        <v>328311.22907692322</v>
      </c>
      <c r="L109" s="18">
        <f>master[[#This Row],[Товарооборот, руб]]-master[[#This Row],[Товарооборот в себестоимости]]</f>
        <v>483733.10600000015</v>
      </c>
    </row>
    <row r="110" spans="1:12" ht="14.25" customHeight="1">
      <c r="A110" s="8">
        <v>43982</v>
      </c>
      <c r="B110" s="21" t="s">
        <v>16</v>
      </c>
      <c r="C110" s="21">
        <v>32359.5</v>
      </c>
      <c r="D110" s="21">
        <v>2991999</v>
      </c>
      <c r="E110" s="21">
        <v>2374135.6799999997</v>
      </c>
      <c r="F110" s="22">
        <v>106116.64615384616</v>
      </c>
      <c r="G110">
        <f>_xlfn.XLOOKUP(Table1[[#This Row],[index]], Table2[index], Table2[Количество складов], 0)</f>
        <v>20</v>
      </c>
      <c r="H110">
        <f>_xlfn.XLOOKUP(Table1[[#This Row],[index]], Table2[index], Table2[Количество заказов], 0)</f>
        <v>2060</v>
      </c>
      <c r="I110">
        <f>_xlfn.XLOOKUP(Table1[[#This Row],[index]], Table2[index], Table2[Количество клиентов], 0)</f>
        <v>1826</v>
      </c>
      <c r="J110" s="18">
        <f>WEEKNUM(_xlfn.SINGLE(master[Дата]))</f>
        <v>23</v>
      </c>
      <c r="K110" s="18">
        <f>master[[#This Row],[Товарооборот, руб]]-master[[#This Row],[Товарооборот в себестоимости]]-master[[#This Row],[Потери, руб]]</f>
        <v>511746.67384615412</v>
      </c>
      <c r="L110" s="18">
        <f>master[[#This Row],[Товарооборот, руб]]-master[[#This Row],[Товарооборот в себестоимости]]</f>
        <v>617863.3200000003</v>
      </c>
    </row>
    <row r="111" spans="1:12" ht="14.25" customHeight="1">
      <c r="A111" s="9">
        <v>43981</v>
      </c>
      <c r="B111" s="2" t="s">
        <v>16</v>
      </c>
      <c r="C111" s="2">
        <v>39867</v>
      </c>
      <c r="D111" s="2">
        <v>3654166.5</v>
      </c>
      <c r="E111" s="2">
        <v>2919786.2949999999</v>
      </c>
      <c r="F111" s="3">
        <v>182639.11723076922</v>
      </c>
      <c r="G111">
        <f>_xlfn.XLOOKUP(Table1[[#This Row],[index]], Table2[index], Table2[Количество складов], 0)</f>
        <v>20</v>
      </c>
      <c r="H111">
        <f>_xlfn.XLOOKUP(Table1[[#This Row],[index]], Table2[index], Table2[Количество заказов], 0)</f>
        <v>2451</v>
      </c>
      <c r="I111">
        <f>_xlfn.XLOOKUP(Table1[[#This Row],[index]], Table2[index], Table2[Количество клиентов], 0)</f>
        <v>2178</v>
      </c>
      <c r="J111" s="18">
        <f>WEEKNUM(_xlfn.SINGLE(master[Дата]))</f>
        <v>22</v>
      </c>
      <c r="K111" s="18">
        <f>master[[#This Row],[Товарооборот, руб]]-master[[#This Row],[Товарооборот в себестоимости]]-master[[#This Row],[Потери, руб]]</f>
        <v>551741.08776923083</v>
      </c>
      <c r="L111" s="18">
        <f>master[[#This Row],[Товарооборот, руб]]-master[[#This Row],[Товарооборот в себестоимости]]</f>
        <v>734380.20500000007</v>
      </c>
    </row>
    <row r="112" spans="1:12" ht="14.25" customHeight="1">
      <c r="A112" s="8">
        <v>43979</v>
      </c>
      <c r="B112" s="21" t="s">
        <v>16</v>
      </c>
      <c r="C112" s="21">
        <v>31974</v>
      </c>
      <c r="D112" s="21">
        <v>3004213.5</v>
      </c>
      <c r="E112" s="21">
        <v>2389834.3129999996</v>
      </c>
      <c r="F112" s="22">
        <v>174780.66518461538</v>
      </c>
      <c r="G112">
        <f>_xlfn.XLOOKUP(Table1[[#This Row],[index]], Table2[index], Table2[Количество складов], 0)</f>
        <v>20</v>
      </c>
      <c r="H112">
        <f>_xlfn.XLOOKUP(Table1[[#This Row],[index]], Table2[index], Table2[Количество заказов], 0)</f>
        <v>2088</v>
      </c>
      <c r="I112">
        <f>_xlfn.XLOOKUP(Table1[[#This Row],[index]], Table2[index], Table2[Количество клиентов], 0)</f>
        <v>1848</v>
      </c>
      <c r="J112" s="18">
        <f>WEEKNUM(_xlfn.SINGLE(master[Дата]))</f>
        <v>22</v>
      </c>
      <c r="K112" s="18">
        <f>master[[#This Row],[Товарооборот, руб]]-master[[#This Row],[Товарооборот в себестоимости]]-master[[#This Row],[Потери, руб]]</f>
        <v>439598.52181538497</v>
      </c>
      <c r="L112" s="18">
        <f>master[[#This Row],[Товарооборот, руб]]-master[[#This Row],[Товарооборот в себестоимости]]</f>
        <v>614379.18700000038</v>
      </c>
    </row>
    <row r="113" spans="1:12" ht="14.25" customHeight="1">
      <c r="A113" s="9">
        <v>43967</v>
      </c>
      <c r="B113" s="2" t="s">
        <v>17</v>
      </c>
      <c r="C113" s="2">
        <v>321412.5</v>
      </c>
      <c r="D113" s="2">
        <v>32235864</v>
      </c>
      <c r="E113" s="2">
        <v>23691368.555</v>
      </c>
      <c r="F113" s="3">
        <v>595097.15929230768</v>
      </c>
      <c r="G113">
        <f>_xlfn.XLOOKUP(Table1[[#This Row],[index]], Table2[index], Table2[Количество складов], 0)</f>
        <v>129</v>
      </c>
      <c r="H113">
        <f>_xlfn.XLOOKUP(Table1[[#This Row],[index]], Table2[index], Table2[Количество заказов], 0)</f>
        <v>17914</v>
      </c>
      <c r="I113">
        <f>_xlfn.XLOOKUP(Table1[[#This Row],[index]], Table2[index], Table2[Количество клиентов], 0)</f>
        <v>16631</v>
      </c>
      <c r="J113" s="18">
        <f>WEEKNUM(_xlfn.SINGLE(master[Дата]))</f>
        <v>20</v>
      </c>
      <c r="K113" s="18">
        <f>master[[#This Row],[Товарооборот, руб]]-master[[#This Row],[Товарооборот в себестоимости]]-master[[#This Row],[Потери, руб]]</f>
        <v>7949398.2857076926</v>
      </c>
      <c r="L113" s="18">
        <f>master[[#This Row],[Товарооборот, руб]]-master[[#This Row],[Товарооборот в себестоимости]]</f>
        <v>8544495.4450000003</v>
      </c>
    </row>
    <row r="114" spans="1:12" ht="14.25" customHeight="1">
      <c r="A114" s="8">
        <v>43970</v>
      </c>
      <c r="B114" s="21" t="s">
        <v>17</v>
      </c>
      <c r="C114" s="21">
        <v>276568.5</v>
      </c>
      <c r="D114" s="21">
        <v>27093624</v>
      </c>
      <c r="E114" s="21">
        <v>19768696.5</v>
      </c>
      <c r="F114" s="22">
        <v>759335.80469230772</v>
      </c>
      <c r="G114">
        <f>_xlfn.XLOOKUP(Table1[[#This Row],[index]], Table2[index], Table2[Количество складов], 0)</f>
        <v>129</v>
      </c>
      <c r="H114">
        <f>_xlfn.XLOOKUP(Table1[[#This Row],[index]], Table2[index], Table2[Количество заказов], 0)</f>
        <v>16191</v>
      </c>
      <c r="I114">
        <f>_xlfn.XLOOKUP(Table1[[#This Row],[index]], Table2[index], Table2[Количество клиентов], 0)</f>
        <v>15102</v>
      </c>
      <c r="J114" s="18">
        <f>WEEKNUM(_xlfn.SINGLE(master[Дата]))</f>
        <v>21</v>
      </c>
      <c r="K114" s="18">
        <f>master[[#This Row],[Товарооборот, руб]]-master[[#This Row],[Товарооборот в себестоимости]]-master[[#This Row],[Потери, руб]]</f>
        <v>6565591.6953076925</v>
      </c>
      <c r="L114" s="18">
        <f>master[[#This Row],[Товарооборот, руб]]-master[[#This Row],[Товарооборот в себестоимости]]</f>
        <v>7324927.5</v>
      </c>
    </row>
    <row r="115" spans="1:12" ht="14.25" customHeight="1">
      <c r="A115" s="9">
        <v>43968</v>
      </c>
      <c r="B115" s="2" t="s">
        <v>17</v>
      </c>
      <c r="C115" s="2">
        <v>269029.5</v>
      </c>
      <c r="D115" s="2">
        <v>26659930.5</v>
      </c>
      <c r="E115" s="2">
        <v>19515982.116</v>
      </c>
      <c r="F115" s="3">
        <v>551393.4769230769</v>
      </c>
      <c r="G115">
        <f>_xlfn.XLOOKUP(Table1[[#This Row],[index]], Table2[index], Table2[Количество складов], 0)</f>
        <v>129</v>
      </c>
      <c r="H115">
        <f>_xlfn.XLOOKUP(Table1[[#This Row],[index]], Table2[index], Table2[Количество заказов], 0)</f>
        <v>15744</v>
      </c>
      <c r="I115">
        <f>_xlfn.XLOOKUP(Table1[[#This Row],[index]], Table2[index], Table2[Количество клиентов], 0)</f>
        <v>14685</v>
      </c>
      <c r="J115" s="18">
        <f>WEEKNUM(_xlfn.SINGLE(master[Дата]))</f>
        <v>21</v>
      </c>
      <c r="K115" s="18">
        <f>master[[#This Row],[Товарооборот, руб]]-master[[#This Row],[Товарооборот в себестоимости]]-master[[#This Row],[Потери, руб]]</f>
        <v>6592554.9070769232</v>
      </c>
      <c r="L115" s="18">
        <f>master[[#This Row],[Товарооборот, руб]]-master[[#This Row],[Товарооборот в себестоимости]]</f>
        <v>7143948.3839999996</v>
      </c>
    </row>
    <row r="116" spans="1:12" ht="14.25" customHeight="1">
      <c r="A116" s="8">
        <v>43960</v>
      </c>
      <c r="B116" s="21" t="s">
        <v>17</v>
      </c>
      <c r="C116" s="21">
        <v>285972</v>
      </c>
      <c r="D116" s="21">
        <v>29768199</v>
      </c>
      <c r="E116" s="21">
        <v>21483666.921</v>
      </c>
      <c r="F116" s="22">
        <v>549316.95015384618</v>
      </c>
      <c r="G116">
        <f>_xlfn.XLOOKUP(Table1[[#This Row],[index]], Table2[index], Table2[Количество складов], 0)</f>
        <v>129</v>
      </c>
      <c r="H116">
        <f>_xlfn.XLOOKUP(Table1[[#This Row],[index]], Table2[index], Table2[Количество заказов], 0)</f>
        <v>16420</v>
      </c>
      <c r="I116">
        <f>_xlfn.XLOOKUP(Table1[[#This Row],[index]], Table2[index], Table2[Количество клиентов], 0)</f>
        <v>15169</v>
      </c>
      <c r="J116" s="18">
        <f>WEEKNUM(_xlfn.SINGLE(master[Дата]))</f>
        <v>19</v>
      </c>
      <c r="K116" s="18">
        <f>master[[#This Row],[Товарооборот, руб]]-master[[#This Row],[Товарооборот в себестоимости]]-master[[#This Row],[Потери, руб]]</f>
        <v>7735215.1288461536</v>
      </c>
      <c r="L116" s="18">
        <f>master[[#This Row],[Товарооборот, руб]]-master[[#This Row],[Товарооборот в себестоимости]]</f>
        <v>8284532.0789999999</v>
      </c>
    </row>
    <row r="117" spans="1:12" ht="14.25" customHeight="1">
      <c r="A117" s="9">
        <v>43955</v>
      </c>
      <c r="B117" s="2" t="s">
        <v>17</v>
      </c>
      <c r="C117" s="2">
        <v>283942.5</v>
      </c>
      <c r="D117" s="2">
        <v>29357940</v>
      </c>
      <c r="E117" s="2">
        <v>21174604.830000002</v>
      </c>
      <c r="F117" s="3">
        <v>988153.40803076921</v>
      </c>
      <c r="G117">
        <f>_xlfn.XLOOKUP(Table1[[#This Row],[index]], Table2[index], Table2[Количество складов], 0)</f>
        <v>129</v>
      </c>
      <c r="H117">
        <f>_xlfn.XLOOKUP(Table1[[#This Row],[index]], Table2[index], Table2[Количество заказов], 0)</f>
        <v>16525</v>
      </c>
      <c r="I117">
        <f>_xlfn.XLOOKUP(Table1[[#This Row],[index]], Table2[index], Table2[Количество клиентов], 0)</f>
        <v>15310</v>
      </c>
      <c r="J117" s="18">
        <f>WEEKNUM(_xlfn.SINGLE(master[Дата]))</f>
        <v>19</v>
      </c>
      <c r="K117" s="18">
        <f>master[[#This Row],[Товарооборот, руб]]-master[[#This Row],[Товарооборот в себестоимости]]-master[[#This Row],[Потери, руб]]</f>
        <v>7195181.7619692292</v>
      </c>
      <c r="L117" s="18">
        <f>master[[#This Row],[Товарооборот, руб]]-master[[#This Row],[Товарооборот в себестоимости]]</f>
        <v>8183335.1699999981</v>
      </c>
    </row>
    <row r="118" spans="1:12" ht="14.25" customHeight="1">
      <c r="A118" s="8">
        <v>43950</v>
      </c>
      <c r="B118" s="21" t="s">
        <v>17</v>
      </c>
      <c r="C118" s="21">
        <v>298059</v>
      </c>
      <c r="D118" s="21">
        <v>30869287.5</v>
      </c>
      <c r="E118" s="21">
        <v>22717731.617999997</v>
      </c>
      <c r="F118" s="22">
        <v>661329.17833846144</v>
      </c>
      <c r="G118">
        <f>_xlfn.XLOOKUP(Table1[[#This Row],[index]], Table2[index], Table2[Количество складов], 0)</f>
        <v>128</v>
      </c>
      <c r="H118">
        <f>_xlfn.XLOOKUP(Table1[[#This Row],[index]], Table2[index], Table2[Количество заказов], 0)</f>
        <v>17368</v>
      </c>
      <c r="I118">
        <f>_xlfn.XLOOKUP(Table1[[#This Row],[index]], Table2[index], Table2[Количество клиентов], 0)</f>
        <v>16077</v>
      </c>
      <c r="J118" s="18">
        <f>WEEKNUM(_xlfn.SINGLE(master[Дата]))</f>
        <v>18</v>
      </c>
      <c r="K118" s="18">
        <f>master[[#This Row],[Товарооборот, руб]]-master[[#This Row],[Товарооборот в себестоимости]]-master[[#This Row],[Потери, руб]]</f>
        <v>7490226.7036615415</v>
      </c>
      <c r="L118" s="18">
        <f>master[[#This Row],[Товарооборот, руб]]-master[[#This Row],[Товарооборот в себестоимости]]</f>
        <v>8151555.882000003</v>
      </c>
    </row>
    <row r="119" spans="1:12" ht="14.25" customHeight="1">
      <c r="A119" s="9">
        <v>43953</v>
      </c>
      <c r="B119" s="2" t="s">
        <v>17</v>
      </c>
      <c r="C119" s="2">
        <v>232903.5</v>
      </c>
      <c r="D119" s="2">
        <v>24342016.5</v>
      </c>
      <c r="E119" s="2">
        <v>17790852.443999998</v>
      </c>
      <c r="F119" s="3">
        <v>634118.86923076923</v>
      </c>
      <c r="G119">
        <f>_xlfn.XLOOKUP(Table1[[#This Row],[index]], Table2[index], Table2[Количество складов], 0)</f>
        <v>129</v>
      </c>
      <c r="H119">
        <f>_xlfn.XLOOKUP(Table1[[#This Row],[index]], Table2[index], Table2[Количество заказов], 0)</f>
        <v>14009</v>
      </c>
      <c r="I119">
        <f>_xlfn.XLOOKUP(Table1[[#This Row],[index]], Table2[index], Table2[Количество клиентов], 0)</f>
        <v>12920</v>
      </c>
      <c r="J119" s="18">
        <f>WEEKNUM(_xlfn.SINGLE(master[Дата]))</f>
        <v>18</v>
      </c>
      <c r="K119" s="18">
        <f>master[[#This Row],[Товарооборот, руб]]-master[[#This Row],[Товарооборот в себестоимости]]-master[[#This Row],[Потери, руб]]</f>
        <v>5917045.1867692322</v>
      </c>
      <c r="L119" s="18">
        <f>master[[#This Row],[Товарооборот, руб]]-master[[#This Row],[Товарооборот в себестоимости]]</f>
        <v>6551164.0560000017</v>
      </c>
    </row>
    <row r="120" spans="1:12" ht="14.25" customHeight="1">
      <c r="A120" s="8">
        <v>43977</v>
      </c>
      <c r="B120" s="21" t="s">
        <v>17</v>
      </c>
      <c r="C120" s="21">
        <v>276966</v>
      </c>
      <c r="D120" s="21">
        <v>27872617.898850001</v>
      </c>
      <c r="E120" s="21">
        <v>20223763.805</v>
      </c>
      <c r="F120" s="22">
        <v>645572.57826153841</v>
      </c>
      <c r="G120">
        <f>_xlfn.XLOOKUP(Table1[[#This Row],[index]], Table2[index], Table2[Количество складов], 0)</f>
        <v>129</v>
      </c>
      <c r="H120">
        <f>_xlfn.XLOOKUP(Table1[[#This Row],[index]], Table2[index], Table2[Количество заказов], 0)</f>
        <v>16459</v>
      </c>
      <c r="I120">
        <f>_xlfn.XLOOKUP(Table1[[#This Row],[index]], Table2[index], Table2[Количество клиентов], 0)</f>
        <v>15355</v>
      </c>
      <c r="J120" s="18">
        <f>WEEKNUM(_xlfn.SINGLE(master[Дата]))</f>
        <v>22</v>
      </c>
      <c r="K120" s="18">
        <f>master[[#This Row],[Товарооборот, руб]]-master[[#This Row],[Товарооборот в себестоимости]]-master[[#This Row],[Потери, руб]]</f>
        <v>7003281.5155884633</v>
      </c>
      <c r="L120" s="18">
        <f>master[[#This Row],[Товарооборот, руб]]-master[[#This Row],[Товарооборот в себестоимости]]</f>
        <v>7648854.0938500017</v>
      </c>
    </row>
    <row r="121" spans="1:12" ht="14.25" customHeight="1">
      <c r="A121" s="9">
        <v>43952</v>
      </c>
      <c r="B121" s="2" t="s">
        <v>17</v>
      </c>
      <c r="C121" s="2">
        <v>296149.5</v>
      </c>
      <c r="D121" s="2">
        <v>31053316.5</v>
      </c>
      <c r="E121" s="2">
        <v>22737807.546999998</v>
      </c>
      <c r="F121" s="3">
        <v>896375.16923076916</v>
      </c>
      <c r="G121">
        <f>_xlfn.XLOOKUP(Table1[[#This Row],[index]], Table2[index], Table2[Количество складов], 0)</f>
        <v>129</v>
      </c>
      <c r="H121">
        <f>_xlfn.XLOOKUP(Table1[[#This Row],[index]], Table2[index], Table2[Количество заказов], 0)</f>
        <v>17002</v>
      </c>
      <c r="I121">
        <f>_xlfn.XLOOKUP(Table1[[#This Row],[index]], Table2[index], Table2[Количество клиентов], 0)</f>
        <v>15570</v>
      </c>
      <c r="J121" s="18">
        <f>WEEKNUM(_xlfn.SINGLE(master[Дата]))</f>
        <v>18</v>
      </c>
      <c r="K121" s="18">
        <f>master[[#This Row],[Товарооборот, руб]]-master[[#This Row],[Товарооборот в себестоимости]]-master[[#This Row],[Потери, руб]]</f>
        <v>7419133.7837692322</v>
      </c>
      <c r="L121" s="18">
        <f>master[[#This Row],[Товарооборот, руб]]-master[[#This Row],[Товарооборот в себестоимости]]</f>
        <v>8315508.9530000016</v>
      </c>
    </row>
    <row r="122" spans="1:12" ht="14.25" customHeight="1">
      <c r="A122" s="8">
        <v>43963</v>
      </c>
      <c r="B122" s="21" t="s">
        <v>17</v>
      </c>
      <c r="C122" s="21">
        <v>281796</v>
      </c>
      <c r="D122" s="21">
        <v>29042520</v>
      </c>
      <c r="E122" s="21">
        <v>20980503.504999999</v>
      </c>
      <c r="F122" s="22">
        <v>776209.03169999993</v>
      </c>
      <c r="G122">
        <f>_xlfn.XLOOKUP(Table1[[#This Row],[index]], Table2[index], Table2[Количество складов], 0)</f>
        <v>129</v>
      </c>
      <c r="H122">
        <f>_xlfn.XLOOKUP(Table1[[#This Row],[index]], Table2[index], Table2[Количество заказов], 0)</f>
        <v>16387</v>
      </c>
      <c r="I122">
        <f>_xlfn.XLOOKUP(Table1[[#This Row],[index]], Table2[index], Table2[Количество клиентов], 0)</f>
        <v>15322</v>
      </c>
      <c r="J122" s="18">
        <f>WEEKNUM(_xlfn.SINGLE(master[Дата]))</f>
        <v>20</v>
      </c>
      <c r="K122" s="18">
        <f>master[[#This Row],[Товарооборот, руб]]-master[[#This Row],[Товарооборот в себестоимости]]-master[[#This Row],[Потери, руб]]</f>
        <v>7285807.4633000009</v>
      </c>
      <c r="L122" s="18">
        <f>master[[#This Row],[Товарооборот, руб]]-master[[#This Row],[Товарооборот в себестоимости]]</f>
        <v>8062016.495000001</v>
      </c>
    </row>
    <row r="123" spans="1:12" ht="14.25" customHeight="1">
      <c r="A123" s="9">
        <v>43972</v>
      </c>
      <c r="B123" s="2" t="s">
        <v>17</v>
      </c>
      <c r="C123" s="2">
        <v>288936</v>
      </c>
      <c r="D123" s="2">
        <v>27852900</v>
      </c>
      <c r="E123" s="2">
        <v>20824687.999000002</v>
      </c>
      <c r="F123" s="3">
        <v>822353.43936153851</v>
      </c>
      <c r="G123">
        <f>_xlfn.XLOOKUP(Table1[[#This Row],[index]], Table2[index], Table2[Количество складов], 0)</f>
        <v>129</v>
      </c>
      <c r="H123">
        <f>_xlfn.XLOOKUP(Table1[[#This Row],[index]], Table2[index], Table2[Количество заказов], 0)</f>
        <v>16373</v>
      </c>
      <c r="I123">
        <f>_xlfn.XLOOKUP(Table1[[#This Row],[index]], Table2[index], Table2[Количество клиентов], 0)</f>
        <v>15223</v>
      </c>
      <c r="J123" s="18">
        <f>WEEKNUM(_xlfn.SINGLE(master[Дата]))</f>
        <v>21</v>
      </c>
      <c r="K123" s="18">
        <f>master[[#This Row],[Товарооборот, руб]]-master[[#This Row],[Товарооборот в себестоимости]]-master[[#This Row],[Потери, руб]]</f>
        <v>6205858.5616384596</v>
      </c>
      <c r="L123" s="18">
        <f>master[[#This Row],[Товарооборот, руб]]-master[[#This Row],[Товарооборот в себестоимости]]</f>
        <v>7028212.0009999983</v>
      </c>
    </row>
    <row r="124" spans="1:12" ht="14.25" customHeight="1">
      <c r="A124" s="8">
        <v>43971</v>
      </c>
      <c r="B124" s="21" t="s">
        <v>17</v>
      </c>
      <c r="C124" s="21">
        <v>300151.5</v>
      </c>
      <c r="D124" s="21">
        <v>29368771.617449999</v>
      </c>
      <c r="E124" s="21">
        <v>21545834.136</v>
      </c>
      <c r="F124" s="22">
        <v>1052145.9026769232</v>
      </c>
      <c r="G124">
        <f>_xlfn.XLOOKUP(Table1[[#This Row],[index]], Table2[index], Table2[Количество складов], 0)</f>
        <v>129</v>
      </c>
      <c r="H124">
        <f>_xlfn.XLOOKUP(Table1[[#This Row],[index]], Table2[index], Table2[Количество заказов], 0)</f>
        <v>17095</v>
      </c>
      <c r="I124">
        <f>_xlfn.XLOOKUP(Table1[[#This Row],[index]], Table2[index], Table2[Количество клиентов], 0)</f>
        <v>15919</v>
      </c>
      <c r="J124" s="18">
        <f>WEEKNUM(_xlfn.SINGLE(master[Дата]))</f>
        <v>21</v>
      </c>
      <c r="K124" s="18">
        <f>master[[#This Row],[Товарооборот, руб]]-master[[#This Row],[Товарооборот в себестоимости]]-master[[#This Row],[Потери, руб]]</f>
        <v>6770791.5787730757</v>
      </c>
      <c r="L124" s="18">
        <f>master[[#This Row],[Товарооборот, руб]]-master[[#This Row],[Товарооборот в себестоимости]]</f>
        <v>7822937.4814499989</v>
      </c>
    </row>
    <row r="125" spans="1:12" ht="14.25" customHeight="1">
      <c r="A125" s="9">
        <v>43956</v>
      </c>
      <c r="B125" s="2" t="s">
        <v>17</v>
      </c>
      <c r="C125" s="2">
        <v>262734</v>
      </c>
      <c r="D125" s="2">
        <v>27278441.145</v>
      </c>
      <c r="E125" s="2">
        <v>19610637.316999998</v>
      </c>
      <c r="F125" s="3">
        <v>919330.0461538462</v>
      </c>
      <c r="G125">
        <f>_xlfn.XLOOKUP(Table1[[#This Row],[index]], Table2[index], Table2[Количество складов], 0)</f>
        <v>129</v>
      </c>
      <c r="H125">
        <f>_xlfn.XLOOKUP(Table1[[#This Row],[index]], Table2[index], Table2[Количество заказов], 0)</f>
        <v>15665</v>
      </c>
      <c r="I125">
        <f>_xlfn.XLOOKUP(Table1[[#This Row],[index]], Table2[index], Table2[Количество клиентов], 0)</f>
        <v>14501</v>
      </c>
      <c r="J125" s="18">
        <f>WEEKNUM(_xlfn.SINGLE(master[Дата]))</f>
        <v>19</v>
      </c>
      <c r="K125" s="18">
        <f>master[[#This Row],[Товарооборот, руб]]-master[[#This Row],[Товарооборот в себестоимости]]-master[[#This Row],[Потери, руб]]</f>
        <v>6748473.7818461554</v>
      </c>
      <c r="L125" s="18">
        <f>master[[#This Row],[Товарооборот, руб]]-master[[#This Row],[Товарооборот в себестоимости]]</f>
        <v>7667803.8280000016</v>
      </c>
    </row>
    <row r="126" spans="1:12" ht="14.25" customHeight="1">
      <c r="A126" s="8">
        <v>43949</v>
      </c>
      <c r="B126" s="21" t="s">
        <v>17</v>
      </c>
      <c r="C126" s="21">
        <v>286002</v>
      </c>
      <c r="D126" s="21">
        <v>29159032.5</v>
      </c>
      <c r="E126" s="21">
        <v>21437602.310000002</v>
      </c>
      <c r="F126" s="22">
        <v>637711.59372307686</v>
      </c>
      <c r="G126">
        <f>_xlfn.XLOOKUP(Table1[[#This Row],[index]], Table2[index], Table2[Количество складов], 0)</f>
        <v>128</v>
      </c>
      <c r="H126">
        <f>_xlfn.XLOOKUP(Table1[[#This Row],[index]], Table2[index], Table2[Количество заказов], 0)</f>
        <v>16450</v>
      </c>
      <c r="I126">
        <f>_xlfn.XLOOKUP(Table1[[#This Row],[index]], Table2[index], Table2[Количество клиентов], 0)</f>
        <v>15320</v>
      </c>
      <c r="J126" s="18">
        <f>WEEKNUM(_xlfn.SINGLE(master[Дата]))</f>
        <v>18</v>
      </c>
      <c r="K126" s="18">
        <f>master[[#This Row],[Товарооборот, руб]]-master[[#This Row],[Товарооборот в себестоимости]]-master[[#This Row],[Потери, руб]]</f>
        <v>7083718.5962769203</v>
      </c>
      <c r="L126" s="18">
        <f>master[[#This Row],[Товарооборот, руб]]-master[[#This Row],[Товарооборот в себестоимости]]</f>
        <v>7721430.1899999976</v>
      </c>
    </row>
    <row r="127" spans="1:12" ht="14.25" customHeight="1">
      <c r="A127" s="9">
        <v>43964</v>
      </c>
      <c r="B127" s="2" t="s">
        <v>17</v>
      </c>
      <c r="C127" s="2">
        <v>258459</v>
      </c>
      <c r="D127" s="2">
        <v>26467453.5</v>
      </c>
      <c r="E127" s="2">
        <v>19153152.526999999</v>
      </c>
      <c r="F127" s="3">
        <v>636197.23340769229</v>
      </c>
      <c r="G127">
        <f>_xlfn.XLOOKUP(Table1[[#This Row],[index]], Table2[index], Table2[Количество складов], 0)</f>
        <v>129</v>
      </c>
      <c r="H127">
        <f>_xlfn.XLOOKUP(Table1[[#This Row],[index]], Table2[index], Table2[Количество заказов], 0)</f>
        <v>15304</v>
      </c>
      <c r="I127">
        <f>_xlfn.XLOOKUP(Table1[[#This Row],[index]], Table2[index], Table2[Количество клиентов], 0)</f>
        <v>14315</v>
      </c>
      <c r="J127" s="18">
        <f>WEEKNUM(_xlfn.SINGLE(master[Дата]))</f>
        <v>20</v>
      </c>
      <c r="K127" s="18">
        <f>master[[#This Row],[Товарооборот, руб]]-master[[#This Row],[Товарооборот в себестоимости]]-master[[#This Row],[Потери, руб]]</f>
        <v>6678103.7395923091</v>
      </c>
      <c r="L127" s="18">
        <f>master[[#This Row],[Товарооборот, руб]]-master[[#This Row],[Товарооборот в себестоимости]]</f>
        <v>7314300.9730000012</v>
      </c>
    </row>
    <row r="128" spans="1:12" ht="14.25" customHeight="1">
      <c r="A128" s="8">
        <v>43954</v>
      </c>
      <c r="B128" s="21" t="s">
        <v>17</v>
      </c>
      <c r="C128" s="21">
        <v>274083</v>
      </c>
      <c r="D128" s="21">
        <v>28427001</v>
      </c>
      <c r="E128" s="21">
        <v>20563887.598999999</v>
      </c>
      <c r="F128" s="22">
        <v>779849.36538461538</v>
      </c>
      <c r="G128">
        <f>_xlfn.XLOOKUP(Table1[[#This Row],[index]], Table2[index], Table2[Количество складов], 0)</f>
        <v>129</v>
      </c>
      <c r="H128">
        <f>_xlfn.XLOOKUP(Table1[[#This Row],[index]], Table2[index], Table2[Количество заказов], 0)</f>
        <v>15778</v>
      </c>
      <c r="I128">
        <f>_xlfn.XLOOKUP(Table1[[#This Row],[index]], Table2[index], Table2[Количество клиентов], 0)</f>
        <v>14624</v>
      </c>
      <c r="J128" s="18">
        <f>WEEKNUM(_xlfn.SINGLE(master[Дата]))</f>
        <v>19</v>
      </c>
      <c r="K128" s="18">
        <f>master[[#This Row],[Товарооборот, руб]]-master[[#This Row],[Товарооборот в себестоимости]]-master[[#This Row],[Потери, руб]]</f>
        <v>7083264.0356153855</v>
      </c>
      <c r="L128" s="18">
        <f>master[[#This Row],[Товарооборот, руб]]-master[[#This Row],[Товарооборот в себестоимости]]</f>
        <v>7863113.4010000005</v>
      </c>
    </row>
    <row r="129" spans="1:12" ht="14.25" customHeight="1">
      <c r="A129" s="9">
        <v>43957</v>
      </c>
      <c r="B129" s="2" t="s">
        <v>17</v>
      </c>
      <c r="C129" s="2">
        <v>277512</v>
      </c>
      <c r="D129" s="2">
        <v>28770810.105599999</v>
      </c>
      <c r="E129" s="2">
        <v>20810852.736000001</v>
      </c>
      <c r="F129" s="3">
        <v>790162.57692307688</v>
      </c>
      <c r="G129">
        <f>_xlfn.XLOOKUP(Table1[[#This Row],[index]], Table2[index], Table2[Количество складов], 0)</f>
        <v>129</v>
      </c>
      <c r="H129">
        <f>_xlfn.XLOOKUP(Table1[[#This Row],[index]], Table2[index], Table2[Количество заказов], 0)</f>
        <v>16376</v>
      </c>
      <c r="I129">
        <f>_xlfn.XLOOKUP(Table1[[#This Row],[index]], Table2[index], Table2[Количество клиентов], 0)</f>
        <v>15197</v>
      </c>
      <c r="J129" s="18">
        <f>WEEKNUM(_xlfn.SINGLE(master[Дата]))</f>
        <v>19</v>
      </c>
      <c r="K129" s="18">
        <f>master[[#This Row],[Товарооборот, руб]]-master[[#This Row],[Товарооборот в себестоимости]]-master[[#This Row],[Потери, руб]]</f>
        <v>7169794.792676921</v>
      </c>
      <c r="L129" s="18">
        <f>master[[#This Row],[Товарооборот, руб]]-master[[#This Row],[Товарооборот в себестоимости]]</f>
        <v>7959957.369599998</v>
      </c>
    </row>
    <row r="130" spans="1:12" ht="14.25" customHeight="1">
      <c r="A130" s="8">
        <v>43974</v>
      </c>
      <c r="B130" s="21" t="s">
        <v>17</v>
      </c>
      <c r="C130" s="21">
        <v>356982</v>
      </c>
      <c r="D130" s="21">
        <v>35103926.711549997</v>
      </c>
      <c r="E130" s="21">
        <v>26357141.036999997</v>
      </c>
      <c r="F130" s="22">
        <v>601482.07692307688</v>
      </c>
      <c r="G130">
        <f>_xlfn.XLOOKUP(Table1[[#This Row],[index]], Table2[index], Table2[Количество складов], 0)</f>
        <v>129</v>
      </c>
      <c r="H130">
        <f>_xlfn.XLOOKUP(Table1[[#This Row],[index]], Table2[index], Table2[Количество заказов], 0)</f>
        <v>19856</v>
      </c>
      <c r="I130">
        <f>_xlfn.XLOOKUP(Table1[[#This Row],[index]], Table2[index], Table2[Количество клиентов], 0)</f>
        <v>18325</v>
      </c>
      <c r="J130" s="18">
        <f>WEEKNUM(_xlfn.SINGLE(master[Дата]))</f>
        <v>21</v>
      </c>
      <c r="K130" s="18">
        <f>master[[#This Row],[Товарооборот, руб]]-master[[#This Row],[Товарооборот в себестоимости]]-master[[#This Row],[Потери, руб]]</f>
        <v>8145303.5976269236</v>
      </c>
      <c r="L130" s="18">
        <f>master[[#This Row],[Товарооборот, руб]]-master[[#This Row],[Товарооборот в себестоимости]]</f>
        <v>8746785.6745500006</v>
      </c>
    </row>
    <row r="131" spans="1:12" ht="14.25" customHeight="1">
      <c r="A131" s="9">
        <v>43976</v>
      </c>
      <c r="B131" s="2" t="s">
        <v>17</v>
      </c>
      <c r="C131" s="2">
        <v>266983.5</v>
      </c>
      <c r="D131" s="2">
        <v>27165913.5</v>
      </c>
      <c r="E131" s="2">
        <v>19659432.722999997</v>
      </c>
      <c r="F131" s="3">
        <v>698314.9846153846</v>
      </c>
      <c r="G131">
        <f>_xlfn.XLOOKUP(Table1[[#This Row],[index]], Table2[index], Table2[Количество складов], 0)</f>
        <v>129</v>
      </c>
      <c r="H131">
        <f>_xlfn.XLOOKUP(Table1[[#This Row],[index]], Table2[index], Table2[Количество заказов], 0)</f>
        <v>15822</v>
      </c>
      <c r="I131">
        <f>_xlfn.XLOOKUP(Table1[[#This Row],[index]], Table2[index], Table2[Количество клиентов], 0)</f>
        <v>14753</v>
      </c>
      <c r="J131" s="18">
        <f>WEEKNUM(_xlfn.SINGLE(master[Дата]))</f>
        <v>22</v>
      </c>
      <c r="K131" s="18">
        <f>master[[#This Row],[Товарооборот, руб]]-master[[#This Row],[Товарооборот в себестоимости]]-master[[#This Row],[Потери, руб]]</f>
        <v>6808165.792384618</v>
      </c>
      <c r="L131" s="18">
        <f>master[[#This Row],[Товарооборот, руб]]-master[[#This Row],[Товарооборот в себестоимости]]</f>
        <v>7506480.7770000026</v>
      </c>
    </row>
    <row r="132" spans="1:12" ht="14.25" customHeight="1">
      <c r="A132" s="8">
        <v>43951</v>
      </c>
      <c r="B132" s="21" t="s">
        <v>17</v>
      </c>
      <c r="C132" s="21">
        <v>311131.5</v>
      </c>
      <c r="D132" s="21">
        <v>32418879</v>
      </c>
      <c r="E132" s="21">
        <v>23595019.660999998</v>
      </c>
      <c r="F132" s="22">
        <v>265444.33165384614</v>
      </c>
      <c r="G132">
        <f>_xlfn.XLOOKUP(Table1[[#This Row],[index]], Table2[index], Table2[Количество складов], 0)</f>
        <v>129</v>
      </c>
      <c r="H132">
        <f>_xlfn.XLOOKUP(Table1[[#This Row],[index]], Table2[index], Table2[Количество заказов], 0)</f>
        <v>18042</v>
      </c>
      <c r="I132">
        <f>_xlfn.XLOOKUP(Table1[[#This Row],[index]], Table2[index], Table2[Количество клиентов], 0)</f>
        <v>16631</v>
      </c>
      <c r="J132" s="18">
        <f>WEEKNUM(_xlfn.SINGLE(master[Дата]))</f>
        <v>18</v>
      </c>
      <c r="K132" s="18">
        <f>master[[#This Row],[Товарооборот, руб]]-master[[#This Row],[Товарооборот в себестоимости]]-master[[#This Row],[Потери, руб]]</f>
        <v>8558415.0073461551</v>
      </c>
      <c r="L132" s="18">
        <f>master[[#This Row],[Товарооборот, руб]]-master[[#This Row],[Товарооборот в себестоимости]]</f>
        <v>8823859.3390000015</v>
      </c>
    </row>
    <row r="133" spans="1:12" ht="14.25" customHeight="1">
      <c r="A133" s="9">
        <v>43961</v>
      </c>
      <c r="B133" s="2" t="s">
        <v>17</v>
      </c>
      <c r="C133" s="2">
        <v>287206.5</v>
      </c>
      <c r="D133" s="2">
        <v>29536176.10605</v>
      </c>
      <c r="E133" s="2">
        <v>21276357.105999999</v>
      </c>
      <c r="F133" s="3">
        <v>541588.89356153843</v>
      </c>
      <c r="G133">
        <f>_xlfn.XLOOKUP(Table1[[#This Row],[index]], Table2[index], Table2[Количество складов], 0)</f>
        <v>129</v>
      </c>
      <c r="H133">
        <f>_xlfn.XLOOKUP(Table1[[#This Row],[index]], Table2[index], Table2[Количество заказов], 0)</f>
        <v>16437</v>
      </c>
      <c r="I133">
        <f>_xlfn.XLOOKUP(Table1[[#This Row],[index]], Table2[index], Table2[Количество клиентов], 0)</f>
        <v>15285</v>
      </c>
      <c r="J133" s="18">
        <f>WEEKNUM(_xlfn.SINGLE(master[Дата]))</f>
        <v>20</v>
      </c>
      <c r="K133" s="18">
        <f>master[[#This Row],[Товарооборот, руб]]-master[[#This Row],[Товарооборот в себестоимости]]-master[[#This Row],[Потери, руб]]</f>
        <v>7718230.1064884625</v>
      </c>
      <c r="L133" s="18">
        <f>master[[#This Row],[Товарооборот, руб]]-master[[#This Row],[Товарооборот в себестоимости]]</f>
        <v>8259819.0000500008</v>
      </c>
    </row>
    <row r="134" spans="1:12" ht="14.25" customHeight="1">
      <c r="A134" s="8">
        <v>43959</v>
      </c>
      <c r="B134" s="21" t="s">
        <v>17</v>
      </c>
      <c r="C134" s="21">
        <v>370092</v>
      </c>
      <c r="D134" s="21">
        <v>38091556.5</v>
      </c>
      <c r="E134" s="21">
        <v>28012065.349999998</v>
      </c>
      <c r="F134" s="22">
        <v>725212.99592307687</v>
      </c>
      <c r="G134">
        <f>_xlfn.XLOOKUP(Table1[[#This Row],[index]], Table2[index], Table2[Количество складов], 0)</f>
        <v>129</v>
      </c>
      <c r="H134">
        <f>_xlfn.XLOOKUP(Table1[[#This Row],[index]], Table2[index], Table2[Количество заказов], 0)</f>
        <v>20452</v>
      </c>
      <c r="I134">
        <f>_xlfn.XLOOKUP(Table1[[#This Row],[index]], Table2[index], Table2[Количество клиентов], 0)</f>
        <v>18857</v>
      </c>
      <c r="J134" s="18">
        <f>WEEKNUM(_xlfn.SINGLE(master[Дата]))</f>
        <v>19</v>
      </c>
      <c r="K134" s="18">
        <f>master[[#This Row],[Товарооборот, руб]]-master[[#This Row],[Товарооборот в себестоимости]]-master[[#This Row],[Потери, руб]]</f>
        <v>9354278.1540769245</v>
      </c>
      <c r="L134" s="18">
        <f>master[[#This Row],[Товарооборот, руб]]-master[[#This Row],[Товарооборот в себестоимости]]</f>
        <v>10079491.150000002</v>
      </c>
    </row>
    <row r="135" spans="1:12" ht="14.25" customHeight="1">
      <c r="A135" s="9">
        <v>43958</v>
      </c>
      <c r="B135" s="2" t="s">
        <v>17</v>
      </c>
      <c r="C135" s="2">
        <v>247813.5</v>
      </c>
      <c r="D135" s="2">
        <v>25325271</v>
      </c>
      <c r="E135" s="2">
        <v>18582990.427999999</v>
      </c>
      <c r="F135" s="3">
        <v>865201.87857692305</v>
      </c>
      <c r="G135">
        <f>_xlfn.XLOOKUP(Table1[[#This Row],[index]], Table2[index], Table2[Количество складов], 0)</f>
        <v>129</v>
      </c>
      <c r="H135">
        <f>_xlfn.XLOOKUP(Table1[[#This Row],[index]], Table2[index], Table2[Количество заказов], 0)</f>
        <v>14582</v>
      </c>
      <c r="I135">
        <f>_xlfn.XLOOKUP(Table1[[#This Row],[index]], Table2[index], Table2[Количество клиентов], 0)</f>
        <v>13512</v>
      </c>
      <c r="J135" s="18">
        <f>WEEKNUM(_xlfn.SINGLE(master[Дата]))</f>
        <v>19</v>
      </c>
      <c r="K135" s="18">
        <f>master[[#This Row],[Товарооборот, руб]]-master[[#This Row],[Товарооборот в себестоимости]]-master[[#This Row],[Потери, руб]]</f>
        <v>5877078.6934230775</v>
      </c>
      <c r="L135" s="18">
        <f>master[[#This Row],[Товарооборот, руб]]-master[[#This Row],[Товарооборот в себестоимости]]</f>
        <v>6742280.5720000006</v>
      </c>
    </row>
    <row r="136" spans="1:12" ht="14.25" customHeight="1">
      <c r="A136" s="8">
        <v>43975</v>
      </c>
      <c r="B136" s="21" t="s">
        <v>17</v>
      </c>
      <c r="C136" s="21">
        <v>287740.5</v>
      </c>
      <c r="D136" s="21">
        <v>28188534</v>
      </c>
      <c r="E136" s="21">
        <v>21369401.386999998</v>
      </c>
      <c r="F136" s="22">
        <v>607679.34615384613</v>
      </c>
      <c r="G136">
        <f>_xlfn.XLOOKUP(Table1[[#This Row],[index]], Table2[index], Table2[Количество складов], 0)</f>
        <v>129</v>
      </c>
      <c r="H136">
        <f>_xlfn.XLOOKUP(Table1[[#This Row],[index]], Table2[index], Table2[Количество заказов], 0)</f>
        <v>16432</v>
      </c>
      <c r="I136">
        <f>_xlfn.XLOOKUP(Table1[[#This Row],[index]], Table2[index], Table2[Количество клиентов], 0)</f>
        <v>15345</v>
      </c>
      <c r="J136" s="18">
        <f>WEEKNUM(_xlfn.SINGLE(master[Дата]))</f>
        <v>22</v>
      </c>
      <c r="K136" s="18">
        <f>master[[#This Row],[Товарооборот, руб]]-master[[#This Row],[Товарооборот в себестоимости]]-master[[#This Row],[Потери, руб]]</f>
        <v>6211453.2668461557</v>
      </c>
      <c r="L136" s="18">
        <f>master[[#This Row],[Товарооборот, руб]]-master[[#This Row],[Товарооборот в себестоимости]]</f>
        <v>6819132.6130000018</v>
      </c>
    </row>
    <row r="137" spans="1:12" ht="14.25" customHeight="1">
      <c r="A137" s="9">
        <v>43967</v>
      </c>
      <c r="B137" s="2" t="s">
        <v>18</v>
      </c>
      <c r="C137" s="2">
        <v>408810</v>
      </c>
      <c r="D137" s="2">
        <v>42323631</v>
      </c>
      <c r="E137" s="2">
        <v>31033323.692999996</v>
      </c>
      <c r="F137" s="3">
        <v>571764.09076923074</v>
      </c>
      <c r="G137">
        <f>_xlfn.XLOOKUP(Table1[[#This Row],[index]], Table2[index], Table2[Количество складов], 0)</f>
        <v>125</v>
      </c>
      <c r="H137">
        <f>_xlfn.XLOOKUP(Table1[[#This Row],[index]], Table2[index], Table2[Количество заказов], 0)</f>
        <v>22291</v>
      </c>
      <c r="I137">
        <f>_xlfn.XLOOKUP(Table1[[#This Row],[index]], Table2[index], Table2[Количество клиентов], 0)</f>
        <v>20635</v>
      </c>
      <c r="J137" s="18">
        <f>WEEKNUM(_xlfn.SINGLE(master[Дата]))</f>
        <v>20</v>
      </c>
      <c r="K137" s="18">
        <f>master[[#This Row],[Товарооборот, руб]]-master[[#This Row],[Товарооборот в себестоимости]]-master[[#This Row],[Потери, руб]]</f>
        <v>10718543.216230772</v>
      </c>
      <c r="L137" s="18">
        <f>master[[#This Row],[Товарооборот, руб]]-master[[#This Row],[Товарооборот в себестоимости]]</f>
        <v>11290307.307000004</v>
      </c>
    </row>
    <row r="138" spans="1:12" ht="14.25" customHeight="1">
      <c r="A138" s="8">
        <v>43970</v>
      </c>
      <c r="B138" s="21" t="s">
        <v>18</v>
      </c>
      <c r="C138" s="21">
        <v>362536.5</v>
      </c>
      <c r="D138" s="21">
        <v>37023243</v>
      </c>
      <c r="E138" s="21">
        <v>26762183.377</v>
      </c>
      <c r="F138" s="22">
        <v>650375.76849230775</v>
      </c>
      <c r="G138">
        <f>_xlfn.XLOOKUP(Table1[[#This Row],[index]], Table2[index], Table2[Количество складов], 0)</f>
        <v>125</v>
      </c>
      <c r="H138">
        <f>_xlfn.XLOOKUP(Table1[[#This Row],[index]], Table2[index], Table2[Количество заказов], 0)</f>
        <v>20771</v>
      </c>
      <c r="I138">
        <f>_xlfn.XLOOKUP(Table1[[#This Row],[index]], Table2[index], Table2[Количество клиентов], 0)</f>
        <v>19338</v>
      </c>
      <c r="J138" s="18">
        <f>WEEKNUM(_xlfn.SINGLE(master[Дата]))</f>
        <v>21</v>
      </c>
      <c r="K138" s="18">
        <f>master[[#This Row],[Товарооборот, руб]]-master[[#This Row],[Товарооборот в себестоимости]]-master[[#This Row],[Потери, руб]]</f>
        <v>9610683.8545076922</v>
      </c>
      <c r="L138" s="18">
        <f>master[[#This Row],[Товарооборот, руб]]-master[[#This Row],[Товарооборот в себестоимости]]</f>
        <v>10261059.623</v>
      </c>
    </row>
    <row r="139" spans="1:12" ht="14.25" customHeight="1">
      <c r="A139" s="9">
        <v>43968</v>
      </c>
      <c r="B139" s="2" t="s">
        <v>18</v>
      </c>
      <c r="C139" s="2">
        <v>357072</v>
      </c>
      <c r="D139" s="2">
        <v>36834567</v>
      </c>
      <c r="E139" s="2">
        <v>26914635.671</v>
      </c>
      <c r="F139" s="3">
        <v>566638.92575384618</v>
      </c>
      <c r="G139">
        <f>_xlfn.XLOOKUP(Table1[[#This Row],[index]], Table2[index], Table2[Количество складов], 0)</f>
        <v>125</v>
      </c>
      <c r="H139">
        <f>_xlfn.XLOOKUP(Table1[[#This Row],[index]], Table2[index], Table2[Количество заказов], 0)</f>
        <v>20079</v>
      </c>
      <c r="I139">
        <f>_xlfn.XLOOKUP(Table1[[#This Row],[index]], Table2[index], Table2[Количество клиентов], 0)</f>
        <v>18721</v>
      </c>
      <c r="J139" s="18">
        <f>WEEKNUM(_xlfn.SINGLE(master[Дата]))</f>
        <v>21</v>
      </c>
      <c r="K139" s="18">
        <f>master[[#This Row],[Товарооборот, руб]]-master[[#This Row],[Товарооборот в себестоимости]]-master[[#This Row],[Потери, руб]]</f>
        <v>9353292.4032461531</v>
      </c>
      <c r="L139" s="18">
        <f>master[[#This Row],[Товарооборот, руб]]-master[[#This Row],[Товарооборот в себестоимости]]</f>
        <v>9919931.3289999999</v>
      </c>
    </row>
    <row r="140" spans="1:12" ht="14.25" customHeight="1">
      <c r="A140" s="8">
        <v>43960</v>
      </c>
      <c r="B140" s="21" t="s">
        <v>18</v>
      </c>
      <c r="C140" s="21">
        <v>359214</v>
      </c>
      <c r="D140" s="21">
        <v>38693427</v>
      </c>
      <c r="E140" s="21">
        <v>27863789.055</v>
      </c>
      <c r="F140" s="22">
        <v>582268.72615384613</v>
      </c>
      <c r="G140">
        <f>_xlfn.XLOOKUP(Table1[[#This Row],[index]], Table2[index], Table2[Количество складов], 0)</f>
        <v>125</v>
      </c>
      <c r="H140">
        <f>_xlfn.XLOOKUP(Table1[[#This Row],[index]], Table2[index], Table2[Количество заказов], 0)</f>
        <v>20132</v>
      </c>
      <c r="I140">
        <f>_xlfn.XLOOKUP(Table1[[#This Row],[index]], Table2[index], Table2[Количество клиентов], 0)</f>
        <v>18617</v>
      </c>
      <c r="J140" s="18">
        <f>WEEKNUM(_xlfn.SINGLE(master[Дата]))</f>
        <v>19</v>
      </c>
      <c r="K140" s="18">
        <f>master[[#This Row],[Товарооборот, руб]]-master[[#This Row],[Товарооборот в себестоимости]]-master[[#This Row],[Потери, руб]]</f>
        <v>10247369.218846153</v>
      </c>
      <c r="L140" s="18">
        <f>master[[#This Row],[Товарооборот, руб]]-master[[#This Row],[Товарооборот в себестоимости]]</f>
        <v>10829637.945</v>
      </c>
    </row>
    <row r="141" spans="1:12" ht="14.25" customHeight="1">
      <c r="A141" s="9">
        <v>43955</v>
      </c>
      <c r="B141" s="2" t="s">
        <v>18</v>
      </c>
      <c r="C141" s="2">
        <v>360255</v>
      </c>
      <c r="D141" s="2">
        <v>38406954</v>
      </c>
      <c r="E141" s="2">
        <v>27588003.988000002</v>
      </c>
      <c r="F141" s="3">
        <v>1078421.345076923</v>
      </c>
      <c r="G141">
        <f>_xlfn.XLOOKUP(Table1[[#This Row],[index]], Table2[index], Table2[Количество складов], 0)</f>
        <v>125</v>
      </c>
      <c r="H141">
        <f>_xlfn.XLOOKUP(Table1[[#This Row],[index]], Table2[index], Table2[Количество заказов], 0)</f>
        <v>20495</v>
      </c>
      <c r="I141">
        <f>_xlfn.XLOOKUP(Table1[[#This Row],[index]], Table2[index], Table2[Количество клиентов], 0)</f>
        <v>18964</v>
      </c>
      <c r="J141" s="18">
        <f>WEEKNUM(_xlfn.SINGLE(master[Дата]))</f>
        <v>19</v>
      </c>
      <c r="K141" s="18">
        <f>master[[#This Row],[Товарооборот, руб]]-master[[#This Row],[Товарооборот в себестоимости]]-master[[#This Row],[Потери, руб]]</f>
        <v>9740528.6669230759</v>
      </c>
      <c r="L141" s="18">
        <f>master[[#This Row],[Товарооборот, руб]]-master[[#This Row],[Товарооборот в себестоимости]]</f>
        <v>10818950.011999998</v>
      </c>
    </row>
    <row r="142" spans="1:12" ht="14.25" customHeight="1">
      <c r="A142" s="8">
        <v>43950</v>
      </c>
      <c r="B142" s="21" t="s">
        <v>18</v>
      </c>
      <c r="C142" s="21">
        <v>387220.5</v>
      </c>
      <c r="D142" s="21">
        <v>41559384</v>
      </c>
      <c r="E142" s="21">
        <v>30476170.214999996</v>
      </c>
      <c r="F142" s="22">
        <v>642893.56656923075</v>
      </c>
      <c r="G142">
        <f>_xlfn.XLOOKUP(Table1[[#This Row],[index]], Table2[index], Table2[Количество складов], 0)</f>
        <v>125</v>
      </c>
      <c r="H142">
        <f>_xlfn.XLOOKUP(Table1[[#This Row],[index]], Table2[index], Table2[Количество заказов], 0)</f>
        <v>21863</v>
      </c>
      <c r="I142">
        <f>_xlfn.XLOOKUP(Table1[[#This Row],[index]], Table2[index], Table2[Количество клиентов], 0)</f>
        <v>20160</v>
      </c>
      <c r="J142" s="18">
        <f>WEEKNUM(_xlfn.SINGLE(master[Дата]))</f>
        <v>18</v>
      </c>
      <c r="K142" s="18">
        <f>master[[#This Row],[Товарооборот, руб]]-master[[#This Row],[Товарооборот в себестоимости]]-master[[#This Row],[Потери, руб]]</f>
        <v>10440320.218430772</v>
      </c>
      <c r="L142" s="18">
        <f>master[[#This Row],[Товарооборот, руб]]-master[[#This Row],[Товарооборот в себестоимости]]</f>
        <v>11083213.785000004</v>
      </c>
    </row>
    <row r="143" spans="1:12" ht="14.25" customHeight="1">
      <c r="A143" s="9">
        <v>43953</v>
      </c>
      <c r="B143" s="2" t="s">
        <v>18</v>
      </c>
      <c r="C143" s="2">
        <v>296580</v>
      </c>
      <c r="D143" s="2">
        <v>31843737</v>
      </c>
      <c r="E143" s="2">
        <v>23119777.98</v>
      </c>
      <c r="F143" s="3">
        <v>657754.31880000001</v>
      </c>
      <c r="G143">
        <f>_xlfn.XLOOKUP(Table1[[#This Row],[index]], Table2[index], Table2[Количество складов], 0)</f>
        <v>125</v>
      </c>
      <c r="H143">
        <f>_xlfn.XLOOKUP(Table1[[#This Row],[index]], Table2[index], Table2[Количество заказов], 0)</f>
        <v>16932</v>
      </c>
      <c r="I143">
        <f>_xlfn.XLOOKUP(Table1[[#This Row],[index]], Table2[index], Table2[Количество клиентов], 0)</f>
        <v>15601</v>
      </c>
      <c r="J143" s="18">
        <f>WEEKNUM(_xlfn.SINGLE(master[Дата]))</f>
        <v>18</v>
      </c>
      <c r="K143" s="18">
        <f>master[[#This Row],[Товарооборот, руб]]-master[[#This Row],[Товарооборот в себестоимости]]-master[[#This Row],[Потери, руб]]</f>
        <v>8066204.7011999991</v>
      </c>
      <c r="L143" s="18">
        <f>master[[#This Row],[Товарооборот, руб]]-master[[#This Row],[Товарооборот в себестоимости]]</f>
        <v>8723959.0199999996</v>
      </c>
    </row>
    <row r="144" spans="1:12" ht="14.25" customHeight="1">
      <c r="A144" s="8">
        <v>43977</v>
      </c>
      <c r="B144" s="21" t="s">
        <v>18</v>
      </c>
      <c r="C144" s="21">
        <v>369861</v>
      </c>
      <c r="D144" s="21">
        <v>38365960.5</v>
      </c>
      <c r="E144" s="21">
        <v>27592063.502999999</v>
      </c>
      <c r="F144" s="22">
        <v>589339.03384615376</v>
      </c>
      <c r="G144">
        <f>_xlfn.XLOOKUP(Table1[[#This Row],[index]], Table2[index], Table2[Количество складов], 0)</f>
        <v>124</v>
      </c>
      <c r="H144">
        <f>_xlfn.XLOOKUP(Table1[[#This Row],[index]], Table2[index], Table2[Количество заказов], 0)</f>
        <v>21153</v>
      </c>
      <c r="I144">
        <f>_xlfn.XLOOKUP(Table1[[#This Row],[index]], Table2[index], Table2[Количество клиентов], 0)</f>
        <v>19673</v>
      </c>
      <c r="J144" s="18">
        <f>WEEKNUM(_xlfn.SINGLE(master[Дата]))</f>
        <v>22</v>
      </c>
      <c r="K144" s="18">
        <f>master[[#This Row],[Товарооборот, руб]]-master[[#This Row],[Товарооборот в себестоимости]]-master[[#This Row],[Потери, руб]]</f>
        <v>10184557.963153848</v>
      </c>
      <c r="L144" s="18">
        <f>master[[#This Row],[Товарооборот, руб]]-master[[#This Row],[Товарооборот в себестоимости]]</f>
        <v>10773896.997000001</v>
      </c>
    </row>
    <row r="145" spans="1:12" ht="14.25" customHeight="1">
      <c r="A145" s="9">
        <v>43952</v>
      </c>
      <c r="B145" s="2" t="s">
        <v>18</v>
      </c>
      <c r="C145" s="2">
        <v>372504</v>
      </c>
      <c r="D145" s="2">
        <v>40077193.5</v>
      </c>
      <c r="E145" s="2">
        <v>29141359.438000001</v>
      </c>
      <c r="F145" s="3">
        <v>848425.41843846149</v>
      </c>
      <c r="G145">
        <f>_xlfn.XLOOKUP(Table1[[#This Row],[index]], Table2[index], Table2[Количество складов], 0)</f>
        <v>125</v>
      </c>
      <c r="H145">
        <f>_xlfn.XLOOKUP(Table1[[#This Row],[index]], Table2[index], Table2[Количество заказов], 0)</f>
        <v>20602</v>
      </c>
      <c r="I145">
        <f>_xlfn.XLOOKUP(Table1[[#This Row],[index]], Table2[index], Table2[Количество клиентов], 0)</f>
        <v>18845</v>
      </c>
      <c r="J145" s="18">
        <f>WEEKNUM(_xlfn.SINGLE(master[Дата]))</f>
        <v>18</v>
      </c>
      <c r="K145" s="18">
        <f>master[[#This Row],[Товарооборот, руб]]-master[[#This Row],[Товарооборот в себестоимости]]-master[[#This Row],[Потери, руб]]</f>
        <v>10087408.643561538</v>
      </c>
      <c r="L145" s="18">
        <f>master[[#This Row],[Товарооборот, руб]]-master[[#This Row],[Товарооборот в себестоимости]]</f>
        <v>10935834.061999999</v>
      </c>
    </row>
    <row r="146" spans="1:12" ht="14.25" customHeight="1">
      <c r="A146" s="8">
        <v>43963</v>
      </c>
      <c r="B146" s="21" t="s">
        <v>18</v>
      </c>
      <c r="C146" s="21">
        <v>373392</v>
      </c>
      <c r="D146" s="21">
        <v>39578577</v>
      </c>
      <c r="E146" s="21">
        <v>28453665.594999999</v>
      </c>
      <c r="F146" s="22">
        <v>535419.89796923078</v>
      </c>
      <c r="G146">
        <f>_xlfn.XLOOKUP(Table1[[#This Row],[index]], Table2[index], Table2[Количество складов], 0)</f>
        <v>125</v>
      </c>
      <c r="H146">
        <f>_xlfn.XLOOKUP(Table1[[#This Row],[index]], Table2[index], Table2[Количество заказов], 0)</f>
        <v>21106</v>
      </c>
      <c r="I146">
        <f>_xlfn.XLOOKUP(Table1[[#This Row],[index]], Table2[index], Table2[Количество клиентов], 0)</f>
        <v>19651</v>
      </c>
      <c r="J146" s="18">
        <f>WEEKNUM(_xlfn.SINGLE(master[Дата]))</f>
        <v>20</v>
      </c>
      <c r="K146" s="18">
        <f>master[[#This Row],[Товарооборот, руб]]-master[[#This Row],[Товарооборот в себестоимости]]-master[[#This Row],[Потери, руб]]</f>
        <v>10589491.50703077</v>
      </c>
      <c r="L146" s="18">
        <f>master[[#This Row],[Товарооборот, руб]]-master[[#This Row],[Товарооборот в себестоимости]]</f>
        <v>11124911.405000001</v>
      </c>
    </row>
    <row r="147" spans="1:12" ht="14.25" customHeight="1">
      <c r="A147" s="9">
        <v>43972</v>
      </c>
      <c r="B147" s="2" t="s">
        <v>18</v>
      </c>
      <c r="C147" s="2">
        <v>378043.5</v>
      </c>
      <c r="D147" s="2">
        <v>37902156.57</v>
      </c>
      <c r="E147" s="2">
        <v>28083686.689999998</v>
      </c>
      <c r="F147" s="3">
        <v>713697.60769230768</v>
      </c>
      <c r="G147">
        <f>_xlfn.XLOOKUP(Table1[[#This Row],[index]], Table2[index], Table2[Количество складов], 0)</f>
        <v>125</v>
      </c>
      <c r="H147">
        <f>_xlfn.XLOOKUP(Table1[[#This Row],[index]], Table2[index], Table2[Количество заказов], 0)</f>
        <v>20911</v>
      </c>
      <c r="I147">
        <f>_xlfn.XLOOKUP(Table1[[#This Row],[index]], Table2[index], Table2[Количество клиентов], 0)</f>
        <v>19358</v>
      </c>
      <c r="J147" s="18">
        <f>WEEKNUM(_xlfn.SINGLE(master[Дата]))</f>
        <v>21</v>
      </c>
      <c r="K147" s="18">
        <f>master[[#This Row],[Товарооборот, руб]]-master[[#This Row],[Товарооборот в себестоимости]]-master[[#This Row],[Потери, руб]]</f>
        <v>9104772.2723076958</v>
      </c>
      <c r="L147" s="18">
        <f>master[[#This Row],[Товарооборот, руб]]-master[[#This Row],[Товарооборот в себестоимости]]</f>
        <v>9818469.8800000027</v>
      </c>
    </row>
    <row r="148" spans="1:12" ht="14.25" customHeight="1">
      <c r="A148" s="8">
        <v>43971</v>
      </c>
      <c r="B148" s="21" t="s">
        <v>18</v>
      </c>
      <c r="C148" s="21">
        <v>388668</v>
      </c>
      <c r="D148" s="21">
        <v>39639309</v>
      </c>
      <c r="E148" s="21">
        <v>28736966.634</v>
      </c>
      <c r="F148" s="22">
        <v>997757.75384615385</v>
      </c>
      <c r="G148">
        <f>_xlfn.XLOOKUP(Table1[[#This Row],[index]], Table2[index], Table2[Количество складов], 0)</f>
        <v>125</v>
      </c>
      <c r="H148">
        <f>_xlfn.XLOOKUP(Table1[[#This Row],[index]], Table2[index], Table2[Количество заказов], 0)</f>
        <v>21674</v>
      </c>
      <c r="I148">
        <f>_xlfn.XLOOKUP(Table1[[#This Row],[index]], Table2[index], Table2[Количество клиентов], 0)</f>
        <v>20155</v>
      </c>
      <c r="J148" s="18">
        <f>WEEKNUM(_xlfn.SINGLE(master[Дата]))</f>
        <v>21</v>
      </c>
      <c r="K148" s="18">
        <f>master[[#This Row],[Товарооборот, руб]]-master[[#This Row],[Товарооборот в себестоимости]]-master[[#This Row],[Потери, руб]]</f>
        <v>9904584.6121538468</v>
      </c>
      <c r="L148" s="18">
        <f>master[[#This Row],[Товарооборот, руб]]-master[[#This Row],[Товарооборот в себестоимости]]</f>
        <v>10902342.366</v>
      </c>
    </row>
    <row r="149" spans="1:12" ht="14.25" customHeight="1">
      <c r="A149" s="9">
        <v>43956</v>
      </c>
      <c r="B149" s="2" t="s">
        <v>18</v>
      </c>
      <c r="C149" s="2">
        <v>333792</v>
      </c>
      <c r="D149" s="2">
        <v>35671734</v>
      </c>
      <c r="E149" s="2">
        <v>25644478.342</v>
      </c>
      <c r="F149" s="3">
        <v>919576.96055384621</v>
      </c>
      <c r="G149">
        <f>_xlfn.XLOOKUP(Table1[[#This Row],[index]], Table2[index], Table2[Количество складов], 0)</f>
        <v>125</v>
      </c>
      <c r="H149">
        <f>_xlfn.XLOOKUP(Table1[[#This Row],[index]], Table2[index], Table2[Количество заказов], 0)</f>
        <v>18944</v>
      </c>
      <c r="I149">
        <f>_xlfn.XLOOKUP(Table1[[#This Row],[index]], Table2[index], Table2[Количество клиентов], 0)</f>
        <v>17541</v>
      </c>
      <c r="J149" s="18">
        <f>WEEKNUM(_xlfn.SINGLE(master[Дата]))</f>
        <v>19</v>
      </c>
      <c r="K149" s="18">
        <f>master[[#This Row],[Товарооборот, руб]]-master[[#This Row],[Товарооборот в себестоимости]]-master[[#This Row],[Потери, руб]]</f>
        <v>9107678.6974461544</v>
      </c>
      <c r="L149" s="18">
        <f>master[[#This Row],[Товарооборот, руб]]-master[[#This Row],[Товарооборот в себестоимости]]</f>
        <v>10027255.658</v>
      </c>
    </row>
    <row r="150" spans="1:12" ht="14.25" customHeight="1">
      <c r="A150" s="8">
        <v>43949</v>
      </c>
      <c r="B150" s="21" t="s">
        <v>18</v>
      </c>
      <c r="C150" s="21">
        <v>376060.5</v>
      </c>
      <c r="D150" s="21">
        <v>39918028.5</v>
      </c>
      <c r="E150" s="21">
        <v>29154014.884</v>
      </c>
      <c r="F150" s="22">
        <v>611904.23352307687</v>
      </c>
      <c r="G150">
        <f>_xlfn.XLOOKUP(Table1[[#This Row],[index]], Table2[index], Table2[Количество складов], 0)</f>
        <v>125</v>
      </c>
      <c r="H150">
        <f>_xlfn.XLOOKUP(Table1[[#This Row],[index]], Table2[index], Table2[Количество заказов], 0)</f>
        <v>20914</v>
      </c>
      <c r="I150">
        <f>_xlfn.XLOOKUP(Table1[[#This Row],[index]], Table2[index], Table2[Количество клиентов], 0)</f>
        <v>19479</v>
      </c>
      <c r="J150" s="18">
        <f>WEEKNUM(_xlfn.SINGLE(master[Дата]))</f>
        <v>18</v>
      </c>
      <c r="K150" s="18">
        <f>master[[#This Row],[Товарооборот, руб]]-master[[#This Row],[Товарооборот в себестоимости]]-master[[#This Row],[Потери, руб]]</f>
        <v>10152109.382476924</v>
      </c>
      <c r="L150" s="18">
        <f>master[[#This Row],[Товарооборот, руб]]-master[[#This Row],[Товарооборот в себестоимости]]</f>
        <v>10764013.616</v>
      </c>
    </row>
    <row r="151" spans="1:12" ht="14.25" customHeight="1">
      <c r="A151" s="9">
        <v>43964</v>
      </c>
      <c r="B151" s="2" t="s">
        <v>18</v>
      </c>
      <c r="C151" s="2">
        <v>350068.5</v>
      </c>
      <c r="D151" s="2">
        <v>37197115.5</v>
      </c>
      <c r="E151" s="2">
        <v>26793668.158999998</v>
      </c>
      <c r="F151" s="3">
        <v>582815.36153846153</v>
      </c>
      <c r="G151">
        <f>_xlfn.XLOOKUP(Table1[[#This Row],[index]], Table2[index], Table2[Количество складов], 0)</f>
        <v>125</v>
      </c>
      <c r="H151">
        <f>_xlfn.XLOOKUP(Table1[[#This Row],[index]], Table2[index], Table2[Количество заказов], 0)</f>
        <v>19965</v>
      </c>
      <c r="I151">
        <f>_xlfn.XLOOKUP(Table1[[#This Row],[index]], Table2[index], Table2[Количество клиентов], 0)</f>
        <v>18573</v>
      </c>
      <c r="J151" s="18">
        <f>WEEKNUM(_xlfn.SINGLE(master[Дата]))</f>
        <v>20</v>
      </c>
      <c r="K151" s="18">
        <f>master[[#This Row],[Товарооборот, руб]]-master[[#This Row],[Товарооборот в себестоимости]]-master[[#This Row],[Потери, руб]]</f>
        <v>9820631.9794615395</v>
      </c>
      <c r="L151" s="18">
        <f>master[[#This Row],[Товарооборот, руб]]-master[[#This Row],[Товарооборот в себестоимости]]</f>
        <v>10403447.341000002</v>
      </c>
    </row>
    <row r="152" spans="1:12" ht="14.25" customHeight="1">
      <c r="A152" s="8">
        <v>43982</v>
      </c>
      <c r="B152" s="21" t="s">
        <v>17</v>
      </c>
      <c r="C152" s="21">
        <v>294337.5</v>
      </c>
      <c r="D152" s="21">
        <v>29327766</v>
      </c>
      <c r="E152" s="21">
        <v>22491044.692999996</v>
      </c>
      <c r="F152" s="22">
        <v>283716.73846153845</v>
      </c>
      <c r="G152">
        <f>_xlfn.XLOOKUP(Table1[[#This Row],[index]], Table2[index], Table2[Количество складов], 0)</f>
        <v>129</v>
      </c>
      <c r="H152">
        <f>_xlfn.XLOOKUP(Table1[[#This Row],[index]], Table2[index], Table2[Количество заказов], 0)</f>
        <v>17235</v>
      </c>
      <c r="I152">
        <f>_xlfn.XLOOKUP(Table1[[#This Row],[index]], Table2[index], Table2[Количество клиентов], 0)</f>
        <v>16052</v>
      </c>
      <c r="J152" s="18">
        <f>WEEKNUM(_xlfn.SINGLE(master[Дата]))</f>
        <v>23</v>
      </c>
      <c r="K152" s="18">
        <f>master[[#This Row],[Товарооборот, руб]]-master[[#This Row],[Товарооборот в себестоимости]]-master[[#This Row],[Потери, руб]]</f>
        <v>6553004.5685384655</v>
      </c>
      <c r="L152" s="18">
        <f>master[[#This Row],[Товарооборот, руб]]-master[[#This Row],[Товарооборот в себестоимости]]</f>
        <v>6836721.3070000038</v>
      </c>
    </row>
    <row r="153" spans="1:12" ht="14.25" customHeight="1">
      <c r="A153" s="9">
        <v>43954</v>
      </c>
      <c r="B153" s="2" t="s">
        <v>18</v>
      </c>
      <c r="C153" s="2">
        <v>342666</v>
      </c>
      <c r="D153" s="2">
        <v>36631999.5</v>
      </c>
      <c r="E153" s="2">
        <v>26408496.047999997</v>
      </c>
      <c r="F153" s="3">
        <v>820373.56815384608</v>
      </c>
      <c r="G153">
        <f>_xlfn.XLOOKUP(Table1[[#This Row],[index]], Table2[index], Table2[Количество складов], 0)</f>
        <v>125</v>
      </c>
      <c r="H153">
        <f>_xlfn.XLOOKUP(Table1[[#This Row],[index]], Table2[index], Table2[Количество заказов], 0)</f>
        <v>18861</v>
      </c>
      <c r="I153">
        <f>_xlfn.XLOOKUP(Table1[[#This Row],[index]], Table2[index], Table2[Количество клиентов], 0)</f>
        <v>17420</v>
      </c>
      <c r="J153" s="18">
        <f>WEEKNUM(_xlfn.SINGLE(master[Дата]))</f>
        <v>19</v>
      </c>
      <c r="K153" s="18">
        <f>master[[#This Row],[Товарооборот, руб]]-master[[#This Row],[Товарооборот в себестоимости]]-master[[#This Row],[Потери, руб]]</f>
        <v>9403129.8838461563</v>
      </c>
      <c r="L153" s="18">
        <f>master[[#This Row],[Товарооборот, руб]]-master[[#This Row],[Товарооборот в себестоимости]]</f>
        <v>10223503.452000003</v>
      </c>
    </row>
    <row r="154" spans="1:12" ht="14.25" customHeight="1">
      <c r="A154" s="8">
        <v>43981</v>
      </c>
      <c r="B154" s="21" t="s">
        <v>17</v>
      </c>
      <c r="C154" s="21">
        <v>364882.5</v>
      </c>
      <c r="D154" s="21">
        <v>35724493.5</v>
      </c>
      <c r="E154" s="21">
        <v>27535617.434</v>
      </c>
      <c r="F154" s="22">
        <v>541116.6988461538</v>
      </c>
      <c r="G154">
        <f>_xlfn.XLOOKUP(Table1[[#This Row],[index]], Table2[index], Table2[Количество складов], 0)</f>
        <v>129</v>
      </c>
      <c r="H154">
        <f>_xlfn.XLOOKUP(Table1[[#This Row],[index]], Table2[index], Table2[Количество заказов], 0)</f>
        <v>20243</v>
      </c>
      <c r="I154">
        <f>_xlfn.XLOOKUP(Table1[[#This Row],[index]], Table2[index], Table2[Количество клиентов], 0)</f>
        <v>18711</v>
      </c>
      <c r="J154" s="18">
        <f>WEEKNUM(_xlfn.SINGLE(master[Дата]))</f>
        <v>22</v>
      </c>
      <c r="K154" s="18">
        <f>master[[#This Row],[Товарооборот, руб]]-master[[#This Row],[Товарооборот в себестоимости]]-master[[#This Row],[Потери, руб]]</f>
        <v>7647759.3671538457</v>
      </c>
      <c r="L154" s="18">
        <f>master[[#This Row],[Товарооборот, руб]]-master[[#This Row],[Товарооборот в себестоимости]]</f>
        <v>8188876.0659999996</v>
      </c>
    </row>
    <row r="155" spans="1:12" ht="14.25" customHeight="1">
      <c r="A155" s="9">
        <v>43957</v>
      </c>
      <c r="B155" s="2" t="s">
        <v>18</v>
      </c>
      <c r="C155" s="2">
        <v>355278</v>
      </c>
      <c r="D155" s="2">
        <v>38092344</v>
      </c>
      <c r="E155" s="2">
        <v>27467616.702999998</v>
      </c>
      <c r="F155" s="3">
        <v>942702.9</v>
      </c>
      <c r="G155">
        <f>_xlfn.XLOOKUP(Table1[[#This Row],[index]], Table2[index], Table2[Количество складов], 0)</f>
        <v>125</v>
      </c>
      <c r="H155">
        <f>_xlfn.XLOOKUP(Table1[[#This Row],[index]], Table2[index], Table2[Количество заказов], 0)</f>
        <v>20218</v>
      </c>
      <c r="I155">
        <f>_xlfn.XLOOKUP(Table1[[#This Row],[index]], Table2[index], Table2[Количество клиентов], 0)</f>
        <v>18647</v>
      </c>
      <c r="J155" s="18">
        <f>WEEKNUM(_xlfn.SINGLE(master[Дата]))</f>
        <v>19</v>
      </c>
      <c r="K155" s="18">
        <f>master[[#This Row],[Товарооборот, руб]]-master[[#This Row],[Товарооборот в себестоимости]]-master[[#This Row],[Потери, руб]]</f>
        <v>9682024.3970000017</v>
      </c>
      <c r="L155" s="18">
        <f>master[[#This Row],[Товарооборот, руб]]-master[[#This Row],[Товарооборот в себестоимости]]</f>
        <v>10624727.297000002</v>
      </c>
    </row>
    <row r="156" spans="1:12" ht="14.25" customHeight="1">
      <c r="A156" s="8">
        <v>43974</v>
      </c>
      <c r="B156" s="21" t="s">
        <v>18</v>
      </c>
      <c r="C156" s="21">
        <v>456885</v>
      </c>
      <c r="D156" s="21">
        <v>46408080</v>
      </c>
      <c r="E156" s="21">
        <v>34793888.932999998</v>
      </c>
      <c r="F156" s="22">
        <v>595793.09065384604</v>
      </c>
      <c r="G156">
        <f>_xlfn.XLOOKUP(Table1[[#This Row],[index]], Table2[index], Table2[Количество складов], 0)</f>
        <v>125</v>
      </c>
      <c r="H156">
        <f>_xlfn.XLOOKUP(Table1[[#This Row],[index]], Table2[index], Table2[Количество заказов], 0)</f>
        <v>24574</v>
      </c>
      <c r="I156">
        <f>_xlfn.XLOOKUP(Table1[[#This Row],[index]], Table2[index], Table2[Количество клиентов], 0)</f>
        <v>22609</v>
      </c>
      <c r="J156" s="18">
        <f>WEEKNUM(_xlfn.SINGLE(master[Дата]))</f>
        <v>21</v>
      </c>
      <c r="K156" s="18">
        <f>master[[#This Row],[Товарооборот, руб]]-master[[#This Row],[Товарооборот в себестоимости]]-master[[#This Row],[Потери, руб]]</f>
        <v>11018397.976346156</v>
      </c>
      <c r="L156" s="18">
        <f>master[[#This Row],[Товарооборот, руб]]-master[[#This Row],[Товарооборот в себестоимости]]</f>
        <v>11614191.067000002</v>
      </c>
    </row>
    <row r="157" spans="1:12" ht="14.25" customHeight="1">
      <c r="A157" s="9">
        <v>43979</v>
      </c>
      <c r="B157" s="2" t="s">
        <v>17</v>
      </c>
      <c r="C157" s="2">
        <v>278491.5</v>
      </c>
      <c r="D157" s="2">
        <v>28151004.75</v>
      </c>
      <c r="E157" s="2">
        <v>20806418.796</v>
      </c>
      <c r="F157" s="3">
        <v>591565.35384615383</v>
      </c>
      <c r="G157">
        <f>_xlfn.XLOOKUP(Table1[[#This Row],[index]], Table2[index], Table2[Количество складов], 0)</f>
        <v>129</v>
      </c>
      <c r="H157">
        <f>_xlfn.XLOOKUP(Table1[[#This Row],[index]], Table2[index], Table2[Количество заказов], 0)</f>
        <v>16453</v>
      </c>
      <c r="I157">
        <f>_xlfn.XLOOKUP(Table1[[#This Row],[index]], Table2[index], Table2[Количество клиентов], 0)</f>
        <v>15289</v>
      </c>
      <c r="J157" s="18">
        <f>WEEKNUM(_xlfn.SINGLE(master[Дата]))</f>
        <v>22</v>
      </c>
      <c r="K157" s="18">
        <f>master[[#This Row],[Товарооборот, руб]]-master[[#This Row],[Товарооборот в себестоимости]]-master[[#This Row],[Потери, руб]]</f>
        <v>6753020.6001538457</v>
      </c>
      <c r="L157" s="18">
        <f>master[[#This Row],[Товарооборот, руб]]-master[[#This Row],[Товарооборот в себестоимости]]</f>
        <v>7344585.9539999999</v>
      </c>
    </row>
    <row r="158" spans="1:12" ht="14.25" customHeight="1">
      <c r="A158" s="8">
        <v>43976</v>
      </c>
      <c r="B158" s="21" t="s">
        <v>18</v>
      </c>
      <c r="C158" s="21">
        <v>349734</v>
      </c>
      <c r="D158" s="21">
        <v>36883428</v>
      </c>
      <c r="E158" s="21">
        <v>26438356.802999999</v>
      </c>
      <c r="F158" s="22">
        <v>742420.26923076913</v>
      </c>
      <c r="G158">
        <f>_xlfn.XLOOKUP(Table1[[#This Row],[index]], Table2[index], Table2[Количество складов], 0)</f>
        <v>124</v>
      </c>
      <c r="H158">
        <f>_xlfn.XLOOKUP(Table1[[#This Row],[index]], Table2[index], Table2[Количество заказов], 0)</f>
        <v>20358</v>
      </c>
      <c r="I158">
        <f>_xlfn.XLOOKUP(Table1[[#This Row],[index]], Table2[index], Table2[Количество клиентов], 0)</f>
        <v>18890</v>
      </c>
      <c r="J158" s="18">
        <f>WEEKNUM(_xlfn.SINGLE(master[Дата]))</f>
        <v>22</v>
      </c>
      <c r="K158" s="18">
        <f>master[[#This Row],[Товарооборот, руб]]-master[[#This Row],[Товарооборот в себестоимости]]-master[[#This Row],[Потери, руб]]</f>
        <v>9702650.9277692307</v>
      </c>
      <c r="L158" s="18">
        <f>master[[#This Row],[Товарооборот, руб]]-master[[#This Row],[Товарооборот в себестоимости]]</f>
        <v>10445071.197000001</v>
      </c>
    </row>
    <row r="159" spans="1:12" ht="14.25" customHeight="1">
      <c r="A159" s="9">
        <v>43951</v>
      </c>
      <c r="B159" s="2" t="s">
        <v>18</v>
      </c>
      <c r="C159" s="2">
        <v>401580</v>
      </c>
      <c r="D159" s="2">
        <v>43028734.5</v>
      </c>
      <c r="E159" s="2">
        <v>31156525.939999998</v>
      </c>
      <c r="F159" s="3">
        <v>343786.08461538458</v>
      </c>
      <c r="G159">
        <f>_xlfn.XLOOKUP(Table1[[#This Row],[index]], Table2[index], Table2[Количество складов], 0)</f>
        <v>125</v>
      </c>
      <c r="H159">
        <f>_xlfn.XLOOKUP(Table1[[#This Row],[index]], Table2[index], Table2[Количество заказов], 0)</f>
        <v>22368</v>
      </c>
      <c r="I159">
        <f>_xlfn.XLOOKUP(Table1[[#This Row],[index]], Table2[index], Table2[Количество клиентов], 0)</f>
        <v>20625</v>
      </c>
      <c r="J159" s="18">
        <f>WEEKNUM(_xlfn.SINGLE(master[Дата]))</f>
        <v>18</v>
      </c>
      <c r="K159" s="18">
        <f>master[[#This Row],[Товарооборот, руб]]-master[[#This Row],[Товарооборот в себестоимости]]-master[[#This Row],[Потери, руб]]</f>
        <v>11528422.475384617</v>
      </c>
      <c r="L159" s="18">
        <f>master[[#This Row],[Товарооборот, руб]]-master[[#This Row],[Товарооборот в себестоимости]]</f>
        <v>11872208.560000002</v>
      </c>
    </row>
    <row r="160" spans="1:12" ht="14.25" customHeight="1">
      <c r="A160" s="8">
        <v>43961</v>
      </c>
      <c r="B160" s="21" t="s">
        <v>18</v>
      </c>
      <c r="C160" s="21">
        <v>368649</v>
      </c>
      <c r="D160" s="21">
        <v>39010875</v>
      </c>
      <c r="E160" s="21">
        <v>28090230.958999999</v>
      </c>
      <c r="F160" s="22">
        <v>532663.16153846146</v>
      </c>
      <c r="G160">
        <f>_xlfn.XLOOKUP(Table1[[#This Row],[index]], Table2[index], Table2[Количество складов], 0)</f>
        <v>125</v>
      </c>
      <c r="H160">
        <f>_xlfn.XLOOKUP(Table1[[#This Row],[index]], Table2[index], Table2[Количество заказов], 0)</f>
        <v>20368</v>
      </c>
      <c r="I160">
        <f>_xlfn.XLOOKUP(Table1[[#This Row],[index]], Table2[index], Table2[Количество клиентов], 0)</f>
        <v>18884</v>
      </c>
      <c r="J160" s="18">
        <f>WEEKNUM(_xlfn.SINGLE(master[Дата]))</f>
        <v>20</v>
      </c>
      <c r="K160" s="18">
        <f>master[[#This Row],[Товарооборот, руб]]-master[[#This Row],[Товарооборот в себестоимости]]-master[[#This Row],[Потери, руб]]</f>
        <v>10387980.87946154</v>
      </c>
      <c r="L160" s="18">
        <f>master[[#This Row],[Товарооборот, руб]]-master[[#This Row],[Товарооборот в себестоимости]]</f>
        <v>10920644.041000001</v>
      </c>
    </row>
    <row r="161" spans="1:12" ht="14.25" customHeight="1">
      <c r="A161" s="9">
        <v>43959</v>
      </c>
      <c r="B161" s="2" t="s">
        <v>18</v>
      </c>
      <c r="C161" s="2">
        <v>463530</v>
      </c>
      <c r="D161" s="2">
        <v>49123180.5</v>
      </c>
      <c r="E161" s="2">
        <v>36012087.989</v>
      </c>
      <c r="F161" s="3">
        <v>700442.11537692312</v>
      </c>
      <c r="G161">
        <f>_xlfn.XLOOKUP(Table1[[#This Row],[index]], Table2[index], Table2[Количество складов], 0)</f>
        <v>125</v>
      </c>
      <c r="H161">
        <f>_xlfn.XLOOKUP(Table1[[#This Row],[index]], Table2[index], Table2[Количество заказов], 0)</f>
        <v>24620</v>
      </c>
      <c r="I161">
        <f>_xlfn.XLOOKUP(Table1[[#This Row],[index]], Table2[index], Table2[Количество клиентов], 0)</f>
        <v>22641</v>
      </c>
      <c r="J161" s="18">
        <f>WEEKNUM(_xlfn.SINGLE(master[Дата]))</f>
        <v>19</v>
      </c>
      <c r="K161" s="18">
        <f>master[[#This Row],[Товарооборот, руб]]-master[[#This Row],[Товарооборот в себестоимости]]-master[[#This Row],[Потери, руб]]</f>
        <v>12410650.395623077</v>
      </c>
      <c r="L161" s="18">
        <f>master[[#This Row],[Товарооборот, руб]]-master[[#This Row],[Товарооборот в себестоимости]]</f>
        <v>13111092.511</v>
      </c>
    </row>
    <row r="162" spans="1:12" ht="14.25" customHeight="1">
      <c r="A162" s="8">
        <v>43958</v>
      </c>
      <c r="B162" s="21" t="s">
        <v>18</v>
      </c>
      <c r="C162" s="21">
        <v>319110</v>
      </c>
      <c r="D162" s="21">
        <v>33763989</v>
      </c>
      <c r="E162" s="21">
        <v>24610757.489</v>
      </c>
      <c r="F162" s="22">
        <v>1101833.4472307691</v>
      </c>
      <c r="G162">
        <f>_xlfn.XLOOKUP(Table1[[#This Row],[index]], Table2[index], Table2[Количество складов], 0)</f>
        <v>125</v>
      </c>
      <c r="H162">
        <f>_xlfn.XLOOKUP(Table1[[#This Row],[index]], Table2[index], Table2[Количество заказов], 0)</f>
        <v>18014</v>
      </c>
      <c r="I162">
        <f>_xlfn.XLOOKUP(Table1[[#This Row],[index]], Table2[index], Table2[Количество клиентов], 0)</f>
        <v>16675</v>
      </c>
      <c r="J162" s="18">
        <f>WEEKNUM(_xlfn.SINGLE(master[Дата]))</f>
        <v>19</v>
      </c>
      <c r="K162" s="18">
        <f>master[[#This Row],[Товарооборот, руб]]-master[[#This Row],[Товарооборот в себестоимости]]-master[[#This Row],[Потери, руб]]</f>
        <v>8051398.0637692306</v>
      </c>
      <c r="L162" s="18">
        <f>master[[#This Row],[Товарооборот, руб]]-master[[#This Row],[Товарооборот в себестоимости]]</f>
        <v>9153231.5109999999</v>
      </c>
    </row>
    <row r="163" spans="1:12" ht="14.25" customHeight="1">
      <c r="A163" s="9">
        <v>43975</v>
      </c>
      <c r="B163" s="2" t="s">
        <v>18</v>
      </c>
      <c r="C163" s="2">
        <v>375744</v>
      </c>
      <c r="D163" s="2">
        <v>38191381.5</v>
      </c>
      <c r="E163" s="2">
        <v>28822960.470999997</v>
      </c>
      <c r="F163" s="3">
        <v>574198.11538461538</v>
      </c>
      <c r="G163">
        <f>_xlfn.XLOOKUP(Table1[[#This Row],[index]], Table2[index], Table2[Количество складов], 0)</f>
        <v>125</v>
      </c>
      <c r="H163">
        <f>_xlfn.XLOOKUP(Table1[[#This Row],[index]], Table2[index], Table2[Количество заказов], 0)</f>
        <v>21004</v>
      </c>
      <c r="I163">
        <f>_xlfn.XLOOKUP(Table1[[#This Row],[index]], Table2[index], Table2[Количество клиентов], 0)</f>
        <v>19556</v>
      </c>
      <c r="J163" s="18">
        <f>WEEKNUM(_xlfn.SINGLE(master[Дата]))</f>
        <v>22</v>
      </c>
      <c r="K163" s="18">
        <f>master[[#This Row],[Товарооборот, руб]]-master[[#This Row],[Товарооборот в себестоимости]]-master[[#This Row],[Потери, руб]]</f>
        <v>8794222.9136153869</v>
      </c>
      <c r="L163" s="18">
        <f>master[[#This Row],[Товарооборот, руб]]-master[[#This Row],[Товарооборот в себестоимости]]</f>
        <v>9368421.0290000029</v>
      </c>
    </row>
    <row r="164" spans="1:12" ht="14.25" customHeight="1">
      <c r="A164" s="8">
        <v>43967</v>
      </c>
      <c r="B164" s="21" t="s">
        <v>19</v>
      </c>
      <c r="C164" s="21">
        <v>81331.5</v>
      </c>
      <c r="D164" s="21">
        <v>6652179</v>
      </c>
      <c r="E164" s="21">
        <v>5305378.9040000001</v>
      </c>
      <c r="F164" s="22">
        <v>156413.8362153846</v>
      </c>
      <c r="G164">
        <f>_xlfn.XLOOKUP(Table1[[#This Row],[index]], Table2[index], Table2[Количество складов], 0)</f>
        <v>36</v>
      </c>
      <c r="H164">
        <f>_xlfn.XLOOKUP(Table1[[#This Row],[index]], Table2[index], Table2[Количество заказов], 0)</f>
        <v>5286</v>
      </c>
      <c r="I164">
        <f>_xlfn.XLOOKUP(Table1[[#This Row],[index]], Table2[index], Table2[Количество клиентов], 0)</f>
        <v>4867</v>
      </c>
      <c r="J164" s="18">
        <f>WEEKNUM(_xlfn.SINGLE(master[Дата]))</f>
        <v>20</v>
      </c>
      <c r="K164" s="18">
        <f>master[[#This Row],[Товарооборот, руб]]-master[[#This Row],[Товарооборот в себестоимости]]-master[[#This Row],[Потери, руб]]</f>
        <v>1190386.2597846154</v>
      </c>
      <c r="L164" s="18">
        <f>master[[#This Row],[Товарооборот, руб]]-master[[#This Row],[Товарооборот в себестоимости]]</f>
        <v>1346800.0959999999</v>
      </c>
    </row>
    <row r="165" spans="1:12" ht="14.25" customHeight="1">
      <c r="A165" s="9">
        <v>43970</v>
      </c>
      <c r="B165" s="2" t="s">
        <v>19</v>
      </c>
      <c r="C165" s="2">
        <v>75796.5</v>
      </c>
      <c r="D165" s="2">
        <v>6173463</v>
      </c>
      <c r="E165" s="2">
        <v>4915101.7949999999</v>
      </c>
      <c r="F165" s="3">
        <v>253686.7171923077</v>
      </c>
      <c r="G165">
        <f>_xlfn.XLOOKUP(Table1[[#This Row],[index]], Table2[index], Table2[Количество складов], 0)</f>
        <v>36</v>
      </c>
      <c r="H165">
        <f>_xlfn.XLOOKUP(Table1[[#This Row],[index]], Table2[index], Table2[Количество заказов], 0)</f>
        <v>5094</v>
      </c>
      <c r="I165">
        <f>_xlfn.XLOOKUP(Table1[[#This Row],[index]], Table2[index], Table2[Количество клиентов], 0)</f>
        <v>4716</v>
      </c>
      <c r="J165" s="18">
        <f>WEEKNUM(_xlfn.SINGLE(master[Дата]))</f>
        <v>21</v>
      </c>
      <c r="K165" s="18">
        <f>master[[#This Row],[Товарооборот, руб]]-master[[#This Row],[Товарооборот в себестоимости]]-master[[#This Row],[Потери, руб]]</f>
        <v>1004674.4878076924</v>
      </c>
      <c r="L165" s="18">
        <f>master[[#This Row],[Товарооборот, руб]]-master[[#This Row],[Товарооборот в себестоимости]]</f>
        <v>1258361.2050000001</v>
      </c>
    </row>
    <row r="166" spans="1:12" ht="14.25" customHeight="1">
      <c r="A166" s="8">
        <v>43968</v>
      </c>
      <c r="B166" s="21" t="s">
        <v>19</v>
      </c>
      <c r="C166" s="21">
        <v>72861</v>
      </c>
      <c r="D166" s="21">
        <v>5952802.5</v>
      </c>
      <c r="E166" s="21">
        <v>4711294.2009999994</v>
      </c>
      <c r="F166" s="22">
        <v>125880.90000000001</v>
      </c>
      <c r="G166">
        <f>_xlfn.XLOOKUP(Table1[[#This Row],[index]], Table2[index], Table2[Количество складов], 0)</f>
        <v>36</v>
      </c>
      <c r="H166">
        <f>_xlfn.XLOOKUP(Table1[[#This Row],[index]], Table2[index], Table2[Количество заказов], 0)</f>
        <v>4918</v>
      </c>
      <c r="I166">
        <f>_xlfn.XLOOKUP(Table1[[#This Row],[index]], Table2[index], Table2[Количество клиентов], 0)</f>
        <v>4554</v>
      </c>
      <c r="J166" s="18">
        <f>WEEKNUM(_xlfn.SINGLE(master[Дата]))</f>
        <v>21</v>
      </c>
      <c r="K166" s="18">
        <f>master[[#This Row],[Товарооборот, руб]]-master[[#This Row],[Товарооборот в себестоимости]]-master[[#This Row],[Потери, руб]]</f>
        <v>1115627.3990000007</v>
      </c>
      <c r="L166" s="18">
        <f>master[[#This Row],[Товарооборот, руб]]-master[[#This Row],[Товарооборот в себестоимости]]</f>
        <v>1241508.2990000006</v>
      </c>
    </row>
    <row r="167" spans="1:12" ht="14.25" customHeight="1">
      <c r="A167" s="9">
        <v>43960</v>
      </c>
      <c r="B167" s="2" t="s">
        <v>19</v>
      </c>
      <c r="C167" s="2">
        <v>83373</v>
      </c>
      <c r="D167" s="2">
        <v>7253427</v>
      </c>
      <c r="E167" s="2">
        <v>5531366.3810000001</v>
      </c>
      <c r="F167" s="3">
        <v>221053.87967692307</v>
      </c>
      <c r="G167">
        <f>_xlfn.XLOOKUP(Table1[[#This Row],[index]], Table2[index], Table2[Количество складов], 0)</f>
        <v>36</v>
      </c>
      <c r="H167">
        <f>_xlfn.XLOOKUP(Table1[[#This Row],[index]], Table2[index], Table2[Количество заказов], 0)</f>
        <v>5413</v>
      </c>
      <c r="I167">
        <f>_xlfn.XLOOKUP(Table1[[#This Row],[index]], Table2[index], Table2[Количество клиентов], 0)</f>
        <v>4959</v>
      </c>
      <c r="J167" s="18">
        <f>WEEKNUM(_xlfn.SINGLE(master[Дата]))</f>
        <v>19</v>
      </c>
      <c r="K167" s="18">
        <f>master[[#This Row],[Товарооборот, руб]]-master[[#This Row],[Товарооборот в себестоимости]]-master[[#This Row],[Потери, руб]]</f>
        <v>1501006.7393230768</v>
      </c>
      <c r="L167" s="18">
        <f>master[[#This Row],[Товарооборот, руб]]-master[[#This Row],[Товарооборот в себестоимости]]</f>
        <v>1722060.6189999999</v>
      </c>
    </row>
    <row r="168" spans="1:12" ht="14.25" customHeight="1">
      <c r="A168" s="8">
        <v>43955</v>
      </c>
      <c r="B168" s="21" t="s">
        <v>19</v>
      </c>
      <c r="C168" s="21">
        <v>64108.5</v>
      </c>
      <c r="D168" s="21">
        <v>5561452.5</v>
      </c>
      <c r="E168" s="21">
        <v>4257859.3720000004</v>
      </c>
      <c r="F168" s="22">
        <v>337872.83273076924</v>
      </c>
      <c r="G168">
        <f>_xlfn.XLOOKUP(Table1[[#This Row],[index]], Table2[index], Table2[Количество складов], 0)</f>
        <v>36</v>
      </c>
      <c r="H168">
        <f>_xlfn.XLOOKUP(Table1[[#This Row],[index]], Table2[index], Table2[Количество заказов], 0)</f>
        <v>4508</v>
      </c>
      <c r="I168">
        <f>_xlfn.XLOOKUP(Table1[[#This Row],[index]], Table2[index], Table2[Количество клиентов], 0)</f>
        <v>4149</v>
      </c>
      <c r="J168" s="18">
        <f>WEEKNUM(_xlfn.SINGLE(master[Дата]))</f>
        <v>19</v>
      </c>
      <c r="K168" s="18">
        <f>master[[#This Row],[Товарооборот, руб]]-master[[#This Row],[Товарооборот в себестоимости]]-master[[#This Row],[Потери, руб]]</f>
        <v>965720.29526923038</v>
      </c>
      <c r="L168" s="18">
        <f>master[[#This Row],[Товарооборот, руб]]-master[[#This Row],[Товарооборот в себестоимости]]</f>
        <v>1303593.1279999996</v>
      </c>
    </row>
    <row r="169" spans="1:12" ht="14.25" customHeight="1">
      <c r="A169" s="9">
        <v>43950</v>
      </c>
      <c r="B169" s="2" t="s">
        <v>19</v>
      </c>
      <c r="C169" s="2">
        <v>74707.5</v>
      </c>
      <c r="D169" s="2">
        <v>6454458</v>
      </c>
      <c r="E169" s="2">
        <v>4968152.9469999997</v>
      </c>
      <c r="F169" s="3">
        <v>118941.29398461539</v>
      </c>
      <c r="G169">
        <f>_xlfn.XLOOKUP(Table1[[#This Row],[index]], Table2[index], Table2[Количество складов], 0)</f>
        <v>36</v>
      </c>
      <c r="H169">
        <f>_xlfn.XLOOKUP(Table1[[#This Row],[index]], Table2[index], Table2[Количество заказов], 0)</f>
        <v>4937</v>
      </c>
      <c r="I169">
        <f>_xlfn.XLOOKUP(Table1[[#This Row],[index]], Table2[index], Table2[Количество клиентов], 0)</f>
        <v>4561</v>
      </c>
      <c r="J169" s="18">
        <f>WEEKNUM(_xlfn.SINGLE(master[Дата]))</f>
        <v>18</v>
      </c>
      <c r="K169" s="18">
        <f>master[[#This Row],[Товарооборот, руб]]-master[[#This Row],[Товарооборот в себестоимости]]-master[[#This Row],[Потери, руб]]</f>
        <v>1367363.7590153848</v>
      </c>
      <c r="L169" s="18">
        <f>master[[#This Row],[Товарооборот, руб]]-master[[#This Row],[Товарооборот в себестоимости]]</f>
        <v>1486305.0530000003</v>
      </c>
    </row>
    <row r="170" spans="1:12" ht="14.25" customHeight="1">
      <c r="A170" s="8">
        <v>43953</v>
      </c>
      <c r="B170" s="21" t="s">
        <v>19</v>
      </c>
      <c r="C170" s="21">
        <v>46216.5</v>
      </c>
      <c r="D170" s="21">
        <v>4118251.5</v>
      </c>
      <c r="E170" s="21">
        <v>3133704.9279999998</v>
      </c>
      <c r="F170" s="22">
        <v>179531.89196153847</v>
      </c>
      <c r="G170">
        <f>_xlfn.XLOOKUP(Table1[[#This Row],[index]], Table2[index], Table2[Количество складов], 0)</f>
        <v>36</v>
      </c>
      <c r="H170">
        <f>_xlfn.XLOOKUP(Table1[[#This Row],[index]], Table2[index], Table2[Количество заказов], 0)</f>
        <v>3442</v>
      </c>
      <c r="I170">
        <f>_xlfn.XLOOKUP(Table1[[#This Row],[index]], Table2[index], Table2[Количество клиентов], 0)</f>
        <v>3147</v>
      </c>
      <c r="J170" s="18">
        <f>WEEKNUM(_xlfn.SINGLE(master[Дата]))</f>
        <v>18</v>
      </c>
      <c r="K170" s="18">
        <f>master[[#This Row],[Товарооборот, руб]]-master[[#This Row],[Товарооборот в себестоимости]]-master[[#This Row],[Потери, руб]]</f>
        <v>805014.68003846169</v>
      </c>
      <c r="L170" s="18">
        <f>master[[#This Row],[Товарооборот, руб]]-master[[#This Row],[Товарооборот в себестоимости]]</f>
        <v>984546.57200000016</v>
      </c>
    </row>
    <row r="171" spans="1:12" ht="14.25" customHeight="1">
      <c r="A171" s="9">
        <v>43977</v>
      </c>
      <c r="B171" s="2" t="s">
        <v>19</v>
      </c>
      <c r="C171" s="2">
        <v>67726.5</v>
      </c>
      <c r="D171" s="2">
        <v>5864989.5</v>
      </c>
      <c r="E171" s="2">
        <v>4506085.4840000002</v>
      </c>
      <c r="F171" s="3">
        <v>167003.69436153845</v>
      </c>
      <c r="G171">
        <f>_xlfn.XLOOKUP(Table1[[#This Row],[index]], Table2[index], Table2[Количество складов], 0)</f>
        <v>36</v>
      </c>
      <c r="H171">
        <f>_xlfn.XLOOKUP(Table1[[#This Row],[index]], Table2[index], Table2[Количество заказов], 0)</f>
        <v>4770</v>
      </c>
      <c r="I171">
        <f>_xlfn.XLOOKUP(Table1[[#This Row],[index]], Table2[index], Table2[Количество клиентов], 0)</f>
        <v>4424</v>
      </c>
      <c r="J171" s="18">
        <f>WEEKNUM(_xlfn.SINGLE(master[Дата]))</f>
        <v>22</v>
      </c>
      <c r="K171" s="18">
        <f>master[[#This Row],[Товарооборот, руб]]-master[[#This Row],[Товарооборот в себестоимости]]-master[[#This Row],[Потери, руб]]</f>
        <v>1191900.3216384614</v>
      </c>
      <c r="L171" s="18">
        <f>master[[#This Row],[Товарооборот, руб]]-master[[#This Row],[Товарооборот в себестоимости]]</f>
        <v>1358904.0159999998</v>
      </c>
    </row>
    <row r="172" spans="1:12" ht="14.25" customHeight="1">
      <c r="A172" s="8">
        <v>43952</v>
      </c>
      <c r="B172" s="21" t="s">
        <v>19</v>
      </c>
      <c r="C172" s="21">
        <v>82228.5</v>
      </c>
      <c r="D172" s="21">
        <v>7032225</v>
      </c>
      <c r="E172" s="21">
        <v>5546127.1919999998</v>
      </c>
      <c r="F172" s="22">
        <v>196859.98644615384</v>
      </c>
      <c r="G172">
        <f>_xlfn.XLOOKUP(Table1[[#This Row],[index]], Table2[index], Table2[Количество складов], 0)</f>
        <v>36</v>
      </c>
      <c r="H172">
        <f>_xlfn.XLOOKUP(Table1[[#This Row],[index]], Table2[index], Table2[Количество заказов], 0)</f>
        <v>5457</v>
      </c>
      <c r="I172">
        <f>_xlfn.XLOOKUP(Table1[[#This Row],[index]], Table2[index], Table2[Количество клиентов], 0)</f>
        <v>4916</v>
      </c>
      <c r="J172" s="18">
        <f>WEEKNUM(_xlfn.SINGLE(master[Дата]))</f>
        <v>18</v>
      </c>
      <c r="K172" s="18">
        <f>master[[#This Row],[Товарооборот, руб]]-master[[#This Row],[Товарооборот в себестоимости]]-master[[#This Row],[Потери, руб]]</f>
        <v>1289237.8215538464</v>
      </c>
      <c r="L172" s="18">
        <f>master[[#This Row],[Товарооборот, руб]]-master[[#This Row],[Товарооборот в себестоимости]]</f>
        <v>1486097.8080000002</v>
      </c>
    </row>
    <row r="173" spans="1:12" ht="14.25" customHeight="1">
      <c r="A173" s="9">
        <v>43963</v>
      </c>
      <c r="B173" s="2" t="s">
        <v>19</v>
      </c>
      <c r="C173" s="2">
        <v>64390.5</v>
      </c>
      <c r="D173" s="2">
        <v>5523145.5</v>
      </c>
      <c r="E173" s="2">
        <v>4230689.2069999995</v>
      </c>
      <c r="F173" s="3">
        <v>183154.05167692306</v>
      </c>
      <c r="G173">
        <f>_xlfn.XLOOKUP(Table1[[#This Row],[index]], Table2[index], Table2[Количество складов], 0)</f>
        <v>36</v>
      </c>
      <c r="H173">
        <f>_xlfn.XLOOKUP(Table1[[#This Row],[index]], Table2[index], Table2[Количество заказов], 0)</f>
        <v>4418</v>
      </c>
      <c r="I173">
        <f>_xlfn.XLOOKUP(Table1[[#This Row],[index]], Table2[index], Table2[Количество клиентов], 0)</f>
        <v>4088</v>
      </c>
      <c r="J173" s="18">
        <f>WEEKNUM(_xlfn.SINGLE(master[Дата]))</f>
        <v>20</v>
      </c>
      <c r="K173" s="18">
        <f>master[[#This Row],[Товарооборот, руб]]-master[[#This Row],[Товарооборот в себестоимости]]-master[[#This Row],[Потери, руб]]</f>
        <v>1109302.2413230776</v>
      </c>
      <c r="L173" s="18">
        <f>master[[#This Row],[Товарооборот, руб]]-master[[#This Row],[Товарооборот в себестоимости]]</f>
        <v>1292456.2930000005</v>
      </c>
    </row>
    <row r="174" spans="1:12" ht="14.25" customHeight="1">
      <c r="A174" s="8">
        <v>43972</v>
      </c>
      <c r="B174" s="21" t="s">
        <v>19</v>
      </c>
      <c r="C174" s="21">
        <v>73126.5</v>
      </c>
      <c r="D174" s="21">
        <v>5864085</v>
      </c>
      <c r="E174" s="21">
        <v>4847142.9859999996</v>
      </c>
      <c r="F174" s="22">
        <v>142998.2095</v>
      </c>
      <c r="G174">
        <f>_xlfn.XLOOKUP(Table1[[#This Row],[index]], Table2[index], Table2[Количество складов], 0)</f>
        <v>36</v>
      </c>
      <c r="H174">
        <f>_xlfn.XLOOKUP(Table1[[#This Row],[index]], Table2[index], Table2[Количество заказов], 0)</f>
        <v>4816</v>
      </c>
      <c r="I174">
        <f>_xlfn.XLOOKUP(Table1[[#This Row],[index]], Table2[index], Table2[Количество клиентов], 0)</f>
        <v>4452</v>
      </c>
      <c r="J174" s="18">
        <f>WEEKNUM(_xlfn.SINGLE(master[Дата]))</f>
        <v>21</v>
      </c>
      <c r="K174" s="18">
        <f>master[[#This Row],[Товарооборот, руб]]-master[[#This Row],[Товарооборот в себестоимости]]-master[[#This Row],[Потери, руб]]</f>
        <v>873943.80450000043</v>
      </c>
      <c r="L174" s="18">
        <f>master[[#This Row],[Товарооборот, руб]]-master[[#This Row],[Товарооборот в себестоимости]]</f>
        <v>1016942.0140000004</v>
      </c>
    </row>
    <row r="175" spans="1:12" ht="14.25" customHeight="1">
      <c r="A175" s="9">
        <v>43971</v>
      </c>
      <c r="B175" s="2" t="s">
        <v>19</v>
      </c>
      <c r="C175" s="2">
        <v>99631.5</v>
      </c>
      <c r="D175" s="2">
        <v>7121946</v>
      </c>
      <c r="E175" s="2">
        <v>6279205.8499999996</v>
      </c>
      <c r="F175" s="3">
        <v>279127.27602307691</v>
      </c>
      <c r="G175">
        <f>_xlfn.XLOOKUP(Table1[[#This Row],[index]], Table2[index], Table2[Количество складов], 0)</f>
        <v>36</v>
      </c>
      <c r="H175">
        <f>_xlfn.XLOOKUP(Table1[[#This Row],[index]], Table2[index], Table2[Количество заказов], 0)</f>
        <v>5914</v>
      </c>
      <c r="I175">
        <f>_xlfn.XLOOKUP(Table1[[#This Row],[index]], Table2[index], Table2[Количество клиентов], 0)</f>
        <v>5384</v>
      </c>
      <c r="J175" s="18">
        <f>WEEKNUM(_xlfn.SINGLE(master[Дата]))</f>
        <v>21</v>
      </c>
      <c r="K175" s="18">
        <f>master[[#This Row],[Товарооборот, руб]]-master[[#This Row],[Товарооборот в себестоимости]]-master[[#This Row],[Потери, руб]]</f>
        <v>563612.87397692353</v>
      </c>
      <c r="L175" s="18">
        <f>master[[#This Row],[Товарооборот, руб]]-master[[#This Row],[Товарооборот в себестоимости]]</f>
        <v>842740.15000000037</v>
      </c>
    </row>
    <row r="176" spans="1:12" ht="14.25" customHeight="1">
      <c r="A176" s="8">
        <v>43956</v>
      </c>
      <c r="B176" s="21" t="s">
        <v>19</v>
      </c>
      <c r="C176" s="21">
        <v>66396</v>
      </c>
      <c r="D176" s="21">
        <v>5770539</v>
      </c>
      <c r="E176" s="21">
        <v>4433831.2509999992</v>
      </c>
      <c r="F176" s="22">
        <v>232587.42287692308</v>
      </c>
      <c r="G176">
        <f>_xlfn.XLOOKUP(Table1[[#This Row],[index]], Table2[index], Table2[Количество складов], 0)</f>
        <v>36</v>
      </c>
      <c r="H176">
        <f>_xlfn.XLOOKUP(Table1[[#This Row],[index]], Table2[index], Table2[Количество заказов], 0)</f>
        <v>4575</v>
      </c>
      <c r="I176">
        <f>_xlfn.XLOOKUP(Table1[[#This Row],[index]], Table2[index], Table2[Количество клиентов], 0)</f>
        <v>4206</v>
      </c>
      <c r="J176" s="18">
        <f>WEEKNUM(_xlfn.SINGLE(master[Дата]))</f>
        <v>19</v>
      </c>
      <c r="K176" s="18">
        <f>master[[#This Row],[Товарооборот, руб]]-master[[#This Row],[Товарооборот в себестоимости]]-master[[#This Row],[Потери, руб]]</f>
        <v>1104120.3261230777</v>
      </c>
      <c r="L176" s="18">
        <f>master[[#This Row],[Товарооборот, руб]]-master[[#This Row],[Товарооборот в себестоимости]]</f>
        <v>1336707.7490000008</v>
      </c>
    </row>
    <row r="177" spans="1:12" ht="14.25" customHeight="1">
      <c r="A177" s="9">
        <v>43949</v>
      </c>
      <c r="B177" s="2" t="s">
        <v>19</v>
      </c>
      <c r="C177" s="2">
        <v>73147.5</v>
      </c>
      <c r="D177" s="2">
        <v>6288246</v>
      </c>
      <c r="E177" s="2">
        <v>4798265.1129999999</v>
      </c>
      <c r="F177" s="3">
        <v>123081.63515384615</v>
      </c>
      <c r="G177">
        <f>_xlfn.XLOOKUP(Table1[[#This Row],[index]], Table2[index], Table2[Количество складов], 0)</f>
        <v>36</v>
      </c>
      <c r="H177">
        <f>_xlfn.XLOOKUP(Table1[[#This Row],[index]], Table2[index], Table2[Количество заказов], 0)</f>
        <v>4923</v>
      </c>
      <c r="I177">
        <f>_xlfn.XLOOKUP(Table1[[#This Row],[index]], Table2[index], Table2[Количество клиентов], 0)</f>
        <v>4560</v>
      </c>
      <c r="J177" s="18">
        <f>WEEKNUM(_xlfn.SINGLE(master[Дата]))</f>
        <v>18</v>
      </c>
      <c r="K177" s="18">
        <f>master[[#This Row],[Товарооборот, руб]]-master[[#This Row],[Товарооборот в себестоимости]]-master[[#This Row],[Потери, руб]]</f>
        <v>1366899.251846154</v>
      </c>
      <c r="L177" s="18">
        <f>master[[#This Row],[Товарооборот, руб]]-master[[#This Row],[Товарооборот в себестоимости]]</f>
        <v>1489980.8870000001</v>
      </c>
    </row>
    <row r="178" spans="1:12" ht="14.25" customHeight="1">
      <c r="A178" s="8">
        <v>43964</v>
      </c>
      <c r="B178" s="21" t="s">
        <v>19</v>
      </c>
      <c r="C178" s="21">
        <v>73062</v>
      </c>
      <c r="D178" s="21">
        <v>6333828</v>
      </c>
      <c r="E178" s="21">
        <v>4890619.2620000001</v>
      </c>
      <c r="F178" s="22">
        <v>181964.68769230769</v>
      </c>
      <c r="G178">
        <f>_xlfn.XLOOKUP(Table1[[#This Row],[index]], Table2[index], Table2[Количество складов], 0)</f>
        <v>36</v>
      </c>
      <c r="H178">
        <f>_xlfn.XLOOKUP(Table1[[#This Row],[index]], Table2[index], Table2[Количество заказов], 0)</f>
        <v>4967</v>
      </c>
      <c r="I178">
        <f>_xlfn.XLOOKUP(Table1[[#This Row],[index]], Table2[index], Table2[Количество клиентов], 0)</f>
        <v>4583</v>
      </c>
      <c r="J178" s="18">
        <f>WEEKNUM(_xlfn.SINGLE(master[Дата]))</f>
        <v>20</v>
      </c>
      <c r="K178" s="18">
        <f>master[[#This Row],[Товарооборот, руб]]-master[[#This Row],[Товарооборот в себестоимости]]-master[[#This Row],[Потери, руб]]</f>
        <v>1261244.0503076923</v>
      </c>
      <c r="L178" s="18">
        <f>master[[#This Row],[Товарооборот, руб]]-master[[#This Row],[Товарооборот в себестоимости]]</f>
        <v>1443208.7379999999</v>
      </c>
    </row>
    <row r="179" spans="1:12" ht="14.25" customHeight="1">
      <c r="A179" s="9">
        <v>43982</v>
      </c>
      <c r="B179" s="2" t="s">
        <v>18</v>
      </c>
      <c r="C179" s="2">
        <v>379663.5</v>
      </c>
      <c r="D179" s="2">
        <v>39380178</v>
      </c>
      <c r="E179" s="2">
        <v>29726473.223999996</v>
      </c>
      <c r="F179" s="3">
        <v>305744.98843076918</v>
      </c>
      <c r="G179">
        <f>_xlfn.XLOOKUP(Table1[[#This Row],[index]], Table2[index], Table2[Количество складов], 0)</f>
        <v>124</v>
      </c>
      <c r="H179">
        <f>_xlfn.XLOOKUP(Table1[[#This Row],[index]], Table2[index], Table2[Количество заказов], 0)</f>
        <v>21392</v>
      </c>
      <c r="I179">
        <f>_xlfn.XLOOKUP(Table1[[#This Row],[index]], Table2[index], Table2[Количество клиентов], 0)</f>
        <v>19869</v>
      </c>
      <c r="J179" s="18">
        <f>WEEKNUM(_xlfn.SINGLE(master[Дата]))</f>
        <v>23</v>
      </c>
      <c r="K179" s="18">
        <f>master[[#This Row],[Товарооборот, руб]]-master[[#This Row],[Товарооборот в себестоимости]]-master[[#This Row],[Потери, руб]]</f>
        <v>9347959.787569236</v>
      </c>
      <c r="L179" s="18">
        <f>master[[#This Row],[Товарооборот, руб]]-master[[#This Row],[Товарооборот в себестоимости]]</f>
        <v>9653704.7760000043</v>
      </c>
    </row>
    <row r="180" spans="1:12" ht="14.25" customHeight="1">
      <c r="A180" s="8">
        <v>43954</v>
      </c>
      <c r="B180" s="21" t="s">
        <v>19</v>
      </c>
      <c r="C180" s="21">
        <v>70581</v>
      </c>
      <c r="D180" s="21">
        <v>6221320.5</v>
      </c>
      <c r="E180" s="21">
        <v>4762185.0609999998</v>
      </c>
      <c r="F180" s="22">
        <v>172821.83076923076</v>
      </c>
      <c r="G180">
        <f>_xlfn.XLOOKUP(Table1[[#This Row],[index]], Table2[index], Table2[Количество складов], 0)</f>
        <v>36</v>
      </c>
      <c r="H180">
        <f>_xlfn.XLOOKUP(Table1[[#This Row],[index]], Table2[index], Table2[Количество заказов], 0)</f>
        <v>4751</v>
      </c>
      <c r="I180">
        <f>_xlfn.XLOOKUP(Table1[[#This Row],[index]], Table2[index], Table2[Количество клиентов], 0)</f>
        <v>4370</v>
      </c>
      <c r="J180" s="18">
        <f>WEEKNUM(_xlfn.SINGLE(master[Дата]))</f>
        <v>19</v>
      </c>
      <c r="K180" s="18">
        <f>master[[#This Row],[Товарооборот, руб]]-master[[#This Row],[Товарооборот в себестоимости]]-master[[#This Row],[Потери, руб]]</f>
        <v>1286313.6082307694</v>
      </c>
      <c r="L180" s="18">
        <f>master[[#This Row],[Товарооборот, руб]]-master[[#This Row],[Товарооборот в себестоимости]]</f>
        <v>1459135.4390000002</v>
      </c>
    </row>
    <row r="181" spans="1:12" ht="14.25" customHeight="1">
      <c r="A181" s="9">
        <v>43981</v>
      </c>
      <c r="B181" s="2" t="s">
        <v>18</v>
      </c>
      <c r="C181" s="2">
        <v>453123</v>
      </c>
      <c r="D181" s="2">
        <v>46370904</v>
      </c>
      <c r="E181" s="2">
        <v>35190775.285000004</v>
      </c>
      <c r="F181" s="3">
        <v>552625.80000000005</v>
      </c>
      <c r="G181">
        <f>_xlfn.XLOOKUP(Table1[[#This Row],[index]], Table2[index], Table2[Количество складов], 0)</f>
        <v>124</v>
      </c>
      <c r="H181">
        <f>_xlfn.XLOOKUP(Table1[[#This Row],[index]], Table2[index], Table2[Количество заказов], 0)</f>
        <v>24325</v>
      </c>
      <c r="I181">
        <f>_xlfn.XLOOKUP(Table1[[#This Row],[index]], Table2[index], Table2[Количество клиентов], 0)</f>
        <v>22469</v>
      </c>
      <c r="J181" s="18">
        <f>WEEKNUM(_xlfn.SINGLE(master[Дата]))</f>
        <v>22</v>
      </c>
      <c r="K181" s="18">
        <f>master[[#This Row],[Товарооборот, руб]]-master[[#This Row],[Товарооборот в себестоимости]]-master[[#This Row],[Потери, руб]]</f>
        <v>10627502.914999995</v>
      </c>
      <c r="L181" s="18">
        <f>master[[#This Row],[Товарооборот, руб]]-master[[#This Row],[Товарооборот в себестоимости]]</f>
        <v>11180128.714999996</v>
      </c>
    </row>
    <row r="182" spans="1:12" ht="14.25" customHeight="1">
      <c r="A182" s="8">
        <v>43957</v>
      </c>
      <c r="B182" s="21" t="s">
        <v>19</v>
      </c>
      <c r="C182" s="21">
        <v>63012</v>
      </c>
      <c r="D182" s="21">
        <v>5454121.5</v>
      </c>
      <c r="E182" s="21">
        <v>4155234.554</v>
      </c>
      <c r="F182" s="22">
        <v>234787.55649230769</v>
      </c>
      <c r="G182">
        <f>_xlfn.XLOOKUP(Table1[[#This Row],[index]], Table2[index], Table2[Количество складов], 0)</f>
        <v>36</v>
      </c>
      <c r="H182">
        <f>_xlfn.XLOOKUP(Table1[[#This Row],[index]], Table2[index], Table2[Количество заказов], 0)</f>
        <v>4384</v>
      </c>
      <c r="I182">
        <f>_xlfn.XLOOKUP(Table1[[#This Row],[index]], Table2[index], Table2[Количество клиентов], 0)</f>
        <v>4025</v>
      </c>
      <c r="J182" s="18">
        <f>WEEKNUM(_xlfn.SINGLE(master[Дата]))</f>
        <v>19</v>
      </c>
      <c r="K182" s="18">
        <f>master[[#This Row],[Товарооборот, руб]]-master[[#This Row],[Товарооборот в себестоимости]]-master[[#This Row],[Потери, руб]]</f>
        <v>1064099.3895076923</v>
      </c>
      <c r="L182" s="18">
        <f>master[[#This Row],[Товарооборот, руб]]-master[[#This Row],[Товарооборот в себестоимости]]</f>
        <v>1298886.946</v>
      </c>
    </row>
    <row r="183" spans="1:12" ht="14.25" customHeight="1">
      <c r="A183" s="9">
        <v>43974</v>
      </c>
      <c r="B183" s="2" t="s">
        <v>19</v>
      </c>
      <c r="C183" s="2">
        <v>89556</v>
      </c>
      <c r="D183" s="2">
        <v>7173117</v>
      </c>
      <c r="E183" s="2">
        <v>6068194.523</v>
      </c>
      <c r="F183" s="3">
        <v>139983.69019999998</v>
      </c>
      <c r="G183">
        <f>_xlfn.XLOOKUP(Table1[[#This Row],[index]], Table2[index], Table2[Количество складов], 0)</f>
        <v>36</v>
      </c>
      <c r="H183">
        <f>_xlfn.XLOOKUP(Table1[[#This Row],[index]], Table2[index], Table2[Количество заказов], 0)</f>
        <v>5651</v>
      </c>
      <c r="I183">
        <f>_xlfn.XLOOKUP(Table1[[#This Row],[index]], Table2[index], Table2[Количество клиентов], 0)</f>
        <v>5212</v>
      </c>
      <c r="J183" s="18">
        <f>WEEKNUM(_xlfn.SINGLE(master[Дата]))</f>
        <v>21</v>
      </c>
      <c r="K183" s="18">
        <f>master[[#This Row],[Товарооборот, руб]]-master[[#This Row],[Товарооборот в себестоимости]]-master[[#This Row],[Потери, руб]]</f>
        <v>964938.7868</v>
      </c>
      <c r="L183" s="18">
        <f>master[[#This Row],[Товарооборот, руб]]-master[[#This Row],[Товарооборот в себестоимости]]</f>
        <v>1104922.477</v>
      </c>
    </row>
    <row r="184" spans="1:12" ht="14.25" customHeight="1">
      <c r="A184" s="8">
        <v>43979</v>
      </c>
      <c r="B184" s="21" t="s">
        <v>18</v>
      </c>
      <c r="C184" s="21">
        <v>364638</v>
      </c>
      <c r="D184" s="21">
        <v>37947688.5</v>
      </c>
      <c r="E184" s="21">
        <v>27829971.363000002</v>
      </c>
      <c r="F184" s="22">
        <v>628647.33076923073</v>
      </c>
      <c r="G184">
        <f>_xlfn.XLOOKUP(Table1[[#This Row],[index]], Table2[index], Table2[Количество складов], 0)</f>
        <v>124</v>
      </c>
      <c r="H184">
        <f>_xlfn.XLOOKUP(Table1[[#This Row],[index]], Table2[index], Table2[Количество заказов], 0)</f>
        <v>20868</v>
      </c>
      <c r="I184">
        <f>_xlfn.XLOOKUP(Table1[[#This Row],[index]], Table2[index], Table2[Количество клиентов], 0)</f>
        <v>19342</v>
      </c>
      <c r="J184" s="18">
        <f>WEEKNUM(_xlfn.SINGLE(master[Дата]))</f>
        <v>22</v>
      </c>
      <c r="K184" s="18">
        <f>master[[#This Row],[Товарооборот, руб]]-master[[#This Row],[Товарооборот в себестоимости]]-master[[#This Row],[Потери, руб]]</f>
        <v>9489069.8062307667</v>
      </c>
      <c r="L184" s="18">
        <f>master[[#This Row],[Товарооборот, руб]]-master[[#This Row],[Товарооборот в себестоимости]]</f>
        <v>10117717.136999998</v>
      </c>
    </row>
    <row r="185" spans="1:12" ht="14.25" customHeight="1">
      <c r="A185" s="9">
        <v>43976</v>
      </c>
      <c r="B185" s="2" t="s">
        <v>19</v>
      </c>
      <c r="C185" s="2">
        <v>66316.5</v>
      </c>
      <c r="D185" s="2">
        <v>5704650</v>
      </c>
      <c r="E185" s="2">
        <v>4375924.2359999996</v>
      </c>
      <c r="F185" s="3">
        <v>135246.95929230767</v>
      </c>
      <c r="G185">
        <f>_xlfn.XLOOKUP(Table1[[#This Row],[index]], Table2[index], Table2[Количество складов], 0)</f>
        <v>36</v>
      </c>
      <c r="H185">
        <f>_xlfn.XLOOKUP(Table1[[#This Row],[index]], Table2[index], Table2[Количество заказов], 0)</f>
        <v>4641</v>
      </c>
      <c r="I185">
        <f>_xlfn.XLOOKUP(Table1[[#This Row],[index]], Table2[index], Table2[Количество клиентов], 0)</f>
        <v>4274</v>
      </c>
      <c r="J185" s="18">
        <f>WEEKNUM(_xlfn.SINGLE(master[Дата]))</f>
        <v>22</v>
      </c>
      <c r="K185" s="18">
        <f>master[[#This Row],[Товарооборот, руб]]-master[[#This Row],[Товарооборот в себестоимости]]-master[[#This Row],[Потери, руб]]</f>
        <v>1193478.8047076927</v>
      </c>
      <c r="L185" s="18">
        <f>master[[#This Row],[Товарооборот, руб]]-master[[#This Row],[Товарооборот в себестоимости]]</f>
        <v>1328725.7640000004</v>
      </c>
    </row>
    <row r="186" spans="1:12" ht="14.25" customHeight="1">
      <c r="A186" s="8">
        <v>43951</v>
      </c>
      <c r="B186" s="21" t="s">
        <v>19</v>
      </c>
      <c r="C186" s="21">
        <v>78235.5</v>
      </c>
      <c r="D186" s="21">
        <v>6819594</v>
      </c>
      <c r="E186" s="21">
        <v>5260171.5349999992</v>
      </c>
      <c r="F186" s="22">
        <v>70931.816676923074</v>
      </c>
      <c r="G186">
        <f>_xlfn.XLOOKUP(Table1[[#This Row],[index]], Table2[index], Table2[Количество складов], 0)</f>
        <v>36</v>
      </c>
      <c r="H186">
        <f>_xlfn.XLOOKUP(Table1[[#This Row],[index]], Table2[index], Table2[Количество заказов], 0)</f>
        <v>5143</v>
      </c>
      <c r="I186">
        <f>_xlfn.XLOOKUP(Table1[[#This Row],[index]], Table2[index], Table2[Количество клиентов], 0)</f>
        <v>4715</v>
      </c>
      <c r="J186" s="18">
        <f>WEEKNUM(_xlfn.SINGLE(master[Дата]))</f>
        <v>18</v>
      </c>
      <c r="K186" s="18">
        <f>master[[#This Row],[Товарооборот, руб]]-master[[#This Row],[Товарооборот в себестоимости]]-master[[#This Row],[Потери, руб]]</f>
        <v>1488490.6483230777</v>
      </c>
      <c r="L186" s="18">
        <f>master[[#This Row],[Товарооборот, руб]]-master[[#This Row],[Товарооборот в себестоимости]]</f>
        <v>1559422.4650000008</v>
      </c>
    </row>
    <row r="187" spans="1:12" ht="14.25" customHeight="1">
      <c r="A187" s="9">
        <v>43961</v>
      </c>
      <c r="B187" s="2" t="s">
        <v>19</v>
      </c>
      <c r="C187" s="2">
        <v>88311</v>
      </c>
      <c r="D187" s="2">
        <v>7726069.5</v>
      </c>
      <c r="E187" s="2">
        <v>5922893.7209999999</v>
      </c>
      <c r="F187" s="3">
        <v>161614.12454615385</v>
      </c>
      <c r="G187">
        <f>_xlfn.XLOOKUP(Table1[[#This Row],[index]], Table2[index], Table2[Количество складов], 0)</f>
        <v>36</v>
      </c>
      <c r="H187">
        <f>_xlfn.XLOOKUP(Table1[[#This Row],[index]], Table2[index], Table2[Количество заказов], 0)</f>
        <v>5746</v>
      </c>
      <c r="I187">
        <f>_xlfn.XLOOKUP(Table1[[#This Row],[index]], Table2[index], Table2[Количество клиентов], 0)</f>
        <v>5277</v>
      </c>
      <c r="J187" s="18">
        <f>WEEKNUM(_xlfn.SINGLE(master[Дата]))</f>
        <v>20</v>
      </c>
      <c r="K187" s="18">
        <f>master[[#This Row],[Товарооборот, руб]]-master[[#This Row],[Товарооборот в себестоимости]]-master[[#This Row],[Потери, руб]]</f>
        <v>1641561.6544538462</v>
      </c>
      <c r="L187" s="18">
        <f>master[[#This Row],[Товарооборот, руб]]-master[[#This Row],[Товарооборот в себестоимости]]</f>
        <v>1803175.7790000001</v>
      </c>
    </row>
    <row r="188" spans="1:12" ht="14.25" customHeight="1">
      <c r="A188" s="8">
        <v>43959</v>
      </c>
      <c r="B188" s="21" t="s">
        <v>19</v>
      </c>
      <c r="C188" s="21">
        <v>61804.5</v>
      </c>
      <c r="D188" s="21">
        <v>5365708.5</v>
      </c>
      <c r="E188" s="21">
        <v>4091691.3249999997</v>
      </c>
      <c r="F188" s="22">
        <v>232169.67161538458</v>
      </c>
      <c r="G188">
        <f>_xlfn.XLOOKUP(Table1[[#This Row],[index]], Table2[index], Table2[Количество складов], 0)</f>
        <v>36</v>
      </c>
      <c r="H188">
        <f>_xlfn.XLOOKUP(Table1[[#This Row],[index]], Table2[index], Table2[Количество заказов], 0)</f>
        <v>4199</v>
      </c>
      <c r="I188">
        <f>_xlfn.XLOOKUP(Table1[[#This Row],[index]], Table2[index], Table2[Количество клиентов], 0)</f>
        <v>3867</v>
      </c>
      <c r="J188" s="18">
        <f>WEEKNUM(_xlfn.SINGLE(master[Дата]))</f>
        <v>19</v>
      </c>
      <c r="K188" s="18">
        <f>master[[#This Row],[Товарооборот, руб]]-master[[#This Row],[Товарооборот в себестоимости]]-master[[#This Row],[Потери, руб]]</f>
        <v>1041847.5033846158</v>
      </c>
      <c r="L188" s="18">
        <f>master[[#This Row],[Товарооборот, руб]]-master[[#This Row],[Товарооборот в себестоимости]]</f>
        <v>1274017.1750000003</v>
      </c>
    </row>
    <row r="189" spans="1:12" ht="14.25" customHeight="1">
      <c r="A189" s="9">
        <v>43958</v>
      </c>
      <c r="B189" s="2" t="s">
        <v>19</v>
      </c>
      <c r="C189" s="2">
        <v>71067</v>
      </c>
      <c r="D189" s="2">
        <v>6175837.5</v>
      </c>
      <c r="E189" s="2">
        <v>4747959.6140000001</v>
      </c>
      <c r="F189" s="3">
        <v>157793.27424615383</v>
      </c>
      <c r="G189">
        <f>_xlfn.XLOOKUP(Table1[[#This Row],[index]], Table2[index], Table2[Количество складов], 0)</f>
        <v>36</v>
      </c>
      <c r="H189">
        <f>_xlfn.XLOOKUP(Table1[[#This Row],[index]], Table2[index], Table2[Количество заказов], 0)</f>
        <v>4826</v>
      </c>
      <c r="I189">
        <f>_xlfn.XLOOKUP(Table1[[#This Row],[index]], Table2[index], Table2[Количество клиентов], 0)</f>
        <v>4426</v>
      </c>
      <c r="J189" s="18">
        <f>WEEKNUM(_xlfn.SINGLE(master[Дата]))</f>
        <v>19</v>
      </c>
      <c r="K189" s="18">
        <f>master[[#This Row],[Товарооборот, руб]]-master[[#This Row],[Товарооборот в себестоимости]]-master[[#This Row],[Потери, руб]]</f>
        <v>1270084.6117538461</v>
      </c>
      <c r="L189" s="18">
        <f>master[[#This Row],[Товарооборот, руб]]-master[[#This Row],[Товарооборот в себестоимости]]</f>
        <v>1427877.8859999999</v>
      </c>
    </row>
    <row r="190" spans="1:12" ht="14.25" customHeight="1">
      <c r="A190" s="8">
        <v>43975</v>
      </c>
      <c r="B190" s="21" t="s">
        <v>19</v>
      </c>
      <c r="C190" s="21">
        <v>74649</v>
      </c>
      <c r="D190" s="21">
        <v>6098236.5</v>
      </c>
      <c r="E190" s="21">
        <v>5042435.841</v>
      </c>
      <c r="F190" s="22">
        <v>156805.83461538461</v>
      </c>
      <c r="G190">
        <f>_xlfn.XLOOKUP(Table1[[#This Row],[index]], Table2[index], Table2[Количество складов], 0)</f>
        <v>36</v>
      </c>
      <c r="H190">
        <f>_xlfn.XLOOKUP(Table1[[#This Row],[index]], Table2[index], Table2[Количество заказов], 0)</f>
        <v>4915</v>
      </c>
      <c r="I190">
        <f>_xlfn.XLOOKUP(Table1[[#This Row],[index]], Table2[index], Table2[Количество клиентов], 0)</f>
        <v>4562</v>
      </c>
      <c r="J190" s="18">
        <f>WEEKNUM(_xlfn.SINGLE(master[Дата]))</f>
        <v>22</v>
      </c>
      <c r="K190" s="18">
        <f>master[[#This Row],[Товарооборот, руб]]-master[[#This Row],[Товарооборот в себестоимости]]-master[[#This Row],[Потери, руб]]</f>
        <v>898994.82438461541</v>
      </c>
      <c r="L190" s="18">
        <f>master[[#This Row],[Товарооборот, руб]]-master[[#This Row],[Товарооборот в себестоимости]]</f>
        <v>1055800.659</v>
      </c>
    </row>
    <row r="191" spans="1:12" ht="14.25" customHeight="1">
      <c r="A191" s="9">
        <v>43967</v>
      </c>
      <c r="B191" s="2" t="s">
        <v>20</v>
      </c>
      <c r="C191" s="2">
        <v>44560.5</v>
      </c>
      <c r="D191" s="2">
        <v>4025148</v>
      </c>
      <c r="E191" s="2">
        <v>3259483.304</v>
      </c>
      <c r="F191" s="3">
        <v>145385.33866923075</v>
      </c>
      <c r="G191">
        <f>_xlfn.XLOOKUP(Table1[[#This Row],[index]], Table2[index], Table2[Количество складов], 0)</f>
        <v>21</v>
      </c>
      <c r="H191">
        <f>_xlfn.XLOOKUP(Table1[[#This Row],[index]], Table2[index], Table2[Количество заказов], 0)</f>
        <v>2427</v>
      </c>
      <c r="I191">
        <f>_xlfn.XLOOKUP(Table1[[#This Row],[index]], Table2[index], Table2[Количество клиентов], 0)</f>
        <v>2213</v>
      </c>
      <c r="J191" s="18">
        <f>WEEKNUM(_xlfn.SINGLE(master[Дата]))</f>
        <v>20</v>
      </c>
      <c r="K191" s="18">
        <f>master[[#This Row],[Товарооборот, руб]]-master[[#This Row],[Товарооборот в себестоимости]]-master[[#This Row],[Потери, руб]]</f>
        <v>620279.3573307693</v>
      </c>
      <c r="L191" s="18">
        <f>master[[#This Row],[Товарооборот, руб]]-master[[#This Row],[Товарооборот в себестоимости]]</f>
        <v>765664.696</v>
      </c>
    </row>
    <row r="192" spans="1:12" ht="14.25" customHeight="1">
      <c r="A192" s="8">
        <v>43970</v>
      </c>
      <c r="B192" s="21" t="s">
        <v>20</v>
      </c>
      <c r="C192" s="21">
        <v>38250</v>
      </c>
      <c r="D192" s="21">
        <v>3552937.5</v>
      </c>
      <c r="E192" s="21">
        <v>2795344.17</v>
      </c>
      <c r="F192" s="22">
        <v>245048.26007692309</v>
      </c>
      <c r="G192">
        <f>_xlfn.XLOOKUP(Table1[[#This Row],[index]], Table2[index], Table2[Количество складов], 0)</f>
        <v>21</v>
      </c>
      <c r="H192">
        <f>_xlfn.XLOOKUP(Table1[[#This Row],[index]], Table2[index], Table2[Количество заказов], 0)</f>
        <v>2245</v>
      </c>
      <c r="I192">
        <f>_xlfn.XLOOKUP(Table1[[#This Row],[index]], Table2[index], Table2[Количество клиентов], 0)</f>
        <v>2053</v>
      </c>
      <c r="J192" s="18">
        <f>WEEKNUM(_xlfn.SINGLE(master[Дата]))</f>
        <v>21</v>
      </c>
      <c r="K192" s="18">
        <f>master[[#This Row],[Товарооборот, руб]]-master[[#This Row],[Товарооборот в себестоимости]]-master[[#This Row],[Потери, руб]]</f>
        <v>512545.06992307701</v>
      </c>
      <c r="L192" s="18">
        <f>master[[#This Row],[Товарооборот, руб]]-master[[#This Row],[Товарооборот в себестоимости]]</f>
        <v>757593.33000000007</v>
      </c>
    </row>
    <row r="193" spans="1:12" ht="14.25" customHeight="1">
      <c r="A193" s="9">
        <v>43968</v>
      </c>
      <c r="B193" s="2" t="s">
        <v>20</v>
      </c>
      <c r="C193" s="2">
        <v>34830</v>
      </c>
      <c r="D193" s="2">
        <v>3191155.5</v>
      </c>
      <c r="E193" s="2">
        <v>2528990.5839999998</v>
      </c>
      <c r="F193" s="3">
        <v>292821.22307692311</v>
      </c>
      <c r="G193">
        <f>_xlfn.XLOOKUP(Table1[[#This Row],[index]], Table2[index], Table2[Количество складов], 0)</f>
        <v>21</v>
      </c>
      <c r="H193">
        <f>_xlfn.XLOOKUP(Table1[[#This Row],[index]], Table2[index], Table2[Количество заказов], 0)</f>
        <v>2054</v>
      </c>
      <c r="I193">
        <f>_xlfn.XLOOKUP(Table1[[#This Row],[index]], Table2[index], Table2[Количество клиентов], 0)</f>
        <v>1883</v>
      </c>
      <c r="J193" s="18">
        <f>WEEKNUM(_xlfn.SINGLE(master[Дата]))</f>
        <v>21</v>
      </c>
      <c r="K193" s="18">
        <f>master[[#This Row],[Товарооборот, руб]]-master[[#This Row],[Товарооборот в себестоимости]]-master[[#This Row],[Потери, руб]]</f>
        <v>369343.69292307709</v>
      </c>
      <c r="L193" s="18">
        <f>master[[#This Row],[Товарооборот, руб]]-master[[#This Row],[Товарооборот в себестоимости]]</f>
        <v>662164.9160000002</v>
      </c>
    </row>
    <row r="194" spans="1:12" ht="14.25" customHeight="1">
      <c r="A194" s="8">
        <v>43960</v>
      </c>
      <c r="B194" s="21" t="s">
        <v>20</v>
      </c>
      <c r="C194" s="21">
        <v>32239.5</v>
      </c>
      <c r="D194" s="21">
        <v>3084892.5</v>
      </c>
      <c r="E194" s="21">
        <v>2384575.3629999999</v>
      </c>
      <c r="F194" s="22">
        <v>184346.05176923078</v>
      </c>
      <c r="G194">
        <f>_xlfn.XLOOKUP(Table1[[#This Row],[index]], Table2[index], Table2[Количество складов], 0)</f>
        <v>21</v>
      </c>
      <c r="H194">
        <f>_xlfn.XLOOKUP(Table1[[#This Row],[index]], Table2[index], Table2[Количество заказов], 0)</f>
        <v>1891</v>
      </c>
      <c r="I194">
        <f>_xlfn.XLOOKUP(Table1[[#This Row],[index]], Table2[index], Table2[Количество клиентов], 0)</f>
        <v>1709</v>
      </c>
      <c r="J194" s="18">
        <f>WEEKNUM(_xlfn.SINGLE(master[Дата]))</f>
        <v>19</v>
      </c>
      <c r="K194" s="18">
        <f>master[[#This Row],[Товарооборот, руб]]-master[[#This Row],[Товарооборот в себестоимости]]-master[[#This Row],[Потери, руб]]</f>
        <v>515971.08523076936</v>
      </c>
      <c r="L194" s="18">
        <f>master[[#This Row],[Товарооборот, руб]]-master[[#This Row],[Товарооборот в себестоимости]]</f>
        <v>700317.1370000001</v>
      </c>
    </row>
    <row r="195" spans="1:12" ht="14.25" customHeight="1">
      <c r="A195" s="9">
        <v>43955</v>
      </c>
      <c r="B195" s="2" t="s">
        <v>20</v>
      </c>
      <c r="C195" s="2">
        <v>30780</v>
      </c>
      <c r="D195" s="2">
        <v>2817853.5</v>
      </c>
      <c r="E195" s="2">
        <v>2169377.2250000001</v>
      </c>
      <c r="F195" s="3">
        <v>215836.18461538458</v>
      </c>
      <c r="G195">
        <f>_xlfn.XLOOKUP(Table1[[#This Row],[index]], Table2[index], Table2[Количество складов], 0)</f>
        <v>20</v>
      </c>
      <c r="H195">
        <f>_xlfn.XLOOKUP(Table1[[#This Row],[index]], Table2[index], Table2[Количество заказов], 0)</f>
        <v>1804</v>
      </c>
      <c r="I195">
        <f>_xlfn.XLOOKUP(Table1[[#This Row],[index]], Table2[index], Table2[Количество клиентов], 0)</f>
        <v>1638</v>
      </c>
      <c r="J195" s="18">
        <f>WEEKNUM(_xlfn.SINGLE(master[Дата]))</f>
        <v>19</v>
      </c>
      <c r="K195" s="18">
        <f>master[[#This Row],[Товарооборот, руб]]-master[[#This Row],[Товарооборот в себестоимости]]-master[[#This Row],[Потери, руб]]</f>
        <v>432640.09038461535</v>
      </c>
      <c r="L195" s="18">
        <f>master[[#This Row],[Товарооборот, руб]]-master[[#This Row],[Товарооборот в себестоимости]]</f>
        <v>648476.27499999991</v>
      </c>
    </row>
    <row r="196" spans="1:12" ht="14.25" customHeight="1">
      <c r="A196" s="8">
        <v>43950</v>
      </c>
      <c r="B196" s="21" t="s">
        <v>20</v>
      </c>
      <c r="C196" s="21">
        <v>29142</v>
      </c>
      <c r="D196" s="21">
        <v>2627595</v>
      </c>
      <c r="E196" s="21">
        <v>2033299.2799999998</v>
      </c>
      <c r="F196" s="22">
        <v>202681.39594615382</v>
      </c>
      <c r="G196">
        <f>_xlfn.XLOOKUP(Table1[[#This Row],[index]], Table2[index], Table2[Количество складов], 0)</f>
        <v>19</v>
      </c>
      <c r="H196">
        <f>_xlfn.XLOOKUP(Table1[[#This Row],[index]], Table2[index], Table2[Количество заказов], 0)</f>
        <v>1676</v>
      </c>
      <c r="I196">
        <f>_xlfn.XLOOKUP(Table1[[#This Row],[index]], Table2[index], Table2[Количество клиентов], 0)</f>
        <v>1516</v>
      </c>
      <c r="J196" s="18">
        <f>WEEKNUM(_xlfn.SINGLE(master[Дата]))</f>
        <v>18</v>
      </c>
      <c r="K196" s="18">
        <f>master[[#This Row],[Товарооборот, руб]]-master[[#This Row],[Товарооборот в себестоимости]]-master[[#This Row],[Потери, руб]]</f>
        <v>391614.32405384642</v>
      </c>
      <c r="L196" s="18">
        <f>master[[#This Row],[Товарооборот, руб]]-master[[#This Row],[Товарооборот в себестоимости]]</f>
        <v>594295.7200000002</v>
      </c>
    </row>
    <row r="197" spans="1:12" ht="14.25" customHeight="1">
      <c r="A197" s="9">
        <v>43953</v>
      </c>
      <c r="B197" s="2" t="s">
        <v>20</v>
      </c>
      <c r="C197" s="2">
        <v>26428.5</v>
      </c>
      <c r="D197" s="2">
        <v>2470465.5</v>
      </c>
      <c r="E197" s="2">
        <v>1911613.1440000001</v>
      </c>
      <c r="F197" s="3">
        <v>187667.93086153845</v>
      </c>
      <c r="G197">
        <f>_xlfn.XLOOKUP(Table1[[#This Row],[index]], Table2[index], Table2[Количество складов], 0)</f>
        <v>20</v>
      </c>
      <c r="H197">
        <f>_xlfn.XLOOKUP(Table1[[#This Row],[index]], Table2[index], Table2[Количество заказов], 0)</f>
        <v>1613</v>
      </c>
      <c r="I197">
        <f>_xlfn.XLOOKUP(Table1[[#This Row],[index]], Table2[index], Table2[Количество клиентов], 0)</f>
        <v>1457</v>
      </c>
      <c r="J197" s="18">
        <f>WEEKNUM(_xlfn.SINGLE(master[Дата]))</f>
        <v>18</v>
      </c>
      <c r="K197" s="18">
        <f>master[[#This Row],[Товарооборот, руб]]-master[[#This Row],[Товарооборот в себестоимости]]-master[[#This Row],[Потери, руб]]</f>
        <v>371184.42513846146</v>
      </c>
      <c r="L197" s="18">
        <f>master[[#This Row],[Товарооборот, руб]]-master[[#This Row],[Товарооборот в себестоимости]]</f>
        <v>558852.35599999991</v>
      </c>
    </row>
    <row r="198" spans="1:12" ht="14.25" customHeight="1">
      <c r="A198" s="8">
        <v>43977</v>
      </c>
      <c r="B198" s="21" t="s">
        <v>20</v>
      </c>
      <c r="C198" s="21">
        <v>40744.5</v>
      </c>
      <c r="D198" s="21">
        <v>3700311</v>
      </c>
      <c r="E198" s="21">
        <v>2861069.8419999997</v>
      </c>
      <c r="F198" s="22">
        <v>170303.62015384613</v>
      </c>
      <c r="G198">
        <f>_xlfn.XLOOKUP(Table1[[#This Row],[index]], Table2[index], Table2[Количество складов], 0)</f>
        <v>21</v>
      </c>
      <c r="H198">
        <f>_xlfn.XLOOKUP(Table1[[#This Row],[index]], Table2[index], Table2[Количество заказов], 0)</f>
        <v>2418</v>
      </c>
      <c r="I198">
        <f>_xlfn.XLOOKUP(Table1[[#This Row],[index]], Table2[index], Table2[Количество клиентов], 0)</f>
        <v>2215</v>
      </c>
      <c r="J198" s="18">
        <f>WEEKNUM(_xlfn.SINGLE(master[Дата]))</f>
        <v>22</v>
      </c>
      <c r="K198" s="18">
        <f>master[[#This Row],[Товарооборот, руб]]-master[[#This Row],[Товарооборот в себестоимости]]-master[[#This Row],[Потери, руб]]</f>
        <v>668937.53784615418</v>
      </c>
      <c r="L198" s="18">
        <f>master[[#This Row],[Товарооборот, руб]]-master[[#This Row],[Товарооборот в себестоимости]]</f>
        <v>839241.15800000029</v>
      </c>
    </row>
    <row r="199" spans="1:12" ht="14.25" customHeight="1">
      <c r="A199" s="9">
        <v>43952</v>
      </c>
      <c r="B199" s="2" t="s">
        <v>20</v>
      </c>
      <c r="C199" s="2">
        <v>46620</v>
      </c>
      <c r="D199" s="2">
        <v>4293241.5</v>
      </c>
      <c r="E199" s="2">
        <v>3389723.9589999998</v>
      </c>
      <c r="F199" s="3">
        <v>329717.03827692306</v>
      </c>
      <c r="G199">
        <f>_xlfn.XLOOKUP(Table1[[#This Row],[index]], Table2[index], Table2[Количество складов], 0)</f>
        <v>20</v>
      </c>
      <c r="H199">
        <f>_xlfn.XLOOKUP(Table1[[#This Row],[index]], Table2[index], Table2[Количество заказов], 0)</f>
        <v>2468</v>
      </c>
      <c r="I199">
        <f>_xlfn.XLOOKUP(Table1[[#This Row],[index]], Table2[index], Table2[Количество клиентов], 0)</f>
        <v>2221</v>
      </c>
      <c r="J199" s="18">
        <f>WEEKNUM(_xlfn.SINGLE(master[Дата]))</f>
        <v>18</v>
      </c>
      <c r="K199" s="18">
        <f>master[[#This Row],[Товарооборот, руб]]-master[[#This Row],[Товарооборот в себестоимости]]-master[[#This Row],[Потери, руб]]</f>
        <v>573800.50272307708</v>
      </c>
      <c r="L199" s="18">
        <f>master[[#This Row],[Товарооборот, руб]]-master[[#This Row],[Товарооборот в себестоимости]]</f>
        <v>903517.5410000002</v>
      </c>
    </row>
    <row r="200" spans="1:12" ht="14.25" customHeight="1">
      <c r="A200" s="8">
        <v>43963</v>
      </c>
      <c r="B200" s="21" t="s">
        <v>20</v>
      </c>
      <c r="C200" s="21">
        <v>32419.5</v>
      </c>
      <c r="D200" s="21">
        <v>3080614.5</v>
      </c>
      <c r="E200" s="21">
        <v>2363955.7909999997</v>
      </c>
      <c r="F200" s="22">
        <v>200042.36143846155</v>
      </c>
      <c r="G200">
        <f>_xlfn.XLOOKUP(Table1[[#This Row],[index]], Table2[index], Table2[Количество складов], 0)</f>
        <v>21</v>
      </c>
      <c r="H200">
        <f>_xlfn.XLOOKUP(Table1[[#This Row],[index]], Table2[index], Table2[Количество заказов], 0)</f>
        <v>1926</v>
      </c>
      <c r="I200">
        <f>_xlfn.XLOOKUP(Table1[[#This Row],[index]], Table2[index], Table2[Количество клиентов], 0)</f>
        <v>1745</v>
      </c>
      <c r="J200" s="18">
        <f>WEEKNUM(_xlfn.SINGLE(master[Дата]))</f>
        <v>20</v>
      </c>
      <c r="K200" s="18">
        <f>master[[#This Row],[Товарооборот, руб]]-master[[#This Row],[Товарооборот в себестоимости]]-master[[#This Row],[Потери, руб]]</f>
        <v>516616.34756153869</v>
      </c>
      <c r="L200" s="18">
        <f>master[[#This Row],[Товарооборот, руб]]-master[[#This Row],[Товарооборот в себестоимости]]</f>
        <v>716658.70900000026</v>
      </c>
    </row>
    <row r="201" spans="1:12" ht="14.25" customHeight="1">
      <c r="A201" s="9">
        <v>43972</v>
      </c>
      <c r="B201" s="2" t="s">
        <v>20</v>
      </c>
      <c r="C201" s="2">
        <v>40819.5</v>
      </c>
      <c r="D201" s="2">
        <v>3810394.5</v>
      </c>
      <c r="E201" s="2">
        <v>3046897.7940000002</v>
      </c>
      <c r="F201" s="3">
        <v>144594.40769230769</v>
      </c>
      <c r="G201">
        <f>_xlfn.XLOOKUP(Table1[[#This Row],[index]], Table2[index], Table2[Количество складов], 0)</f>
        <v>21</v>
      </c>
      <c r="H201">
        <f>_xlfn.XLOOKUP(Table1[[#This Row],[index]], Table2[index], Table2[Количество заказов], 0)</f>
        <v>2335</v>
      </c>
      <c r="I201">
        <f>_xlfn.XLOOKUP(Table1[[#This Row],[index]], Table2[index], Table2[Количество клиентов], 0)</f>
        <v>2126</v>
      </c>
      <c r="J201" s="18">
        <f>WEEKNUM(_xlfn.SINGLE(master[Дата]))</f>
        <v>21</v>
      </c>
      <c r="K201" s="18">
        <f>master[[#This Row],[Товарооборот, руб]]-master[[#This Row],[Товарооборот в себестоимости]]-master[[#This Row],[Потери, руб]]</f>
        <v>618902.29830769205</v>
      </c>
      <c r="L201" s="18">
        <f>master[[#This Row],[Товарооборот, руб]]-master[[#This Row],[Товарооборот в себестоимости]]</f>
        <v>763496.70599999977</v>
      </c>
    </row>
    <row r="202" spans="1:12" ht="14.25" customHeight="1">
      <c r="A202" s="8">
        <v>43971</v>
      </c>
      <c r="B202" s="21" t="s">
        <v>20</v>
      </c>
      <c r="C202" s="21">
        <v>41391</v>
      </c>
      <c r="D202" s="21">
        <v>3918987</v>
      </c>
      <c r="E202" s="21">
        <v>3141103.9569999999</v>
      </c>
      <c r="F202" s="22">
        <v>205451.17950769232</v>
      </c>
      <c r="G202">
        <f>_xlfn.XLOOKUP(Table1[[#This Row],[index]], Table2[index], Table2[Количество складов], 0)</f>
        <v>21</v>
      </c>
      <c r="H202">
        <f>_xlfn.XLOOKUP(Table1[[#This Row],[index]], Table2[index], Table2[Количество заказов], 0)</f>
        <v>2410</v>
      </c>
      <c r="I202">
        <f>_xlfn.XLOOKUP(Table1[[#This Row],[index]], Table2[index], Table2[Количество клиентов], 0)</f>
        <v>2202</v>
      </c>
      <c r="J202" s="18">
        <f>WEEKNUM(_xlfn.SINGLE(master[Дата]))</f>
        <v>21</v>
      </c>
      <c r="K202" s="18">
        <f>master[[#This Row],[Товарооборот, руб]]-master[[#This Row],[Товарооборот в себестоимости]]-master[[#This Row],[Потери, руб]]</f>
        <v>572431.86349230772</v>
      </c>
      <c r="L202" s="18">
        <f>master[[#This Row],[Товарооборот, руб]]-master[[#This Row],[Товарооборот в себестоимости]]</f>
        <v>777883.04300000006</v>
      </c>
    </row>
    <row r="203" spans="1:12" ht="14.25" customHeight="1">
      <c r="A203" s="9">
        <v>43956</v>
      </c>
      <c r="B203" s="2" t="s">
        <v>20</v>
      </c>
      <c r="C203" s="2">
        <v>29482.5</v>
      </c>
      <c r="D203" s="2">
        <v>2648688</v>
      </c>
      <c r="E203" s="2">
        <v>2021918.12</v>
      </c>
      <c r="F203" s="3">
        <v>219587.1531846154</v>
      </c>
      <c r="G203">
        <f>_xlfn.XLOOKUP(Table1[[#This Row],[index]], Table2[index], Table2[Количество складов], 0)</f>
        <v>20</v>
      </c>
      <c r="H203">
        <f>_xlfn.XLOOKUP(Table1[[#This Row],[index]], Table2[index], Table2[Количество заказов], 0)</f>
        <v>1757</v>
      </c>
      <c r="I203">
        <f>_xlfn.XLOOKUP(Table1[[#This Row],[index]], Table2[index], Table2[Количество клиентов], 0)</f>
        <v>1596</v>
      </c>
      <c r="J203" s="18">
        <f>WEEKNUM(_xlfn.SINGLE(master[Дата]))</f>
        <v>19</v>
      </c>
      <c r="K203" s="18">
        <f>master[[#This Row],[Товарооборот, руб]]-master[[#This Row],[Товарооборот в себестоимости]]-master[[#This Row],[Потери, руб]]</f>
        <v>407182.72681538446</v>
      </c>
      <c r="L203" s="18">
        <f>master[[#This Row],[Товарооборот, руб]]-master[[#This Row],[Товарооборот в себестоимости]]</f>
        <v>626769.87999999989</v>
      </c>
    </row>
    <row r="204" spans="1:12" ht="14.25" customHeight="1">
      <c r="A204" s="8">
        <v>43949</v>
      </c>
      <c r="B204" s="21" t="s">
        <v>20</v>
      </c>
      <c r="C204" s="21">
        <v>32181</v>
      </c>
      <c r="D204" s="21">
        <v>2863600.5</v>
      </c>
      <c r="E204" s="21">
        <v>2246478.6170000001</v>
      </c>
      <c r="F204" s="22">
        <v>140503.93076923076</v>
      </c>
      <c r="G204">
        <f>_xlfn.XLOOKUP(Table1[[#This Row],[index]], Table2[index], Table2[Количество складов], 0)</f>
        <v>19</v>
      </c>
      <c r="H204">
        <f>_xlfn.XLOOKUP(Table1[[#This Row],[index]], Table2[index], Table2[Количество заказов], 0)</f>
        <v>1846</v>
      </c>
      <c r="I204">
        <f>_xlfn.XLOOKUP(Table1[[#This Row],[index]], Table2[index], Table2[Количество клиентов], 0)</f>
        <v>1681</v>
      </c>
      <c r="J204" s="18">
        <f>WEEKNUM(_xlfn.SINGLE(master[Дата]))</f>
        <v>18</v>
      </c>
      <c r="K204" s="18">
        <f>master[[#This Row],[Товарооборот, руб]]-master[[#This Row],[Товарооборот в себестоимости]]-master[[#This Row],[Потери, руб]]</f>
        <v>476617.95223076915</v>
      </c>
      <c r="L204" s="18">
        <f>master[[#This Row],[Товарооборот, руб]]-master[[#This Row],[Товарооборот в себестоимости]]</f>
        <v>617121.88299999991</v>
      </c>
    </row>
    <row r="205" spans="1:12" ht="14.25" customHeight="1">
      <c r="A205" s="9">
        <v>43964</v>
      </c>
      <c r="B205" s="2" t="s">
        <v>20</v>
      </c>
      <c r="C205" s="2">
        <v>35535</v>
      </c>
      <c r="D205" s="2">
        <v>3288069</v>
      </c>
      <c r="E205" s="2">
        <v>2580984.0299999998</v>
      </c>
      <c r="F205" s="3">
        <v>208081.82515384615</v>
      </c>
      <c r="G205">
        <f>_xlfn.XLOOKUP(Table1[[#This Row],[index]], Table2[index], Table2[Количество складов], 0)</f>
        <v>21</v>
      </c>
      <c r="H205">
        <f>_xlfn.XLOOKUP(Table1[[#This Row],[index]], Table2[index], Table2[Количество заказов], 0)</f>
        <v>2061</v>
      </c>
      <c r="I205">
        <f>_xlfn.XLOOKUP(Table1[[#This Row],[index]], Table2[index], Table2[Количество клиентов], 0)</f>
        <v>1876</v>
      </c>
      <c r="J205" s="18">
        <f>WEEKNUM(_xlfn.SINGLE(master[Дата]))</f>
        <v>20</v>
      </c>
      <c r="K205" s="18">
        <f>master[[#This Row],[Товарооборот, руб]]-master[[#This Row],[Товарооборот в себестоимости]]-master[[#This Row],[Потери, руб]]</f>
        <v>499003.14484615403</v>
      </c>
      <c r="L205" s="18">
        <f>master[[#This Row],[Товарооборот, руб]]-master[[#This Row],[Товарооборот в себестоимости]]</f>
        <v>707084.9700000002</v>
      </c>
    </row>
    <row r="206" spans="1:12" ht="14.25" customHeight="1">
      <c r="A206" s="8">
        <v>43982</v>
      </c>
      <c r="B206" s="21" t="s">
        <v>19</v>
      </c>
      <c r="C206" s="21">
        <v>76234.5</v>
      </c>
      <c r="D206" s="21">
        <v>6500848.5</v>
      </c>
      <c r="E206" s="21">
        <v>5172874.4439999992</v>
      </c>
      <c r="F206" s="22">
        <v>60556.251538461533</v>
      </c>
      <c r="G206">
        <f>_xlfn.XLOOKUP(Table1[[#This Row],[index]], Table2[index], Table2[Количество складов], 0)</f>
        <v>37</v>
      </c>
      <c r="H206">
        <f>_xlfn.XLOOKUP(Table1[[#This Row],[index]], Table2[index], Table2[Количество заказов], 0)</f>
        <v>5215</v>
      </c>
      <c r="I206">
        <f>_xlfn.XLOOKUP(Table1[[#This Row],[index]], Table2[index], Table2[Количество клиентов], 0)</f>
        <v>4848</v>
      </c>
      <c r="J206" s="18">
        <f>WEEKNUM(_xlfn.SINGLE(master[Дата]))</f>
        <v>23</v>
      </c>
      <c r="K206" s="18">
        <f>master[[#This Row],[Товарооборот, руб]]-master[[#This Row],[Товарооборот в себестоимости]]-master[[#This Row],[Потери, руб]]</f>
        <v>1267417.8044615393</v>
      </c>
      <c r="L206" s="18">
        <f>master[[#This Row],[Товарооборот, руб]]-master[[#This Row],[Товарооборот в себестоимости]]</f>
        <v>1327974.0560000008</v>
      </c>
    </row>
    <row r="207" spans="1:12" ht="14.25" customHeight="1">
      <c r="A207" s="9">
        <v>43954</v>
      </c>
      <c r="B207" s="2" t="s">
        <v>20</v>
      </c>
      <c r="C207" s="2">
        <v>29935.5</v>
      </c>
      <c r="D207" s="2">
        <v>2720002.5</v>
      </c>
      <c r="E207" s="2">
        <v>2102974.0010000002</v>
      </c>
      <c r="F207" s="3">
        <v>175338.6411076923</v>
      </c>
      <c r="G207">
        <f>_xlfn.XLOOKUP(Table1[[#This Row],[index]], Table2[index], Table2[Количество складов], 0)</f>
        <v>20</v>
      </c>
      <c r="H207">
        <f>_xlfn.XLOOKUP(Table1[[#This Row],[index]], Table2[index], Table2[Количество заказов], 0)</f>
        <v>1716</v>
      </c>
      <c r="I207">
        <f>_xlfn.XLOOKUP(Table1[[#This Row],[index]], Table2[index], Table2[Количество клиентов], 0)</f>
        <v>1561</v>
      </c>
      <c r="J207" s="18">
        <f>WEEKNUM(_xlfn.SINGLE(master[Дата]))</f>
        <v>19</v>
      </c>
      <c r="K207" s="18">
        <f>master[[#This Row],[Товарооборот, руб]]-master[[#This Row],[Товарооборот в себестоимости]]-master[[#This Row],[Потери, руб]]</f>
        <v>441689.85789230757</v>
      </c>
      <c r="L207" s="18">
        <f>master[[#This Row],[Товарооборот, руб]]-master[[#This Row],[Товарооборот в себестоимости]]</f>
        <v>617028.49899999984</v>
      </c>
    </row>
    <row r="208" spans="1:12" ht="14.25" customHeight="1">
      <c r="A208" s="8">
        <v>43981</v>
      </c>
      <c r="B208" s="21" t="s">
        <v>19</v>
      </c>
      <c r="C208" s="21">
        <v>106926</v>
      </c>
      <c r="D208" s="21">
        <v>9098386.5</v>
      </c>
      <c r="E208" s="21">
        <v>7354572.0109999999</v>
      </c>
      <c r="F208" s="22">
        <v>193869.59292307691</v>
      </c>
      <c r="G208">
        <f>_xlfn.XLOOKUP(Table1[[#This Row],[index]], Table2[index], Table2[Количество складов], 0)</f>
        <v>37</v>
      </c>
      <c r="H208">
        <f>_xlfn.XLOOKUP(Table1[[#This Row],[index]], Table2[index], Table2[Количество заказов], 0)</f>
        <v>6645</v>
      </c>
      <c r="I208">
        <f>_xlfn.XLOOKUP(Table1[[#This Row],[index]], Table2[index], Table2[Количество клиентов], 0)</f>
        <v>6122</v>
      </c>
      <c r="J208" s="18">
        <f>WEEKNUM(_xlfn.SINGLE(master[Дата]))</f>
        <v>22</v>
      </c>
      <c r="K208" s="18">
        <f>master[[#This Row],[Товарооборот, руб]]-master[[#This Row],[Товарооборот в себестоимости]]-master[[#This Row],[Потери, руб]]</f>
        <v>1549944.8960769232</v>
      </c>
      <c r="L208" s="18">
        <f>master[[#This Row],[Товарооборот, руб]]-master[[#This Row],[Товарооборот в себестоимости]]</f>
        <v>1743814.4890000001</v>
      </c>
    </row>
    <row r="209" spans="1:12" ht="14.25" customHeight="1">
      <c r="A209" s="9">
        <v>43957</v>
      </c>
      <c r="B209" s="2" t="s">
        <v>20</v>
      </c>
      <c r="C209" s="2">
        <v>30342</v>
      </c>
      <c r="D209" s="2">
        <v>2738127</v>
      </c>
      <c r="E209" s="2">
        <v>2094375.01</v>
      </c>
      <c r="F209" s="3">
        <v>174068.47879999998</v>
      </c>
      <c r="G209">
        <f>_xlfn.XLOOKUP(Table1[[#This Row],[index]], Table2[index], Table2[Количество складов], 0)</f>
        <v>20</v>
      </c>
      <c r="H209">
        <f>_xlfn.XLOOKUP(Table1[[#This Row],[index]], Table2[index], Table2[Количество заказов], 0)</f>
        <v>1747</v>
      </c>
      <c r="I209">
        <f>_xlfn.XLOOKUP(Table1[[#This Row],[index]], Table2[index], Table2[Количество клиентов], 0)</f>
        <v>1570</v>
      </c>
      <c r="J209" s="18">
        <f>WEEKNUM(_xlfn.SINGLE(master[Дата]))</f>
        <v>19</v>
      </c>
      <c r="K209" s="18">
        <f>master[[#This Row],[Товарооборот, руб]]-master[[#This Row],[Товарооборот в себестоимости]]-master[[#This Row],[Потери, руб]]</f>
        <v>469683.51120000001</v>
      </c>
      <c r="L209" s="18">
        <f>master[[#This Row],[Товарооборот, руб]]-master[[#This Row],[Товарооборот в себестоимости]]</f>
        <v>643751.99</v>
      </c>
    </row>
    <row r="210" spans="1:12" ht="14.25" customHeight="1">
      <c r="A210" s="8">
        <v>43974</v>
      </c>
      <c r="B210" s="21" t="s">
        <v>20</v>
      </c>
      <c r="C210" s="21">
        <v>42999</v>
      </c>
      <c r="D210" s="21">
        <v>3883215</v>
      </c>
      <c r="E210" s="21">
        <v>3151914.3419999997</v>
      </c>
      <c r="F210" s="22">
        <v>162279.9956153846</v>
      </c>
      <c r="G210">
        <f>_xlfn.XLOOKUP(Table1[[#This Row],[index]], Table2[index], Table2[Количество складов], 0)</f>
        <v>21</v>
      </c>
      <c r="H210">
        <f>_xlfn.XLOOKUP(Table1[[#This Row],[index]], Table2[index], Table2[Количество заказов], 0)</f>
        <v>2460</v>
      </c>
      <c r="I210">
        <f>_xlfn.XLOOKUP(Table1[[#This Row],[index]], Table2[index], Table2[Количество клиентов], 0)</f>
        <v>2226</v>
      </c>
      <c r="J210" s="18">
        <f>WEEKNUM(_xlfn.SINGLE(master[Дата]))</f>
        <v>21</v>
      </c>
      <c r="K210" s="18">
        <f>master[[#This Row],[Товарооборот, руб]]-master[[#This Row],[Товарооборот в себестоимости]]-master[[#This Row],[Потери, руб]]</f>
        <v>569020.66238461575</v>
      </c>
      <c r="L210" s="18">
        <f>master[[#This Row],[Товарооборот, руб]]-master[[#This Row],[Товарооборот в себестоимости]]</f>
        <v>731300.65800000029</v>
      </c>
    </row>
    <row r="211" spans="1:12" ht="14.25" customHeight="1">
      <c r="A211" s="9">
        <v>43979</v>
      </c>
      <c r="B211" s="2" t="s">
        <v>19</v>
      </c>
      <c r="C211" s="2">
        <v>69945</v>
      </c>
      <c r="D211" s="2">
        <v>6101931</v>
      </c>
      <c r="E211" s="2">
        <v>4743581.9779999992</v>
      </c>
      <c r="F211" s="3">
        <v>226018.55243846151</v>
      </c>
      <c r="G211">
        <f>_xlfn.XLOOKUP(Table1[[#This Row],[index]], Table2[index], Table2[Количество складов], 0)</f>
        <v>37</v>
      </c>
      <c r="H211">
        <f>_xlfn.XLOOKUP(Table1[[#This Row],[index]], Table2[index], Table2[Количество заказов], 0)</f>
        <v>4840</v>
      </c>
      <c r="I211">
        <f>_xlfn.XLOOKUP(Table1[[#This Row],[index]], Table2[index], Table2[Количество клиентов], 0)</f>
        <v>4475</v>
      </c>
      <c r="J211" s="18">
        <f>WEEKNUM(_xlfn.SINGLE(master[Дата]))</f>
        <v>22</v>
      </c>
      <c r="K211" s="18">
        <f>master[[#This Row],[Товарооборот, руб]]-master[[#This Row],[Товарооборот в себестоимости]]-master[[#This Row],[Потери, руб]]</f>
        <v>1132330.4695615394</v>
      </c>
      <c r="L211" s="18">
        <f>master[[#This Row],[Товарооборот, руб]]-master[[#This Row],[Товарооборот в себестоимости]]</f>
        <v>1358349.0220000008</v>
      </c>
    </row>
    <row r="212" spans="1:12" ht="14.25" customHeight="1">
      <c r="A212" s="8">
        <v>43976</v>
      </c>
      <c r="B212" s="21" t="s">
        <v>20</v>
      </c>
      <c r="C212" s="21">
        <v>38740.5</v>
      </c>
      <c r="D212" s="21">
        <v>3561655.5</v>
      </c>
      <c r="E212" s="21">
        <v>2769041.2770000002</v>
      </c>
      <c r="F212" s="22">
        <v>180495.52483076922</v>
      </c>
      <c r="G212">
        <f>_xlfn.XLOOKUP(Table1[[#This Row],[index]], Table2[index], Table2[Количество складов], 0)</f>
        <v>21</v>
      </c>
      <c r="H212">
        <f>_xlfn.XLOOKUP(Table1[[#This Row],[index]], Table2[index], Table2[Количество заказов], 0)</f>
        <v>2330</v>
      </c>
      <c r="I212">
        <f>_xlfn.XLOOKUP(Table1[[#This Row],[index]], Table2[index], Table2[Количество клиентов], 0)</f>
        <v>2142</v>
      </c>
      <c r="J212" s="18">
        <f>WEEKNUM(_xlfn.SINGLE(master[Дата]))</f>
        <v>22</v>
      </c>
      <c r="K212" s="18">
        <f>master[[#This Row],[Товарооборот, руб]]-master[[#This Row],[Товарооборот в себестоимости]]-master[[#This Row],[Потери, руб]]</f>
        <v>612118.69816923048</v>
      </c>
      <c r="L212" s="18">
        <f>master[[#This Row],[Товарооборот, руб]]-master[[#This Row],[Товарооборот в себестоимости]]</f>
        <v>792614.22299999977</v>
      </c>
    </row>
    <row r="213" spans="1:12" ht="14.25" customHeight="1">
      <c r="A213" s="9">
        <v>43951</v>
      </c>
      <c r="B213" s="2" t="s">
        <v>20</v>
      </c>
      <c r="C213" s="2">
        <v>31231.5</v>
      </c>
      <c r="D213" s="2">
        <v>2853310.5</v>
      </c>
      <c r="E213" s="2">
        <v>2211817.6569999997</v>
      </c>
      <c r="F213" s="3">
        <v>63441.684615384613</v>
      </c>
      <c r="G213">
        <f>_xlfn.XLOOKUP(Table1[[#This Row],[index]], Table2[index], Table2[Количество складов], 0)</f>
        <v>20</v>
      </c>
      <c r="H213">
        <f>_xlfn.XLOOKUP(Table1[[#This Row],[index]], Table2[index], Table2[Количество заказов], 0)</f>
        <v>1756</v>
      </c>
      <c r="I213">
        <f>_xlfn.XLOOKUP(Table1[[#This Row],[index]], Table2[index], Table2[Количество клиентов], 0)</f>
        <v>1586</v>
      </c>
      <c r="J213" s="18">
        <f>WEEKNUM(_xlfn.SINGLE(master[Дата]))</f>
        <v>18</v>
      </c>
      <c r="K213" s="18">
        <f>master[[#This Row],[Товарооборот, руб]]-master[[#This Row],[Товарооборот в себестоимости]]-master[[#This Row],[Потери, руб]]</f>
        <v>578051.15838461579</v>
      </c>
      <c r="L213" s="18">
        <f>master[[#This Row],[Товарооборот, руб]]-master[[#This Row],[Товарооборот в себестоимости]]</f>
        <v>641492.84300000034</v>
      </c>
    </row>
    <row r="214" spans="1:12" ht="14.25" customHeight="1">
      <c r="A214" s="8">
        <v>43961</v>
      </c>
      <c r="B214" s="21" t="s">
        <v>20</v>
      </c>
      <c r="C214" s="21">
        <v>37489.5</v>
      </c>
      <c r="D214" s="21">
        <v>3549097.5</v>
      </c>
      <c r="E214" s="21">
        <v>2745646.9479999999</v>
      </c>
      <c r="F214" s="22">
        <v>258287.05384615384</v>
      </c>
      <c r="G214">
        <f>_xlfn.XLOOKUP(Table1[[#This Row],[index]], Table2[index], Table2[Количество складов], 0)</f>
        <v>21</v>
      </c>
      <c r="H214">
        <f>_xlfn.XLOOKUP(Table1[[#This Row],[index]], Table2[index], Table2[Количество заказов], 0)</f>
        <v>2120</v>
      </c>
      <c r="I214">
        <f>_xlfn.XLOOKUP(Table1[[#This Row],[index]], Table2[index], Table2[Количество клиентов], 0)</f>
        <v>1921</v>
      </c>
      <c r="J214" s="18">
        <f>WEEKNUM(_xlfn.SINGLE(master[Дата]))</f>
        <v>20</v>
      </c>
      <c r="K214" s="18">
        <f>master[[#This Row],[Товарооборот, руб]]-master[[#This Row],[Товарооборот в себестоимости]]-master[[#This Row],[Потери, руб]]</f>
        <v>545163.49815384625</v>
      </c>
      <c r="L214" s="18">
        <f>master[[#This Row],[Товарооборот, руб]]-master[[#This Row],[Товарооборот в себестоимости]]</f>
        <v>803450.55200000014</v>
      </c>
    </row>
    <row r="215" spans="1:12" ht="14.25" customHeight="1">
      <c r="A215" s="9">
        <v>43959</v>
      </c>
      <c r="B215" s="2" t="s">
        <v>20</v>
      </c>
      <c r="C215" s="2">
        <v>34399.5</v>
      </c>
      <c r="D215" s="2">
        <v>3201358.5</v>
      </c>
      <c r="E215" s="2">
        <v>2481896.3339999998</v>
      </c>
      <c r="F215" s="3">
        <v>156377.12456923077</v>
      </c>
      <c r="G215">
        <f>_xlfn.XLOOKUP(Table1[[#This Row],[index]], Table2[index], Table2[Количество складов], 0)</f>
        <v>21</v>
      </c>
      <c r="H215">
        <f>_xlfn.XLOOKUP(Table1[[#This Row],[index]], Table2[index], Table2[Количество заказов], 0)</f>
        <v>1957</v>
      </c>
      <c r="I215">
        <f>_xlfn.XLOOKUP(Table1[[#This Row],[index]], Table2[index], Table2[Количество клиентов], 0)</f>
        <v>1755</v>
      </c>
      <c r="J215" s="18">
        <f>WEEKNUM(_xlfn.SINGLE(master[Дата]))</f>
        <v>19</v>
      </c>
      <c r="K215" s="18">
        <f>master[[#This Row],[Товарооборот, руб]]-master[[#This Row],[Товарооборот в себестоимости]]-master[[#This Row],[Потери, руб]]</f>
        <v>563085.04143076949</v>
      </c>
      <c r="L215" s="18">
        <f>master[[#This Row],[Товарооборот, руб]]-master[[#This Row],[Товарооборот в себестоимости]]</f>
        <v>719462.1660000002</v>
      </c>
    </row>
    <row r="216" spans="1:12" ht="14.25" customHeight="1">
      <c r="A216" s="8">
        <v>43958</v>
      </c>
      <c r="B216" s="21" t="s">
        <v>20</v>
      </c>
      <c r="C216" s="21">
        <v>32851.5</v>
      </c>
      <c r="D216" s="21">
        <v>2934504</v>
      </c>
      <c r="E216" s="21">
        <v>2253872.1379999998</v>
      </c>
      <c r="F216" s="22">
        <v>160756.50769230767</v>
      </c>
      <c r="G216">
        <f>_xlfn.XLOOKUP(Table1[[#This Row],[index]], Table2[index], Table2[Количество складов], 0)</f>
        <v>21</v>
      </c>
      <c r="H216">
        <f>_xlfn.XLOOKUP(Table1[[#This Row],[index]], Table2[index], Table2[Количество заказов], 0)</f>
        <v>1879</v>
      </c>
      <c r="I216">
        <f>_xlfn.XLOOKUP(Table1[[#This Row],[index]], Table2[index], Table2[Количество клиентов], 0)</f>
        <v>1695</v>
      </c>
      <c r="J216" s="18">
        <f>WEEKNUM(_xlfn.SINGLE(master[Дата]))</f>
        <v>19</v>
      </c>
      <c r="K216" s="18">
        <f>master[[#This Row],[Товарооборот, руб]]-master[[#This Row],[Товарооборот в себестоимости]]-master[[#This Row],[Потери, руб]]</f>
        <v>519875.3543076925</v>
      </c>
      <c r="L216" s="18">
        <f>master[[#This Row],[Товарооборот, руб]]-master[[#This Row],[Товарооборот в себестоимости]]</f>
        <v>680631.8620000002</v>
      </c>
    </row>
    <row r="217" spans="1:12" ht="14.25" customHeight="1">
      <c r="A217" s="9">
        <v>43975</v>
      </c>
      <c r="B217" s="2" t="s">
        <v>20</v>
      </c>
      <c r="C217" s="2">
        <v>38194.5</v>
      </c>
      <c r="D217" s="2">
        <v>3449302.5</v>
      </c>
      <c r="E217" s="2">
        <v>2798056.2479999997</v>
      </c>
      <c r="F217" s="3">
        <v>174707.83838461537</v>
      </c>
      <c r="G217">
        <f>_xlfn.XLOOKUP(Table1[[#This Row],[index]], Table2[index], Table2[Количество складов], 0)</f>
        <v>21</v>
      </c>
      <c r="H217">
        <f>_xlfn.XLOOKUP(Table1[[#This Row],[index]], Table2[index], Table2[Количество заказов], 0)</f>
        <v>2254</v>
      </c>
      <c r="I217">
        <f>_xlfn.XLOOKUP(Table1[[#This Row],[index]], Table2[index], Table2[Количество клиентов], 0)</f>
        <v>2061</v>
      </c>
      <c r="J217" s="18">
        <f>WEEKNUM(_xlfn.SINGLE(master[Дата]))</f>
        <v>22</v>
      </c>
      <c r="K217" s="18">
        <f>master[[#This Row],[Товарооборот, руб]]-master[[#This Row],[Товарооборот в себестоимости]]-master[[#This Row],[Потери, руб]]</f>
        <v>476538.41361538495</v>
      </c>
      <c r="L217" s="18">
        <f>master[[#This Row],[Товарооборот, руб]]-master[[#This Row],[Товарооборот в себестоимости]]</f>
        <v>651246.25200000033</v>
      </c>
    </row>
    <row r="218" spans="1:12" ht="14.25" customHeight="1">
      <c r="A218" s="8">
        <v>43982</v>
      </c>
      <c r="B218" s="21" t="s">
        <v>20</v>
      </c>
      <c r="C218" s="21">
        <v>42423</v>
      </c>
      <c r="D218" s="21">
        <v>3994153.5</v>
      </c>
      <c r="E218" s="21">
        <v>3105853.9129999997</v>
      </c>
      <c r="F218" s="22">
        <v>53605.712153846151</v>
      </c>
      <c r="G218">
        <f>_xlfn.XLOOKUP(Table1[[#This Row],[index]], Table2[index], Table2[Количество складов], 0)</f>
        <v>23</v>
      </c>
      <c r="H218">
        <f>_xlfn.XLOOKUP(Table1[[#This Row],[index]], Table2[index], Table2[Количество заказов], 0)</f>
        <v>2522</v>
      </c>
      <c r="I218">
        <f>_xlfn.XLOOKUP(Table1[[#This Row],[index]], Table2[index], Table2[Количество клиентов], 0)</f>
        <v>2295</v>
      </c>
      <c r="J218" s="18">
        <f>WEEKNUM(_xlfn.SINGLE(master[Дата]))</f>
        <v>23</v>
      </c>
      <c r="K218" s="18">
        <f>master[[#This Row],[Товарооборот, руб]]-master[[#This Row],[Товарооборот в себестоимости]]-master[[#This Row],[Потери, руб]]</f>
        <v>834693.87484615413</v>
      </c>
      <c r="L218" s="18">
        <f>master[[#This Row],[Товарооборот, руб]]-master[[#This Row],[Товарооборот в себестоимости]]</f>
        <v>888299.58700000029</v>
      </c>
    </row>
    <row r="219" spans="1:12" ht="14.25" customHeight="1">
      <c r="A219" s="9">
        <v>43981</v>
      </c>
      <c r="B219" s="2" t="s">
        <v>20</v>
      </c>
      <c r="C219" s="2">
        <v>48286.5</v>
      </c>
      <c r="D219" s="2">
        <v>4456441.5</v>
      </c>
      <c r="E219" s="2">
        <v>3473157.5449999999</v>
      </c>
      <c r="F219" s="3">
        <v>205639.55141538463</v>
      </c>
      <c r="G219">
        <f>_xlfn.XLOOKUP(Table1[[#This Row],[index]], Table2[index], Table2[Количество складов], 0)</f>
        <v>22</v>
      </c>
      <c r="H219">
        <f>_xlfn.XLOOKUP(Table1[[#This Row],[index]], Table2[index], Table2[Количество заказов], 0)</f>
        <v>2793</v>
      </c>
      <c r="I219">
        <f>_xlfn.XLOOKUP(Table1[[#This Row],[index]], Table2[index], Table2[Количество клиентов], 0)</f>
        <v>2539</v>
      </c>
      <c r="J219" s="18">
        <f>WEEKNUM(_xlfn.SINGLE(master[Дата]))</f>
        <v>22</v>
      </c>
      <c r="K219" s="18">
        <f>master[[#This Row],[Товарооборот, руб]]-master[[#This Row],[Товарооборот в себестоимости]]-master[[#This Row],[Потери, руб]]</f>
        <v>777644.40358461544</v>
      </c>
      <c r="L219" s="18">
        <f>master[[#This Row],[Товарооборот, руб]]-master[[#This Row],[Товарооборот в себестоимости]]</f>
        <v>983283.95500000007</v>
      </c>
    </row>
    <row r="220" spans="1:12" ht="14.25" customHeight="1">
      <c r="A220" s="8">
        <v>43979</v>
      </c>
      <c r="B220" s="21" t="s">
        <v>20</v>
      </c>
      <c r="C220" s="21">
        <v>41442</v>
      </c>
      <c r="D220" s="21">
        <v>3893680.5</v>
      </c>
      <c r="E220" s="21">
        <v>3004872.3489999999</v>
      </c>
      <c r="F220" s="22">
        <v>190911.88401538462</v>
      </c>
      <c r="G220">
        <f>_xlfn.XLOOKUP(Table1[[#This Row],[index]], Table2[index], Table2[Количество складов], 0)</f>
        <v>22</v>
      </c>
      <c r="H220">
        <f>_xlfn.XLOOKUP(Table1[[#This Row],[index]], Table2[index], Table2[Количество заказов], 0)</f>
        <v>2454</v>
      </c>
      <c r="I220">
        <f>_xlfn.XLOOKUP(Table1[[#This Row],[index]], Table2[index], Table2[Количество клиентов], 0)</f>
        <v>2239</v>
      </c>
      <c r="J220" s="18">
        <f>WEEKNUM(_xlfn.SINGLE(master[Дата]))</f>
        <v>22</v>
      </c>
      <c r="K220" s="18">
        <f>master[[#This Row],[Товарооборот, руб]]-master[[#This Row],[Товарооборот в себестоимости]]-master[[#This Row],[Потери, руб]]</f>
        <v>697896.26698461547</v>
      </c>
      <c r="L220" s="18">
        <f>master[[#This Row],[Товарооборот, руб]]-master[[#This Row],[Товарооборот в себестоимости]]</f>
        <v>888808.15100000007</v>
      </c>
    </row>
    <row r="221" spans="1:12" ht="14.25" customHeight="1">
      <c r="A221" s="9">
        <v>43967</v>
      </c>
      <c r="B221" s="2" t="s">
        <v>21</v>
      </c>
      <c r="C221" s="2">
        <v>18600</v>
      </c>
      <c r="D221" s="2">
        <v>1601425.5</v>
      </c>
      <c r="E221" s="2">
        <v>1268422.666</v>
      </c>
      <c r="F221" s="3">
        <v>189642.93076923076</v>
      </c>
      <c r="G221">
        <f>_xlfn.XLOOKUP(Table1[[#This Row],[index]], Table2[index], Table2[Количество складов], 0)</f>
        <v>15</v>
      </c>
      <c r="H221">
        <f>_xlfn.XLOOKUP(Table1[[#This Row],[index]], Table2[index], Table2[Количество заказов], 0)</f>
        <v>1111</v>
      </c>
      <c r="I221">
        <f>_xlfn.XLOOKUP(Table1[[#This Row],[index]], Table2[index], Table2[Количество клиентов], 0)</f>
        <v>992</v>
      </c>
      <c r="J221" s="18">
        <f>WEEKNUM(_xlfn.SINGLE(master[Дата]))</f>
        <v>20</v>
      </c>
      <c r="K221" s="18">
        <f>master[[#This Row],[Товарооборот, руб]]-master[[#This Row],[Товарооборот в себестоимости]]-master[[#This Row],[Потери, руб]]</f>
        <v>143359.90323076927</v>
      </c>
      <c r="L221" s="18">
        <f>master[[#This Row],[Товарооборот, руб]]-master[[#This Row],[Товарооборот в себестоимости]]</f>
        <v>333002.83400000003</v>
      </c>
    </row>
    <row r="222" spans="1:12" ht="14.25" customHeight="1">
      <c r="A222" s="8">
        <v>43970</v>
      </c>
      <c r="B222" s="21" t="s">
        <v>21</v>
      </c>
      <c r="C222" s="21">
        <v>16638</v>
      </c>
      <c r="D222" s="21">
        <v>1364847</v>
      </c>
      <c r="E222" s="21">
        <v>1137103.412</v>
      </c>
      <c r="F222" s="22">
        <v>258642.5153846154</v>
      </c>
      <c r="G222">
        <f>_xlfn.XLOOKUP(Table1[[#This Row],[index]], Table2[index], Table2[Количество складов], 0)</f>
        <v>16</v>
      </c>
      <c r="H222">
        <f>_xlfn.XLOOKUP(Table1[[#This Row],[index]], Table2[index], Table2[Количество заказов], 0)</f>
        <v>1012</v>
      </c>
      <c r="I222">
        <f>_xlfn.XLOOKUP(Table1[[#This Row],[index]], Table2[index], Table2[Количество клиентов], 0)</f>
        <v>900</v>
      </c>
      <c r="J222" s="18">
        <f>WEEKNUM(_xlfn.SINGLE(master[Дата]))</f>
        <v>21</v>
      </c>
      <c r="K222" s="18">
        <f>master[[#This Row],[Товарооборот, руб]]-master[[#This Row],[Товарооборот в себестоимости]]-master[[#This Row],[Потери, руб]]</f>
        <v>-30898.92738461541</v>
      </c>
      <c r="L222" s="18">
        <f>master[[#This Row],[Товарооборот, руб]]-master[[#This Row],[Товарооборот в себестоимости]]</f>
        <v>227743.58799999999</v>
      </c>
    </row>
    <row r="223" spans="1:12" ht="14.25" customHeight="1">
      <c r="A223" s="9">
        <v>43968</v>
      </c>
      <c r="B223" s="2" t="s">
        <v>21</v>
      </c>
      <c r="C223" s="2">
        <v>15609</v>
      </c>
      <c r="D223" s="2">
        <v>1377577.5</v>
      </c>
      <c r="E223" s="2">
        <v>1086345.0159999998</v>
      </c>
      <c r="F223" s="3">
        <v>224718.40769230769</v>
      </c>
      <c r="G223">
        <f>_xlfn.XLOOKUP(Table1[[#This Row],[index]], Table2[index], Table2[Количество складов], 0)</f>
        <v>15</v>
      </c>
      <c r="H223">
        <f>_xlfn.XLOOKUP(Table1[[#This Row],[index]], Table2[index], Table2[Количество заказов], 0)</f>
        <v>971</v>
      </c>
      <c r="I223">
        <f>_xlfn.XLOOKUP(Table1[[#This Row],[index]], Table2[index], Table2[Количество клиентов], 0)</f>
        <v>856</v>
      </c>
      <c r="J223" s="18">
        <f>WEEKNUM(_xlfn.SINGLE(master[Дата]))</f>
        <v>21</v>
      </c>
      <c r="K223" s="18">
        <f>master[[#This Row],[Товарооборот, руб]]-master[[#This Row],[Товарооборот в себестоимости]]-master[[#This Row],[Потери, руб]]</f>
        <v>66514.076307692478</v>
      </c>
      <c r="L223" s="18">
        <f>master[[#This Row],[Товарооборот, руб]]-master[[#This Row],[Товарооборот в себестоимости]]</f>
        <v>291232.48400000017</v>
      </c>
    </row>
    <row r="224" spans="1:12" ht="14.25" customHeight="1">
      <c r="A224" s="8">
        <v>43960</v>
      </c>
      <c r="B224" s="21" t="s">
        <v>21</v>
      </c>
      <c r="C224" s="21">
        <v>13948.5</v>
      </c>
      <c r="D224" s="21">
        <v>1222932</v>
      </c>
      <c r="E224" s="21">
        <v>974409.1449999999</v>
      </c>
      <c r="F224" s="22">
        <v>299208.26923076925</v>
      </c>
      <c r="G224">
        <f>_xlfn.XLOOKUP(Table1[[#This Row],[index]], Table2[index], Table2[Количество складов], 0)</f>
        <v>15</v>
      </c>
      <c r="H224">
        <f>_xlfn.XLOOKUP(Table1[[#This Row],[index]], Table2[index], Table2[Количество заказов], 0)</f>
        <v>849</v>
      </c>
      <c r="I224">
        <f>_xlfn.XLOOKUP(Table1[[#This Row],[index]], Table2[index], Table2[Количество клиентов], 0)</f>
        <v>740</v>
      </c>
      <c r="J224" s="18">
        <f>WEEKNUM(_xlfn.SINGLE(master[Дата]))</f>
        <v>19</v>
      </c>
      <c r="K224" s="18">
        <f>master[[#This Row],[Товарооборот, руб]]-master[[#This Row],[Товарооборот в себестоимости]]-master[[#This Row],[Потери, руб]]</f>
        <v>-50685.414230769151</v>
      </c>
      <c r="L224" s="18">
        <f>master[[#This Row],[Товарооборот, руб]]-master[[#This Row],[Товарооборот в себестоимости]]</f>
        <v>248522.8550000001</v>
      </c>
    </row>
    <row r="225" spans="1:12" ht="14.25" customHeight="1">
      <c r="A225" s="9">
        <v>43955</v>
      </c>
      <c r="B225" s="2" t="s">
        <v>21</v>
      </c>
      <c r="C225" s="2">
        <v>12301.5</v>
      </c>
      <c r="D225" s="2">
        <v>1085211</v>
      </c>
      <c r="E225" s="2">
        <v>874153.34499999997</v>
      </c>
      <c r="F225" s="3">
        <v>243709.48269230771</v>
      </c>
      <c r="G225">
        <f>_xlfn.XLOOKUP(Table1[[#This Row],[index]], Table2[index], Table2[Количество складов], 0)</f>
        <v>15</v>
      </c>
      <c r="H225">
        <f>_xlfn.XLOOKUP(Table1[[#This Row],[index]], Table2[index], Table2[Количество заказов], 0)</f>
        <v>750</v>
      </c>
      <c r="I225">
        <f>_xlfn.XLOOKUP(Table1[[#This Row],[index]], Table2[index], Table2[Количество клиентов], 0)</f>
        <v>647</v>
      </c>
      <c r="J225" s="18">
        <f>WEEKNUM(_xlfn.SINGLE(master[Дата]))</f>
        <v>19</v>
      </c>
      <c r="K225" s="18">
        <f>master[[#This Row],[Товарооборот, руб]]-master[[#This Row],[Товарооборот в себестоимости]]-master[[#This Row],[Потери, руб]]</f>
        <v>-32651.827692307677</v>
      </c>
      <c r="L225" s="18">
        <f>master[[#This Row],[Товарооборот, руб]]-master[[#This Row],[Товарооборот в себестоимости]]</f>
        <v>211057.65500000003</v>
      </c>
    </row>
    <row r="226" spans="1:12" ht="14.25" customHeight="1">
      <c r="A226" s="8">
        <v>43950</v>
      </c>
      <c r="B226" s="21" t="s">
        <v>21</v>
      </c>
      <c r="C226" s="21">
        <v>13014</v>
      </c>
      <c r="D226" s="21">
        <v>1115992.5</v>
      </c>
      <c r="E226" s="21">
        <v>928035.23599999992</v>
      </c>
      <c r="F226" s="22">
        <v>185811.06153846154</v>
      </c>
      <c r="G226">
        <f>_xlfn.XLOOKUP(Table1[[#This Row],[index]], Table2[index], Table2[Количество складов], 0)</f>
        <v>15</v>
      </c>
      <c r="H226">
        <f>_xlfn.XLOOKUP(Table1[[#This Row],[index]], Table2[index], Table2[Количество заказов], 0)</f>
        <v>786</v>
      </c>
      <c r="I226">
        <f>_xlfn.XLOOKUP(Table1[[#This Row],[index]], Table2[index], Table2[Количество клиентов], 0)</f>
        <v>695</v>
      </c>
      <c r="J226" s="18">
        <f>WEEKNUM(_xlfn.SINGLE(master[Дата]))</f>
        <v>18</v>
      </c>
      <c r="K226" s="18">
        <f>master[[#This Row],[Товарооборот, руб]]-master[[#This Row],[Товарооборот в себестоимости]]-master[[#This Row],[Потери, руб]]</f>
        <v>2146.2024615385453</v>
      </c>
      <c r="L226" s="18">
        <f>master[[#This Row],[Товарооборот, руб]]-master[[#This Row],[Товарооборот в себестоимости]]</f>
        <v>187957.26400000008</v>
      </c>
    </row>
    <row r="227" spans="1:12" ht="14.25" customHeight="1">
      <c r="A227" s="9">
        <v>43953</v>
      </c>
      <c r="B227" s="2" t="s">
        <v>21</v>
      </c>
      <c r="C227" s="2">
        <v>12313.5</v>
      </c>
      <c r="D227" s="2">
        <v>1053220.5</v>
      </c>
      <c r="E227" s="2">
        <v>843395.10900000005</v>
      </c>
      <c r="F227" s="3">
        <v>137019.67692307691</v>
      </c>
      <c r="G227">
        <f>_xlfn.XLOOKUP(Table1[[#This Row],[index]], Table2[index], Table2[Количество складов], 0)</f>
        <v>15</v>
      </c>
      <c r="H227">
        <f>_xlfn.XLOOKUP(Table1[[#This Row],[index]], Table2[index], Table2[Количество заказов], 0)</f>
        <v>751</v>
      </c>
      <c r="I227">
        <f>_xlfn.XLOOKUP(Table1[[#This Row],[index]], Table2[index], Table2[Количество клиентов], 0)</f>
        <v>651</v>
      </c>
      <c r="J227" s="18">
        <f>WEEKNUM(_xlfn.SINGLE(master[Дата]))</f>
        <v>18</v>
      </c>
      <c r="K227" s="18">
        <f>master[[#This Row],[Товарооборот, руб]]-master[[#This Row],[Товарооборот в себестоимости]]-master[[#This Row],[Потери, руб]]</f>
        <v>72805.714076923032</v>
      </c>
      <c r="L227" s="18">
        <f>master[[#This Row],[Товарооборот, руб]]-master[[#This Row],[Товарооборот в себестоимости]]</f>
        <v>209825.39099999995</v>
      </c>
    </row>
    <row r="228" spans="1:12" ht="14.25" customHeight="1">
      <c r="A228" s="8">
        <v>43977</v>
      </c>
      <c r="B228" s="21" t="s">
        <v>21</v>
      </c>
      <c r="C228" s="21">
        <v>17391</v>
      </c>
      <c r="D228" s="21">
        <v>1489132.5</v>
      </c>
      <c r="E228" s="21">
        <v>1209901.0159999998</v>
      </c>
      <c r="F228" s="22">
        <v>272121.81538461539</v>
      </c>
      <c r="G228">
        <f>_xlfn.XLOOKUP(Table1[[#This Row],[index]], Table2[index], Table2[Количество складов], 0)</f>
        <v>17</v>
      </c>
      <c r="H228">
        <f>_xlfn.XLOOKUP(Table1[[#This Row],[index]], Table2[index], Table2[Количество заказов], 0)</f>
        <v>1140</v>
      </c>
      <c r="I228">
        <f>_xlfn.XLOOKUP(Table1[[#This Row],[index]], Table2[index], Table2[Количество клиентов], 0)</f>
        <v>1016</v>
      </c>
      <c r="J228" s="18">
        <f>WEEKNUM(_xlfn.SINGLE(master[Дата]))</f>
        <v>22</v>
      </c>
      <c r="K228" s="18">
        <f>master[[#This Row],[Товарооборот, руб]]-master[[#This Row],[Товарооборот в себестоимости]]-master[[#This Row],[Потери, руб]]</f>
        <v>7109.6686153847841</v>
      </c>
      <c r="L228" s="18">
        <f>master[[#This Row],[Товарооборот, руб]]-master[[#This Row],[Товарооборот в себестоимости]]</f>
        <v>279231.48400000017</v>
      </c>
    </row>
    <row r="229" spans="1:12" ht="14.25" customHeight="1">
      <c r="A229" s="9">
        <v>43952</v>
      </c>
      <c r="B229" s="2" t="s">
        <v>21</v>
      </c>
      <c r="C229" s="2">
        <v>17113.5</v>
      </c>
      <c r="D229" s="2">
        <v>1465842</v>
      </c>
      <c r="E229" s="2">
        <v>1193019.642</v>
      </c>
      <c r="F229" s="3">
        <v>272484.63076923077</v>
      </c>
      <c r="G229">
        <f>_xlfn.XLOOKUP(Table1[[#This Row],[index]], Table2[index], Table2[Количество складов], 0)</f>
        <v>15</v>
      </c>
      <c r="H229">
        <f>_xlfn.XLOOKUP(Table1[[#This Row],[index]], Table2[index], Table2[Количество заказов], 0)</f>
        <v>996</v>
      </c>
      <c r="I229">
        <f>_xlfn.XLOOKUP(Table1[[#This Row],[index]], Table2[index], Table2[Количество клиентов], 0)</f>
        <v>888</v>
      </c>
      <c r="J229" s="18">
        <f>WEEKNUM(_xlfn.SINGLE(master[Дата]))</f>
        <v>18</v>
      </c>
      <c r="K229" s="18">
        <f>master[[#This Row],[Товарооборот, руб]]-master[[#This Row],[Товарооборот в себестоимости]]-master[[#This Row],[Потери, руб]]</f>
        <v>337.72723076923285</v>
      </c>
      <c r="L229" s="18">
        <f>master[[#This Row],[Товарооборот, руб]]-master[[#This Row],[Товарооборот в себестоимости]]</f>
        <v>272822.35800000001</v>
      </c>
    </row>
    <row r="230" spans="1:12" ht="14.25" customHeight="1">
      <c r="A230" s="8">
        <v>43963</v>
      </c>
      <c r="B230" s="21" t="s">
        <v>21</v>
      </c>
      <c r="C230" s="21">
        <v>12802.5</v>
      </c>
      <c r="D230" s="21">
        <v>1123830</v>
      </c>
      <c r="E230" s="21">
        <v>914932.571</v>
      </c>
      <c r="F230" s="22">
        <v>284287.79007692303</v>
      </c>
      <c r="G230">
        <f>_xlfn.XLOOKUP(Table1[[#This Row],[index]], Table2[index], Table2[Количество складов], 0)</f>
        <v>15</v>
      </c>
      <c r="H230">
        <f>_xlfn.XLOOKUP(Table1[[#This Row],[index]], Table2[index], Table2[Количество заказов], 0)</f>
        <v>845</v>
      </c>
      <c r="I230">
        <f>_xlfn.XLOOKUP(Table1[[#This Row],[index]], Table2[index], Table2[Количество клиентов], 0)</f>
        <v>743</v>
      </c>
      <c r="J230" s="18">
        <f>WEEKNUM(_xlfn.SINGLE(master[Дата]))</f>
        <v>20</v>
      </c>
      <c r="K230" s="18">
        <f>master[[#This Row],[Товарооборот, руб]]-master[[#This Row],[Товарооборот в себестоимости]]-master[[#This Row],[Потери, руб]]</f>
        <v>-75390.361076923029</v>
      </c>
      <c r="L230" s="18">
        <f>master[[#This Row],[Товарооборот, руб]]-master[[#This Row],[Товарооборот в себестоимости]]</f>
        <v>208897.429</v>
      </c>
    </row>
    <row r="231" spans="1:12" ht="14.25" customHeight="1">
      <c r="A231" s="9">
        <v>43972</v>
      </c>
      <c r="B231" s="2" t="s">
        <v>21</v>
      </c>
      <c r="C231" s="2">
        <v>16554</v>
      </c>
      <c r="D231" s="2">
        <v>1380751.5</v>
      </c>
      <c r="E231" s="2">
        <v>1137748.7319999998</v>
      </c>
      <c r="F231" s="3">
        <v>227139.51416923077</v>
      </c>
      <c r="G231">
        <f>_xlfn.XLOOKUP(Table1[[#This Row],[index]], Table2[index], Table2[Количество складов], 0)</f>
        <v>17</v>
      </c>
      <c r="H231">
        <f>_xlfn.XLOOKUP(Table1[[#This Row],[index]], Table2[index], Table2[Количество заказов], 0)</f>
        <v>1045</v>
      </c>
      <c r="I231">
        <f>_xlfn.XLOOKUP(Table1[[#This Row],[index]], Table2[index], Table2[Количество клиентов], 0)</f>
        <v>930</v>
      </c>
      <c r="J231" s="18">
        <f>WEEKNUM(_xlfn.SINGLE(master[Дата]))</f>
        <v>21</v>
      </c>
      <c r="K231" s="18">
        <f>master[[#This Row],[Товарооборот, руб]]-master[[#This Row],[Товарооборот в себестоимости]]-master[[#This Row],[Потери, руб]]</f>
        <v>15863.25383076939</v>
      </c>
      <c r="L231" s="18">
        <f>master[[#This Row],[Товарооборот, руб]]-master[[#This Row],[Товарооборот в себестоимости]]</f>
        <v>243002.76800000016</v>
      </c>
    </row>
    <row r="232" spans="1:12" ht="14.25" customHeight="1">
      <c r="A232" s="8">
        <v>43971</v>
      </c>
      <c r="B232" s="21" t="s">
        <v>21</v>
      </c>
      <c r="C232" s="21">
        <v>17329.5</v>
      </c>
      <c r="D232" s="21">
        <v>1430254.5</v>
      </c>
      <c r="E232" s="21">
        <v>1175778.8370000001</v>
      </c>
      <c r="F232" s="22">
        <v>286968.87692307692</v>
      </c>
      <c r="G232">
        <f>_xlfn.XLOOKUP(Table1[[#This Row],[index]], Table2[index], Table2[Количество складов], 0)</f>
        <v>16</v>
      </c>
      <c r="H232">
        <f>_xlfn.XLOOKUP(Table1[[#This Row],[index]], Table2[index], Table2[Количество заказов], 0)</f>
        <v>1050</v>
      </c>
      <c r="I232">
        <f>_xlfn.XLOOKUP(Table1[[#This Row],[index]], Table2[index], Table2[Количество клиентов], 0)</f>
        <v>938</v>
      </c>
      <c r="J232" s="18">
        <f>WEEKNUM(_xlfn.SINGLE(master[Дата]))</f>
        <v>21</v>
      </c>
      <c r="K232" s="18">
        <f>master[[#This Row],[Товарооборот, руб]]-master[[#This Row],[Товарооборот в себестоимости]]-master[[#This Row],[Потери, руб]]</f>
        <v>-32493.213923076983</v>
      </c>
      <c r="L232" s="18">
        <f>master[[#This Row],[Товарооборот, руб]]-master[[#This Row],[Товарооборот в себестоимости]]</f>
        <v>254475.66299999994</v>
      </c>
    </row>
    <row r="233" spans="1:12" ht="14.25" customHeight="1">
      <c r="A233" s="9">
        <v>43956</v>
      </c>
      <c r="B233" s="2" t="s">
        <v>21</v>
      </c>
      <c r="C233" s="2">
        <v>15987</v>
      </c>
      <c r="D233" s="2">
        <v>1384179</v>
      </c>
      <c r="E233" s="2">
        <v>1116620.7919999999</v>
      </c>
      <c r="F233" s="3">
        <v>220298.15353846154</v>
      </c>
      <c r="G233">
        <f>_xlfn.XLOOKUP(Table1[[#This Row],[index]], Table2[index], Table2[Количество складов], 0)</f>
        <v>15</v>
      </c>
      <c r="H233">
        <f>_xlfn.XLOOKUP(Table1[[#This Row],[index]], Table2[index], Table2[Количество заказов], 0)</f>
        <v>922</v>
      </c>
      <c r="I233">
        <f>_xlfn.XLOOKUP(Table1[[#This Row],[index]], Table2[index], Table2[Количество клиентов], 0)</f>
        <v>823</v>
      </c>
      <c r="J233" s="18">
        <f>WEEKNUM(_xlfn.SINGLE(master[Дата]))</f>
        <v>19</v>
      </c>
      <c r="K233" s="18">
        <f>master[[#This Row],[Товарооборот, руб]]-master[[#This Row],[Товарооборот в себестоимости]]-master[[#This Row],[Потери, руб]]</f>
        <v>47260.054461538559</v>
      </c>
      <c r="L233" s="18">
        <f>master[[#This Row],[Товарооборот, руб]]-master[[#This Row],[Товарооборот в себестоимости]]</f>
        <v>267558.2080000001</v>
      </c>
    </row>
    <row r="234" spans="1:12" ht="14.25" customHeight="1">
      <c r="A234" s="8">
        <v>43949</v>
      </c>
      <c r="B234" s="21" t="s">
        <v>21</v>
      </c>
      <c r="C234" s="21">
        <v>13303.5</v>
      </c>
      <c r="D234" s="21">
        <v>1102887</v>
      </c>
      <c r="E234" s="21">
        <v>914116.79200000002</v>
      </c>
      <c r="F234" s="22">
        <v>173095.92049999998</v>
      </c>
      <c r="G234">
        <f>_xlfn.XLOOKUP(Table1[[#This Row],[index]], Table2[index], Table2[Количество складов], 0)</f>
        <v>15</v>
      </c>
      <c r="H234">
        <f>_xlfn.XLOOKUP(Table1[[#This Row],[index]], Table2[index], Table2[Количество заказов], 0)</f>
        <v>780</v>
      </c>
      <c r="I234">
        <f>_xlfn.XLOOKUP(Table1[[#This Row],[index]], Table2[index], Table2[Количество клиентов], 0)</f>
        <v>690</v>
      </c>
      <c r="J234" s="18">
        <f>WEEKNUM(_xlfn.SINGLE(master[Дата]))</f>
        <v>18</v>
      </c>
      <c r="K234" s="18">
        <f>master[[#This Row],[Товарооборот, руб]]-master[[#This Row],[Товарооборот в себестоимости]]-master[[#This Row],[Потери, руб]]</f>
        <v>15674.287500000006</v>
      </c>
      <c r="L234" s="18">
        <f>master[[#This Row],[Товарооборот, руб]]-master[[#This Row],[Товарооборот в себестоимости]]</f>
        <v>188770.20799999998</v>
      </c>
    </row>
    <row r="235" spans="1:12" ht="14.25" customHeight="1">
      <c r="A235" s="9">
        <v>43964</v>
      </c>
      <c r="B235" s="2" t="s">
        <v>21</v>
      </c>
      <c r="C235" s="2">
        <v>14305.5</v>
      </c>
      <c r="D235" s="2">
        <v>1243507.5</v>
      </c>
      <c r="E235" s="2">
        <v>987216.74099999992</v>
      </c>
      <c r="F235" s="3">
        <v>233030.6</v>
      </c>
      <c r="G235">
        <f>_xlfn.XLOOKUP(Table1[[#This Row],[index]], Table2[index], Table2[Количество складов], 0)</f>
        <v>15</v>
      </c>
      <c r="H235">
        <f>_xlfn.XLOOKUP(Table1[[#This Row],[index]], Table2[index], Table2[Количество заказов], 0)</f>
        <v>898</v>
      </c>
      <c r="I235">
        <f>_xlfn.XLOOKUP(Table1[[#This Row],[index]], Table2[index], Table2[Количество клиентов], 0)</f>
        <v>795</v>
      </c>
      <c r="J235" s="18">
        <f>WEEKNUM(_xlfn.SINGLE(master[Дата]))</f>
        <v>20</v>
      </c>
      <c r="K235" s="18">
        <f>master[[#This Row],[Товарооборот, руб]]-master[[#This Row],[Товарооборот в себестоимости]]-master[[#This Row],[Потери, руб]]</f>
        <v>23260.159000000072</v>
      </c>
      <c r="L235" s="18">
        <f>master[[#This Row],[Товарооборот, руб]]-master[[#This Row],[Товарооборот в себестоимости]]</f>
        <v>256290.75900000008</v>
      </c>
    </row>
    <row r="236" spans="1:12" ht="14.25" customHeight="1">
      <c r="A236" s="8">
        <v>43954</v>
      </c>
      <c r="B236" s="21" t="s">
        <v>21</v>
      </c>
      <c r="C236" s="21">
        <v>12924</v>
      </c>
      <c r="D236" s="21">
        <v>1120009.5</v>
      </c>
      <c r="E236" s="21">
        <v>902752.71699999995</v>
      </c>
      <c r="F236" s="22">
        <v>193184.6</v>
      </c>
      <c r="G236">
        <f>_xlfn.XLOOKUP(Table1[[#This Row],[index]], Table2[index], Table2[Количество складов], 0)</f>
        <v>15</v>
      </c>
      <c r="H236">
        <f>_xlfn.XLOOKUP(Table1[[#This Row],[index]], Table2[index], Table2[Количество заказов], 0)</f>
        <v>784</v>
      </c>
      <c r="I236">
        <f>_xlfn.XLOOKUP(Table1[[#This Row],[index]], Table2[index], Table2[Количество клиентов], 0)</f>
        <v>696</v>
      </c>
      <c r="J236" s="18">
        <f>WEEKNUM(_xlfn.SINGLE(master[Дата]))</f>
        <v>19</v>
      </c>
      <c r="K236" s="18">
        <f>master[[#This Row],[Товарооборот, руб]]-master[[#This Row],[Товарооборот в себестоимости]]-master[[#This Row],[Потери, руб]]</f>
        <v>24072.183000000048</v>
      </c>
      <c r="L236" s="18">
        <f>master[[#This Row],[Товарооборот, руб]]-master[[#This Row],[Товарооборот в себестоимости]]</f>
        <v>217256.78300000005</v>
      </c>
    </row>
    <row r="237" spans="1:12" ht="14.25" customHeight="1">
      <c r="A237" s="9">
        <v>43957</v>
      </c>
      <c r="B237" s="2" t="s">
        <v>21</v>
      </c>
      <c r="C237" s="2">
        <v>14061</v>
      </c>
      <c r="D237" s="2">
        <v>1221057</v>
      </c>
      <c r="E237" s="2">
        <v>983096.41700000002</v>
      </c>
      <c r="F237" s="3">
        <v>373408.83343076921</v>
      </c>
      <c r="G237">
        <f>_xlfn.XLOOKUP(Table1[[#This Row],[index]], Table2[index], Table2[Количество складов], 0)</f>
        <v>15</v>
      </c>
      <c r="H237">
        <f>_xlfn.XLOOKUP(Table1[[#This Row],[index]], Table2[index], Table2[Количество заказов], 0)</f>
        <v>839</v>
      </c>
      <c r="I237">
        <f>_xlfn.XLOOKUP(Table1[[#This Row],[index]], Table2[index], Table2[Количество клиентов], 0)</f>
        <v>733</v>
      </c>
      <c r="J237" s="18">
        <f>WEEKNUM(_xlfn.SINGLE(master[Дата]))</f>
        <v>19</v>
      </c>
      <c r="K237" s="18">
        <f>master[[#This Row],[Товарооборот, руб]]-master[[#This Row],[Товарооборот в себестоимости]]-master[[#This Row],[Потери, руб]]</f>
        <v>-135448.25043076923</v>
      </c>
      <c r="L237" s="18">
        <f>master[[#This Row],[Товарооборот, руб]]-master[[#This Row],[Товарооборот в себестоимости]]</f>
        <v>237960.58299999998</v>
      </c>
    </row>
    <row r="238" spans="1:12" ht="14.25" customHeight="1">
      <c r="A238" s="8">
        <v>43974</v>
      </c>
      <c r="B238" s="21" t="s">
        <v>21</v>
      </c>
      <c r="C238" s="21">
        <v>21958.5</v>
      </c>
      <c r="D238" s="21">
        <v>1854001.5</v>
      </c>
      <c r="E238" s="21">
        <v>1515956.368</v>
      </c>
      <c r="F238" s="22">
        <v>206787.93638461537</v>
      </c>
      <c r="G238">
        <f>_xlfn.XLOOKUP(Table1[[#This Row],[index]], Table2[index], Table2[Количество складов], 0)</f>
        <v>17</v>
      </c>
      <c r="H238">
        <f>_xlfn.XLOOKUP(Table1[[#This Row],[index]], Table2[index], Table2[Количество заказов], 0)</f>
        <v>1294</v>
      </c>
      <c r="I238">
        <f>_xlfn.XLOOKUP(Table1[[#This Row],[index]], Table2[index], Table2[Количество клиентов], 0)</f>
        <v>1155</v>
      </c>
      <c r="J238" s="18">
        <f>WEEKNUM(_xlfn.SINGLE(master[Дата]))</f>
        <v>21</v>
      </c>
      <c r="K238" s="18">
        <f>master[[#This Row],[Товарооборот, руб]]-master[[#This Row],[Товарооборот в себестоимости]]-master[[#This Row],[Потери, руб]]</f>
        <v>131257.19561538461</v>
      </c>
      <c r="L238" s="18">
        <f>master[[#This Row],[Товарооборот, руб]]-master[[#This Row],[Товарооборот в себестоимости]]</f>
        <v>338045.13199999998</v>
      </c>
    </row>
    <row r="239" spans="1:12" ht="14.25" customHeight="1">
      <c r="A239" s="9">
        <v>43976</v>
      </c>
      <c r="B239" s="2" t="s">
        <v>21</v>
      </c>
      <c r="C239" s="2">
        <v>17211</v>
      </c>
      <c r="D239" s="2">
        <v>1507867.5</v>
      </c>
      <c r="E239" s="2">
        <v>1217527.6069999998</v>
      </c>
      <c r="F239" s="3">
        <v>246242.8615384615</v>
      </c>
      <c r="G239">
        <f>_xlfn.XLOOKUP(Table1[[#This Row],[index]], Table2[index], Table2[Количество складов], 0)</f>
        <v>17</v>
      </c>
      <c r="H239">
        <f>_xlfn.XLOOKUP(Table1[[#This Row],[index]], Table2[index], Table2[Количество заказов], 0)</f>
        <v>1142</v>
      </c>
      <c r="I239">
        <f>_xlfn.XLOOKUP(Table1[[#This Row],[index]], Table2[index], Table2[Количество клиентов], 0)</f>
        <v>1020</v>
      </c>
      <c r="J239" s="18">
        <f>WEEKNUM(_xlfn.SINGLE(master[Дата]))</f>
        <v>22</v>
      </c>
      <c r="K239" s="18">
        <f>master[[#This Row],[Товарооборот, руб]]-master[[#This Row],[Товарооборот в себестоимости]]-master[[#This Row],[Потери, руб]]</f>
        <v>44097.03146153866</v>
      </c>
      <c r="L239" s="18">
        <f>master[[#This Row],[Товарооборот, руб]]-master[[#This Row],[Товарооборот в себестоимости]]</f>
        <v>290339.89300000016</v>
      </c>
    </row>
    <row r="240" spans="1:12" ht="14.25" customHeight="1">
      <c r="A240" s="8">
        <v>43951</v>
      </c>
      <c r="B240" s="21" t="s">
        <v>21</v>
      </c>
      <c r="C240" s="21">
        <v>12753</v>
      </c>
      <c r="D240" s="21">
        <v>1103068.5</v>
      </c>
      <c r="E240" s="21">
        <v>904501.45600000001</v>
      </c>
      <c r="F240" s="22">
        <v>58978.558669230762</v>
      </c>
      <c r="G240">
        <f>_xlfn.XLOOKUP(Table1[[#This Row],[index]], Table2[index], Table2[Количество складов], 0)</f>
        <v>15</v>
      </c>
      <c r="H240">
        <f>_xlfn.XLOOKUP(Table1[[#This Row],[index]], Table2[index], Table2[Количество заказов], 0)</f>
        <v>791</v>
      </c>
      <c r="I240">
        <f>_xlfn.XLOOKUP(Table1[[#This Row],[index]], Table2[index], Table2[Количество клиентов], 0)</f>
        <v>691</v>
      </c>
      <c r="J240" s="18">
        <f>WEEKNUM(_xlfn.SINGLE(master[Дата]))</f>
        <v>18</v>
      </c>
      <c r="K240" s="18">
        <f>master[[#This Row],[Товарооборот, руб]]-master[[#This Row],[Товарооборот в себестоимости]]-master[[#This Row],[Потери, руб]]</f>
        <v>139588.48533076924</v>
      </c>
      <c r="L240" s="18">
        <f>master[[#This Row],[Товарооборот, руб]]-master[[#This Row],[Товарооборот в себестоимости]]</f>
        <v>198567.04399999999</v>
      </c>
    </row>
    <row r="241" spans="1:12" ht="14.25" customHeight="1">
      <c r="A241" s="9">
        <v>43961</v>
      </c>
      <c r="B241" s="2" t="s">
        <v>21</v>
      </c>
      <c r="C241" s="2">
        <v>16435.5</v>
      </c>
      <c r="D241" s="2">
        <v>1471537.5</v>
      </c>
      <c r="E241" s="2">
        <v>1176721.1640000001</v>
      </c>
      <c r="F241" s="3">
        <v>252262.82307692306</v>
      </c>
      <c r="G241">
        <f>_xlfn.XLOOKUP(Table1[[#This Row],[index]], Table2[index], Table2[Количество складов], 0)</f>
        <v>15</v>
      </c>
      <c r="H241">
        <f>_xlfn.XLOOKUP(Table1[[#This Row],[index]], Table2[index], Table2[Количество заказов], 0)</f>
        <v>950</v>
      </c>
      <c r="I241">
        <f>_xlfn.XLOOKUP(Table1[[#This Row],[index]], Table2[index], Table2[Количество клиентов], 0)</f>
        <v>848</v>
      </c>
      <c r="J241" s="18">
        <f>WEEKNUM(_xlfn.SINGLE(master[Дата]))</f>
        <v>20</v>
      </c>
      <c r="K241" s="18">
        <f>master[[#This Row],[Товарооборот, руб]]-master[[#This Row],[Товарооборот в себестоимости]]-master[[#This Row],[Потери, руб]]</f>
        <v>42553.512923076836</v>
      </c>
      <c r="L241" s="18">
        <f>master[[#This Row],[Товарооборот, руб]]-master[[#This Row],[Товарооборот в себестоимости]]</f>
        <v>294816.33599999989</v>
      </c>
    </row>
    <row r="242" spans="1:12" ht="14.25" customHeight="1">
      <c r="A242" s="8">
        <v>43959</v>
      </c>
      <c r="B242" s="21" t="s">
        <v>21</v>
      </c>
      <c r="C242" s="21">
        <v>14494.5</v>
      </c>
      <c r="D242" s="21">
        <v>1269786</v>
      </c>
      <c r="E242" s="21">
        <v>1018857.6680000001</v>
      </c>
      <c r="F242" s="22">
        <v>197493.53076923077</v>
      </c>
      <c r="G242">
        <f>_xlfn.XLOOKUP(Table1[[#This Row],[index]], Table2[index], Table2[Количество складов], 0)</f>
        <v>15</v>
      </c>
      <c r="H242">
        <f>_xlfn.XLOOKUP(Table1[[#This Row],[index]], Table2[index], Table2[Количество заказов], 0)</f>
        <v>879</v>
      </c>
      <c r="I242">
        <f>_xlfn.XLOOKUP(Table1[[#This Row],[index]], Table2[index], Table2[Количество клиентов], 0)</f>
        <v>768</v>
      </c>
      <c r="J242" s="18">
        <f>WEEKNUM(_xlfn.SINGLE(master[Дата]))</f>
        <v>19</v>
      </c>
      <c r="K242" s="18">
        <f>master[[#This Row],[Товарооборот, руб]]-master[[#This Row],[Товарооборот в себестоимости]]-master[[#This Row],[Потери, руб]]</f>
        <v>53434.801230769168</v>
      </c>
      <c r="L242" s="18">
        <f>master[[#This Row],[Товарооборот, руб]]-master[[#This Row],[Товарооборот в себестоимости]]</f>
        <v>250928.33199999994</v>
      </c>
    </row>
    <row r="243" spans="1:12" ht="14.25" customHeight="1">
      <c r="A243" s="9">
        <v>43958</v>
      </c>
      <c r="B243" s="2" t="s">
        <v>21</v>
      </c>
      <c r="C243" s="2">
        <v>12705</v>
      </c>
      <c r="D243" s="2">
        <v>1123894.5</v>
      </c>
      <c r="E243" s="2">
        <v>898508.49699999997</v>
      </c>
      <c r="F243" s="3">
        <v>273904.81530769228</v>
      </c>
      <c r="G243">
        <f>_xlfn.XLOOKUP(Table1[[#This Row],[index]], Table2[index], Table2[Количество складов], 0)</f>
        <v>15</v>
      </c>
      <c r="H243">
        <f>_xlfn.XLOOKUP(Table1[[#This Row],[index]], Table2[index], Table2[Количество заказов], 0)</f>
        <v>805</v>
      </c>
      <c r="I243">
        <f>_xlfn.XLOOKUP(Table1[[#This Row],[index]], Table2[index], Table2[Количество клиентов], 0)</f>
        <v>703</v>
      </c>
      <c r="J243" s="18">
        <f>WEEKNUM(_xlfn.SINGLE(master[Дата]))</f>
        <v>19</v>
      </c>
      <c r="K243" s="18">
        <f>master[[#This Row],[Товарооборот, руб]]-master[[#This Row],[Товарооборот в себестоимости]]-master[[#This Row],[Потери, руб]]</f>
        <v>-48518.812307692249</v>
      </c>
      <c r="L243" s="18">
        <f>master[[#This Row],[Товарооборот, руб]]-master[[#This Row],[Товарооборот в себестоимости]]</f>
        <v>225386.00300000003</v>
      </c>
    </row>
    <row r="244" spans="1:12" ht="14.25" customHeight="1">
      <c r="A244" s="8">
        <v>43975</v>
      </c>
      <c r="B244" s="21" t="s">
        <v>21</v>
      </c>
      <c r="C244" s="21">
        <v>18075</v>
      </c>
      <c r="D244" s="21">
        <v>1548099</v>
      </c>
      <c r="E244" s="21">
        <v>1256993.4810000001</v>
      </c>
      <c r="F244" s="22">
        <v>213288.93846153846</v>
      </c>
      <c r="G244">
        <f>_xlfn.XLOOKUP(Table1[[#This Row],[index]], Table2[index], Table2[Количество складов], 0)</f>
        <v>17</v>
      </c>
      <c r="H244">
        <f>_xlfn.XLOOKUP(Table1[[#This Row],[index]], Table2[index], Table2[Количество заказов], 0)</f>
        <v>1128</v>
      </c>
      <c r="I244">
        <f>_xlfn.XLOOKUP(Table1[[#This Row],[index]], Table2[index], Table2[Количество клиентов], 0)</f>
        <v>1001</v>
      </c>
      <c r="J244" s="18">
        <f>WEEKNUM(_xlfn.SINGLE(master[Дата]))</f>
        <v>22</v>
      </c>
      <c r="K244" s="18">
        <f>master[[#This Row],[Товарооборот, руб]]-master[[#This Row],[Товарооборот в себестоимости]]-master[[#This Row],[Потери, руб]]</f>
        <v>77816.580538461392</v>
      </c>
      <c r="L244" s="18">
        <f>master[[#This Row],[Товарооборот, руб]]-master[[#This Row],[Товарооборот в себестоимости]]</f>
        <v>291105.51899999985</v>
      </c>
    </row>
    <row r="245" spans="1:12" ht="14.25" customHeight="1">
      <c r="A245" s="9">
        <v>43967</v>
      </c>
      <c r="B245" s="2" t="s">
        <v>22</v>
      </c>
      <c r="C245" s="2">
        <v>13120.5</v>
      </c>
      <c r="D245" s="2">
        <v>1215033</v>
      </c>
      <c r="E245" s="2">
        <v>985281.03599999985</v>
      </c>
      <c r="F245" s="3">
        <v>143418.86295384614</v>
      </c>
      <c r="G245">
        <f>_xlfn.XLOOKUP(Table1[[#This Row],[index]], Table2[index], Table2[Количество складов], 0)</f>
        <v>15</v>
      </c>
      <c r="H245">
        <f>_xlfn.XLOOKUP(Table1[[#This Row],[index]], Table2[index], Table2[Количество заказов], 0)</f>
        <v>747</v>
      </c>
      <c r="I245">
        <f>_xlfn.XLOOKUP(Table1[[#This Row],[index]], Table2[index], Table2[Количество клиентов], 0)</f>
        <v>647</v>
      </c>
      <c r="J245" s="18">
        <f>WEEKNUM(_xlfn.SINGLE(master[Дата]))</f>
        <v>20</v>
      </c>
      <c r="K245" s="18">
        <f>master[[#This Row],[Товарооборот, руб]]-master[[#This Row],[Товарооборот в себестоимости]]-master[[#This Row],[Потери, руб]]</f>
        <v>86333.101046154014</v>
      </c>
      <c r="L245" s="18">
        <f>master[[#This Row],[Товарооборот, руб]]-master[[#This Row],[Товарооборот в себестоимости]]</f>
        <v>229751.96400000015</v>
      </c>
    </row>
    <row r="246" spans="1:12" ht="14.25" customHeight="1">
      <c r="A246" s="8">
        <v>43970</v>
      </c>
      <c r="B246" s="21" t="s">
        <v>22</v>
      </c>
      <c r="C246" s="21">
        <v>16237.5</v>
      </c>
      <c r="D246" s="21">
        <v>1403047.5</v>
      </c>
      <c r="E246" s="21">
        <v>1195875.8800000001</v>
      </c>
      <c r="F246" s="22">
        <v>173178.52204615384</v>
      </c>
      <c r="G246">
        <f>_xlfn.XLOOKUP(Table1[[#This Row],[index]], Table2[index], Table2[Количество складов], 0)</f>
        <v>15</v>
      </c>
      <c r="H246">
        <f>_xlfn.XLOOKUP(Table1[[#This Row],[index]], Table2[index], Table2[Количество заказов], 0)</f>
        <v>930</v>
      </c>
      <c r="I246">
        <f>_xlfn.XLOOKUP(Table1[[#This Row],[index]], Table2[index], Table2[Количество клиентов], 0)</f>
        <v>827</v>
      </c>
      <c r="J246" s="18">
        <f>WEEKNUM(_xlfn.SINGLE(master[Дата]))</f>
        <v>21</v>
      </c>
      <c r="K246" s="18">
        <f>master[[#This Row],[Товарооборот, руб]]-master[[#This Row],[Товарооборот в себестоимости]]-master[[#This Row],[Потери, руб]]</f>
        <v>33993.097953846038</v>
      </c>
      <c r="L246" s="18">
        <f>master[[#This Row],[Товарооборот, руб]]-master[[#This Row],[Товарооборот в себестоимости]]</f>
        <v>207171.61999999988</v>
      </c>
    </row>
    <row r="247" spans="1:12" ht="14.25" customHeight="1">
      <c r="A247" s="9">
        <v>43968</v>
      </c>
      <c r="B247" s="2" t="s">
        <v>22</v>
      </c>
      <c r="C247" s="2">
        <v>11967</v>
      </c>
      <c r="D247" s="2">
        <v>1060489.5</v>
      </c>
      <c r="E247" s="2">
        <v>851805.179</v>
      </c>
      <c r="F247" s="3">
        <v>171981.49101538458</v>
      </c>
      <c r="G247">
        <f>_xlfn.XLOOKUP(Table1[[#This Row],[index]], Table2[index], Table2[Количество складов], 0)</f>
        <v>15</v>
      </c>
      <c r="H247">
        <f>_xlfn.XLOOKUP(Table1[[#This Row],[index]], Table2[index], Table2[Количество заказов], 0)</f>
        <v>692</v>
      </c>
      <c r="I247">
        <f>_xlfn.XLOOKUP(Table1[[#This Row],[index]], Table2[index], Table2[Количество клиентов], 0)</f>
        <v>591</v>
      </c>
      <c r="J247" s="18">
        <f>WEEKNUM(_xlfn.SINGLE(master[Дата]))</f>
        <v>21</v>
      </c>
      <c r="K247" s="18">
        <f>master[[#This Row],[Товарооборот, руб]]-master[[#This Row],[Товарооборот в себестоимости]]-master[[#This Row],[Потери, руб]]</f>
        <v>36702.829984615411</v>
      </c>
      <c r="L247" s="18">
        <f>master[[#This Row],[Товарооборот, руб]]-master[[#This Row],[Товарооборот в себестоимости]]</f>
        <v>208684.321</v>
      </c>
    </row>
    <row r="248" spans="1:12" ht="14.25" customHeight="1">
      <c r="A248" s="8">
        <v>43960</v>
      </c>
      <c r="B248" s="21" t="s">
        <v>22</v>
      </c>
      <c r="C248" s="21">
        <v>12037.5</v>
      </c>
      <c r="D248" s="21">
        <v>1081216.5</v>
      </c>
      <c r="E248" s="21">
        <v>910141.15500000003</v>
      </c>
      <c r="F248" s="22">
        <v>143296.04318461538</v>
      </c>
      <c r="G248">
        <f>_xlfn.XLOOKUP(Table1[[#This Row],[index]], Table2[index], Table2[Количество складов], 0)</f>
        <v>15</v>
      </c>
      <c r="H248">
        <f>_xlfn.XLOOKUP(Table1[[#This Row],[index]], Table2[index], Table2[Количество заказов], 0)</f>
        <v>623</v>
      </c>
      <c r="I248">
        <f>_xlfn.XLOOKUP(Table1[[#This Row],[index]], Table2[index], Table2[Количество клиентов], 0)</f>
        <v>535</v>
      </c>
      <c r="J248" s="18">
        <f>WEEKNUM(_xlfn.SINGLE(master[Дата]))</f>
        <v>19</v>
      </c>
      <c r="K248" s="18">
        <f>master[[#This Row],[Товарооборот, руб]]-master[[#This Row],[Товарооборот в себестоимости]]-master[[#This Row],[Потери, руб]]</f>
        <v>27779.301815384591</v>
      </c>
      <c r="L248" s="18">
        <f>master[[#This Row],[Товарооборот, руб]]-master[[#This Row],[Товарооборот в себестоимости]]</f>
        <v>171075.34499999997</v>
      </c>
    </row>
    <row r="249" spans="1:12" ht="14.25" customHeight="1">
      <c r="A249" s="9">
        <v>43955</v>
      </c>
      <c r="B249" s="2" t="s">
        <v>22</v>
      </c>
      <c r="C249" s="2">
        <v>7087.5</v>
      </c>
      <c r="D249" s="2">
        <v>610855.5</v>
      </c>
      <c r="E249" s="2">
        <v>541946.12800000003</v>
      </c>
      <c r="F249" s="3">
        <v>150795.58461538461</v>
      </c>
      <c r="G249">
        <f>_xlfn.XLOOKUP(Table1[[#This Row],[index]], Table2[index], Table2[Количество складов], 0)</f>
        <v>15</v>
      </c>
      <c r="H249">
        <f>_xlfn.XLOOKUP(Table1[[#This Row],[index]], Table2[index], Table2[Количество заказов], 0)</f>
        <v>390</v>
      </c>
      <c r="I249">
        <f>_xlfn.XLOOKUP(Table1[[#This Row],[index]], Table2[index], Table2[Количество клиентов], 0)</f>
        <v>315</v>
      </c>
      <c r="J249" s="18">
        <f>WEEKNUM(_xlfn.SINGLE(master[Дата]))</f>
        <v>19</v>
      </c>
      <c r="K249" s="18">
        <f>master[[#This Row],[Товарооборот, руб]]-master[[#This Row],[Товарооборот в себестоимости]]-master[[#This Row],[Потери, руб]]</f>
        <v>-81886.212615384633</v>
      </c>
      <c r="L249" s="18">
        <f>master[[#This Row],[Товарооборот, руб]]-master[[#This Row],[Товарооборот в себестоимости]]</f>
        <v>68909.371999999974</v>
      </c>
    </row>
    <row r="250" spans="1:12" ht="14.25" customHeight="1">
      <c r="A250" s="8">
        <v>43950</v>
      </c>
      <c r="B250" s="21" t="s">
        <v>23</v>
      </c>
      <c r="C250" s="21">
        <v>25816.5</v>
      </c>
      <c r="D250" s="21">
        <v>2360914.5</v>
      </c>
      <c r="E250" s="21">
        <v>1868643.6719999998</v>
      </c>
      <c r="F250" s="22">
        <v>137636.84266153845</v>
      </c>
      <c r="G250">
        <f>_xlfn.XLOOKUP(Table1[[#This Row],[index]], Table2[index], Table2[Количество складов], 0)</f>
        <v>18</v>
      </c>
      <c r="H250">
        <f>_xlfn.XLOOKUP(Table1[[#This Row],[index]], Table2[index], Table2[Количество заказов], 0)</f>
        <v>1599</v>
      </c>
      <c r="I250">
        <f>_xlfn.XLOOKUP(Table1[[#This Row],[index]], Table2[index], Table2[Количество клиентов], 0)</f>
        <v>1450</v>
      </c>
      <c r="J250" s="18">
        <f>WEEKNUM(_xlfn.SINGLE(master[Дата]))</f>
        <v>18</v>
      </c>
      <c r="K250" s="18">
        <f>master[[#This Row],[Товарооборот, руб]]-master[[#This Row],[Товарооборот в себестоимости]]-master[[#This Row],[Потери, руб]]</f>
        <v>354633.98533846176</v>
      </c>
      <c r="L250" s="18">
        <f>master[[#This Row],[Товарооборот, руб]]-master[[#This Row],[Товарооборот в себестоимости]]</f>
        <v>492270.82800000021</v>
      </c>
    </row>
    <row r="251" spans="1:12" ht="14.25" customHeight="1">
      <c r="A251" s="9">
        <v>43953</v>
      </c>
      <c r="B251" s="2" t="s">
        <v>22</v>
      </c>
      <c r="C251" s="2">
        <v>4624.5</v>
      </c>
      <c r="D251" s="2">
        <v>433243.5</v>
      </c>
      <c r="E251" s="2">
        <v>377401.46199999994</v>
      </c>
      <c r="F251" s="3">
        <v>65936.343369230759</v>
      </c>
      <c r="G251">
        <f>_xlfn.XLOOKUP(Table1[[#This Row],[index]], Table2[index], Table2[Количество складов], 0)</f>
        <v>15</v>
      </c>
      <c r="H251">
        <f>_xlfn.XLOOKUP(Table1[[#This Row],[index]], Table2[index], Table2[Количество заказов], 0)</f>
        <v>274</v>
      </c>
      <c r="I251">
        <f>_xlfn.XLOOKUP(Table1[[#This Row],[index]], Table2[index], Table2[Количество клиентов], 0)</f>
        <v>203</v>
      </c>
      <c r="J251" s="18">
        <f>WEEKNUM(_xlfn.SINGLE(master[Дата]))</f>
        <v>18</v>
      </c>
      <c r="K251" s="18">
        <f>master[[#This Row],[Товарооборот, руб]]-master[[#This Row],[Товарооборот в себестоимости]]-master[[#This Row],[Потери, руб]]</f>
        <v>-10094.3053692307</v>
      </c>
      <c r="L251" s="18">
        <f>master[[#This Row],[Товарооборот, руб]]-master[[#This Row],[Товарооборот в себестоимости]]</f>
        <v>55842.038000000059</v>
      </c>
    </row>
    <row r="252" spans="1:12" ht="14.25" customHeight="1">
      <c r="A252" s="8">
        <v>43977</v>
      </c>
      <c r="B252" s="21" t="s">
        <v>22</v>
      </c>
      <c r="C252" s="21">
        <v>12259.5</v>
      </c>
      <c r="D252" s="21">
        <v>1152054</v>
      </c>
      <c r="E252" s="21">
        <v>906579.62099999993</v>
      </c>
      <c r="F252" s="22">
        <v>217611.18753846153</v>
      </c>
      <c r="G252">
        <f>_xlfn.XLOOKUP(Table1[[#This Row],[index]], Table2[index], Table2[Количество складов], 0)</f>
        <v>15</v>
      </c>
      <c r="H252">
        <f>_xlfn.XLOOKUP(Table1[[#This Row],[index]], Table2[index], Table2[Количество заказов], 0)</f>
        <v>812</v>
      </c>
      <c r="I252">
        <f>_xlfn.XLOOKUP(Table1[[#This Row],[index]], Table2[index], Table2[Количество клиентов], 0)</f>
        <v>711</v>
      </c>
      <c r="J252" s="18">
        <f>WEEKNUM(_xlfn.SINGLE(master[Дата]))</f>
        <v>22</v>
      </c>
      <c r="K252" s="18">
        <f>master[[#This Row],[Товарооборот, руб]]-master[[#This Row],[Товарооборот в себестоимости]]-master[[#This Row],[Потери, руб]]</f>
        <v>27863.191461538547</v>
      </c>
      <c r="L252" s="18">
        <f>master[[#This Row],[Товарооборот, руб]]-master[[#This Row],[Товарооборот в себестоимости]]</f>
        <v>245474.37900000007</v>
      </c>
    </row>
    <row r="253" spans="1:12" ht="14.25" customHeight="1">
      <c r="A253" s="9">
        <v>43952</v>
      </c>
      <c r="B253" s="2" t="s">
        <v>22</v>
      </c>
      <c r="C253" s="2">
        <v>5446.5</v>
      </c>
      <c r="D253" s="2">
        <v>505572</v>
      </c>
      <c r="E253" s="2">
        <v>422390.908</v>
      </c>
      <c r="F253" s="3">
        <v>42729.218369230766</v>
      </c>
      <c r="G253">
        <f>_xlfn.XLOOKUP(Table1[[#This Row],[index]], Table2[index], Table2[Количество складов], 0)</f>
        <v>15</v>
      </c>
      <c r="H253">
        <f>_xlfn.XLOOKUP(Table1[[#This Row],[index]], Table2[index], Table2[Количество заказов], 0)</f>
        <v>294</v>
      </c>
      <c r="I253">
        <f>_xlfn.XLOOKUP(Table1[[#This Row],[index]], Table2[index], Table2[Количество клиентов], 0)</f>
        <v>225</v>
      </c>
      <c r="J253" s="18">
        <f>WEEKNUM(_xlfn.SINGLE(master[Дата]))</f>
        <v>18</v>
      </c>
      <c r="K253" s="18">
        <f>master[[#This Row],[Товарооборот, руб]]-master[[#This Row],[Товарооборот в себестоимости]]-master[[#This Row],[Потери, руб]]</f>
        <v>40451.873630769238</v>
      </c>
      <c r="L253" s="18">
        <f>master[[#This Row],[Товарооборот, руб]]-master[[#This Row],[Товарооборот в себестоимости]]</f>
        <v>83181.092000000004</v>
      </c>
    </row>
    <row r="254" spans="1:12" ht="14.25" customHeight="1">
      <c r="A254" s="8">
        <v>43963</v>
      </c>
      <c r="B254" s="21" t="s">
        <v>22</v>
      </c>
      <c r="C254" s="21">
        <v>11296.5</v>
      </c>
      <c r="D254" s="21">
        <v>989632.5</v>
      </c>
      <c r="E254" s="21">
        <v>829947.41200000001</v>
      </c>
      <c r="F254" s="22">
        <v>196319.5046923077</v>
      </c>
      <c r="G254">
        <f>_xlfn.XLOOKUP(Table1[[#This Row],[index]], Table2[index], Table2[Количество складов], 0)</f>
        <v>15</v>
      </c>
      <c r="H254">
        <f>_xlfn.XLOOKUP(Table1[[#This Row],[index]], Table2[index], Table2[Количество заказов], 0)</f>
        <v>624</v>
      </c>
      <c r="I254">
        <f>_xlfn.XLOOKUP(Table1[[#This Row],[index]], Table2[index], Table2[Количество клиентов], 0)</f>
        <v>538</v>
      </c>
      <c r="J254" s="18">
        <f>WEEKNUM(_xlfn.SINGLE(master[Дата]))</f>
        <v>20</v>
      </c>
      <c r="K254" s="18">
        <f>master[[#This Row],[Товарооборот, руб]]-master[[#This Row],[Товарооборот в себестоимости]]-master[[#This Row],[Потери, руб]]</f>
        <v>-36634.416692307714</v>
      </c>
      <c r="L254" s="18">
        <f>master[[#This Row],[Товарооборот, руб]]-master[[#This Row],[Товарооборот в себестоимости]]</f>
        <v>159685.08799999999</v>
      </c>
    </row>
    <row r="255" spans="1:12" ht="14.25" customHeight="1">
      <c r="A255" s="9">
        <v>43972</v>
      </c>
      <c r="B255" s="2" t="s">
        <v>22</v>
      </c>
      <c r="C255" s="2">
        <v>12135</v>
      </c>
      <c r="D255" s="2">
        <v>1103623.5</v>
      </c>
      <c r="E255" s="2">
        <v>899589.3060000001</v>
      </c>
      <c r="F255" s="3">
        <v>184440.53076923077</v>
      </c>
      <c r="G255">
        <f>_xlfn.XLOOKUP(Table1[[#This Row],[index]], Table2[index], Table2[Количество складов], 0)</f>
        <v>15</v>
      </c>
      <c r="H255">
        <f>_xlfn.XLOOKUP(Table1[[#This Row],[index]], Table2[index], Table2[Количество заказов], 0)</f>
        <v>749</v>
      </c>
      <c r="I255">
        <f>_xlfn.XLOOKUP(Table1[[#This Row],[index]], Table2[index], Table2[Количество клиентов], 0)</f>
        <v>652</v>
      </c>
      <c r="J255" s="18">
        <f>WEEKNUM(_xlfn.SINGLE(master[Дата]))</f>
        <v>21</v>
      </c>
      <c r="K255" s="18">
        <f>master[[#This Row],[Товарооборот, руб]]-master[[#This Row],[Товарооборот в себестоимости]]-master[[#This Row],[Потери, руб]]</f>
        <v>19593.663230769132</v>
      </c>
      <c r="L255" s="18">
        <f>master[[#This Row],[Товарооборот, руб]]-master[[#This Row],[Товарооборот в себестоимости]]</f>
        <v>204034.1939999999</v>
      </c>
    </row>
    <row r="256" spans="1:12" ht="14.25" customHeight="1">
      <c r="A256" s="8">
        <v>43971</v>
      </c>
      <c r="B256" s="21" t="s">
        <v>22</v>
      </c>
      <c r="C256" s="21">
        <v>12630</v>
      </c>
      <c r="D256" s="21">
        <v>1104858</v>
      </c>
      <c r="E256" s="21">
        <v>915994.11899999983</v>
      </c>
      <c r="F256" s="22">
        <v>161654.46923076923</v>
      </c>
      <c r="G256">
        <f>_xlfn.XLOOKUP(Table1[[#This Row],[index]], Table2[index], Table2[Количество складов], 0)</f>
        <v>15</v>
      </c>
      <c r="H256">
        <f>_xlfn.XLOOKUP(Table1[[#This Row],[index]], Table2[index], Table2[Количество заказов], 0)</f>
        <v>760</v>
      </c>
      <c r="I256">
        <f>_xlfn.XLOOKUP(Table1[[#This Row],[index]], Table2[index], Table2[Количество клиентов], 0)</f>
        <v>664</v>
      </c>
      <c r="J256" s="18">
        <f>WEEKNUM(_xlfn.SINGLE(master[Дата]))</f>
        <v>21</v>
      </c>
      <c r="K256" s="18">
        <f>master[[#This Row],[Товарооборот, руб]]-master[[#This Row],[Товарооборот в себестоимости]]-master[[#This Row],[Потери, руб]]</f>
        <v>27209.411769230937</v>
      </c>
      <c r="L256" s="18">
        <f>master[[#This Row],[Товарооборот, руб]]-master[[#This Row],[Товарооборот в себестоимости]]</f>
        <v>188863.88100000017</v>
      </c>
    </row>
    <row r="257" spans="1:12" ht="14.25" customHeight="1">
      <c r="A257" s="9">
        <v>43956</v>
      </c>
      <c r="B257" s="2" t="s">
        <v>22</v>
      </c>
      <c r="C257" s="2">
        <v>8223</v>
      </c>
      <c r="D257" s="2">
        <v>694593</v>
      </c>
      <c r="E257" s="2">
        <v>622755.04999999993</v>
      </c>
      <c r="F257" s="3">
        <v>172368.62218461538</v>
      </c>
      <c r="G257">
        <f>_xlfn.XLOOKUP(Table1[[#This Row],[index]], Table2[index], Table2[Количество складов], 0)</f>
        <v>15</v>
      </c>
      <c r="H257">
        <f>_xlfn.XLOOKUP(Table1[[#This Row],[index]], Table2[index], Table2[Количество заказов], 0)</f>
        <v>455</v>
      </c>
      <c r="I257">
        <f>_xlfn.XLOOKUP(Table1[[#This Row],[index]], Table2[index], Table2[Количество клиентов], 0)</f>
        <v>381</v>
      </c>
      <c r="J257" s="18">
        <f>WEEKNUM(_xlfn.SINGLE(master[Дата]))</f>
        <v>19</v>
      </c>
      <c r="K257" s="18">
        <f>master[[#This Row],[Товарооборот, руб]]-master[[#This Row],[Товарооборот в себестоимости]]-master[[#This Row],[Потери, руб]]</f>
        <v>-100530.67218461531</v>
      </c>
      <c r="L257" s="18">
        <f>master[[#This Row],[Товарооборот, руб]]-master[[#This Row],[Товарооборот в себестоимости]]</f>
        <v>71837.95000000007</v>
      </c>
    </row>
    <row r="258" spans="1:12" ht="14.25" customHeight="1">
      <c r="A258" s="8">
        <v>43949</v>
      </c>
      <c r="B258" s="21" t="s">
        <v>23</v>
      </c>
      <c r="C258" s="21">
        <v>25149</v>
      </c>
      <c r="D258" s="21">
        <v>2277072</v>
      </c>
      <c r="E258" s="21">
        <v>1804070.1239999998</v>
      </c>
      <c r="F258" s="22">
        <v>125553.02143076922</v>
      </c>
      <c r="G258">
        <f>_xlfn.XLOOKUP(Table1[[#This Row],[index]], Table2[index], Table2[Количество складов], 0)</f>
        <v>18</v>
      </c>
      <c r="H258">
        <f>_xlfn.XLOOKUP(Table1[[#This Row],[index]], Table2[index], Table2[Количество заказов], 0)</f>
        <v>1505</v>
      </c>
      <c r="I258">
        <f>_xlfn.XLOOKUP(Table1[[#This Row],[index]], Table2[index], Table2[Количество клиентов], 0)</f>
        <v>1368</v>
      </c>
      <c r="J258" s="18">
        <f>WEEKNUM(_xlfn.SINGLE(master[Дата]))</f>
        <v>18</v>
      </c>
      <c r="K258" s="18">
        <f>master[[#This Row],[Товарооборот, руб]]-master[[#This Row],[Товарооборот в себестоимости]]-master[[#This Row],[Потери, руб]]</f>
        <v>347448.85456923093</v>
      </c>
      <c r="L258" s="18">
        <f>master[[#This Row],[Товарооборот, руб]]-master[[#This Row],[Товарооборот в себестоимости]]</f>
        <v>473001.87600000016</v>
      </c>
    </row>
    <row r="259" spans="1:12" ht="14.25" customHeight="1">
      <c r="A259" s="9">
        <v>43964</v>
      </c>
      <c r="B259" s="2" t="s">
        <v>22</v>
      </c>
      <c r="C259" s="2">
        <v>10401</v>
      </c>
      <c r="D259" s="2">
        <v>949912.5</v>
      </c>
      <c r="E259" s="2">
        <v>785961.28899999999</v>
      </c>
      <c r="F259" s="3">
        <v>253438.94004615385</v>
      </c>
      <c r="G259">
        <f>_xlfn.XLOOKUP(Table1[[#This Row],[index]], Table2[index], Table2[Количество складов], 0)</f>
        <v>15</v>
      </c>
      <c r="H259">
        <f>_xlfn.XLOOKUP(Table1[[#This Row],[index]], Table2[index], Table2[Количество заказов], 0)</f>
        <v>599</v>
      </c>
      <c r="I259">
        <f>_xlfn.XLOOKUP(Table1[[#This Row],[index]], Table2[index], Table2[Количество клиентов], 0)</f>
        <v>515</v>
      </c>
      <c r="J259" s="18">
        <f>WEEKNUM(_xlfn.SINGLE(master[Дата]))</f>
        <v>20</v>
      </c>
      <c r="K259" s="18">
        <f>master[[#This Row],[Товарооборот, руб]]-master[[#This Row],[Товарооборот в себестоимости]]-master[[#This Row],[Потери, руб]]</f>
        <v>-89487.729046153836</v>
      </c>
      <c r="L259" s="18">
        <f>master[[#This Row],[Товарооборот, руб]]-master[[#This Row],[Товарооборот в себестоимости]]</f>
        <v>163951.21100000001</v>
      </c>
    </row>
    <row r="260" spans="1:12" ht="14.25" customHeight="1">
      <c r="A260" s="8">
        <v>43982</v>
      </c>
      <c r="B260" s="21" t="s">
        <v>21</v>
      </c>
      <c r="C260" s="21">
        <v>17689.5</v>
      </c>
      <c r="D260" s="21">
        <v>1592119.5</v>
      </c>
      <c r="E260" s="21">
        <v>1279369.1529999999</v>
      </c>
      <c r="F260" s="22">
        <v>119890.85384615383</v>
      </c>
      <c r="G260">
        <f>_xlfn.XLOOKUP(Table1[[#This Row],[index]], Table2[index], Table2[Количество складов], 0)</f>
        <v>17</v>
      </c>
      <c r="H260">
        <f>_xlfn.XLOOKUP(Table1[[#This Row],[index]], Table2[index], Table2[Количество заказов], 0)</f>
        <v>1186</v>
      </c>
      <c r="I260">
        <f>_xlfn.XLOOKUP(Table1[[#This Row],[index]], Table2[index], Table2[Количество клиентов], 0)</f>
        <v>1054</v>
      </c>
      <c r="J260" s="18">
        <f>WEEKNUM(_xlfn.SINGLE(master[Дата]))</f>
        <v>23</v>
      </c>
      <c r="K260" s="18">
        <f>master[[#This Row],[Товарооборот, руб]]-master[[#This Row],[Товарооборот в себестоимости]]-master[[#This Row],[Потери, руб]]</f>
        <v>192859.49315384624</v>
      </c>
      <c r="L260" s="18">
        <f>master[[#This Row],[Товарооборот, руб]]-master[[#This Row],[Товарооборот в себестоимости]]</f>
        <v>312750.34700000007</v>
      </c>
    </row>
    <row r="261" spans="1:12" ht="14.25" customHeight="1">
      <c r="A261" s="9">
        <v>43954</v>
      </c>
      <c r="B261" s="2" t="s">
        <v>22</v>
      </c>
      <c r="C261" s="2">
        <v>8127</v>
      </c>
      <c r="D261" s="2">
        <v>665302.5</v>
      </c>
      <c r="E261" s="2">
        <v>644221.49399999995</v>
      </c>
      <c r="F261" s="3">
        <v>95245.727138461531</v>
      </c>
      <c r="G261">
        <f>_xlfn.XLOOKUP(Table1[[#This Row],[index]], Table2[index], Table2[Количество складов], 0)</f>
        <v>15</v>
      </c>
      <c r="H261">
        <f>_xlfn.XLOOKUP(Table1[[#This Row],[index]], Table2[index], Table2[Количество заказов], 0)</f>
        <v>455</v>
      </c>
      <c r="I261">
        <f>_xlfn.XLOOKUP(Table1[[#This Row],[index]], Table2[index], Table2[Количество клиентов], 0)</f>
        <v>384</v>
      </c>
      <c r="J261" s="18">
        <f>WEEKNUM(_xlfn.SINGLE(master[Дата]))</f>
        <v>19</v>
      </c>
      <c r="K261" s="18">
        <f>master[[#This Row],[Товарооборот, руб]]-master[[#This Row],[Товарооборот в себестоимости]]-master[[#This Row],[Потери, руб]]</f>
        <v>-74164.721138461478</v>
      </c>
      <c r="L261" s="18">
        <f>master[[#This Row],[Товарооборот, руб]]-master[[#This Row],[Товарооборот в себестоимости]]</f>
        <v>21081.006000000052</v>
      </c>
    </row>
    <row r="262" spans="1:12" ht="14.25" customHeight="1">
      <c r="A262" s="8">
        <v>43981</v>
      </c>
      <c r="B262" s="21" t="s">
        <v>21</v>
      </c>
      <c r="C262" s="21">
        <v>27250.5</v>
      </c>
      <c r="D262" s="21">
        <v>2457252</v>
      </c>
      <c r="E262" s="21">
        <v>1983435.05</v>
      </c>
      <c r="F262" s="22">
        <v>175066.50692307693</v>
      </c>
      <c r="G262">
        <f>_xlfn.XLOOKUP(Table1[[#This Row],[index]], Table2[index], Table2[Количество складов], 0)</f>
        <v>17</v>
      </c>
      <c r="H262">
        <f>_xlfn.XLOOKUP(Table1[[#This Row],[index]], Table2[index], Table2[Количество заказов], 0)</f>
        <v>1697</v>
      </c>
      <c r="I262">
        <f>_xlfn.XLOOKUP(Table1[[#This Row],[index]], Table2[index], Table2[Количество клиентов], 0)</f>
        <v>1499</v>
      </c>
      <c r="J262" s="18">
        <f>WEEKNUM(_xlfn.SINGLE(master[Дата]))</f>
        <v>22</v>
      </c>
      <c r="K262" s="18">
        <f>master[[#This Row],[Товарооборот, руб]]-master[[#This Row],[Товарооборот в себестоимости]]-master[[#This Row],[Потери, руб]]</f>
        <v>298750.44307692302</v>
      </c>
      <c r="L262" s="18">
        <f>master[[#This Row],[Товарооборот, руб]]-master[[#This Row],[Товарооборот в себестоимости]]</f>
        <v>473816.94999999995</v>
      </c>
    </row>
    <row r="263" spans="1:12" ht="14.25" customHeight="1">
      <c r="A263" s="9">
        <v>43957</v>
      </c>
      <c r="B263" s="2" t="s">
        <v>22</v>
      </c>
      <c r="C263" s="2">
        <v>8464.5</v>
      </c>
      <c r="D263" s="2">
        <v>739291.5</v>
      </c>
      <c r="E263" s="2">
        <v>651727.3679999999</v>
      </c>
      <c r="F263" s="3">
        <v>154318.62433846152</v>
      </c>
      <c r="G263">
        <f>_xlfn.XLOOKUP(Table1[[#This Row],[index]], Table2[index], Table2[Количество складов], 0)</f>
        <v>15</v>
      </c>
      <c r="H263">
        <f>_xlfn.XLOOKUP(Table1[[#This Row],[index]], Table2[index], Table2[Количество заказов], 0)</f>
        <v>467</v>
      </c>
      <c r="I263">
        <f>_xlfn.XLOOKUP(Table1[[#This Row],[index]], Table2[index], Table2[Количество клиентов], 0)</f>
        <v>389</v>
      </c>
      <c r="J263" s="18">
        <f>WEEKNUM(_xlfn.SINGLE(master[Дата]))</f>
        <v>19</v>
      </c>
      <c r="K263" s="18">
        <f>master[[#This Row],[Товарооборот, руб]]-master[[#This Row],[Товарооборот в себестоимости]]-master[[#This Row],[Потери, руб]]</f>
        <v>-66754.492338461423</v>
      </c>
      <c r="L263" s="18">
        <f>master[[#This Row],[Товарооборот, руб]]-master[[#This Row],[Товарооборот в себестоимости]]</f>
        <v>87564.1320000001</v>
      </c>
    </row>
    <row r="264" spans="1:12" ht="14.25" customHeight="1">
      <c r="A264" s="8">
        <v>43974</v>
      </c>
      <c r="B264" s="21" t="s">
        <v>22</v>
      </c>
      <c r="C264" s="21">
        <v>14167.5</v>
      </c>
      <c r="D264" s="21">
        <v>1315075.5</v>
      </c>
      <c r="E264" s="21">
        <v>1074904.135</v>
      </c>
      <c r="F264" s="22">
        <v>269233.34436923079</v>
      </c>
      <c r="G264">
        <f>_xlfn.XLOOKUP(Table1[[#This Row],[index]], Table2[index], Table2[Количество складов], 0)</f>
        <v>15</v>
      </c>
      <c r="H264">
        <f>_xlfn.XLOOKUP(Table1[[#This Row],[index]], Table2[index], Table2[Количество заказов], 0)</f>
        <v>840</v>
      </c>
      <c r="I264">
        <f>_xlfn.XLOOKUP(Table1[[#This Row],[index]], Table2[index], Table2[Количество клиентов], 0)</f>
        <v>725</v>
      </c>
      <c r="J264" s="18">
        <f>WEEKNUM(_xlfn.SINGLE(master[Дата]))</f>
        <v>21</v>
      </c>
      <c r="K264" s="18">
        <f>master[[#This Row],[Товарооборот, руб]]-master[[#This Row],[Товарооборот в себестоимости]]-master[[#This Row],[Потери, руб]]</f>
        <v>-29061.979369230801</v>
      </c>
      <c r="L264" s="18">
        <f>master[[#This Row],[Товарооборот, руб]]-master[[#This Row],[Товарооборот в себестоимости]]</f>
        <v>240171.36499999999</v>
      </c>
    </row>
    <row r="265" spans="1:12" ht="14.25" customHeight="1">
      <c r="A265" s="9">
        <v>43979</v>
      </c>
      <c r="B265" s="2" t="s">
        <v>21</v>
      </c>
      <c r="C265" s="2">
        <v>16500</v>
      </c>
      <c r="D265" s="2">
        <v>1487928</v>
      </c>
      <c r="E265" s="2">
        <v>1187884.8939999999</v>
      </c>
      <c r="F265" s="3">
        <v>279400.0153846154</v>
      </c>
      <c r="G265">
        <f>_xlfn.XLOOKUP(Table1[[#This Row],[index]], Table2[index], Table2[Количество складов], 0)</f>
        <v>17</v>
      </c>
      <c r="H265">
        <f>_xlfn.XLOOKUP(Table1[[#This Row],[index]], Table2[index], Table2[Количество заказов], 0)</f>
        <v>1097</v>
      </c>
      <c r="I265">
        <f>_xlfn.XLOOKUP(Table1[[#This Row],[index]], Table2[index], Table2[Количество клиентов], 0)</f>
        <v>968</v>
      </c>
      <c r="J265" s="18">
        <f>WEEKNUM(_xlfn.SINGLE(master[Дата]))</f>
        <v>22</v>
      </c>
      <c r="K265" s="18">
        <f>master[[#This Row],[Товарооборот, руб]]-master[[#This Row],[Товарооборот в себестоимости]]-master[[#This Row],[Потери, руб]]</f>
        <v>20643.090615384746</v>
      </c>
      <c r="L265" s="18">
        <f>master[[#This Row],[Товарооборот, руб]]-master[[#This Row],[Товарооборот в себестоимости]]</f>
        <v>300043.10600000015</v>
      </c>
    </row>
    <row r="266" spans="1:12" ht="14.25" customHeight="1">
      <c r="A266" s="8">
        <v>43976</v>
      </c>
      <c r="B266" s="21" t="s">
        <v>22</v>
      </c>
      <c r="C266" s="21">
        <v>13260</v>
      </c>
      <c r="D266" s="21">
        <v>1230687</v>
      </c>
      <c r="E266" s="21">
        <v>985675.48699999996</v>
      </c>
      <c r="F266" s="22">
        <v>224353.45695384615</v>
      </c>
      <c r="G266">
        <f>_xlfn.XLOOKUP(Table1[[#This Row],[index]], Table2[index], Table2[Количество складов], 0)</f>
        <v>15</v>
      </c>
      <c r="H266">
        <f>_xlfn.XLOOKUP(Table1[[#This Row],[index]], Table2[index], Table2[Количество заказов], 0)</f>
        <v>835</v>
      </c>
      <c r="I266">
        <f>_xlfn.XLOOKUP(Table1[[#This Row],[index]], Table2[index], Table2[Количество клиентов], 0)</f>
        <v>736</v>
      </c>
      <c r="J266" s="18">
        <f>WEEKNUM(_xlfn.SINGLE(master[Дата]))</f>
        <v>22</v>
      </c>
      <c r="K266" s="18">
        <f>master[[#This Row],[Товарооборот, руб]]-master[[#This Row],[Товарооборот в себестоимости]]-master[[#This Row],[Потери, руб]]</f>
        <v>20658.056046153884</v>
      </c>
      <c r="L266" s="18">
        <f>master[[#This Row],[Товарооборот, руб]]-master[[#This Row],[Товарооборот в себестоимости]]</f>
        <v>245011.51300000004</v>
      </c>
    </row>
    <row r="267" spans="1:12" ht="14.25" customHeight="1">
      <c r="A267" s="9">
        <v>43951</v>
      </c>
      <c r="B267" s="2" t="s">
        <v>22</v>
      </c>
      <c r="C267" s="2">
        <v>4285.5</v>
      </c>
      <c r="D267" s="2">
        <v>404691</v>
      </c>
      <c r="E267" s="2">
        <v>333054.54800000001</v>
      </c>
      <c r="F267" s="3">
        <v>11494.630769230769</v>
      </c>
      <c r="G267">
        <f>_xlfn.XLOOKUP(Table1[[#This Row],[index]], Table2[index], Table2[Количество складов], 0)</f>
        <v>15</v>
      </c>
      <c r="H267">
        <f>_xlfn.XLOOKUP(Table1[[#This Row],[index]], Table2[index], Table2[Количество заказов], 0)</f>
        <v>262</v>
      </c>
      <c r="I267">
        <f>_xlfn.XLOOKUP(Table1[[#This Row],[index]], Table2[index], Table2[Количество клиентов], 0)</f>
        <v>195</v>
      </c>
      <c r="J267" s="18">
        <f>WEEKNUM(_xlfn.SINGLE(master[Дата]))</f>
        <v>18</v>
      </c>
      <c r="K267" s="18">
        <f>master[[#This Row],[Товарооборот, руб]]-master[[#This Row],[Товарооборот в себестоимости]]-master[[#This Row],[Потери, руб]]</f>
        <v>60141.821230769223</v>
      </c>
      <c r="L267" s="18">
        <f>master[[#This Row],[Товарооборот, руб]]-master[[#This Row],[Товарооборот в себестоимости]]</f>
        <v>71636.45199999999</v>
      </c>
    </row>
    <row r="268" spans="1:12" ht="14.25" customHeight="1">
      <c r="A268" s="8">
        <v>43961</v>
      </c>
      <c r="B268" s="21" t="s">
        <v>22</v>
      </c>
      <c r="C268" s="21">
        <v>13440</v>
      </c>
      <c r="D268" s="21">
        <v>1198285.5</v>
      </c>
      <c r="E268" s="21">
        <v>1018063.802</v>
      </c>
      <c r="F268" s="22">
        <v>178012.59307692308</v>
      </c>
      <c r="G268">
        <f>_xlfn.XLOOKUP(Table1[[#This Row],[index]], Table2[index], Table2[Количество складов], 0)</f>
        <v>15</v>
      </c>
      <c r="H268">
        <f>_xlfn.XLOOKUP(Table1[[#This Row],[index]], Table2[index], Table2[Количество заказов], 0)</f>
        <v>706</v>
      </c>
      <c r="I268">
        <f>_xlfn.XLOOKUP(Table1[[#This Row],[index]], Table2[index], Table2[Количество клиентов], 0)</f>
        <v>608</v>
      </c>
      <c r="J268" s="18">
        <f>WEEKNUM(_xlfn.SINGLE(master[Дата]))</f>
        <v>20</v>
      </c>
      <c r="K268" s="18">
        <f>master[[#This Row],[Товарооборот, руб]]-master[[#This Row],[Товарооборот в себестоимости]]-master[[#This Row],[Потери, руб]]</f>
        <v>2209.1049230768986</v>
      </c>
      <c r="L268" s="18">
        <f>master[[#This Row],[Товарооборот, руб]]-master[[#This Row],[Товарооборот в себестоимости]]</f>
        <v>180221.69799999997</v>
      </c>
    </row>
    <row r="269" spans="1:12" ht="14.25" customHeight="1">
      <c r="A269" s="9">
        <v>43959</v>
      </c>
      <c r="B269" s="2" t="s">
        <v>22</v>
      </c>
      <c r="C269" s="2">
        <v>9058.5</v>
      </c>
      <c r="D269" s="2">
        <v>798759</v>
      </c>
      <c r="E269" s="2">
        <v>669115.93699999992</v>
      </c>
      <c r="F269" s="3">
        <v>171987.47030000002</v>
      </c>
      <c r="G269">
        <f>_xlfn.XLOOKUP(Table1[[#This Row],[index]], Table2[index], Table2[Количество складов], 0)</f>
        <v>15</v>
      </c>
      <c r="H269">
        <f>_xlfn.XLOOKUP(Table1[[#This Row],[index]], Table2[index], Table2[Количество заказов], 0)</f>
        <v>492</v>
      </c>
      <c r="I269">
        <f>_xlfn.XLOOKUP(Table1[[#This Row],[index]], Table2[index], Table2[Количество клиентов], 0)</f>
        <v>412</v>
      </c>
      <c r="J269" s="18">
        <f>WEEKNUM(_xlfn.SINGLE(master[Дата]))</f>
        <v>19</v>
      </c>
      <c r="K269" s="18">
        <f>master[[#This Row],[Товарооборот, руб]]-master[[#This Row],[Товарооборот в себестоимости]]-master[[#This Row],[Потери, руб]]</f>
        <v>-42344.407299999933</v>
      </c>
      <c r="L269" s="18">
        <f>master[[#This Row],[Товарооборот, руб]]-master[[#This Row],[Товарооборот в себестоимости]]</f>
        <v>129643.06300000008</v>
      </c>
    </row>
    <row r="270" spans="1:12" ht="14.25" customHeight="1">
      <c r="A270" s="8">
        <v>43958</v>
      </c>
      <c r="B270" s="21" t="s">
        <v>22</v>
      </c>
      <c r="C270" s="21">
        <v>8719.5</v>
      </c>
      <c r="D270" s="21">
        <v>769276.5</v>
      </c>
      <c r="E270" s="21">
        <v>654599.97699999996</v>
      </c>
      <c r="F270" s="22">
        <v>184385.1884923077</v>
      </c>
      <c r="G270">
        <f>_xlfn.XLOOKUP(Table1[[#This Row],[index]], Table2[index], Table2[Количество складов], 0)</f>
        <v>15</v>
      </c>
      <c r="H270">
        <f>_xlfn.XLOOKUP(Table1[[#This Row],[index]], Table2[index], Table2[Количество заказов], 0)</f>
        <v>480</v>
      </c>
      <c r="I270">
        <f>_xlfn.XLOOKUP(Table1[[#This Row],[index]], Table2[index], Table2[Количество клиентов], 0)</f>
        <v>398</v>
      </c>
      <c r="J270" s="18">
        <f>WEEKNUM(_xlfn.SINGLE(master[Дата]))</f>
        <v>19</v>
      </c>
      <c r="K270" s="18">
        <f>master[[#This Row],[Товарооборот, руб]]-master[[#This Row],[Товарооборот в себестоимости]]-master[[#This Row],[Потери, руб]]</f>
        <v>-69708.665492307657</v>
      </c>
      <c r="L270" s="18">
        <f>master[[#This Row],[Товарооборот, руб]]-master[[#This Row],[Товарооборот в себестоимости]]</f>
        <v>114676.52300000004</v>
      </c>
    </row>
    <row r="271" spans="1:12" ht="14.25" customHeight="1">
      <c r="A271" s="9">
        <v>43975</v>
      </c>
      <c r="B271" s="2" t="s">
        <v>22</v>
      </c>
      <c r="C271" s="2">
        <v>12666</v>
      </c>
      <c r="D271" s="2">
        <v>1184865</v>
      </c>
      <c r="E271" s="2">
        <v>953822.62099999993</v>
      </c>
      <c r="F271" s="3">
        <v>340158.78723076923</v>
      </c>
      <c r="G271">
        <f>_xlfn.XLOOKUP(Table1[[#This Row],[index]], Table2[index], Table2[Количество складов], 0)</f>
        <v>15</v>
      </c>
      <c r="H271">
        <f>_xlfn.XLOOKUP(Table1[[#This Row],[index]], Table2[index], Table2[Количество заказов], 0)</f>
        <v>779</v>
      </c>
      <c r="I271">
        <f>_xlfn.XLOOKUP(Table1[[#This Row],[index]], Table2[index], Table2[Количество клиентов], 0)</f>
        <v>673</v>
      </c>
      <c r="J271" s="18">
        <f>WEEKNUM(_xlfn.SINGLE(master[Дата]))</f>
        <v>22</v>
      </c>
      <c r="K271" s="18">
        <f>master[[#This Row],[Товарооборот, руб]]-master[[#This Row],[Товарооборот в себестоимости]]-master[[#This Row],[Потери, руб]]</f>
        <v>-109116.40823076916</v>
      </c>
      <c r="L271" s="18">
        <f>master[[#This Row],[Товарооборот, руб]]-master[[#This Row],[Товарооборот в себестоимости]]</f>
        <v>231042.37900000007</v>
      </c>
    </row>
    <row r="272" spans="1:12" ht="14.25" customHeight="1">
      <c r="A272" s="8">
        <v>43967</v>
      </c>
      <c r="B272" s="21" t="s">
        <v>23</v>
      </c>
      <c r="C272" s="21">
        <v>34563</v>
      </c>
      <c r="D272" s="21">
        <v>2922883.5</v>
      </c>
      <c r="E272" s="21">
        <v>2340316.3049999997</v>
      </c>
      <c r="F272" s="22">
        <v>109812.45384615385</v>
      </c>
      <c r="G272">
        <f>_xlfn.XLOOKUP(Table1[[#This Row],[index]], Table2[index], Table2[Количество складов], 0)</f>
        <v>19</v>
      </c>
      <c r="H272">
        <f>_xlfn.XLOOKUP(Table1[[#This Row],[index]], Table2[index], Table2[Количество заказов], 0)</f>
        <v>2039</v>
      </c>
      <c r="I272">
        <f>_xlfn.XLOOKUP(Table1[[#This Row],[index]], Table2[index], Table2[Количество клиентов], 0)</f>
        <v>1868</v>
      </c>
      <c r="J272" s="18">
        <f>WEEKNUM(_xlfn.SINGLE(master[Дата]))</f>
        <v>20</v>
      </c>
      <c r="K272" s="18">
        <f>master[[#This Row],[Товарооборот, руб]]-master[[#This Row],[Товарооборот в себестоимости]]-master[[#This Row],[Потери, руб]]</f>
        <v>472754.74115384644</v>
      </c>
      <c r="L272" s="18">
        <f>master[[#This Row],[Товарооборот, руб]]-master[[#This Row],[Товарооборот в себестоимости]]</f>
        <v>582567.1950000003</v>
      </c>
    </row>
    <row r="273" spans="1:12" ht="14.25" customHeight="1">
      <c r="A273" s="9">
        <v>43970</v>
      </c>
      <c r="B273" s="2" t="s">
        <v>23</v>
      </c>
      <c r="C273" s="2">
        <v>28882.5</v>
      </c>
      <c r="D273" s="2">
        <v>2446530</v>
      </c>
      <c r="E273" s="2">
        <v>1956748.2629999998</v>
      </c>
      <c r="F273" s="3">
        <v>108543.03143076923</v>
      </c>
      <c r="G273">
        <f>_xlfn.XLOOKUP(Table1[[#This Row],[index]], Table2[index], Table2[Количество складов], 0)</f>
        <v>19</v>
      </c>
      <c r="H273">
        <f>_xlfn.XLOOKUP(Table1[[#This Row],[index]], Table2[index], Table2[Количество заказов], 0)</f>
        <v>1831</v>
      </c>
      <c r="I273">
        <f>_xlfn.XLOOKUP(Table1[[#This Row],[index]], Table2[index], Table2[Количество клиентов], 0)</f>
        <v>1667</v>
      </c>
      <c r="J273" s="18">
        <f>WEEKNUM(_xlfn.SINGLE(master[Дата]))</f>
        <v>21</v>
      </c>
      <c r="K273" s="18">
        <f>master[[#This Row],[Товарооборот, руб]]-master[[#This Row],[Товарооборот в себестоимости]]-master[[#This Row],[Потери, руб]]</f>
        <v>381238.70556923095</v>
      </c>
      <c r="L273" s="18">
        <f>master[[#This Row],[Товарооборот, руб]]-master[[#This Row],[Товарооборот в себестоимости]]</f>
        <v>489781.7370000002</v>
      </c>
    </row>
    <row r="274" spans="1:12" ht="14.25" customHeight="1">
      <c r="A274" s="8">
        <v>43968</v>
      </c>
      <c r="B274" s="21" t="s">
        <v>23</v>
      </c>
      <c r="C274" s="21">
        <v>28275</v>
      </c>
      <c r="D274" s="21">
        <v>2435632.5</v>
      </c>
      <c r="E274" s="21">
        <v>1954139.7149999999</v>
      </c>
      <c r="F274" s="22">
        <v>79541.984615384616</v>
      </c>
      <c r="G274">
        <f>_xlfn.XLOOKUP(Table1[[#This Row],[index]], Table2[index], Table2[Количество складов], 0)</f>
        <v>19</v>
      </c>
      <c r="H274">
        <f>_xlfn.XLOOKUP(Table1[[#This Row],[index]], Table2[index], Table2[Количество заказов], 0)</f>
        <v>1790</v>
      </c>
      <c r="I274">
        <f>_xlfn.XLOOKUP(Table1[[#This Row],[index]], Table2[index], Table2[Количество клиентов], 0)</f>
        <v>1633</v>
      </c>
      <c r="J274" s="18">
        <f>WEEKNUM(_xlfn.SINGLE(master[Дата]))</f>
        <v>21</v>
      </c>
      <c r="K274" s="18">
        <f>master[[#This Row],[Товарооборот, руб]]-master[[#This Row],[Товарооборот в себестоимости]]-master[[#This Row],[Потери, руб]]</f>
        <v>401950.80038461555</v>
      </c>
      <c r="L274" s="18">
        <f>master[[#This Row],[Товарооборот, руб]]-master[[#This Row],[Товарооборот в себестоимости]]</f>
        <v>481492.78500000015</v>
      </c>
    </row>
    <row r="275" spans="1:12" ht="14.25" customHeight="1">
      <c r="A275" s="9">
        <v>43960</v>
      </c>
      <c r="B275" s="2" t="s">
        <v>23</v>
      </c>
      <c r="C275" s="2">
        <v>26271</v>
      </c>
      <c r="D275" s="2">
        <v>2384937</v>
      </c>
      <c r="E275" s="2">
        <v>1880070.5110000002</v>
      </c>
      <c r="F275" s="3">
        <v>141472.14615384614</v>
      </c>
      <c r="G275">
        <f>_xlfn.XLOOKUP(Table1[[#This Row],[index]], Table2[index], Table2[Количество складов], 0)</f>
        <v>19</v>
      </c>
      <c r="H275">
        <f>_xlfn.XLOOKUP(Table1[[#This Row],[index]], Table2[index], Table2[Количество заказов], 0)</f>
        <v>1542</v>
      </c>
      <c r="I275">
        <f>_xlfn.XLOOKUP(Table1[[#This Row],[index]], Table2[index], Table2[Количество клиентов], 0)</f>
        <v>1412</v>
      </c>
      <c r="J275" s="18">
        <f>WEEKNUM(_xlfn.SINGLE(master[Дата]))</f>
        <v>19</v>
      </c>
      <c r="K275" s="18">
        <f>master[[#This Row],[Товарооборот, руб]]-master[[#This Row],[Товарооборот в себестоимости]]-master[[#This Row],[Потери, руб]]</f>
        <v>363394.34284615365</v>
      </c>
      <c r="L275" s="18">
        <f>master[[#This Row],[Товарооборот, руб]]-master[[#This Row],[Товарооборот в себестоимости]]</f>
        <v>504866.48899999983</v>
      </c>
    </row>
    <row r="276" spans="1:12" ht="14.25" customHeight="1">
      <c r="A276" s="8">
        <v>43955</v>
      </c>
      <c r="B276" s="21" t="s">
        <v>23</v>
      </c>
      <c r="C276" s="21">
        <v>23587.5</v>
      </c>
      <c r="D276" s="21">
        <v>2155668</v>
      </c>
      <c r="E276" s="21">
        <v>1685753.1839999999</v>
      </c>
      <c r="F276" s="22">
        <v>135489.15811538461</v>
      </c>
      <c r="G276">
        <f>_xlfn.XLOOKUP(Table1[[#This Row],[index]], Table2[index], Table2[Количество складов], 0)</f>
        <v>19</v>
      </c>
      <c r="H276">
        <f>_xlfn.XLOOKUP(Table1[[#This Row],[index]], Table2[index], Table2[Количество заказов], 0)</f>
        <v>1479</v>
      </c>
      <c r="I276">
        <f>_xlfn.XLOOKUP(Table1[[#This Row],[index]], Table2[index], Table2[Количество клиентов], 0)</f>
        <v>1346</v>
      </c>
      <c r="J276" s="18">
        <f>WEEKNUM(_xlfn.SINGLE(master[Дата]))</f>
        <v>19</v>
      </c>
      <c r="K276" s="18">
        <f>master[[#This Row],[Товарооборот, руб]]-master[[#This Row],[Товарооборот в себестоимости]]-master[[#This Row],[Потери, руб]]</f>
        <v>334425.65788461547</v>
      </c>
      <c r="L276" s="18">
        <f>master[[#This Row],[Товарооборот, руб]]-master[[#This Row],[Товарооборот в себестоимости]]</f>
        <v>469914.81600000011</v>
      </c>
    </row>
    <row r="277" spans="1:12" ht="14.25" customHeight="1">
      <c r="A277" s="9">
        <v>43953</v>
      </c>
      <c r="B277" s="2" t="s">
        <v>23</v>
      </c>
      <c r="C277" s="2">
        <v>18427.5</v>
      </c>
      <c r="D277" s="2">
        <v>1682851.5</v>
      </c>
      <c r="E277" s="2">
        <v>1337535.2989999999</v>
      </c>
      <c r="F277" s="3">
        <v>121636.08074615385</v>
      </c>
      <c r="G277">
        <f>_xlfn.XLOOKUP(Table1[[#This Row],[index]], Table2[index], Table2[Количество складов], 0)</f>
        <v>19</v>
      </c>
      <c r="H277">
        <f>_xlfn.XLOOKUP(Table1[[#This Row],[index]], Table2[index], Table2[Количество заказов], 0)</f>
        <v>1206</v>
      </c>
      <c r="I277">
        <f>_xlfn.XLOOKUP(Table1[[#This Row],[index]], Table2[index], Table2[Количество клиентов], 0)</f>
        <v>1080</v>
      </c>
      <c r="J277" s="18">
        <f>WEEKNUM(_xlfn.SINGLE(master[Дата]))</f>
        <v>18</v>
      </c>
      <c r="K277" s="18">
        <f>master[[#This Row],[Товарооборот, руб]]-master[[#This Row],[Товарооборот в себестоимости]]-master[[#This Row],[Потери, руб]]</f>
        <v>223680.12025384628</v>
      </c>
      <c r="L277" s="18">
        <f>master[[#This Row],[Товарооборот, руб]]-master[[#This Row],[Товарооборот в себестоимости]]</f>
        <v>345316.20100000012</v>
      </c>
    </row>
    <row r="278" spans="1:12" ht="14.25" customHeight="1">
      <c r="A278" s="8">
        <v>43977</v>
      </c>
      <c r="B278" s="21" t="s">
        <v>23</v>
      </c>
      <c r="C278" s="21">
        <v>27156</v>
      </c>
      <c r="D278" s="21">
        <v>2410803</v>
      </c>
      <c r="E278" s="21">
        <v>1897998.2520000001</v>
      </c>
      <c r="F278" s="22">
        <v>96303.4</v>
      </c>
      <c r="G278">
        <f>_xlfn.XLOOKUP(Table1[[#This Row],[index]], Table2[index], Table2[Количество складов], 0)</f>
        <v>20</v>
      </c>
      <c r="H278">
        <f>_xlfn.XLOOKUP(Table1[[#This Row],[index]], Table2[index], Table2[Количество заказов], 0)</f>
        <v>1814</v>
      </c>
      <c r="I278">
        <f>_xlfn.XLOOKUP(Table1[[#This Row],[index]], Table2[index], Table2[Количество клиентов], 0)</f>
        <v>1655</v>
      </c>
      <c r="J278" s="18">
        <f>WEEKNUM(_xlfn.SINGLE(master[Дата]))</f>
        <v>22</v>
      </c>
      <c r="K278" s="18">
        <f>master[[#This Row],[Товарооборот, руб]]-master[[#This Row],[Товарооборот в себестоимости]]-master[[#This Row],[Потери, руб]]</f>
        <v>416501.34799999988</v>
      </c>
      <c r="L278" s="18">
        <f>master[[#This Row],[Товарооборот, руб]]-master[[#This Row],[Товарооборот в себестоимости]]</f>
        <v>512804.74799999991</v>
      </c>
    </row>
    <row r="279" spans="1:12" ht="14.25" customHeight="1">
      <c r="A279" s="9">
        <v>43952</v>
      </c>
      <c r="B279" s="2" t="s">
        <v>23</v>
      </c>
      <c r="C279" s="2">
        <v>35190</v>
      </c>
      <c r="D279" s="2">
        <v>3168510</v>
      </c>
      <c r="E279" s="2">
        <v>2533138.7200000002</v>
      </c>
      <c r="F279" s="3">
        <v>102615.49999999999</v>
      </c>
      <c r="G279">
        <f>_xlfn.XLOOKUP(Table1[[#This Row],[index]], Table2[index], Table2[Количество складов], 0)</f>
        <v>19</v>
      </c>
      <c r="H279">
        <f>_xlfn.XLOOKUP(Table1[[#This Row],[index]], Table2[index], Table2[Количество заказов], 0)</f>
        <v>1987</v>
      </c>
      <c r="I279">
        <f>_xlfn.XLOOKUP(Table1[[#This Row],[index]], Table2[index], Table2[Количество клиентов], 0)</f>
        <v>1791</v>
      </c>
      <c r="J279" s="18">
        <f>WEEKNUM(_xlfn.SINGLE(master[Дата]))</f>
        <v>18</v>
      </c>
      <c r="K279" s="18">
        <f>master[[#This Row],[Товарооборот, руб]]-master[[#This Row],[Товарооборот в себестоимости]]-master[[#This Row],[Потери, руб]]</f>
        <v>532755.7799999998</v>
      </c>
      <c r="L279" s="18">
        <f>master[[#This Row],[Товарооборот, руб]]-master[[#This Row],[Товарооборот в себестоимости]]</f>
        <v>635371.2799999998</v>
      </c>
    </row>
    <row r="280" spans="1:12" ht="14.25" customHeight="1">
      <c r="A280" s="8">
        <v>43963</v>
      </c>
      <c r="B280" s="21" t="s">
        <v>23</v>
      </c>
      <c r="C280" s="21">
        <v>25483.5</v>
      </c>
      <c r="D280" s="21">
        <v>2243160</v>
      </c>
      <c r="E280" s="21">
        <v>1757185.7729999998</v>
      </c>
      <c r="F280" s="22">
        <v>114933.59230769231</v>
      </c>
      <c r="G280">
        <f>_xlfn.XLOOKUP(Table1[[#This Row],[index]], Table2[index], Table2[Количество складов], 0)</f>
        <v>19</v>
      </c>
      <c r="H280">
        <f>_xlfn.XLOOKUP(Table1[[#This Row],[index]], Table2[index], Table2[Количество заказов], 0)</f>
        <v>1598</v>
      </c>
      <c r="I280">
        <f>_xlfn.XLOOKUP(Table1[[#This Row],[index]], Table2[index], Table2[Количество клиентов], 0)</f>
        <v>1454</v>
      </c>
      <c r="J280" s="18">
        <f>WEEKNUM(_xlfn.SINGLE(master[Дата]))</f>
        <v>20</v>
      </c>
      <c r="K280" s="18">
        <f>master[[#This Row],[Товарооборот, руб]]-master[[#This Row],[Товарооборот в себестоимости]]-master[[#This Row],[Потери, руб]]</f>
        <v>371040.63469230791</v>
      </c>
      <c r="L280" s="18">
        <f>master[[#This Row],[Товарооборот, руб]]-master[[#This Row],[Товарооборот в себестоимости]]</f>
        <v>485974.22700000019</v>
      </c>
    </row>
    <row r="281" spans="1:12" ht="14.25" customHeight="1">
      <c r="A281" s="9">
        <v>43972</v>
      </c>
      <c r="B281" s="2" t="s">
        <v>23</v>
      </c>
      <c r="C281" s="2">
        <v>25362</v>
      </c>
      <c r="D281" s="2">
        <v>2198935.5</v>
      </c>
      <c r="E281" s="2">
        <v>1755958.3049999999</v>
      </c>
      <c r="F281" s="3">
        <v>102833.37792307691</v>
      </c>
      <c r="G281">
        <f>_xlfn.XLOOKUP(Table1[[#This Row],[index]], Table2[index], Table2[Количество складов], 0)</f>
        <v>19</v>
      </c>
      <c r="H281">
        <f>_xlfn.XLOOKUP(Table1[[#This Row],[index]], Table2[index], Table2[Количество заказов], 0)</f>
        <v>1650</v>
      </c>
      <c r="I281">
        <f>_xlfn.XLOOKUP(Table1[[#This Row],[index]], Table2[index], Table2[Количество клиентов], 0)</f>
        <v>1505</v>
      </c>
      <c r="J281" s="18">
        <f>WEEKNUM(_xlfn.SINGLE(master[Дата]))</f>
        <v>21</v>
      </c>
      <c r="K281" s="18">
        <f>master[[#This Row],[Товарооборот, руб]]-master[[#This Row],[Товарооборот в себестоимости]]-master[[#This Row],[Потери, руб]]</f>
        <v>340143.81707692315</v>
      </c>
      <c r="L281" s="18">
        <f>master[[#This Row],[Товарооборот, руб]]-master[[#This Row],[Товарооборот в себестоимости]]</f>
        <v>442977.19500000007</v>
      </c>
    </row>
    <row r="282" spans="1:12" ht="14.25" customHeight="1">
      <c r="A282" s="8">
        <v>43971</v>
      </c>
      <c r="B282" s="21" t="s">
        <v>23</v>
      </c>
      <c r="C282" s="21">
        <v>28849.5</v>
      </c>
      <c r="D282" s="21">
        <v>2520759</v>
      </c>
      <c r="E282" s="21">
        <v>2010739.0729999999</v>
      </c>
      <c r="F282" s="22">
        <v>106300.0107076923</v>
      </c>
      <c r="G282">
        <f>_xlfn.XLOOKUP(Table1[[#This Row],[index]], Table2[index], Table2[Количество складов], 0)</f>
        <v>19</v>
      </c>
      <c r="H282">
        <f>_xlfn.XLOOKUP(Table1[[#This Row],[index]], Table2[index], Table2[Количество заказов], 0)</f>
        <v>1823</v>
      </c>
      <c r="I282">
        <f>_xlfn.XLOOKUP(Table1[[#This Row],[index]], Table2[index], Table2[Количество клиентов], 0)</f>
        <v>1678</v>
      </c>
      <c r="J282" s="18">
        <f>WEEKNUM(_xlfn.SINGLE(master[Дата]))</f>
        <v>21</v>
      </c>
      <c r="K282" s="18">
        <f>master[[#This Row],[Товарооборот, руб]]-master[[#This Row],[Товарооборот в себестоимости]]-master[[#This Row],[Потери, руб]]</f>
        <v>403719.91629230784</v>
      </c>
      <c r="L282" s="18">
        <f>master[[#This Row],[Товарооборот, руб]]-master[[#This Row],[Товарооборот в себестоимости]]</f>
        <v>510019.92700000014</v>
      </c>
    </row>
    <row r="283" spans="1:12" ht="14.25" customHeight="1">
      <c r="A283" s="9">
        <v>43956</v>
      </c>
      <c r="B283" s="2" t="s">
        <v>23</v>
      </c>
      <c r="C283" s="2">
        <v>26367</v>
      </c>
      <c r="D283" s="2">
        <v>2380333.5</v>
      </c>
      <c r="E283" s="2">
        <v>1873451.2719999999</v>
      </c>
      <c r="F283" s="3">
        <v>149632.49369999999</v>
      </c>
      <c r="G283">
        <f>_xlfn.XLOOKUP(Table1[[#This Row],[index]], Table2[index], Table2[Количество складов], 0)</f>
        <v>19</v>
      </c>
      <c r="H283">
        <f>_xlfn.XLOOKUP(Table1[[#This Row],[index]], Table2[index], Table2[Количество заказов], 0)</f>
        <v>1622</v>
      </c>
      <c r="I283">
        <f>_xlfn.XLOOKUP(Table1[[#This Row],[index]], Table2[index], Table2[Количество клиентов], 0)</f>
        <v>1482</v>
      </c>
      <c r="J283" s="18">
        <f>WEEKNUM(_xlfn.SINGLE(master[Дата]))</f>
        <v>19</v>
      </c>
      <c r="K283" s="18">
        <f>master[[#This Row],[Товарооборот, руб]]-master[[#This Row],[Товарооборот в себестоимости]]-master[[#This Row],[Потери, руб]]</f>
        <v>357249.73430000013</v>
      </c>
      <c r="L283" s="18">
        <f>master[[#This Row],[Товарооборот, руб]]-master[[#This Row],[Товарооборот в себестоимости]]</f>
        <v>506882.22800000012</v>
      </c>
    </row>
    <row r="284" spans="1:12" ht="14.25" customHeight="1">
      <c r="A284" s="8">
        <v>43964</v>
      </c>
      <c r="B284" s="21" t="s">
        <v>23</v>
      </c>
      <c r="C284" s="21">
        <v>25539</v>
      </c>
      <c r="D284" s="21">
        <v>2263651.5</v>
      </c>
      <c r="E284" s="21">
        <v>1783039.3049999997</v>
      </c>
      <c r="F284" s="22">
        <v>139331.31929230769</v>
      </c>
      <c r="G284">
        <f>_xlfn.XLOOKUP(Table1[[#This Row],[index]], Table2[index], Table2[Количество складов], 0)</f>
        <v>19</v>
      </c>
      <c r="H284">
        <f>_xlfn.XLOOKUP(Table1[[#This Row],[index]], Table2[index], Table2[Количество заказов], 0)</f>
        <v>1605</v>
      </c>
      <c r="I284">
        <f>_xlfn.XLOOKUP(Table1[[#This Row],[index]], Table2[index], Table2[Количество клиентов], 0)</f>
        <v>1447</v>
      </c>
      <c r="J284" s="18">
        <f>WEEKNUM(_xlfn.SINGLE(master[Дата]))</f>
        <v>20</v>
      </c>
      <c r="K284" s="18">
        <f>master[[#This Row],[Товарооборот, руб]]-master[[#This Row],[Товарооборот в себестоимости]]-master[[#This Row],[Потери, руб]]</f>
        <v>341280.87570769258</v>
      </c>
      <c r="L284" s="18">
        <f>master[[#This Row],[Товарооборот, руб]]-master[[#This Row],[Товарооборот в себестоимости]]</f>
        <v>480612.1950000003</v>
      </c>
    </row>
    <row r="285" spans="1:12" ht="14.25" customHeight="1">
      <c r="A285" s="9">
        <v>43982</v>
      </c>
      <c r="B285" s="2" t="s">
        <v>22</v>
      </c>
      <c r="C285" s="2">
        <v>14808</v>
      </c>
      <c r="D285" s="2">
        <v>1336789.5</v>
      </c>
      <c r="E285" s="2">
        <v>1084824.9949999999</v>
      </c>
      <c r="F285" s="3">
        <v>167974.06755384614</v>
      </c>
      <c r="G285">
        <f>_xlfn.XLOOKUP(Table1[[#This Row],[index]], Table2[index], Table2[Количество складов], 0)</f>
        <v>16</v>
      </c>
      <c r="H285">
        <f>_xlfn.XLOOKUP(Table1[[#This Row],[index]], Table2[index], Table2[Количество заказов], 0)</f>
        <v>917</v>
      </c>
      <c r="I285">
        <f>_xlfn.XLOOKUP(Table1[[#This Row],[index]], Table2[index], Table2[Количество клиентов], 0)</f>
        <v>802</v>
      </c>
      <c r="J285" s="18">
        <f>WEEKNUM(_xlfn.SINGLE(master[Дата]))</f>
        <v>23</v>
      </c>
      <c r="K285" s="18">
        <f>master[[#This Row],[Товарооборот, руб]]-master[[#This Row],[Товарооборот в себестоимости]]-master[[#This Row],[Потери, руб]]</f>
        <v>83990.437446153985</v>
      </c>
      <c r="L285" s="18">
        <f>master[[#This Row],[Товарооборот, руб]]-master[[#This Row],[Товарооборот в себестоимости]]</f>
        <v>251964.50500000012</v>
      </c>
    </row>
    <row r="286" spans="1:12" ht="14.25" customHeight="1">
      <c r="A286" s="8">
        <v>43954</v>
      </c>
      <c r="B286" s="21" t="s">
        <v>23</v>
      </c>
      <c r="C286" s="21">
        <v>21343.5</v>
      </c>
      <c r="D286" s="21">
        <v>1906557</v>
      </c>
      <c r="E286" s="21">
        <v>1485927.8739999998</v>
      </c>
      <c r="F286" s="22">
        <v>100092.68052307691</v>
      </c>
      <c r="G286">
        <f>_xlfn.XLOOKUP(Table1[[#This Row],[index]], Table2[index], Table2[Количество складов], 0)</f>
        <v>19</v>
      </c>
      <c r="H286">
        <f>_xlfn.XLOOKUP(Table1[[#This Row],[index]], Table2[index], Table2[Количество заказов], 0)</f>
        <v>1314</v>
      </c>
      <c r="I286">
        <f>_xlfn.XLOOKUP(Table1[[#This Row],[index]], Table2[index], Table2[Количество клиентов], 0)</f>
        <v>1192</v>
      </c>
      <c r="J286" s="18">
        <f>WEEKNUM(_xlfn.SINGLE(master[Дата]))</f>
        <v>19</v>
      </c>
      <c r="K286" s="18">
        <f>master[[#This Row],[Товарооборот, руб]]-master[[#This Row],[Товарооборот в себестоимости]]-master[[#This Row],[Потери, руб]]</f>
        <v>320536.44547692325</v>
      </c>
      <c r="L286" s="18">
        <f>master[[#This Row],[Товарооборот, руб]]-master[[#This Row],[Товарооборот в себестоимости]]</f>
        <v>420629.12600000016</v>
      </c>
    </row>
    <row r="287" spans="1:12" ht="14.25" customHeight="1">
      <c r="A287" s="9">
        <v>43981</v>
      </c>
      <c r="B287" s="2" t="s">
        <v>22</v>
      </c>
      <c r="C287" s="2">
        <v>17946</v>
      </c>
      <c r="D287" s="2">
        <v>1609090.5</v>
      </c>
      <c r="E287" s="2">
        <v>1298844.2</v>
      </c>
      <c r="F287" s="3">
        <v>137945.5276</v>
      </c>
      <c r="G287">
        <f>_xlfn.XLOOKUP(Table1[[#This Row],[index]], Table2[index], Table2[Количество складов], 0)</f>
        <v>16</v>
      </c>
      <c r="H287">
        <f>_xlfn.XLOOKUP(Table1[[#This Row],[index]], Table2[index], Table2[Количество заказов], 0)</f>
        <v>1048</v>
      </c>
      <c r="I287">
        <f>_xlfn.XLOOKUP(Table1[[#This Row],[index]], Table2[index], Table2[Количество клиентов], 0)</f>
        <v>918</v>
      </c>
      <c r="J287" s="18">
        <f>WEEKNUM(_xlfn.SINGLE(master[Дата]))</f>
        <v>22</v>
      </c>
      <c r="K287" s="18">
        <f>master[[#This Row],[Товарооборот, руб]]-master[[#This Row],[Товарооборот в себестоимости]]-master[[#This Row],[Потери, руб]]</f>
        <v>172300.77240000005</v>
      </c>
      <c r="L287" s="18">
        <f>master[[#This Row],[Товарооборот, руб]]-master[[#This Row],[Товарооборот в себестоимости]]</f>
        <v>310246.30000000005</v>
      </c>
    </row>
    <row r="288" spans="1:12" ht="14.25" customHeight="1">
      <c r="A288" s="8">
        <v>43957</v>
      </c>
      <c r="B288" s="21" t="s">
        <v>23</v>
      </c>
      <c r="C288" s="21">
        <v>24337.5</v>
      </c>
      <c r="D288" s="21">
        <v>2159350.5</v>
      </c>
      <c r="E288" s="21">
        <v>1715939.5399999998</v>
      </c>
      <c r="F288" s="22">
        <v>115138.50836153845</v>
      </c>
      <c r="G288">
        <f>_xlfn.XLOOKUP(Table1[[#This Row],[index]], Table2[index], Table2[Количество складов], 0)</f>
        <v>19</v>
      </c>
      <c r="H288">
        <f>_xlfn.XLOOKUP(Table1[[#This Row],[index]], Table2[index], Table2[Количество заказов], 0)</f>
        <v>1509</v>
      </c>
      <c r="I288">
        <f>_xlfn.XLOOKUP(Table1[[#This Row],[index]], Table2[index], Table2[Количество клиентов], 0)</f>
        <v>1374</v>
      </c>
      <c r="J288" s="18">
        <f>WEEKNUM(_xlfn.SINGLE(master[Дата]))</f>
        <v>19</v>
      </c>
      <c r="K288" s="18">
        <f>master[[#This Row],[Товарооборот, руб]]-master[[#This Row],[Товарооборот в себестоимости]]-master[[#This Row],[Потери, руб]]</f>
        <v>328272.45163846173</v>
      </c>
      <c r="L288" s="18">
        <f>master[[#This Row],[Товарооборот, руб]]-master[[#This Row],[Товарооборот в себестоимости]]</f>
        <v>443410.9600000002</v>
      </c>
    </row>
    <row r="289" spans="1:12" ht="14.25" customHeight="1">
      <c r="A289" s="9">
        <v>43974</v>
      </c>
      <c r="B289" s="2" t="s">
        <v>23</v>
      </c>
      <c r="C289" s="2">
        <v>36997.5</v>
      </c>
      <c r="D289" s="2">
        <v>3089140.5</v>
      </c>
      <c r="E289" s="2">
        <v>2533823.1740000001</v>
      </c>
      <c r="F289" s="3">
        <v>109891.53846153845</v>
      </c>
      <c r="G289">
        <f>_xlfn.XLOOKUP(Table1[[#This Row],[index]], Table2[index], Table2[Количество складов], 0)</f>
        <v>19</v>
      </c>
      <c r="H289">
        <f>_xlfn.XLOOKUP(Table1[[#This Row],[index]], Table2[index], Table2[Количество заказов], 0)</f>
        <v>2195</v>
      </c>
      <c r="I289">
        <f>_xlfn.XLOOKUP(Table1[[#This Row],[index]], Table2[index], Table2[Количество клиентов], 0)</f>
        <v>1999</v>
      </c>
      <c r="J289" s="18">
        <f>WEEKNUM(_xlfn.SINGLE(master[Дата]))</f>
        <v>21</v>
      </c>
      <c r="K289" s="18">
        <f>master[[#This Row],[Товарооборот, руб]]-master[[#This Row],[Товарооборот в себестоимости]]-master[[#This Row],[Потери, руб]]</f>
        <v>445425.78753846145</v>
      </c>
      <c r="L289" s="18">
        <f>master[[#This Row],[Товарооборот, руб]]-master[[#This Row],[Товарооборот в себестоимости]]</f>
        <v>555317.32599999988</v>
      </c>
    </row>
    <row r="290" spans="1:12" ht="14.25" customHeight="1">
      <c r="A290" s="8">
        <v>43979</v>
      </c>
      <c r="B290" s="21" t="s">
        <v>22</v>
      </c>
      <c r="C290" s="21">
        <v>13864.5</v>
      </c>
      <c r="D290" s="21">
        <v>1239747</v>
      </c>
      <c r="E290" s="21">
        <v>995597.5199999999</v>
      </c>
      <c r="F290" s="22">
        <v>216733.44615384613</v>
      </c>
      <c r="G290">
        <f>_xlfn.XLOOKUP(Table1[[#This Row],[index]], Table2[index], Table2[Количество складов], 0)</f>
        <v>16</v>
      </c>
      <c r="H290">
        <f>_xlfn.XLOOKUP(Table1[[#This Row],[index]], Table2[index], Table2[Количество заказов], 0)</f>
        <v>876</v>
      </c>
      <c r="I290">
        <f>_xlfn.XLOOKUP(Table1[[#This Row],[index]], Table2[index], Table2[Количество клиентов], 0)</f>
        <v>762</v>
      </c>
      <c r="J290" s="18">
        <f>WEEKNUM(_xlfn.SINGLE(master[Дата]))</f>
        <v>22</v>
      </c>
      <c r="K290" s="18">
        <f>master[[#This Row],[Товарооборот, руб]]-master[[#This Row],[Товарооборот в себестоимости]]-master[[#This Row],[Потери, руб]]</f>
        <v>27416.033846153965</v>
      </c>
      <c r="L290" s="18">
        <f>master[[#This Row],[Товарооборот, руб]]-master[[#This Row],[Товарооборот в себестоимости]]</f>
        <v>244149.4800000001</v>
      </c>
    </row>
    <row r="291" spans="1:12" ht="14.25" customHeight="1">
      <c r="A291" s="9">
        <v>43976</v>
      </c>
      <c r="B291" s="2" t="s">
        <v>23</v>
      </c>
      <c r="C291" s="2">
        <v>28494</v>
      </c>
      <c r="D291" s="2">
        <v>2512803</v>
      </c>
      <c r="E291" s="2">
        <v>1972327.267</v>
      </c>
      <c r="F291" s="3">
        <v>174025.3846153846</v>
      </c>
      <c r="G291">
        <f>_xlfn.XLOOKUP(Table1[[#This Row],[index]], Table2[index], Table2[Количество складов], 0)</f>
        <v>20</v>
      </c>
      <c r="H291">
        <f>_xlfn.XLOOKUP(Table1[[#This Row],[index]], Table2[index], Table2[Количество заказов], 0)</f>
        <v>1899</v>
      </c>
      <c r="I291">
        <f>_xlfn.XLOOKUP(Table1[[#This Row],[index]], Table2[index], Table2[Количество клиентов], 0)</f>
        <v>1738</v>
      </c>
      <c r="J291" s="18">
        <f>WEEKNUM(_xlfn.SINGLE(master[Дата]))</f>
        <v>22</v>
      </c>
      <c r="K291" s="18">
        <f>master[[#This Row],[Товарооборот, руб]]-master[[#This Row],[Товарооборот в себестоимости]]-master[[#This Row],[Потери, руб]]</f>
        <v>366450.34838461538</v>
      </c>
      <c r="L291" s="18">
        <f>master[[#This Row],[Товарооборот, руб]]-master[[#This Row],[Товарооборот в себестоимости]]</f>
        <v>540475.73300000001</v>
      </c>
    </row>
    <row r="292" spans="1:12" ht="14.25" customHeight="1">
      <c r="A292" s="8">
        <v>43951</v>
      </c>
      <c r="B292" s="21" t="s">
        <v>23</v>
      </c>
      <c r="C292" s="21">
        <v>27883.5</v>
      </c>
      <c r="D292" s="21">
        <v>2560080</v>
      </c>
      <c r="E292" s="21">
        <v>2016381.645</v>
      </c>
      <c r="F292" s="22">
        <v>41912.707692307689</v>
      </c>
      <c r="G292">
        <f>_xlfn.XLOOKUP(Table1[[#This Row],[index]], Table2[index], Table2[Количество складов], 0)</f>
        <v>19</v>
      </c>
      <c r="H292">
        <f>_xlfn.XLOOKUP(Table1[[#This Row],[index]], Table2[index], Table2[Количество заказов], 0)</f>
        <v>1662</v>
      </c>
      <c r="I292">
        <f>_xlfn.XLOOKUP(Table1[[#This Row],[index]], Table2[index], Table2[Количество клиентов], 0)</f>
        <v>1506</v>
      </c>
      <c r="J292" s="18">
        <f>WEEKNUM(_xlfn.SINGLE(master[Дата]))</f>
        <v>18</v>
      </c>
      <c r="K292" s="18">
        <f>master[[#This Row],[Товарооборот, руб]]-master[[#This Row],[Товарооборот в себестоимости]]-master[[#This Row],[Потери, руб]]</f>
        <v>501785.64730769227</v>
      </c>
      <c r="L292" s="18">
        <f>master[[#This Row],[Товарооборот, руб]]-master[[#This Row],[Товарооборот в себестоимости]]</f>
        <v>543698.35499999998</v>
      </c>
    </row>
    <row r="293" spans="1:12" ht="14.25" customHeight="1">
      <c r="A293" s="9">
        <v>43961</v>
      </c>
      <c r="B293" s="2" t="s">
        <v>23</v>
      </c>
      <c r="C293" s="2">
        <v>31224</v>
      </c>
      <c r="D293" s="2">
        <v>2767270.5</v>
      </c>
      <c r="E293" s="2">
        <v>2174380.5969999996</v>
      </c>
      <c r="F293" s="3">
        <v>80170.980907692297</v>
      </c>
      <c r="G293">
        <f>_xlfn.XLOOKUP(Table1[[#This Row],[index]], Table2[index], Table2[Количество складов], 0)</f>
        <v>19</v>
      </c>
      <c r="H293">
        <f>_xlfn.XLOOKUP(Table1[[#This Row],[index]], Table2[index], Table2[Количество заказов], 0)</f>
        <v>1836</v>
      </c>
      <c r="I293">
        <f>_xlfn.XLOOKUP(Table1[[#This Row],[index]], Table2[index], Table2[Количество клиентов], 0)</f>
        <v>1680</v>
      </c>
      <c r="J293" s="18">
        <f>WEEKNUM(_xlfn.SINGLE(master[Дата]))</f>
        <v>20</v>
      </c>
      <c r="K293" s="18">
        <f>master[[#This Row],[Товарооборот, руб]]-master[[#This Row],[Товарооборот в себестоимости]]-master[[#This Row],[Потери, руб]]</f>
        <v>512718.92209230812</v>
      </c>
      <c r="L293" s="18">
        <f>master[[#This Row],[Товарооборот, руб]]-master[[#This Row],[Товарооборот в себестоимости]]</f>
        <v>592889.9030000004</v>
      </c>
    </row>
    <row r="294" spans="1:12" ht="14.25" customHeight="1">
      <c r="A294" s="8">
        <v>43959</v>
      </c>
      <c r="B294" s="21" t="s">
        <v>23</v>
      </c>
      <c r="C294" s="21">
        <v>25020</v>
      </c>
      <c r="D294" s="21">
        <v>2235960</v>
      </c>
      <c r="E294" s="21">
        <v>1780335.608</v>
      </c>
      <c r="F294" s="22">
        <v>140320.89928461539</v>
      </c>
      <c r="G294">
        <f>_xlfn.XLOOKUP(Table1[[#This Row],[index]], Table2[index], Table2[Количество складов], 0)</f>
        <v>19</v>
      </c>
      <c r="H294">
        <f>_xlfn.XLOOKUP(Table1[[#This Row],[index]], Table2[index], Table2[Количество заказов], 0)</f>
        <v>1520</v>
      </c>
      <c r="I294">
        <f>_xlfn.XLOOKUP(Table1[[#This Row],[index]], Table2[index], Table2[Количество клиентов], 0)</f>
        <v>1380</v>
      </c>
      <c r="J294" s="18">
        <f>WEEKNUM(_xlfn.SINGLE(master[Дата]))</f>
        <v>19</v>
      </c>
      <c r="K294" s="18">
        <f>master[[#This Row],[Товарооборот, руб]]-master[[#This Row],[Товарооборот в себестоимости]]-master[[#This Row],[Потери, руб]]</f>
        <v>315303.49271538458</v>
      </c>
      <c r="L294" s="18">
        <f>master[[#This Row],[Товарооборот, руб]]-master[[#This Row],[Товарооборот в себестоимости]]</f>
        <v>455624.39199999999</v>
      </c>
    </row>
    <row r="295" spans="1:12" ht="14.25" customHeight="1">
      <c r="A295" s="9">
        <v>43958</v>
      </c>
      <c r="B295" s="2" t="s">
        <v>23</v>
      </c>
      <c r="C295" s="2">
        <v>26184</v>
      </c>
      <c r="D295" s="2">
        <v>2308336.5</v>
      </c>
      <c r="E295" s="2">
        <v>1837113.1940000001</v>
      </c>
      <c r="F295" s="3">
        <v>115064.43612307693</v>
      </c>
      <c r="G295">
        <f>_xlfn.XLOOKUP(Table1[[#This Row],[index]], Table2[index], Table2[Количество складов], 0)</f>
        <v>19</v>
      </c>
      <c r="H295">
        <f>_xlfn.XLOOKUP(Table1[[#This Row],[index]], Table2[index], Table2[Количество заказов], 0)</f>
        <v>1580</v>
      </c>
      <c r="I295">
        <f>_xlfn.XLOOKUP(Table1[[#This Row],[index]], Table2[index], Table2[Количество клиентов], 0)</f>
        <v>1435</v>
      </c>
      <c r="J295" s="18">
        <f>WEEKNUM(_xlfn.SINGLE(master[Дата]))</f>
        <v>19</v>
      </c>
      <c r="K295" s="18">
        <f>master[[#This Row],[Товарооборот, руб]]-master[[#This Row],[Товарооборот в себестоимости]]-master[[#This Row],[Потери, руб]]</f>
        <v>356158.86987692292</v>
      </c>
      <c r="L295" s="18">
        <f>master[[#This Row],[Товарооборот, руб]]-master[[#This Row],[Товарооборот в себестоимости]]</f>
        <v>471223.30599999987</v>
      </c>
    </row>
    <row r="296" spans="1:12" ht="14.25" customHeight="1">
      <c r="A296" s="8">
        <v>43975</v>
      </c>
      <c r="B296" s="21" t="s">
        <v>23</v>
      </c>
      <c r="C296" s="21">
        <v>29824.5</v>
      </c>
      <c r="D296" s="21">
        <v>2526909</v>
      </c>
      <c r="E296" s="21">
        <v>2092407.26</v>
      </c>
      <c r="F296" s="22">
        <v>62346.415384615379</v>
      </c>
      <c r="G296">
        <f>_xlfn.XLOOKUP(Table1[[#This Row],[index]], Table2[index], Table2[Количество складов], 0)</f>
        <v>19</v>
      </c>
      <c r="H296">
        <f>_xlfn.XLOOKUP(Table1[[#This Row],[index]], Table2[index], Table2[Количество заказов], 0)</f>
        <v>1868</v>
      </c>
      <c r="I296">
        <f>_xlfn.XLOOKUP(Table1[[#This Row],[index]], Table2[index], Table2[Количество клиентов], 0)</f>
        <v>1706</v>
      </c>
      <c r="J296" s="18">
        <f>WEEKNUM(_xlfn.SINGLE(master[Дата]))</f>
        <v>22</v>
      </c>
      <c r="K296" s="18">
        <f>master[[#This Row],[Товарооборот, руб]]-master[[#This Row],[Товарооборот в себестоимости]]-master[[#This Row],[Потери, руб]]</f>
        <v>372155.32461538463</v>
      </c>
      <c r="L296" s="18">
        <f>master[[#This Row],[Товарооборот, руб]]-master[[#This Row],[Товарооборот в себестоимости]]</f>
        <v>434501.74</v>
      </c>
    </row>
    <row r="297" spans="1:12" ht="14.25" customHeight="1">
      <c r="A297" s="9">
        <v>43950</v>
      </c>
      <c r="B297" s="2" t="s">
        <v>24</v>
      </c>
      <c r="C297" s="2">
        <v>208351.5</v>
      </c>
      <c r="D297" s="2">
        <v>21615333</v>
      </c>
      <c r="E297" s="2">
        <v>15729720.814999998</v>
      </c>
      <c r="F297" s="3">
        <v>273156.71999999997</v>
      </c>
      <c r="G297">
        <f>_xlfn.XLOOKUP(Table1[[#This Row],[index]], Table2[index], Table2[Количество складов], 0)</f>
        <v>59</v>
      </c>
      <c r="H297">
        <f>_xlfn.XLOOKUP(Table1[[#This Row],[index]], Table2[index], Table2[Количество заказов], 0)</f>
        <v>13186</v>
      </c>
      <c r="I297">
        <f>_xlfn.XLOOKUP(Table1[[#This Row],[index]], Table2[index], Table2[Количество клиентов], 0)</f>
        <v>12251</v>
      </c>
      <c r="J297" s="18">
        <f>WEEKNUM(_xlfn.SINGLE(master[Дата]))</f>
        <v>18</v>
      </c>
      <c r="K297" s="18">
        <f>master[[#This Row],[Товарооборот, руб]]-master[[#This Row],[Товарооборот в себестоимости]]-master[[#This Row],[Потери, руб]]</f>
        <v>5612455.4650000026</v>
      </c>
      <c r="L297" s="18">
        <f>master[[#This Row],[Товарооборот, руб]]-master[[#This Row],[Товарооборот в себестоимости]]</f>
        <v>5885612.1850000024</v>
      </c>
    </row>
    <row r="298" spans="1:12" ht="14.25" customHeight="1">
      <c r="A298" s="8">
        <v>43949</v>
      </c>
      <c r="B298" s="21" t="s">
        <v>24</v>
      </c>
      <c r="C298" s="21">
        <v>204637.5</v>
      </c>
      <c r="D298" s="21">
        <v>21114898.5</v>
      </c>
      <c r="E298" s="21">
        <v>15426373.358999999</v>
      </c>
      <c r="F298" s="22">
        <v>255889.23846153845</v>
      </c>
      <c r="G298">
        <f>_xlfn.XLOOKUP(Table1[[#This Row],[index]], Table2[index], Table2[Количество складов], 0)</f>
        <v>59</v>
      </c>
      <c r="H298">
        <f>_xlfn.XLOOKUP(Table1[[#This Row],[index]], Table2[index], Table2[Количество заказов], 0)</f>
        <v>12943</v>
      </c>
      <c r="I298">
        <f>_xlfn.XLOOKUP(Table1[[#This Row],[index]], Table2[index], Table2[Количество клиентов], 0)</f>
        <v>12072</v>
      </c>
      <c r="J298" s="18">
        <f>WEEKNUM(_xlfn.SINGLE(master[Дата]))</f>
        <v>18</v>
      </c>
      <c r="K298" s="18">
        <f>master[[#This Row],[Товарооборот, руб]]-master[[#This Row],[Товарооборот в себестоимости]]-master[[#This Row],[Потери, руб]]</f>
        <v>5432635.9025384625</v>
      </c>
      <c r="L298" s="18">
        <f>master[[#This Row],[Товарооборот, руб]]-master[[#This Row],[Товарооборот в себестоимости]]</f>
        <v>5688525.1410000008</v>
      </c>
    </row>
    <row r="299" spans="1:12" ht="14.25" customHeight="1">
      <c r="A299" s="9">
        <v>43982</v>
      </c>
      <c r="B299" s="2" t="s">
        <v>23</v>
      </c>
      <c r="C299" s="2">
        <v>31372.5</v>
      </c>
      <c r="D299" s="2">
        <v>2794324.5</v>
      </c>
      <c r="E299" s="2">
        <v>2251714.5490000001</v>
      </c>
      <c r="F299" s="3">
        <v>37852.04366923077</v>
      </c>
      <c r="G299">
        <f>_xlfn.XLOOKUP(Table1[[#This Row],[index]], Table2[index], Table2[Количество складов], 0)</f>
        <v>21</v>
      </c>
      <c r="H299">
        <f>_xlfn.XLOOKUP(Table1[[#This Row],[index]], Table2[index], Table2[Количество заказов], 0)</f>
        <v>2056</v>
      </c>
      <c r="I299">
        <f>_xlfn.XLOOKUP(Table1[[#This Row],[index]], Table2[index], Table2[Количество клиентов], 0)</f>
        <v>1879</v>
      </c>
      <c r="J299" s="18">
        <f>WEEKNUM(_xlfn.SINGLE(master[Дата]))</f>
        <v>23</v>
      </c>
      <c r="K299" s="18">
        <f>master[[#This Row],[Товарооборот, руб]]-master[[#This Row],[Товарооборот в себестоимости]]-master[[#This Row],[Потери, руб]]</f>
        <v>504757.90733076911</v>
      </c>
      <c r="L299" s="18">
        <f>master[[#This Row],[Товарооборот, руб]]-master[[#This Row],[Товарооборот в себестоимости]]</f>
        <v>542609.95099999988</v>
      </c>
    </row>
    <row r="300" spans="1:12" ht="14.25" customHeight="1">
      <c r="A300" s="8">
        <v>43981</v>
      </c>
      <c r="B300" s="21" t="s">
        <v>23</v>
      </c>
      <c r="C300" s="21">
        <v>34681.5</v>
      </c>
      <c r="D300" s="21">
        <v>3005334</v>
      </c>
      <c r="E300" s="21">
        <v>2408136.8190000001</v>
      </c>
      <c r="F300" s="22">
        <v>113231.09230769232</v>
      </c>
      <c r="G300">
        <f>_xlfn.XLOOKUP(Table1[[#This Row],[index]], Table2[index], Table2[Количество складов], 0)</f>
        <v>20</v>
      </c>
      <c r="H300">
        <f>_xlfn.XLOOKUP(Table1[[#This Row],[index]], Table2[index], Table2[Количество заказов], 0)</f>
        <v>2174</v>
      </c>
      <c r="I300">
        <f>_xlfn.XLOOKUP(Table1[[#This Row],[index]], Table2[index], Table2[Количество клиентов], 0)</f>
        <v>1957</v>
      </c>
      <c r="J300" s="18">
        <f>WEEKNUM(_xlfn.SINGLE(master[Дата]))</f>
        <v>22</v>
      </c>
      <c r="K300" s="18">
        <f>master[[#This Row],[Товарооборот, руб]]-master[[#This Row],[Товарооборот в себестоимости]]-master[[#This Row],[Потери, руб]]</f>
        <v>483966.08869230753</v>
      </c>
      <c r="L300" s="18">
        <f>master[[#This Row],[Товарооборот, руб]]-master[[#This Row],[Товарооборот в себестоимости]]</f>
        <v>597197.18099999987</v>
      </c>
    </row>
    <row r="301" spans="1:12" ht="14.25" customHeight="1">
      <c r="A301" s="9">
        <v>43979</v>
      </c>
      <c r="B301" s="2" t="s">
        <v>23</v>
      </c>
      <c r="C301" s="2">
        <v>28197</v>
      </c>
      <c r="D301" s="2">
        <v>2559211.5</v>
      </c>
      <c r="E301" s="2">
        <v>2038847.0090000001</v>
      </c>
      <c r="F301" s="3">
        <v>74270.530769230769</v>
      </c>
      <c r="G301">
        <f>_xlfn.XLOOKUP(Table1[[#This Row],[index]], Table2[index], Table2[Количество складов], 0)</f>
        <v>20</v>
      </c>
      <c r="H301">
        <f>_xlfn.XLOOKUP(Table1[[#This Row],[index]], Table2[index], Table2[Количество заказов], 0)</f>
        <v>1875</v>
      </c>
      <c r="I301">
        <f>_xlfn.XLOOKUP(Table1[[#This Row],[index]], Table2[index], Table2[Количество клиентов], 0)</f>
        <v>1701</v>
      </c>
      <c r="J301" s="18">
        <f>WEEKNUM(_xlfn.SINGLE(master[Дата]))</f>
        <v>22</v>
      </c>
      <c r="K301" s="18">
        <f>master[[#This Row],[Товарооборот, руб]]-master[[#This Row],[Товарооборот в себестоимости]]-master[[#This Row],[Потери, руб]]</f>
        <v>446093.96023076912</v>
      </c>
      <c r="L301" s="18">
        <f>master[[#This Row],[Товарооборот, руб]]-master[[#This Row],[Товарооборот в себестоимости]]</f>
        <v>520364.49099999992</v>
      </c>
    </row>
    <row r="302" spans="1:12" ht="14.25" customHeight="1">
      <c r="A302" s="8">
        <v>43967</v>
      </c>
      <c r="B302" s="21" t="s">
        <v>24</v>
      </c>
      <c r="C302" s="21">
        <v>236551.5</v>
      </c>
      <c r="D302" s="21">
        <v>23689383</v>
      </c>
      <c r="E302" s="21">
        <v>17329462.175999999</v>
      </c>
      <c r="F302" s="22">
        <v>258177.63846153844</v>
      </c>
      <c r="G302">
        <f>_xlfn.XLOOKUP(Table1[[#This Row],[index]], Table2[index], Table2[Количество складов], 0)</f>
        <v>60</v>
      </c>
      <c r="H302">
        <f>_xlfn.XLOOKUP(Table1[[#This Row],[index]], Table2[index], Table2[Количество заказов], 0)</f>
        <v>14049</v>
      </c>
      <c r="I302">
        <f>_xlfn.XLOOKUP(Table1[[#This Row],[index]], Table2[index], Table2[Количество клиентов], 0)</f>
        <v>13118</v>
      </c>
      <c r="J302" s="18">
        <f>WEEKNUM(_xlfn.SINGLE(master[Дата]))</f>
        <v>20</v>
      </c>
      <c r="K302" s="18">
        <f>master[[#This Row],[Товарооборот, руб]]-master[[#This Row],[Товарооборот в себестоимости]]-master[[#This Row],[Потери, руб]]</f>
        <v>6101743.1855384624</v>
      </c>
      <c r="L302" s="18">
        <f>master[[#This Row],[Товарооборот, руб]]-master[[#This Row],[Товарооборот в себестоимости]]</f>
        <v>6359920.824000001</v>
      </c>
    </row>
    <row r="303" spans="1:12" ht="14.25" customHeight="1">
      <c r="A303" s="9">
        <v>43970</v>
      </c>
      <c r="B303" s="2" t="s">
        <v>24</v>
      </c>
      <c r="C303" s="2">
        <v>223597.5</v>
      </c>
      <c r="D303" s="2">
        <v>21945858</v>
      </c>
      <c r="E303" s="2">
        <v>15975681.728</v>
      </c>
      <c r="F303" s="3">
        <v>296759.42307692306</v>
      </c>
      <c r="G303">
        <f>_xlfn.XLOOKUP(Table1[[#This Row],[index]], Table2[index], Table2[Количество складов], 0)</f>
        <v>60</v>
      </c>
      <c r="H303">
        <f>_xlfn.XLOOKUP(Table1[[#This Row],[index]], Table2[index], Table2[Количество заказов], 0)</f>
        <v>13867</v>
      </c>
      <c r="I303">
        <f>_xlfn.XLOOKUP(Table1[[#This Row],[index]], Table2[index], Table2[Количество клиентов], 0)</f>
        <v>12987</v>
      </c>
      <c r="J303" s="18">
        <f>WEEKNUM(_xlfn.SINGLE(master[Дата]))</f>
        <v>21</v>
      </c>
      <c r="K303" s="18">
        <f>master[[#This Row],[Товарооборот, руб]]-master[[#This Row],[Товарооборот в себестоимости]]-master[[#This Row],[Потери, руб]]</f>
        <v>5673416.8489230769</v>
      </c>
      <c r="L303" s="18">
        <f>master[[#This Row],[Товарооборот, руб]]-master[[#This Row],[Товарооборот в себестоимости]]</f>
        <v>5970176.2719999999</v>
      </c>
    </row>
    <row r="304" spans="1:12" ht="14.25" customHeight="1">
      <c r="A304" s="8">
        <v>43968</v>
      </c>
      <c r="B304" s="21" t="s">
        <v>24</v>
      </c>
      <c r="C304" s="21">
        <v>193363.5</v>
      </c>
      <c r="D304" s="21">
        <v>19546386</v>
      </c>
      <c r="E304" s="21">
        <v>14278298.844000001</v>
      </c>
      <c r="F304" s="22">
        <v>264289.06153846154</v>
      </c>
      <c r="G304">
        <f>_xlfn.XLOOKUP(Table1[[#This Row],[index]], Table2[index], Table2[Количество складов], 0)</f>
        <v>60</v>
      </c>
      <c r="H304">
        <f>_xlfn.XLOOKUP(Table1[[#This Row],[index]], Table2[index], Table2[Количество заказов], 0)</f>
        <v>11698</v>
      </c>
      <c r="I304">
        <f>_xlfn.XLOOKUP(Table1[[#This Row],[index]], Table2[index], Table2[Количество клиентов], 0)</f>
        <v>10989</v>
      </c>
      <c r="J304" s="18">
        <f>WEEKNUM(_xlfn.SINGLE(master[Дата]))</f>
        <v>21</v>
      </c>
      <c r="K304" s="18">
        <f>master[[#This Row],[Товарооборот, руб]]-master[[#This Row],[Товарооборот в себестоимости]]-master[[#This Row],[Потери, руб]]</f>
        <v>5003798.0944615379</v>
      </c>
      <c r="L304" s="18">
        <f>master[[#This Row],[Товарооборот, руб]]-master[[#This Row],[Товарооборот в себестоимости]]</f>
        <v>5268087.1559999995</v>
      </c>
    </row>
    <row r="305" spans="1:12" ht="14.25" customHeight="1">
      <c r="A305" s="9">
        <v>43960</v>
      </c>
      <c r="B305" s="2" t="s">
        <v>24</v>
      </c>
      <c r="C305" s="2">
        <v>188319</v>
      </c>
      <c r="D305" s="2">
        <v>19218631.5</v>
      </c>
      <c r="E305" s="2">
        <v>13973128.512</v>
      </c>
      <c r="F305" s="3">
        <v>403874.8839461538</v>
      </c>
      <c r="G305">
        <f>_xlfn.XLOOKUP(Table1[[#This Row],[index]], Table2[index], Table2[Количество складов], 0)</f>
        <v>59</v>
      </c>
      <c r="H305">
        <f>_xlfn.XLOOKUP(Table1[[#This Row],[index]], Table2[index], Table2[Количество заказов], 0)</f>
        <v>12016</v>
      </c>
      <c r="I305">
        <f>_xlfn.XLOOKUP(Table1[[#This Row],[index]], Table2[index], Table2[Количество клиентов], 0)</f>
        <v>11137</v>
      </c>
      <c r="J305" s="18">
        <f>WEEKNUM(_xlfn.SINGLE(master[Дата]))</f>
        <v>19</v>
      </c>
      <c r="K305" s="18">
        <f>master[[#This Row],[Товарооборот, руб]]-master[[#This Row],[Товарооборот в себестоимости]]-master[[#This Row],[Потери, руб]]</f>
        <v>4841628.1040538456</v>
      </c>
      <c r="L305" s="18">
        <f>master[[#This Row],[Товарооборот, руб]]-master[[#This Row],[Товарооборот в себестоимости]]</f>
        <v>5245502.9879999999</v>
      </c>
    </row>
    <row r="306" spans="1:12" ht="14.25" customHeight="1">
      <c r="A306" s="8">
        <v>43955</v>
      </c>
      <c r="B306" s="21" t="s">
        <v>24</v>
      </c>
      <c r="C306" s="21">
        <v>237544.5</v>
      </c>
      <c r="D306" s="21">
        <v>24292218</v>
      </c>
      <c r="E306" s="21">
        <v>17650186.028999999</v>
      </c>
      <c r="F306" s="22">
        <v>347608.63846153842</v>
      </c>
      <c r="G306">
        <f>_xlfn.XLOOKUP(Table1[[#This Row],[index]], Table2[index], Table2[Количество складов], 0)</f>
        <v>59</v>
      </c>
      <c r="H306">
        <f>_xlfn.XLOOKUP(Table1[[#This Row],[index]], Table2[index], Table2[Количество заказов], 0)</f>
        <v>14423</v>
      </c>
      <c r="I306">
        <f>_xlfn.XLOOKUP(Table1[[#This Row],[index]], Table2[index], Table2[Количество клиентов], 0)</f>
        <v>13432</v>
      </c>
      <c r="J306" s="18">
        <f>WEEKNUM(_xlfn.SINGLE(master[Дата]))</f>
        <v>19</v>
      </c>
      <c r="K306" s="18">
        <f>master[[#This Row],[Товарооборот, руб]]-master[[#This Row],[Товарооборот в себестоимости]]-master[[#This Row],[Потери, руб]]</f>
        <v>6294423.3325384622</v>
      </c>
      <c r="L306" s="18">
        <f>master[[#This Row],[Товарооборот, руб]]-master[[#This Row],[Товарооборот в себестоимости]]</f>
        <v>6642031.9710000008</v>
      </c>
    </row>
    <row r="307" spans="1:12" ht="14.25" customHeight="1">
      <c r="A307" s="9">
        <v>43950</v>
      </c>
      <c r="B307" s="2" t="s">
        <v>25</v>
      </c>
      <c r="C307" s="2">
        <v>203209.5</v>
      </c>
      <c r="D307" s="2">
        <v>20871391.5</v>
      </c>
      <c r="E307" s="2">
        <v>15206983.089</v>
      </c>
      <c r="F307" s="3">
        <v>284467.66153846157</v>
      </c>
      <c r="G307">
        <f>_xlfn.XLOOKUP(Table1[[#This Row],[index]], Table2[index], Table2[Количество складов], 0)</f>
        <v>54</v>
      </c>
      <c r="H307">
        <f>_xlfn.XLOOKUP(Table1[[#This Row],[index]], Table2[index], Table2[Количество заказов], 0)</f>
        <v>12747</v>
      </c>
      <c r="I307">
        <f>_xlfn.XLOOKUP(Table1[[#This Row],[index]], Table2[index], Table2[Количество клиентов], 0)</f>
        <v>11884</v>
      </c>
      <c r="J307" s="18">
        <f>WEEKNUM(_xlfn.SINGLE(master[Дата]))</f>
        <v>18</v>
      </c>
      <c r="K307" s="18">
        <f>master[[#This Row],[Товарооборот, руб]]-master[[#This Row],[Товарооборот в себестоимости]]-master[[#This Row],[Потери, руб]]</f>
        <v>5379940.7494615391</v>
      </c>
      <c r="L307" s="18">
        <f>master[[#This Row],[Товарооборот, руб]]-master[[#This Row],[Товарооборот в себестоимости]]</f>
        <v>5664408.4110000003</v>
      </c>
    </row>
    <row r="308" spans="1:12" ht="14.25" customHeight="1">
      <c r="A308" s="8">
        <v>43953</v>
      </c>
      <c r="B308" s="21" t="s">
        <v>24</v>
      </c>
      <c r="C308" s="21">
        <v>185979</v>
      </c>
      <c r="D308" s="21">
        <v>19625364</v>
      </c>
      <c r="E308" s="21">
        <v>14386025.838000001</v>
      </c>
      <c r="F308" s="22">
        <v>361439.69230769225</v>
      </c>
      <c r="G308">
        <f>_xlfn.XLOOKUP(Table1[[#This Row],[index]], Table2[index], Table2[Количество складов], 0)</f>
        <v>59</v>
      </c>
      <c r="H308">
        <f>_xlfn.XLOOKUP(Table1[[#This Row],[index]], Table2[index], Table2[Количество заказов], 0)</f>
        <v>12429</v>
      </c>
      <c r="I308">
        <f>_xlfn.XLOOKUP(Table1[[#This Row],[index]], Table2[index], Table2[Количество клиентов], 0)</f>
        <v>11477</v>
      </c>
      <c r="J308" s="18">
        <f>WEEKNUM(_xlfn.SINGLE(master[Дата]))</f>
        <v>18</v>
      </c>
      <c r="K308" s="18">
        <f>master[[#This Row],[Товарооборот, руб]]-master[[#This Row],[Товарооборот в себестоимости]]-master[[#This Row],[Потери, руб]]</f>
        <v>4877898.4696923066</v>
      </c>
      <c r="L308" s="18">
        <f>master[[#This Row],[Товарооборот, руб]]-master[[#This Row],[Товарооборот в себестоимости]]</f>
        <v>5239338.1619999986</v>
      </c>
    </row>
    <row r="309" spans="1:12" ht="14.25" customHeight="1">
      <c r="A309" s="9">
        <v>43977</v>
      </c>
      <c r="B309" s="2" t="s">
        <v>24</v>
      </c>
      <c r="C309" s="2">
        <v>244905</v>
      </c>
      <c r="D309" s="2">
        <v>25163431.5</v>
      </c>
      <c r="E309" s="2">
        <v>18210825.697000001</v>
      </c>
      <c r="F309" s="3">
        <v>272401.2</v>
      </c>
      <c r="G309">
        <f>_xlfn.XLOOKUP(Table1[[#This Row],[index]], Table2[index], Table2[Количество складов], 0)</f>
        <v>59</v>
      </c>
      <c r="H309">
        <f>_xlfn.XLOOKUP(Table1[[#This Row],[index]], Table2[index], Table2[Количество заказов], 0)</f>
        <v>15369</v>
      </c>
      <c r="I309">
        <f>_xlfn.XLOOKUP(Table1[[#This Row],[index]], Table2[index], Table2[Количество клиентов], 0)</f>
        <v>14299</v>
      </c>
      <c r="J309" s="18">
        <f>WEEKNUM(_xlfn.SINGLE(master[Дата]))</f>
        <v>22</v>
      </c>
      <c r="K309" s="18">
        <f>master[[#This Row],[Товарооборот, руб]]-master[[#This Row],[Товарооборот в себестоимости]]-master[[#This Row],[Потери, руб]]</f>
        <v>6680204.6029999992</v>
      </c>
      <c r="L309" s="18">
        <f>master[[#This Row],[Товарооборот, руб]]-master[[#This Row],[Товарооборот в себестоимости]]</f>
        <v>6952605.8029999994</v>
      </c>
    </row>
    <row r="310" spans="1:12" ht="14.25" customHeight="1">
      <c r="A310" s="8">
        <v>43952</v>
      </c>
      <c r="B310" s="21" t="s">
        <v>24</v>
      </c>
      <c r="C310" s="21">
        <v>239409</v>
      </c>
      <c r="D310" s="21">
        <v>25413351</v>
      </c>
      <c r="E310" s="21">
        <v>18463277.771000002</v>
      </c>
      <c r="F310" s="22">
        <v>369443.39999999997</v>
      </c>
      <c r="G310">
        <f>_xlfn.XLOOKUP(Table1[[#This Row],[index]], Table2[index], Table2[Количество складов], 0)</f>
        <v>59</v>
      </c>
      <c r="H310">
        <f>_xlfn.XLOOKUP(Table1[[#This Row],[index]], Table2[index], Table2[Количество заказов], 0)</f>
        <v>15222</v>
      </c>
      <c r="I310">
        <f>_xlfn.XLOOKUP(Table1[[#This Row],[index]], Table2[index], Table2[Количество клиентов], 0)</f>
        <v>13873</v>
      </c>
      <c r="J310" s="18">
        <f>WEEKNUM(_xlfn.SINGLE(master[Дата]))</f>
        <v>18</v>
      </c>
      <c r="K310" s="18">
        <f>master[[#This Row],[Товарооборот, руб]]-master[[#This Row],[Товарооборот в себестоимости]]-master[[#This Row],[Потери, руб]]</f>
        <v>6580629.828999998</v>
      </c>
      <c r="L310" s="18">
        <f>master[[#This Row],[Товарооборот, руб]]-master[[#This Row],[Товарооборот в себестоимости]]</f>
        <v>6950073.2289999984</v>
      </c>
    </row>
    <row r="311" spans="1:12" ht="14.25" customHeight="1">
      <c r="A311" s="9">
        <v>43963</v>
      </c>
      <c r="B311" s="2" t="s">
        <v>24</v>
      </c>
      <c r="C311" s="2">
        <v>192886.5</v>
      </c>
      <c r="D311" s="2">
        <v>19205179.5</v>
      </c>
      <c r="E311" s="2">
        <v>13834210.461999999</v>
      </c>
      <c r="F311" s="3">
        <v>383344.65076923074</v>
      </c>
      <c r="G311">
        <f>_xlfn.XLOOKUP(Table1[[#This Row],[index]], Table2[index], Table2[Количество складов], 0)</f>
        <v>60</v>
      </c>
      <c r="H311">
        <f>_xlfn.XLOOKUP(Table1[[#This Row],[index]], Table2[index], Table2[Количество заказов], 0)</f>
        <v>12000</v>
      </c>
      <c r="I311">
        <f>_xlfn.XLOOKUP(Table1[[#This Row],[index]], Table2[index], Table2[Количество клиентов], 0)</f>
        <v>11194</v>
      </c>
      <c r="J311" s="18">
        <f>WEEKNUM(_xlfn.SINGLE(master[Дата]))</f>
        <v>20</v>
      </c>
      <c r="K311" s="18">
        <f>master[[#This Row],[Товарооборот, руб]]-master[[#This Row],[Товарооборот в себестоимости]]-master[[#This Row],[Потери, руб]]</f>
        <v>4987624.3872307697</v>
      </c>
      <c r="L311" s="18">
        <f>master[[#This Row],[Товарооборот, руб]]-master[[#This Row],[Товарооборот в себестоимости]]</f>
        <v>5370969.0380000006</v>
      </c>
    </row>
    <row r="312" spans="1:12" ht="14.25" customHeight="1">
      <c r="A312" s="8">
        <v>43972</v>
      </c>
      <c r="B312" s="21" t="s">
        <v>24</v>
      </c>
      <c r="C312" s="21">
        <v>224233.5</v>
      </c>
      <c r="D312" s="21">
        <v>22253295</v>
      </c>
      <c r="E312" s="21">
        <v>16496134.313999999</v>
      </c>
      <c r="F312" s="22">
        <v>334550.50769230764</v>
      </c>
      <c r="G312">
        <f>_xlfn.XLOOKUP(Table1[[#This Row],[index]], Table2[index], Table2[Количество складов], 0)</f>
        <v>60</v>
      </c>
      <c r="H312">
        <f>_xlfn.XLOOKUP(Table1[[#This Row],[index]], Table2[index], Table2[Количество заказов], 0)</f>
        <v>14005</v>
      </c>
      <c r="I312">
        <f>_xlfn.XLOOKUP(Table1[[#This Row],[index]], Table2[index], Table2[Количество клиентов], 0)</f>
        <v>13002</v>
      </c>
      <c r="J312" s="18">
        <f>WEEKNUM(_xlfn.SINGLE(master[Дата]))</f>
        <v>21</v>
      </c>
      <c r="K312" s="18">
        <f>master[[#This Row],[Товарооборот, руб]]-master[[#This Row],[Товарооборот в себестоимости]]-master[[#This Row],[Потери, руб]]</f>
        <v>5422610.1783076935</v>
      </c>
      <c r="L312" s="18">
        <f>master[[#This Row],[Товарооборот, руб]]-master[[#This Row],[Товарооборот в себестоимости]]</f>
        <v>5757160.6860000007</v>
      </c>
    </row>
    <row r="313" spans="1:12" ht="14.25" customHeight="1">
      <c r="A313" s="9">
        <v>43971</v>
      </c>
      <c r="B313" s="2" t="s">
        <v>24</v>
      </c>
      <c r="C313" s="2">
        <v>219622.5</v>
      </c>
      <c r="D313" s="2">
        <v>21959286</v>
      </c>
      <c r="E313" s="2">
        <v>15958453.927999999</v>
      </c>
      <c r="F313" s="3">
        <v>417117.17692307686</v>
      </c>
      <c r="G313">
        <f>_xlfn.XLOOKUP(Table1[[#This Row],[index]], Table2[index], Table2[Количество складов], 0)</f>
        <v>60</v>
      </c>
      <c r="H313">
        <f>_xlfn.XLOOKUP(Table1[[#This Row],[index]], Table2[index], Table2[Количество заказов], 0)</f>
        <v>13792</v>
      </c>
      <c r="I313">
        <f>_xlfn.XLOOKUP(Table1[[#This Row],[index]], Table2[index], Table2[Количество клиентов], 0)</f>
        <v>12834</v>
      </c>
      <c r="J313" s="18">
        <f>WEEKNUM(_xlfn.SINGLE(master[Дата]))</f>
        <v>21</v>
      </c>
      <c r="K313" s="18">
        <f>master[[#This Row],[Товарооборот, руб]]-master[[#This Row],[Товарооборот в себестоимости]]-master[[#This Row],[Потери, руб]]</f>
        <v>5583714.895076924</v>
      </c>
      <c r="L313" s="18">
        <f>master[[#This Row],[Товарооборот, руб]]-master[[#This Row],[Товарооборот в себестоимости]]</f>
        <v>6000832.0720000006</v>
      </c>
    </row>
    <row r="314" spans="1:12" ht="14.25" customHeight="1">
      <c r="A314" s="8">
        <v>43956</v>
      </c>
      <c r="B314" s="21" t="s">
        <v>24</v>
      </c>
      <c r="C314" s="21">
        <v>213582</v>
      </c>
      <c r="D314" s="21">
        <v>21919435.5</v>
      </c>
      <c r="E314" s="21">
        <v>15790923.194999998</v>
      </c>
      <c r="F314" s="22">
        <v>365011.08061538462</v>
      </c>
      <c r="G314">
        <f>_xlfn.XLOOKUP(Table1[[#This Row],[index]], Table2[index], Table2[Количество складов], 0)</f>
        <v>59</v>
      </c>
      <c r="H314">
        <f>_xlfn.XLOOKUP(Table1[[#This Row],[index]], Table2[index], Table2[Количество заказов], 0)</f>
        <v>13469</v>
      </c>
      <c r="I314">
        <f>_xlfn.XLOOKUP(Table1[[#This Row],[index]], Table2[index], Table2[Количество клиентов], 0)</f>
        <v>12486</v>
      </c>
      <c r="J314" s="18">
        <f>WEEKNUM(_xlfn.SINGLE(master[Дата]))</f>
        <v>19</v>
      </c>
      <c r="K314" s="18">
        <f>master[[#This Row],[Товарооборот, руб]]-master[[#This Row],[Товарооборот в себестоимости]]-master[[#This Row],[Потери, руб]]</f>
        <v>5763501.2243846171</v>
      </c>
      <c r="L314" s="18">
        <f>master[[#This Row],[Товарооборот, руб]]-master[[#This Row],[Товарооборот в себестоимости]]</f>
        <v>6128512.3050000016</v>
      </c>
    </row>
    <row r="315" spans="1:12" ht="14.25" customHeight="1">
      <c r="A315" s="9">
        <v>43949</v>
      </c>
      <c r="B315" s="2" t="s">
        <v>25</v>
      </c>
      <c r="C315" s="2">
        <v>195705</v>
      </c>
      <c r="D315" s="2">
        <v>20003263.5</v>
      </c>
      <c r="E315" s="2">
        <v>14633542.982000001</v>
      </c>
      <c r="F315" s="3">
        <v>268185.43076923076</v>
      </c>
      <c r="G315">
        <f>_xlfn.XLOOKUP(Table1[[#This Row],[index]], Table2[index], Table2[Количество складов], 0)</f>
        <v>54</v>
      </c>
      <c r="H315">
        <f>_xlfn.XLOOKUP(Table1[[#This Row],[index]], Table2[index], Table2[Количество заказов], 0)</f>
        <v>12306</v>
      </c>
      <c r="I315">
        <f>_xlfn.XLOOKUP(Table1[[#This Row],[index]], Table2[index], Table2[Количество клиентов], 0)</f>
        <v>11532</v>
      </c>
      <c r="J315" s="18">
        <f>WEEKNUM(_xlfn.SINGLE(master[Дата]))</f>
        <v>18</v>
      </c>
      <c r="K315" s="18">
        <f>master[[#This Row],[Товарооборот, руб]]-master[[#This Row],[Товарооборот в себестоимости]]-master[[#This Row],[Потери, руб]]</f>
        <v>5101535.0872307681</v>
      </c>
      <c r="L315" s="18">
        <f>master[[#This Row],[Товарооборот, руб]]-master[[#This Row],[Товарооборот в себестоимости]]</f>
        <v>5369720.5179999992</v>
      </c>
    </row>
    <row r="316" spans="1:12" ht="14.25" customHeight="1">
      <c r="A316" s="8">
        <v>43964</v>
      </c>
      <c r="B316" s="21" t="s">
        <v>24</v>
      </c>
      <c r="C316" s="21">
        <v>193722</v>
      </c>
      <c r="D316" s="21">
        <v>19437273</v>
      </c>
      <c r="E316" s="21">
        <v>13979092.230999999</v>
      </c>
      <c r="F316" s="22">
        <v>418713.96153846156</v>
      </c>
      <c r="G316">
        <f>_xlfn.XLOOKUP(Table1[[#This Row],[index]], Table2[index], Table2[Количество складов], 0)</f>
        <v>60</v>
      </c>
      <c r="H316">
        <f>_xlfn.XLOOKUP(Table1[[#This Row],[index]], Table2[index], Table2[Количество заказов], 0)</f>
        <v>12007</v>
      </c>
      <c r="I316">
        <f>_xlfn.XLOOKUP(Table1[[#This Row],[index]], Table2[index], Table2[Количество клиентов], 0)</f>
        <v>11245</v>
      </c>
      <c r="J316" s="18">
        <f>WEEKNUM(_xlfn.SINGLE(master[Дата]))</f>
        <v>20</v>
      </c>
      <c r="K316" s="18">
        <f>master[[#This Row],[Товарооборот, руб]]-master[[#This Row],[Товарооборот в себестоимости]]-master[[#This Row],[Потери, руб]]</f>
        <v>5039466.8074615393</v>
      </c>
      <c r="L316" s="18">
        <f>master[[#This Row],[Товарооборот, руб]]-master[[#This Row],[Товарооборот в себестоимости]]</f>
        <v>5458180.7690000013</v>
      </c>
    </row>
    <row r="317" spans="1:12" ht="14.25" customHeight="1">
      <c r="A317" s="9">
        <v>43954</v>
      </c>
      <c r="B317" s="2" t="s">
        <v>24</v>
      </c>
      <c r="C317" s="2">
        <v>257215.5</v>
      </c>
      <c r="D317" s="2">
        <v>26492278.5</v>
      </c>
      <c r="E317" s="2">
        <v>19179229.932</v>
      </c>
      <c r="F317" s="3">
        <v>254778.07384615383</v>
      </c>
      <c r="G317">
        <f>_xlfn.XLOOKUP(Table1[[#This Row],[index]], Table2[index], Table2[Количество складов], 0)</f>
        <v>59</v>
      </c>
      <c r="H317">
        <f>_xlfn.XLOOKUP(Table1[[#This Row],[index]], Table2[index], Table2[Количество заказов], 0)</f>
        <v>15277</v>
      </c>
      <c r="I317">
        <f>_xlfn.XLOOKUP(Table1[[#This Row],[index]], Table2[index], Table2[Количество клиентов], 0)</f>
        <v>14163</v>
      </c>
      <c r="J317" s="18">
        <f>WEEKNUM(_xlfn.SINGLE(master[Дата]))</f>
        <v>19</v>
      </c>
      <c r="K317" s="18">
        <f>master[[#This Row],[Товарооборот, руб]]-master[[#This Row],[Товарооборот в себестоимости]]-master[[#This Row],[Потери, руб]]</f>
        <v>7058270.4941538461</v>
      </c>
      <c r="L317" s="18">
        <f>master[[#This Row],[Товарооборот, руб]]-master[[#This Row],[Товарооборот в себестоимости]]</f>
        <v>7313048.568</v>
      </c>
    </row>
    <row r="318" spans="1:12" ht="14.25" customHeight="1">
      <c r="A318" s="8">
        <v>43957</v>
      </c>
      <c r="B318" s="21" t="s">
        <v>24</v>
      </c>
      <c r="C318" s="21">
        <v>224779.5</v>
      </c>
      <c r="D318" s="21">
        <v>23032992</v>
      </c>
      <c r="E318" s="21">
        <v>16792969.817999996</v>
      </c>
      <c r="F318" s="22">
        <v>443086.25303076918</v>
      </c>
      <c r="G318">
        <f>_xlfn.XLOOKUP(Table1[[#This Row],[index]], Table2[index], Table2[Количество складов], 0)</f>
        <v>59</v>
      </c>
      <c r="H318">
        <f>_xlfn.XLOOKUP(Table1[[#This Row],[index]], Table2[index], Table2[Количество заказов], 0)</f>
        <v>14103</v>
      </c>
      <c r="I318">
        <f>_xlfn.XLOOKUP(Table1[[#This Row],[index]], Table2[index], Table2[Количество клиентов], 0)</f>
        <v>13118</v>
      </c>
      <c r="J318" s="18">
        <f>WEEKNUM(_xlfn.SINGLE(master[Дата]))</f>
        <v>19</v>
      </c>
      <c r="K318" s="18">
        <f>master[[#This Row],[Товарооборот, руб]]-master[[#This Row],[Товарооборот в себестоимости]]-master[[#This Row],[Потери, руб]]</f>
        <v>5796935.9289692342</v>
      </c>
      <c r="L318" s="18">
        <f>master[[#This Row],[Товарооборот, руб]]-master[[#This Row],[Товарооборот в себестоимости]]</f>
        <v>6240022.1820000038</v>
      </c>
    </row>
    <row r="319" spans="1:12" ht="14.25" customHeight="1">
      <c r="A319" s="9">
        <v>43974</v>
      </c>
      <c r="B319" s="2" t="s">
        <v>24</v>
      </c>
      <c r="C319" s="2">
        <v>292018.5</v>
      </c>
      <c r="D319" s="2">
        <v>28590910.5</v>
      </c>
      <c r="E319" s="2">
        <v>21740920.338999998</v>
      </c>
      <c r="F319" s="3">
        <v>206427.73076923075</v>
      </c>
      <c r="G319">
        <f>_xlfn.XLOOKUP(Table1[[#This Row],[index]], Table2[index], Table2[Количество складов], 0)</f>
        <v>60</v>
      </c>
      <c r="H319">
        <f>_xlfn.XLOOKUP(Table1[[#This Row],[index]], Table2[index], Table2[Количество заказов], 0)</f>
        <v>17295</v>
      </c>
      <c r="I319">
        <f>_xlfn.XLOOKUP(Table1[[#This Row],[index]], Table2[index], Table2[Количество клиентов], 0)</f>
        <v>16010</v>
      </c>
      <c r="J319" s="18">
        <f>WEEKNUM(_xlfn.SINGLE(master[Дата]))</f>
        <v>21</v>
      </c>
      <c r="K319" s="18">
        <f>master[[#This Row],[Товарооборот, руб]]-master[[#This Row],[Товарооборот в себестоимости]]-master[[#This Row],[Потери, руб]]</f>
        <v>6643562.4302307712</v>
      </c>
      <c r="L319" s="18">
        <f>master[[#This Row],[Товарооборот, руб]]-master[[#This Row],[Товарооборот в себестоимости]]</f>
        <v>6849990.1610000022</v>
      </c>
    </row>
    <row r="320" spans="1:12" ht="14.25" customHeight="1">
      <c r="A320" s="8">
        <v>43976</v>
      </c>
      <c r="B320" s="21" t="s">
        <v>24</v>
      </c>
      <c r="C320" s="21">
        <v>198751.5</v>
      </c>
      <c r="D320" s="21">
        <v>20582743.5</v>
      </c>
      <c r="E320" s="21">
        <v>14894008.652000001</v>
      </c>
      <c r="F320" s="22">
        <v>316452.66153846157</v>
      </c>
      <c r="G320">
        <f>_xlfn.XLOOKUP(Table1[[#This Row],[index]], Table2[index], Table2[Количество складов], 0)</f>
        <v>59</v>
      </c>
      <c r="H320">
        <f>_xlfn.XLOOKUP(Table1[[#This Row],[index]], Table2[index], Table2[Количество заказов], 0)</f>
        <v>12983</v>
      </c>
      <c r="I320">
        <f>_xlfn.XLOOKUP(Table1[[#This Row],[index]], Table2[index], Table2[Количество клиентов], 0)</f>
        <v>12056</v>
      </c>
      <c r="J320" s="18">
        <f>WEEKNUM(_xlfn.SINGLE(master[Дата]))</f>
        <v>22</v>
      </c>
      <c r="K320" s="18">
        <f>master[[#This Row],[Товарооборот, руб]]-master[[#This Row],[Товарооборот в себестоимости]]-master[[#This Row],[Потери, руб]]</f>
        <v>5372282.1864615381</v>
      </c>
      <c r="L320" s="18">
        <f>master[[#This Row],[Товарооборот, руб]]-master[[#This Row],[Товарооборот в себестоимости]]</f>
        <v>5688734.8479999993</v>
      </c>
    </row>
    <row r="321" spans="1:12" ht="14.25" customHeight="1">
      <c r="A321" s="9">
        <v>43951</v>
      </c>
      <c r="B321" s="2" t="s">
        <v>24</v>
      </c>
      <c r="C321" s="2">
        <v>214386</v>
      </c>
      <c r="D321" s="2">
        <v>22530000</v>
      </c>
      <c r="E321" s="2">
        <v>16370527.077</v>
      </c>
      <c r="F321" s="3">
        <v>115618.05384615384</v>
      </c>
      <c r="G321">
        <f>_xlfn.XLOOKUP(Table1[[#This Row],[index]], Table2[index], Table2[Количество складов], 0)</f>
        <v>59</v>
      </c>
      <c r="H321">
        <f>_xlfn.XLOOKUP(Table1[[#This Row],[index]], Table2[index], Table2[Количество заказов], 0)</f>
        <v>13251</v>
      </c>
      <c r="I321">
        <f>_xlfn.XLOOKUP(Table1[[#This Row],[index]], Table2[index], Table2[Количество клиентов], 0)</f>
        <v>12255</v>
      </c>
      <c r="J321" s="18">
        <f>WEEKNUM(_xlfn.SINGLE(master[Дата]))</f>
        <v>18</v>
      </c>
      <c r="K321" s="18">
        <f>master[[#This Row],[Товарооборот, руб]]-master[[#This Row],[Товарооборот в себестоимости]]-master[[#This Row],[Потери, руб]]</f>
        <v>6043854.869153847</v>
      </c>
      <c r="L321" s="18">
        <f>master[[#This Row],[Товарооборот, руб]]-master[[#This Row],[Товарооборот в себестоимости]]</f>
        <v>6159472.9230000004</v>
      </c>
    </row>
    <row r="322" spans="1:12" ht="14.25" customHeight="1">
      <c r="A322" s="8">
        <v>43961</v>
      </c>
      <c r="B322" s="21" t="s">
        <v>24</v>
      </c>
      <c r="C322" s="21">
        <v>243825</v>
      </c>
      <c r="D322" s="21">
        <v>24890404.5</v>
      </c>
      <c r="E322" s="21">
        <v>18159589.107999999</v>
      </c>
      <c r="F322" s="22">
        <v>258558.49999999997</v>
      </c>
      <c r="G322">
        <f>_xlfn.XLOOKUP(Table1[[#This Row],[index]], Table2[index], Table2[Количество складов], 0)</f>
        <v>59</v>
      </c>
      <c r="H322">
        <f>_xlfn.XLOOKUP(Table1[[#This Row],[index]], Table2[index], Table2[Количество заказов], 0)</f>
        <v>14569</v>
      </c>
      <c r="I322">
        <f>_xlfn.XLOOKUP(Table1[[#This Row],[index]], Table2[index], Table2[Количество клиентов], 0)</f>
        <v>13566</v>
      </c>
      <c r="J322" s="18">
        <f>WEEKNUM(_xlfn.SINGLE(master[Дата]))</f>
        <v>20</v>
      </c>
      <c r="K322" s="18">
        <f>master[[#This Row],[Товарооборот, руб]]-master[[#This Row],[Товарооборот в себестоимости]]-master[[#This Row],[Потери, руб]]</f>
        <v>6472256.8920000009</v>
      </c>
      <c r="L322" s="18">
        <f>master[[#This Row],[Товарооборот, руб]]-master[[#This Row],[Товарооборот в себестоимости]]</f>
        <v>6730815.3920000009</v>
      </c>
    </row>
    <row r="323" spans="1:12" ht="14.25" customHeight="1">
      <c r="A323" s="9">
        <v>43959</v>
      </c>
      <c r="B323" s="2" t="s">
        <v>24</v>
      </c>
      <c r="C323" s="2">
        <v>232701</v>
      </c>
      <c r="D323" s="2">
        <v>23881948.5</v>
      </c>
      <c r="E323" s="2">
        <v>17462223.403999999</v>
      </c>
      <c r="F323" s="3">
        <v>512464.9846153846</v>
      </c>
      <c r="G323">
        <f>_xlfn.XLOOKUP(Table1[[#This Row],[index]], Table2[index], Table2[Количество складов], 0)</f>
        <v>59</v>
      </c>
      <c r="H323">
        <f>_xlfn.XLOOKUP(Table1[[#This Row],[index]], Table2[index], Table2[Количество заказов], 0)</f>
        <v>14098</v>
      </c>
      <c r="I323">
        <f>_xlfn.XLOOKUP(Table1[[#This Row],[index]], Table2[index], Table2[Количество клиентов], 0)</f>
        <v>13106</v>
      </c>
      <c r="J323" s="18">
        <f>WEEKNUM(_xlfn.SINGLE(master[Дата]))</f>
        <v>19</v>
      </c>
      <c r="K323" s="18">
        <f>master[[#This Row],[Товарооборот, руб]]-master[[#This Row],[Товарооборот в себестоимости]]-master[[#This Row],[Потери, руб]]</f>
        <v>5907260.1113846162</v>
      </c>
      <c r="L323" s="18">
        <f>master[[#This Row],[Товарооборот, руб]]-master[[#This Row],[Товарооборот в себестоимости]]</f>
        <v>6419725.0960000008</v>
      </c>
    </row>
    <row r="324" spans="1:12" ht="14.25" customHeight="1">
      <c r="A324" s="8">
        <v>43958</v>
      </c>
      <c r="B324" s="21" t="s">
        <v>24</v>
      </c>
      <c r="C324" s="21">
        <v>219411</v>
      </c>
      <c r="D324" s="21">
        <v>22460130</v>
      </c>
      <c r="E324" s="21">
        <v>16627687.641000001</v>
      </c>
      <c r="F324" s="22">
        <v>518998.75384615385</v>
      </c>
      <c r="G324">
        <f>_xlfn.XLOOKUP(Table1[[#This Row],[index]], Table2[index], Table2[Количество складов], 0)</f>
        <v>59</v>
      </c>
      <c r="H324">
        <f>_xlfn.XLOOKUP(Table1[[#This Row],[index]], Table2[index], Table2[Количество заказов], 0)</f>
        <v>13495</v>
      </c>
      <c r="I324">
        <f>_xlfn.XLOOKUP(Table1[[#This Row],[index]], Table2[index], Table2[Количество клиентов], 0)</f>
        <v>12517</v>
      </c>
      <c r="J324" s="18">
        <f>WEEKNUM(_xlfn.SINGLE(master[Дата]))</f>
        <v>19</v>
      </c>
      <c r="K324" s="18">
        <f>master[[#This Row],[Товарооборот, руб]]-master[[#This Row],[Товарооборот в себестоимости]]-master[[#This Row],[Потери, руб]]</f>
        <v>5313443.6051538456</v>
      </c>
      <c r="L324" s="18">
        <f>master[[#This Row],[Товарооборот, руб]]-master[[#This Row],[Товарооборот в себестоимости]]</f>
        <v>5832442.3589999992</v>
      </c>
    </row>
    <row r="325" spans="1:12" ht="14.25" customHeight="1">
      <c r="A325" s="9">
        <v>43975</v>
      </c>
      <c r="B325" s="2" t="s">
        <v>24</v>
      </c>
      <c r="C325" s="2">
        <v>200029.5</v>
      </c>
      <c r="D325" s="2">
        <v>19959801</v>
      </c>
      <c r="E325" s="2">
        <v>15125624.641999999</v>
      </c>
      <c r="F325" s="3">
        <v>318671.85465384612</v>
      </c>
      <c r="G325">
        <f>_xlfn.XLOOKUP(Table1[[#This Row],[index]], Table2[index], Table2[Количество складов], 0)</f>
        <v>60</v>
      </c>
      <c r="H325">
        <f>_xlfn.XLOOKUP(Table1[[#This Row],[index]], Table2[index], Table2[Количество заказов], 0)</f>
        <v>12822</v>
      </c>
      <c r="I325">
        <f>_xlfn.XLOOKUP(Table1[[#This Row],[index]], Table2[index], Table2[Количество клиентов], 0)</f>
        <v>11916</v>
      </c>
      <c r="J325" s="18">
        <f>WEEKNUM(_xlfn.SINGLE(master[Дата]))</f>
        <v>22</v>
      </c>
      <c r="K325" s="18">
        <f>master[[#This Row],[Товарооборот, руб]]-master[[#This Row],[Товарооборот в себестоимости]]-master[[#This Row],[Потери, руб]]</f>
        <v>4515504.5033461545</v>
      </c>
      <c r="L325" s="18">
        <f>master[[#This Row],[Товарооборот, руб]]-master[[#This Row],[Товарооборот в себестоимости]]</f>
        <v>4834176.3580000009</v>
      </c>
    </row>
    <row r="326" spans="1:12" ht="14.25" customHeight="1">
      <c r="A326" s="8">
        <v>43967</v>
      </c>
      <c r="B326" s="21" t="s">
        <v>25</v>
      </c>
      <c r="C326" s="21">
        <v>225480</v>
      </c>
      <c r="D326" s="21">
        <v>22355338.5</v>
      </c>
      <c r="E326" s="21">
        <v>16443448.491999999</v>
      </c>
      <c r="F326" s="22">
        <v>291468.59999999998</v>
      </c>
      <c r="G326">
        <f>_xlfn.XLOOKUP(Table1[[#This Row],[index]], Table2[index], Table2[Количество складов], 0)</f>
        <v>54</v>
      </c>
      <c r="H326">
        <f>_xlfn.XLOOKUP(Table1[[#This Row],[index]], Table2[index], Table2[Количество заказов], 0)</f>
        <v>13170</v>
      </c>
      <c r="I326">
        <f>_xlfn.XLOOKUP(Table1[[#This Row],[index]], Table2[index], Table2[Количество клиентов], 0)</f>
        <v>12299</v>
      </c>
      <c r="J326" s="18">
        <f>WEEKNUM(_xlfn.SINGLE(master[Дата]))</f>
        <v>20</v>
      </c>
      <c r="K326" s="18">
        <f>master[[#This Row],[Товарооборот, руб]]-master[[#This Row],[Товарооборот в себестоимости]]-master[[#This Row],[Потери, руб]]</f>
        <v>5620421.4080000017</v>
      </c>
      <c r="L326" s="18">
        <f>master[[#This Row],[Товарооборот, руб]]-master[[#This Row],[Товарооборот в себестоимости]]</f>
        <v>5911890.0080000013</v>
      </c>
    </row>
    <row r="327" spans="1:12" ht="14.25" customHeight="1">
      <c r="A327" s="9">
        <v>43970</v>
      </c>
      <c r="B327" s="2" t="s">
        <v>25</v>
      </c>
      <c r="C327" s="2">
        <v>211453.5</v>
      </c>
      <c r="D327" s="2">
        <v>20590072.5</v>
      </c>
      <c r="E327" s="2">
        <v>15078027.685000001</v>
      </c>
      <c r="F327" s="3">
        <v>293452.29237692308</v>
      </c>
      <c r="G327">
        <f>_xlfn.XLOOKUP(Table1[[#This Row],[index]], Table2[index], Table2[Количество складов], 0)</f>
        <v>54</v>
      </c>
      <c r="H327">
        <f>_xlfn.XLOOKUP(Table1[[#This Row],[index]], Table2[index], Table2[Количество заказов], 0)</f>
        <v>13070</v>
      </c>
      <c r="I327">
        <f>_xlfn.XLOOKUP(Table1[[#This Row],[index]], Table2[index], Table2[Количество клиентов], 0)</f>
        <v>12244</v>
      </c>
      <c r="J327" s="18">
        <f>WEEKNUM(_xlfn.SINGLE(master[Дата]))</f>
        <v>21</v>
      </c>
      <c r="K327" s="18">
        <f>master[[#This Row],[Товарооборот, руб]]-master[[#This Row],[Товарооборот в себестоимости]]-master[[#This Row],[Потери, руб]]</f>
        <v>5218592.5226230761</v>
      </c>
      <c r="L327" s="18">
        <f>master[[#This Row],[Товарооборот, руб]]-master[[#This Row],[Товарооборот в себестоимости]]</f>
        <v>5512044.8149999995</v>
      </c>
    </row>
    <row r="328" spans="1:12" ht="14.25" customHeight="1">
      <c r="A328" s="8">
        <v>43968</v>
      </c>
      <c r="B328" s="21" t="s">
        <v>25</v>
      </c>
      <c r="C328" s="21">
        <v>184801.5</v>
      </c>
      <c r="D328" s="21">
        <v>18449091</v>
      </c>
      <c r="E328" s="21">
        <v>13533023.127999999</v>
      </c>
      <c r="F328" s="22">
        <v>246229.69714615386</v>
      </c>
      <c r="G328">
        <f>_xlfn.XLOOKUP(Table1[[#This Row],[index]], Table2[index], Table2[Количество складов], 0)</f>
        <v>54</v>
      </c>
      <c r="H328">
        <f>_xlfn.XLOOKUP(Table1[[#This Row],[index]], Table2[index], Table2[Количество заказов], 0)</f>
        <v>11128</v>
      </c>
      <c r="I328">
        <f>_xlfn.XLOOKUP(Table1[[#This Row],[index]], Table2[index], Table2[Количество клиентов], 0)</f>
        <v>10467</v>
      </c>
      <c r="J328" s="18">
        <f>WEEKNUM(_xlfn.SINGLE(master[Дата]))</f>
        <v>21</v>
      </c>
      <c r="K328" s="18">
        <f>master[[#This Row],[Товарооборот, руб]]-master[[#This Row],[Товарооборот в себестоимости]]-master[[#This Row],[Потери, руб]]</f>
        <v>4669838.1748538474</v>
      </c>
      <c r="L328" s="18">
        <f>master[[#This Row],[Товарооборот, руб]]-master[[#This Row],[Товарооборот в себестоимости]]</f>
        <v>4916067.8720000014</v>
      </c>
    </row>
    <row r="329" spans="1:12" ht="14.25" customHeight="1">
      <c r="A329" s="9">
        <v>43960</v>
      </c>
      <c r="B329" s="2" t="s">
        <v>25</v>
      </c>
      <c r="C329" s="2">
        <v>177976.5</v>
      </c>
      <c r="D329" s="2">
        <v>18085798.5</v>
      </c>
      <c r="E329" s="2">
        <v>13150397.668</v>
      </c>
      <c r="F329" s="3">
        <v>444057.73347692302</v>
      </c>
      <c r="G329">
        <f>_xlfn.XLOOKUP(Table1[[#This Row],[index]], Table2[index], Table2[Количество складов], 0)</f>
        <v>54</v>
      </c>
      <c r="H329">
        <f>_xlfn.XLOOKUP(Table1[[#This Row],[index]], Table2[index], Table2[Количество заказов], 0)</f>
        <v>11288</v>
      </c>
      <c r="I329">
        <f>_xlfn.XLOOKUP(Table1[[#This Row],[index]], Table2[index], Table2[Количество клиентов], 0)</f>
        <v>10492</v>
      </c>
      <c r="J329" s="18">
        <f>WEEKNUM(_xlfn.SINGLE(master[Дата]))</f>
        <v>19</v>
      </c>
      <c r="K329" s="18">
        <f>master[[#This Row],[Товарооборот, руб]]-master[[#This Row],[Товарооборот в себестоимости]]-master[[#This Row],[Потери, руб]]</f>
        <v>4491343.0985230776</v>
      </c>
      <c r="L329" s="18">
        <f>master[[#This Row],[Товарооборот, руб]]-master[[#This Row],[Товарооборот в себестоимости]]</f>
        <v>4935400.8320000004</v>
      </c>
    </row>
    <row r="330" spans="1:12" ht="14.25" customHeight="1">
      <c r="A330" s="8">
        <v>43955</v>
      </c>
      <c r="B330" s="21" t="s">
        <v>25</v>
      </c>
      <c r="C330" s="21">
        <v>223617</v>
      </c>
      <c r="D330" s="21">
        <v>22796827.5</v>
      </c>
      <c r="E330" s="21">
        <v>16597666.014999999</v>
      </c>
      <c r="F330" s="22">
        <v>404297.74615384609</v>
      </c>
      <c r="G330">
        <f>_xlfn.XLOOKUP(Table1[[#This Row],[index]], Table2[index], Table2[Количество складов], 0)</f>
        <v>54</v>
      </c>
      <c r="H330">
        <f>_xlfn.XLOOKUP(Table1[[#This Row],[index]], Table2[index], Table2[Количество заказов], 0)</f>
        <v>13606</v>
      </c>
      <c r="I330">
        <f>_xlfn.XLOOKUP(Table1[[#This Row],[index]], Table2[index], Table2[Количество клиентов], 0)</f>
        <v>12697</v>
      </c>
      <c r="J330" s="18">
        <f>WEEKNUM(_xlfn.SINGLE(master[Дата]))</f>
        <v>19</v>
      </c>
      <c r="K330" s="18">
        <f>master[[#This Row],[Товарооборот, руб]]-master[[#This Row],[Товарооборот в себестоимости]]-master[[#This Row],[Потери, руб]]</f>
        <v>5794863.7388461549</v>
      </c>
      <c r="L330" s="18">
        <f>master[[#This Row],[Товарооборот, руб]]-master[[#This Row],[Товарооборот в себестоимости]]</f>
        <v>6199161.4850000013</v>
      </c>
    </row>
    <row r="331" spans="1:12" ht="14.25" customHeight="1">
      <c r="A331" s="9">
        <v>43953</v>
      </c>
      <c r="B331" s="2" t="s">
        <v>25</v>
      </c>
      <c r="C331" s="2">
        <v>176397</v>
      </c>
      <c r="D331" s="2">
        <v>18625921.5</v>
      </c>
      <c r="E331" s="2">
        <v>13628439.163999999</v>
      </c>
      <c r="F331" s="3">
        <v>370802.93846153846</v>
      </c>
      <c r="G331">
        <f>_xlfn.XLOOKUP(Table1[[#This Row],[index]], Table2[index], Table2[Количество складов], 0)</f>
        <v>54</v>
      </c>
      <c r="H331">
        <f>_xlfn.XLOOKUP(Table1[[#This Row],[index]], Table2[index], Table2[Количество заказов], 0)</f>
        <v>11622</v>
      </c>
      <c r="I331">
        <f>_xlfn.XLOOKUP(Table1[[#This Row],[index]], Table2[index], Table2[Количество клиентов], 0)</f>
        <v>10754</v>
      </c>
      <c r="J331" s="18">
        <f>WEEKNUM(_xlfn.SINGLE(master[Дата]))</f>
        <v>18</v>
      </c>
      <c r="K331" s="18">
        <f>master[[#This Row],[Товарооборот, руб]]-master[[#This Row],[Товарооборот в себестоимости]]-master[[#This Row],[Потери, руб]]</f>
        <v>4626679.3975384627</v>
      </c>
      <c r="L331" s="18">
        <f>master[[#This Row],[Товарооборот, руб]]-master[[#This Row],[Товарооборот в себестоимости]]</f>
        <v>4997482.3360000011</v>
      </c>
    </row>
    <row r="332" spans="1:12" ht="14.25" customHeight="1">
      <c r="A332" s="8">
        <v>43977</v>
      </c>
      <c r="B332" s="21" t="s">
        <v>25</v>
      </c>
      <c r="C332" s="21">
        <v>232369.5</v>
      </c>
      <c r="D332" s="21">
        <v>23856345</v>
      </c>
      <c r="E332" s="21">
        <v>17297352.185000002</v>
      </c>
      <c r="F332" s="22">
        <v>279472.16153846151</v>
      </c>
      <c r="G332">
        <f>_xlfn.XLOOKUP(Table1[[#This Row],[index]], Table2[index], Table2[Количество складов], 0)</f>
        <v>54</v>
      </c>
      <c r="H332">
        <f>_xlfn.XLOOKUP(Table1[[#This Row],[index]], Table2[index], Table2[Количество заказов], 0)</f>
        <v>14482</v>
      </c>
      <c r="I332">
        <f>_xlfn.XLOOKUP(Table1[[#This Row],[index]], Table2[index], Table2[Количество клиентов], 0)</f>
        <v>13510</v>
      </c>
      <c r="J332" s="18">
        <f>WEEKNUM(_xlfn.SINGLE(master[Дата]))</f>
        <v>22</v>
      </c>
      <c r="K332" s="18">
        <f>master[[#This Row],[Товарооборот, руб]]-master[[#This Row],[Товарооборот в себестоимости]]-master[[#This Row],[Потери, руб]]</f>
        <v>6279520.6534615364</v>
      </c>
      <c r="L332" s="18">
        <f>master[[#This Row],[Товарооборот, руб]]-master[[#This Row],[Товарооборот в себестоимости]]</f>
        <v>6558992.8149999976</v>
      </c>
    </row>
    <row r="333" spans="1:12" ht="14.25" customHeight="1">
      <c r="A333" s="9">
        <v>43952</v>
      </c>
      <c r="B333" s="2" t="s">
        <v>25</v>
      </c>
      <c r="C333" s="2">
        <v>226540.5</v>
      </c>
      <c r="D333" s="2">
        <v>23953536</v>
      </c>
      <c r="E333" s="2">
        <v>17342946.796999998</v>
      </c>
      <c r="F333" s="3">
        <v>380499.56092307693</v>
      </c>
      <c r="G333">
        <f>_xlfn.XLOOKUP(Table1[[#This Row],[index]], Table2[index], Table2[Количество складов], 0)</f>
        <v>54</v>
      </c>
      <c r="H333">
        <f>_xlfn.XLOOKUP(Table1[[#This Row],[index]], Table2[index], Table2[Количество заказов], 0)</f>
        <v>14205</v>
      </c>
      <c r="I333">
        <f>_xlfn.XLOOKUP(Table1[[#This Row],[index]], Table2[index], Table2[Количество клиентов], 0)</f>
        <v>13026</v>
      </c>
      <c r="J333" s="18">
        <f>WEEKNUM(_xlfn.SINGLE(master[Дата]))</f>
        <v>18</v>
      </c>
      <c r="K333" s="18">
        <f>master[[#This Row],[Товарооборот, руб]]-master[[#This Row],[Товарооборот в себестоимости]]-master[[#This Row],[Потери, руб]]</f>
        <v>6230089.6420769244</v>
      </c>
      <c r="L333" s="18">
        <f>master[[#This Row],[Товарооборот, руб]]-master[[#This Row],[Товарооборот в себестоимости]]</f>
        <v>6610589.2030000016</v>
      </c>
    </row>
    <row r="334" spans="1:12" ht="14.25" customHeight="1">
      <c r="A334" s="8">
        <v>43963</v>
      </c>
      <c r="B334" s="21" t="s">
        <v>25</v>
      </c>
      <c r="C334" s="21">
        <v>189679.5</v>
      </c>
      <c r="D334" s="21">
        <v>18718036.5</v>
      </c>
      <c r="E334" s="21">
        <v>13500671.991999999</v>
      </c>
      <c r="F334" s="22">
        <v>344959.87384615385</v>
      </c>
      <c r="G334">
        <f>_xlfn.XLOOKUP(Table1[[#This Row],[index]], Table2[index], Table2[Количество складов], 0)</f>
        <v>54</v>
      </c>
      <c r="H334">
        <f>_xlfn.XLOOKUP(Table1[[#This Row],[index]], Table2[index], Table2[Количество заказов], 0)</f>
        <v>11614</v>
      </c>
      <c r="I334">
        <f>_xlfn.XLOOKUP(Table1[[#This Row],[index]], Table2[index], Table2[Количество клиентов], 0)</f>
        <v>10862</v>
      </c>
      <c r="J334" s="18">
        <f>WEEKNUM(_xlfn.SINGLE(master[Дата]))</f>
        <v>20</v>
      </c>
      <c r="K334" s="18">
        <f>master[[#This Row],[Товарооборот, руб]]-master[[#This Row],[Товарооборот в себестоимости]]-master[[#This Row],[Потери, руб]]</f>
        <v>4872404.6341538476</v>
      </c>
      <c r="L334" s="18">
        <f>master[[#This Row],[Товарооборот, руб]]-master[[#This Row],[Товарооборот в себестоимости]]</f>
        <v>5217364.5080000013</v>
      </c>
    </row>
    <row r="335" spans="1:12" ht="14.25" customHeight="1">
      <c r="A335" s="9">
        <v>43972</v>
      </c>
      <c r="B335" s="2" t="s">
        <v>25</v>
      </c>
      <c r="C335" s="2">
        <v>213640.5</v>
      </c>
      <c r="D335" s="2">
        <v>21042673.5</v>
      </c>
      <c r="E335" s="2">
        <v>15681371.557000002</v>
      </c>
      <c r="F335" s="3">
        <v>296732.59615384613</v>
      </c>
      <c r="G335">
        <f>_xlfn.XLOOKUP(Table1[[#This Row],[index]], Table2[index], Table2[Количество складов], 0)</f>
        <v>54</v>
      </c>
      <c r="H335">
        <f>_xlfn.XLOOKUP(Table1[[#This Row],[index]], Table2[index], Table2[Количество заказов], 0)</f>
        <v>13240</v>
      </c>
      <c r="I335">
        <f>_xlfn.XLOOKUP(Table1[[#This Row],[index]], Table2[index], Table2[Количество клиентов], 0)</f>
        <v>12360</v>
      </c>
      <c r="J335" s="18">
        <f>WEEKNUM(_xlfn.SINGLE(master[Дата]))</f>
        <v>21</v>
      </c>
      <c r="K335" s="18">
        <f>master[[#This Row],[Товарооборот, руб]]-master[[#This Row],[Товарооборот в себестоимости]]-master[[#This Row],[Потери, руб]]</f>
        <v>5064569.3468461521</v>
      </c>
      <c r="L335" s="18">
        <f>master[[#This Row],[Товарооборот, руб]]-master[[#This Row],[Товарооборот в себестоимости]]</f>
        <v>5361301.9429999981</v>
      </c>
    </row>
    <row r="336" spans="1:12" ht="14.25" customHeight="1">
      <c r="A336" s="8">
        <v>43971</v>
      </c>
      <c r="B336" s="21" t="s">
        <v>25</v>
      </c>
      <c r="C336" s="21">
        <v>214885.5</v>
      </c>
      <c r="D336" s="21">
        <v>21411349.5</v>
      </c>
      <c r="E336" s="21">
        <v>15600701.422999999</v>
      </c>
      <c r="F336" s="22">
        <v>410370.5153846154</v>
      </c>
      <c r="G336">
        <f>_xlfn.XLOOKUP(Table1[[#This Row],[index]], Table2[index], Table2[Количество складов], 0)</f>
        <v>54</v>
      </c>
      <c r="H336">
        <f>_xlfn.XLOOKUP(Table1[[#This Row],[index]], Table2[index], Table2[Количество заказов], 0)</f>
        <v>13298</v>
      </c>
      <c r="I336">
        <f>_xlfn.XLOOKUP(Table1[[#This Row],[index]], Table2[index], Table2[Количество клиентов], 0)</f>
        <v>12428</v>
      </c>
      <c r="J336" s="18">
        <f>WEEKNUM(_xlfn.SINGLE(master[Дата]))</f>
        <v>21</v>
      </c>
      <c r="K336" s="18">
        <f>master[[#This Row],[Товарооборот, руб]]-master[[#This Row],[Товарооборот в себестоимости]]-master[[#This Row],[Потери, руб]]</f>
        <v>5400277.561615386</v>
      </c>
      <c r="L336" s="18">
        <f>master[[#This Row],[Товарооборот, руб]]-master[[#This Row],[Товарооборот в себестоимости]]</f>
        <v>5810648.0770000014</v>
      </c>
    </row>
    <row r="337" spans="1:12" ht="14.25" customHeight="1">
      <c r="A337" s="9">
        <v>43956</v>
      </c>
      <c r="B337" s="2" t="s">
        <v>25</v>
      </c>
      <c r="C337" s="2">
        <v>203832</v>
      </c>
      <c r="D337" s="2">
        <v>20880142.5</v>
      </c>
      <c r="E337" s="2">
        <v>15015521.489999998</v>
      </c>
      <c r="F337" s="3">
        <v>398269.43076923076</v>
      </c>
      <c r="G337">
        <f>_xlfn.XLOOKUP(Table1[[#This Row],[index]], Table2[index], Table2[Количество складов], 0)</f>
        <v>54</v>
      </c>
      <c r="H337">
        <f>_xlfn.XLOOKUP(Table1[[#This Row],[index]], Table2[index], Table2[Количество заказов], 0)</f>
        <v>12775</v>
      </c>
      <c r="I337">
        <f>_xlfn.XLOOKUP(Table1[[#This Row],[index]], Table2[index], Table2[Количество клиентов], 0)</f>
        <v>11887</v>
      </c>
      <c r="J337" s="18">
        <f>WEEKNUM(_xlfn.SINGLE(master[Дата]))</f>
        <v>19</v>
      </c>
      <c r="K337" s="18">
        <f>master[[#This Row],[Товарооборот, руб]]-master[[#This Row],[Товарооборот в себестоимости]]-master[[#This Row],[Потери, руб]]</f>
        <v>5466351.5792307705</v>
      </c>
      <c r="L337" s="18">
        <f>master[[#This Row],[Товарооборот, руб]]-master[[#This Row],[Товарооборот в себестоимости]]</f>
        <v>5864621.0100000016</v>
      </c>
    </row>
    <row r="338" spans="1:12" ht="14.25" customHeight="1">
      <c r="A338" s="8">
        <v>43964</v>
      </c>
      <c r="B338" s="21" t="s">
        <v>25</v>
      </c>
      <c r="C338" s="21">
        <v>188662.5</v>
      </c>
      <c r="D338" s="21">
        <v>18784000.5</v>
      </c>
      <c r="E338" s="21">
        <v>13568684.673999999</v>
      </c>
      <c r="F338" s="22">
        <v>349844.36153846153</v>
      </c>
      <c r="G338">
        <f>_xlfn.XLOOKUP(Table1[[#This Row],[index]], Table2[index], Table2[Количество складов], 0)</f>
        <v>54</v>
      </c>
      <c r="H338">
        <f>_xlfn.XLOOKUP(Table1[[#This Row],[index]], Table2[index], Table2[Количество заказов], 0)</f>
        <v>11522</v>
      </c>
      <c r="I338">
        <f>_xlfn.XLOOKUP(Table1[[#This Row],[index]], Table2[index], Table2[Количество клиентов], 0)</f>
        <v>10803</v>
      </c>
      <c r="J338" s="18">
        <f>WEEKNUM(_xlfn.SINGLE(master[Дата]))</f>
        <v>20</v>
      </c>
      <c r="K338" s="18">
        <f>master[[#This Row],[Товарооборот, руб]]-master[[#This Row],[Товарооборот в себестоимости]]-master[[#This Row],[Потери, руб]]</f>
        <v>4865471.4644615399</v>
      </c>
      <c r="L338" s="18">
        <f>master[[#This Row],[Товарооборот, руб]]-master[[#This Row],[Товарооборот в себестоимости]]</f>
        <v>5215315.8260000013</v>
      </c>
    </row>
    <row r="339" spans="1:12" ht="14.25" customHeight="1">
      <c r="A339" s="9">
        <v>43982</v>
      </c>
      <c r="B339" s="2" t="s">
        <v>24</v>
      </c>
      <c r="C339" s="2">
        <v>215277</v>
      </c>
      <c r="D339" s="2">
        <v>21585316.5</v>
      </c>
      <c r="E339" s="2">
        <v>16285354.714</v>
      </c>
      <c r="F339" s="3">
        <v>183249.26153846155</v>
      </c>
      <c r="G339">
        <f>_xlfn.XLOOKUP(Table1[[#This Row],[index]], Table2[index], Table2[Количество складов], 0)</f>
        <v>59</v>
      </c>
      <c r="H339">
        <f>_xlfn.XLOOKUP(Table1[[#This Row],[index]], Table2[index], Table2[Количество заказов], 0)</f>
        <v>13684</v>
      </c>
      <c r="I339">
        <f>_xlfn.XLOOKUP(Table1[[#This Row],[index]], Table2[index], Table2[Количество клиентов], 0)</f>
        <v>12690</v>
      </c>
      <c r="J339" s="18">
        <f>WEEKNUM(_xlfn.SINGLE(master[Дата]))</f>
        <v>23</v>
      </c>
      <c r="K339" s="18">
        <f>master[[#This Row],[Товарооборот, руб]]-master[[#This Row],[Товарооборот в себестоимости]]-master[[#This Row],[Потери, руб]]</f>
        <v>5116712.5244615385</v>
      </c>
      <c r="L339" s="18">
        <f>master[[#This Row],[Товарооборот, руб]]-master[[#This Row],[Товарооборот в себестоимости]]</f>
        <v>5299961.7860000003</v>
      </c>
    </row>
    <row r="340" spans="1:12" ht="14.25" customHeight="1">
      <c r="A340" s="8">
        <v>43954</v>
      </c>
      <c r="B340" s="21" t="s">
        <v>25</v>
      </c>
      <c r="C340" s="21">
        <v>248148</v>
      </c>
      <c r="D340" s="21">
        <v>25519072.5</v>
      </c>
      <c r="E340" s="21">
        <v>18491870.614999998</v>
      </c>
      <c r="F340" s="22">
        <v>270910.05384615384</v>
      </c>
      <c r="G340">
        <f>_xlfn.XLOOKUP(Table1[[#This Row],[index]], Table2[index], Table2[Количество складов], 0)</f>
        <v>54</v>
      </c>
      <c r="H340">
        <f>_xlfn.XLOOKUP(Table1[[#This Row],[index]], Table2[index], Table2[Количество заказов], 0)</f>
        <v>14823</v>
      </c>
      <c r="I340">
        <f>_xlfn.XLOOKUP(Table1[[#This Row],[index]], Table2[index], Table2[Количество клиентов], 0)</f>
        <v>13751</v>
      </c>
      <c r="J340" s="18">
        <f>WEEKNUM(_xlfn.SINGLE(master[Дата]))</f>
        <v>19</v>
      </c>
      <c r="K340" s="18">
        <f>master[[#This Row],[Товарооборот, руб]]-master[[#This Row],[Товарооборот в себестоимости]]-master[[#This Row],[Потери, руб]]</f>
        <v>6756291.8311538482</v>
      </c>
      <c r="L340" s="18">
        <f>master[[#This Row],[Товарооборот, руб]]-master[[#This Row],[Товарооборот в себестоимости]]</f>
        <v>7027201.8850000016</v>
      </c>
    </row>
    <row r="341" spans="1:12" ht="14.25" customHeight="1">
      <c r="A341" s="9">
        <v>43981</v>
      </c>
      <c r="B341" s="2" t="s">
        <v>24</v>
      </c>
      <c r="C341" s="2">
        <v>246414</v>
      </c>
      <c r="D341" s="2">
        <v>24527245.5</v>
      </c>
      <c r="E341" s="2">
        <v>18595804.535</v>
      </c>
      <c r="F341" s="3">
        <v>282204.5230769231</v>
      </c>
      <c r="G341">
        <f>_xlfn.XLOOKUP(Table1[[#This Row],[index]], Table2[index], Table2[Количество складов], 0)</f>
        <v>59</v>
      </c>
      <c r="H341">
        <f>_xlfn.XLOOKUP(Table1[[#This Row],[index]], Table2[index], Table2[Количество заказов], 0)</f>
        <v>15030</v>
      </c>
      <c r="I341">
        <f>_xlfn.XLOOKUP(Table1[[#This Row],[index]], Table2[index], Table2[Количество клиентов], 0)</f>
        <v>13956</v>
      </c>
      <c r="J341" s="18">
        <f>WEEKNUM(_xlfn.SINGLE(master[Дата]))</f>
        <v>22</v>
      </c>
      <c r="K341" s="18">
        <f>master[[#This Row],[Товарооборот, руб]]-master[[#This Row],[Товарооборот в себестоимости]]-master[[#This Row],[Потери, руб]]</f>
        <v>5649236.4419230763</v>
      </c>
      <c r="L341" s="18">
        <f>master[[#This Row],[Товарооборот, руб]]-master[[#This Row],[Товарооборот в себестоимости]]</f>
        <v>5931440.9649999999</v>
      </c>
    </row>
    <row r="342" spans="1:12" ht="14.25" customHeight="1">
      <c r="A342" s="8">
        <v>43957</v>
      </c>
      <c r="B342" s="21" t="s">
        <v>25</v>
      </c>
      <c r="C342" s="21">
        <v>216498</v>
      </c>
      <c r="D342" s="21">
        <v>22126444.5</v>
      </c>
      <c r="E342" s="21">
        <v>16128268.832</v>
      </c>
      <c r="F342" s="22">
        <v>389877.53846153844</v>
      </c>
      <c r="G342">
        <f>_xlfn.XLOOKUP(Table1[[#This Row],[index]], Table2[index], Table2[Количество складов], 0)</f>
        <v>54</v>
      </c>
      <c r="H342">
        <f>_xlfn.XLOOKUP(Table1[[#This Row],[index]], Table2[index], Table2[Количество заказов], 0)</f>
        <v>13406</v>
      </c>
      <c r="I342">
        <f>_xlfn.XLOOKUP(Table1[[#This Row],[index]], Table2[index], Table2[Количество клиентов], 0)</f>
        <v>12518</v>
      </c>
      <c r="J342" s="18">
        <f>WEEKNUM(_xlfn.SINGLE(master[Дата]))</f>
        <v>19</v>
      </c>
      <c r="K342" s="18">
        <f>master[[#This Row],[Товарооборот, руб]]-master[[#This Row],[Товарооборот в себестоимости]]-master[[#This Row],[Потери, руб]]</f>
        <v>5608298.1295384616</v>
      </c>
      <c r="L342" s="18">
        <f>master[[#This Row],[Товарооборот, руб]]-master[[#This Row],[Товарооборот в себестоимости]]</f>
        <v>5998175.6679999996</v>
      </c>
    </row>
    <row r="343" spans="1:12" ht="14.25" customHeight="1">
      <c r="A343" s="9">
        <v>43974</v>
      </c>
      <c r="B343" s="2" t="s">
        <v>25</v>
      </c>
      <c r="C343" s="2">
        <v>275793</v>
      </c>
      <c r="D343" s="2">
        <v>26806626</v>
      </c>
      <c r="E343" s="2">
        <v>20508194.544999998</v>
      </c>
      <c r="F343" s="3">
        <v>239346.81538461536</v>
      </c>
      <c r="G343">
        <f>_xlfn.XLOOKUP(Table1[[#This Row],[index]], Table2[index], Table2[Количество складов], 0)</f>
        <v>54</v>
      </c>
      <c r="H343">
        <f>_xlfn.XLOOKUP(Table1[[#This Row],[index]], Table2[index], Table2[Количество заказов], 0)</f>
        <v>16221</v>
      </c>
      <c r="I343">
        <f>_xlfn.XLOOKUP(Table1[[#This Row],[index]], Table2[index], Table2[Количество клиентов], 0)</f>
        <v>15065</v>
      </c>
      <c r="J343" s="18">
        <f>WEEKNUM(_xlfn.SINGLE(master[Дата]))</f>
        <v>21</v>
      </c>
      <c r="K343" s="18">
        <f>master[[#This Row],[Товарооборот, руб]]-master[[#This Row],[Товарооборот в себестоимости]]-master[[#This Row],[Потери, руб]]</f>
        <v>6059084.6396153867</v>
      </c>
      <c r="L343" s="18">
        <f>master[[#This Row],[Товарооборот, руб]]-master[[#This Row],[Товарооборот в себестоимости]]</f>
        <v>6298431.4550000019</v>
      </c>
    </row>
    <row r="344" spans="1:12" ht="14.25" customHeight="1">
      <c r="A344" s="8">
        <v>43979</v>
      </c>
      <c r="B344" s="21" t="s">
        <v>24</v>
      </c>
      <c r="C344" s="21">
        <v>199753.5</v>
      </c>
      <c r="D344" s="21">
        <v>20535733.5</v>
      </c>
      <c r="E344" s="21">
        <v>15173462.744000001</v>
      </c>
      <c r="F344" s="22">
        <v>257491.36923076925</v>
      </c>
      <c r="G344">
        <f>_xlfn.XLOOKUP(Table1[[#This Row],[index]], Table2[index], Table2[Количество складов], 0)</f>
        <v>60</v>
      </c>
      <c r="H344">
        <f>_xlfn.XLOOKUP(Table1[[#This Row],[index]], Table2[index], Table2[Количество заказов], 0)</f>
        <v>12854</v>
      </c>
      <c r="I344">
        <f>_xlfn.XLOOKUP(Table1[[#This Row],[index]], Table2[index], Table2[Количество клиентов], 0)</f>
        <v>11954</v>
      </c>
      <c r="J344" s="18">
        <f>WEEKNUM(_xlfn.SINGLE(master[Дата]))</f>
        <v>22</v>
      </c>
      <c r="K344" s="18">
        <f>master[[#This Row],[Товарооборот, руб]]-master[[#This Row],[Товарооборот в себестоимости]]-master[[#This Row],[Потери, руб]]</f>
        <v>5104779.3867692295</v>
      </c>
      <c r="L344" s="18">
        <f>master[[#This Row],[Товарооборот, руб]]-master[[#This Row],[Товарооборот в себестоимости]]</f>
        <v>5362270.7559999991</v>
      </c>
    </row>
    <row r="345" spans="1:12" ht="14.25" customHeight="1">
      <c r="A345" s="9">
        <v>43976</v>
      </c>
      <c r="B345" s="2" t="s">
        <v>25</v>
      </c>
      <c r="C345" s="2">
        <v>192948</v>
      </c>
      <c r="D345" s="2">
        <v>19806927</v>
      </c>
      <c r="E345" s="2">
        <v>14358653.389999999</v>
      </c>
      <c r="F345" s="3">
        <v>319377.7946153846</v>
      </c>
      <c r="G345">
        <f>_xlfn.XLOOKUP(Table1[[#This Row],[index]], Table2[index], Table2[Количество складов], 0)</f>
        <v>54</v>
      </c>
      <c r="H345">
        <f>_xlfn.XLOOKUP(Table1[[#This Row],[index]], Table2[index], Table2[Количество заказов], 0)</f>
        <v>12336</v>
      </c>
      <c r="I345">
        <f>_xlfn.XLOOKUP(Table1[[#This Row],[index]], Table2[index], Table2[Количество клиентов], 0)</f>
        <v>11519</v>
      </c>
      <c r="J345" s="18">
        <f>WEEKNUM(_xlfn.SINGLE(master[Дата]))</f>
        <v>22</v>
      </c>
      <c r="K345" s="18">
        <f>master[[#This Row],[Товарооборот, руб]]-master[[#This Row],[Товарооборот в себестоимости]]-master[[#This Row],[Потери, руб]]</f>
        <v>5128895.8153846171</v>
      </c>
      <c r="L345" s="18">
        <f>master[[#This Row],[Товарооборот, руб]]-master[[#This Row],[Товарооборот в себестоимости]]</f>
        <v>5448273.6100000013</v>
      </c>
    </row>
    <row r="346" spans="1:12" ht="14.25" customHeight="1">
      <c r="A346" s="8">
        <v>43951</v>
      </c>
      <c r="B346" s="21" t="s">
        <v>25</v>
      </c>
      <c r="C346" s="21">
        <v>206038.5</v>
      </c>
      <c r="D346" s="21">
        <v>21740460</v>
      </c>
      <c r="E346" s="21">
        <v>15789926.042999998</v>
      </c>
      <c r="F346" s="22">
        <v>115102.03846153845</v>
      </c>
      <c r="G346">
        <f>_xlfn.XLOOKUP(Table1[[#This Row],[index]], Table2[index], Table2[Количество складов], 0)</f>
        <v>54</v>
      </c>
      <c r="H346">
        <f>_xlfn.XLOOKUP(Table1[[#This Row],[index]], Table2[index], Table2[Количество заказов], 0)</f>
        <v>12817</v>
      </c>
      <c r="I346">
        <f>_xlfn.XLOOKUP(Table1[[#This Row],[index]], Table2[index], Table2[Количество клиентов], 0)</f>
        <v>11865</v>
      </c>
      <c r="J346" s="18">
        <f>WEEKNUM(_xlfn.SINGLE(master[Дата]))</f>
        <v>18</v>
      </c>
      <c r="K346" s="18">
        <f>master[[#This Row],[Товарооборот, руб]]-master[[#This Row],[Товарооборот в себестоимости]]-master[[#This Row],[Потери, руб]]</f>
        <v>5835431.9185384642</v>
      </c>
      <c r="L346" s="18">
        <f>master[[#This Row],[Товарооборот, руб]]-master[[#This Row],[Товарооборот в себестоимости]]</f>
        <v>5950533.9570000023</v>
      </c>
    </row>
    <row r="347" spans="1:12" ht="14.25" customHeight="1">
      <c r="A347" s="9">
        <v>43961</v>
      </c>
      <c r="B347" s="2" t="s">
        <v>25</v>
      </c>
      <c r="C347" s="2">
        <v>231559.5</v>
      </c>
      <c r="D347" s="2">
        <v>23443725</v>
      </c>
      <c r="E347" s="2">
        <v>17121204.866</v>
      </c>
      <c r="F347" s="3">
        <v>269535.72538461542</v>
      </c>
      <c r="G347">
        <f>_xlfn.XLOOKUP(Table1[[#This Row],[index]], Table2[index], Table2[Количество складов], 0)</f>
        <v>54</v>
      </c>
      <c r="H347">
        <f>_xlfn.XLOOKUP(Table1[[#This Row],[index]], Table2[index], Table2[Количество заказов], 0)</f>
        <v>13832</v>
      </c>
      <c r="I347">
        <f>_xlfn.XLOOKUP(Table1[[#This Row],[index]], Table2[index], Table2[Количество клиентов], 0)</f>
        <v>12864</v>
      </c>
      <c r="J347" s="18">
        <f>WEEKNUM(_xlfn.SINGLE(master[Дата]))</f>
        <v>20</v>
      </c>
      <c r="K347" s="18">
        <f>master[[#This Row],[Товарооборот, руб]]-master[[#This Row],[Товарооборот в себестоимости]]-master[[#This Row],[Потери, руб]]</f>
        <v>6052984.4086153843</v>
      </c>
      <c r="L347" s="18">
        <f>master[[#This Row],[Товарооборот, руб]]-master[[#This Row],[Товарооборот в себестоимости]]</f>
        <v>6322520.1339999996</v>
      </c>
    </row>
    <row r="348" spans="1:12" ht="14.25" customHeight="1">
      <c r="A348" s="8">
        <v>43959</v>
      </c>
      <c r="B348" s="21" t="s">
        <v>25</v>
      </c>
      <c r="C348" s="21">
        <v>225076.5</v>
      </c>
      <c r="D348" s="21">
        <v>22846078.5</v>
      </c>
      <c r="E348" s="21">
        <v>16722171.227</v>
      </c>
      <c r="F348" s="22">
        <v>479024.68461538455</v>
      </c>
      <c r="G348">
        <f>_xlfn.XLOOKUP(Table1[[#This Row],[index]], Table2[index], Table2[Количество складов], 0)</f>
        <v>54</v>
      </c>
      <c r="H348">
        <f>_xlfn.XLOOKUP(Table1[[#This Row],[index]], Table2[index], Table2[Количество заказов], 0)</f>
        <v>13563</v>
      </c>
      <c r="I348">
        <f>_xlfn.XLOOKUP(Table1[[#This Row],[index]], Table2[index], Table2[Количество клиентов], 0)</f>
        <v>12604</v>
      </c>
      <c r="J348" s="18">
        <f>WEEKNUM(_xlfn.SINGLE(master[Дата]))</f>
        <v>19</v>
      </c>
      <c r="K348" s="18">
        <f>master[[#This Row],[Товарооборот, руб]]-master[[#This Row],[Товарооборот в себестоимости]]-master[[#This Row],[Потери, руб]]</f>
        <v>5644882.5883846153</v>
      </c>
      <c r="L348" s="18">
        <f>master[[#This Row],[Товарооборот, руб]]-master[[#This Row],[Товарооборот в себестоимости]]</f>
        <v>6123907.273</v>
      </c>
    </row>
    <row r="349" spans="1:12" ht="14.25" customHeight="1">
      <c r="A349" s="9">
        <v>43958</v>
      </c>
      <c r="B349" s="2" t="s">
        <v>25</v>
      </c>
      <c r="C349" s="2">
        <v>209415</v>
      </c>
      <c r="D349" s="2">
        <v>21463023</v>
      </c>
      <c r="E349" s="2">
        <v>15847839.739</v>
      </c>
      <c r="F349" s="3">
        <v>521163.87692307692</v>
      </c>
      <c r="G349">
        <f>_xlfn.XLOOKUP(Table1[[#This Row],[index]], Table2[index], Table2[Количество складов], 0)</f>
        <v>54</v>
      </c>
      <c r="H349">
        <f>_xlfn.XLOOKUP(Table1[[#This Row],[index]], Table2[index], Table2[Количество заказов], 0)</f>
        <v>12743</v>
      </c>
      <c r="I349">
        <f>_xlfn.XLOOKUP(Table1[[#This Row],[index]], Table2[index], Table2[Количество клиентов], 0)</f>
        <v>11858</v>
      </c>
      <c r="J349" s="18">
        <f>WEEKNUM(_xlfn.SINGLE(master[Дата]))</f>
        <v>19</v>
      </c>
      <c r="K349" s="18">
        <f>master[[#This Row],[Товарооборот, руб]]-master[[#This Row],[Товарооборот в себестоимости]]-master[[#This Row],[Потери, руб]]</f>
        <v>5094019.3840769231</v>
      </c>
      <c r="L349" s="18">
        <f>master[[#This Row],[Товарооборот, руб]]-master[[#This Row],[Товарооборот в себестоимости]]</f>
        <v>5615183.2609999999</v>
      </c>
    </row>
    <row r="350" spans="1:12" ht="14.25" customHeight="1">
      <c r="A350" s="8">
        <v>43975</v>
      </c>
      <c r="B350" s="21" t="s">
        <v>25</v>
      </c>
      <c r="C350" s="21">
        <v>193719</v>
      </c>
      <c r="D350" s="21">
        <v>19071117</v>
      </c>
      <c r="E350" s="21">
        <v>14541424.877999999</v>
      </c>
      <c r="F350" s="22">
        <v>304806.9854230769</v>
      </c>
      <c r="G350">
        <f>_xlfn.XLOOKUP(Table1[[#This Row],[index]], Table2[index], Table2[Количество складов], 0)</f>
        <v>54</v>
      </c>
      <c r="H350">
        <f>_xlfn.XLOOKUP(Table1[[#This Row],[index]], Table2[index], Table2[Количество заказов], 0)</f>
        <v>12211</v>
      </c>
      <c r="I350">
        <f>_xlfn.XLOOKUP(Table1[[#This Row],[index]], Table2[index], Table2[Количество клиентов], 0)</f>
        <v>11427</v>
      </c>
      <c r="J350" s="18">
        <f>WEEKNUM(_xlfn.SINGLE(master[Дата]))</f>
        <v>22</v>
      </c>
      <c r="K350" s="18">
        <f>master[[#This Row],[Товарооборот, руб]]-master[[#This Row],[Товарооборот в себестоимости]]-master[[#This Row],[Потери, руб]]</f>
        <v>4224885.1365769245</v>
      </c>
      <c r="L350" s="18">
        <f>master[[#This Row],[Товарооборот, руб]]-master[[#This Row],[Товарооборот в себестоимости]]</f>
        <v>4529692.1220000014</v>
      </c>
    </row>
    <row r="351" spans="1:12" ht="14.25" customHeight="1">
      <c r="A351" s="9">
        <v>43950</v>
      </c>
      <c r="B351" s="2" t="s">
        <v>26</v>
      </c>
      <c r="C351" s="2">
        <v>12250.5</v>
      </c>
      <c r="D351" s="2">
        <v>981519</v>
      </c>
      <c r="E351" s="2">
        <v>867080.68200000003</v>
      </c>
      <c r="F351" s="3">
        <v>102160.21538461538</v>
      </c>
      <c r="G351">
        <f>_xlfn.XLOOKUP(Table1[[#This Row],[index]], Table2[index], Table2[Количество складов], 0)</f>
        <v>15</v>
      </c>
      <c r="H351">
        <f>_xlfn.XLOOKUP(Table1[[#This Row],[index]], Table2[index], Table2[Количество заказов], 0)</f>
        <v>659</v>
      </c>
      <c r="I351">
        <f>_xlfn.XLOOKUP(Table1[[#This Row],[index]], Table2[index], Table2[Количество клиентов], 0)</f>
        <v>575</v>
      </c>
      <c r="J351" s="18">
        <f>WEEKNUM(_xlfn.SINGLE(master[Дата]))</f>
        <v>18</v>
      </c>
      <c r="K351" s="18">
        <f>master[[#This Row],[Товарооборот, руб]]-master[[#This Row],[Товарооборот в себестоимости]]-master[[#This Row],[Потери, руб]]</f>
        <v>12278.102615384589</v>
      </c>
      <c r="L351" s="18">
        <f>master[[#This Row],[Товарооборот, руб]]-master[[#This Row],[Товарооборот в себестоимости]]</f>
        <v>114438.31799999997</v>
      </c>
    </row>
    <row r="352" spans="1:12" ht="14.25" customHeight="1">
      <c r="A352" s="8">
        <v>43949</v>
      </c>
      <c r="B352" s="21" t="s">
        <v>26</v>
      </c>
      <c r="C352" s="21">
        <v>12541.5</v>
      </c>
      <c r="D352" s="21">
        <v>992541</v>
      </c>
      <c r="E352" s="21">
        <v>874678.696</v>
      </c>
      <c r="F352" s="22">
        <v>83886.676923076913</v>
      </c>
      <c r="G352">
        <f>_xlfn.XLOOKUP(Table1[[#This Row],[index]], Table2[index], Table2[Количество складов], 0)</f>
        <v>15</v>
      </c>
      <c r="H352">
        <f>_xlfn.XLOOKUP(Table1[[#This Row],[index]], Table2[index], Table2[Количество заказов], 0)</f>
        <v>636</v>
      </c>
      <c r="I352">
        <f>_xlfn.XLOOKUP(Table1[[#This Row],[index]], Table2[index], Table2[Количество клиентов], 0)</f>
        <v>547</v>
      </c>
      <c r="J352" s="18">
        <f>WEEKNUM(_xlfn.SINGLE(master[Дата]))</f>
        <v>18</v>
      </c>
      <c r="K352" s="18">
        <f>master[[#This Row],[Товарооборот, руб]]-master[[#This Row],[Товарооборот в себестоимости]]-master[[#This Row],[Потери, руб]]</f>
        <v>33975.62707692309</v>
      </c>
      <c r="L352" s="18">
        <f>master[[#This Row],[Товарооборот, руб]]-master[[#This Row],[Товарооборот в себестоимости]]</f>
        <v>117862.304</v>
      </c>
    </row>
    <row r="353" spans="1:12" ht="14.25" customHeight="1">
      <c r="A353" s="9">
        <v>43982</v>
      </c>
      <c r="B353" s="2" t="s">
        <v>25</v>
      </c>
      <c r="C353" s="2">
        <v>206758.5</v>
      </c>
      <c r="D353" s="2">
        <v>20717248.5</v>
      </c>
      <c r="E353" s="2">
        <v>15667372.685999999</v>
      </c>
      <c r="F353" s="3">
        <v>180007.08753846152</v>
      </c>
      <c r="G353">
        <f>_xlfn.XLOOKUP(Table1[[#This Row],[index]], Table2[index], Table2[Количество складов], 0)</f>
        <v>54</v>
      </c>
      <c r="H353">
        <f>_xlfn.XLOOKUP(Table1[[#This Row],[index]], Table2[index], Table2[Количество заказов], 0)</f>
        <v>13106</v>
      </c>
      <c r="I353">
        <f>_xlfn.XLOOKUP(Table1[[#This Row],[index]], Table2[index], Table2[Количество клиентов], 0)</f>
        <v>12164</v>
      </c>
      <c r="J353" s="18">
        <f>WEEKNUM(_xlfn.SINGLE(master[Дата]))</f>
        <v>23</v>
      </c>
      <c r="K353" s="18">
        <f>master[[#This Row],[Товарооборот, руб]]-master[[#This Row],[Товарооборот в себестоимости]]-master[[#This Row],[Потери, руб]]</f>
        <v>4869868.72646154</v>
      </c>
      <c r="L353" s="18">
        <f>master[[#This Row],[Товарооборот, руб]]-master[[#This Row],[Товарооборот в себестоимости]]</f>
        <v>5049875.8140000012</v>
      </c>
    </row>
    <row r="354" spans="1:12" ht="14.25" customHeight="1">
      <c r="A354" s="8">
        <v>43981</v>
      </c>
      <c r="B354" s="21" t="s">
        <v>25</v>
      </c>
      <c r="C354" s="21">
        <v>244734</v>
      </c>
      <c r="D354" s="21">
        <v>24151980</v>
      </c>
      <c r="E354" s="21">
        <v>18429449.488000002</v>
      </c>
      <c r="F354" s="22">
        <v>303444.36538461538</v>
      </c>
      <c r="G354">
        <f>_xlfn.XLOOKUP(Table1[[#This Row],[index]], Table2[index], Table2[Количество складов], 0)</f>
        <v>54</v>
      </c>
      <c r="H354">
        <f>_xlfn.XLOOKUP(Table1[[#This Row],[index]], Table2[index], Table2[Количество заказов], 0)</f>
        <v>14590</v>
      </c>
      <c r="I354">
        <f>_xlfn.XLOOKUP(Table1[[#This Row],[index]], Table2[index], Table2[Количество клиентов], 0)</f>
        <v>13551</v>
      </c>
      <c r="J354" s="18">
        <f>WEEKNUM(_xlfn.SINGLE(master[Дата]))</f>
        <v>22</v>
      </c>
      <c r="K354" s="18">
        <f>master[[#This Row],[Товарооборот, руб]]-master[[#This Row],[Товарооборот в себестоимости]]-master[[#This Row],[Потери, руб]]</f>
        <v>5419086.1466153832</v>
      </c>
      <c r="L354" s="18">
        <f>master[[#This Row],[Товарооборот, руб]]-master[[#This Row],[Товарооборот в себестоимости]]</f>
        <v>5722530.5119999982</v>
      </c>
    </row>
    <row r="355" spans="1:12" ht="14.25" customHeight="1">
      <c r="A355" s="9">
        <v>43979</v>
      </c>
      <c r="B355" s="2" t="s">
        <v>25</v>
      </c>
      <c r="C355" s="2">
        <v>191641.5</v>
      </c>
      <c r="D355" s="2">
        <v>19549036.5</v>
      </c>
      <c r="E355" s="2">
        <v>14481164.23</v>
      </c>
      <c r="F355" s="3">
        <v>266079.27846153843</v>
      </c>
      <c r="G355">
        <f>_xlfn.XLOOKUP(Table1[[#This Row],[index]], Table2[index], Table2[Количество складов], 0)</f>
        <v>54</v>
      </c>
      <c r="H355">
        <f>_xlfn.XLOOKUP(Table1[[#This Row],[index]], Table2[index], Table2[Количество заказов], 0)</f>
        <v>12409</v>
      </c>
      <c r="I355">
        <f>_xlfn.XLOOKUP(Table1[[#This Row],[index]], Table2[index], Table2[Количество клиентов], 0)</f>
        <v>11582</v>
      </c>
      <c r="J355" s="18">
        <f>WEEKNUM(_xlfn.SINGLE(master[Дата]))</f>
        <v>22</v>
      </c>
      <c r="K355" s="18">
        <f>master[[#This Row],[Товарооборот, руб]]-master[[#This Row],[Товарооборот в себестоимости]]-master[[#This Row],[Потери, руб]]</f>
        <v>4801792.9915384613</v>
      </c>
      <c r="L355" s="18">
        <f>master[[#This Row],[Товарооборот, руб]]-master[[#This Row],[Товарооборот в себестоимости]]</f>
        <v>5067872.2699999996</v>
      </c>
    </row>
    <row r="356" spans="1:12" ht="14.25" customHeight="1">
      <c r="A356" s="8">
        <v>43967</v>
      </c>
      <c r="B356" s="21" t="s">
        <v>26</v>
      </c>
      <c r="C356" s="21">
        <v>16368</v>
      </c>
      <c r="D356" s="21">
        <v>1316350.5</v>
      </c>
      <c r="E356" s="21">
        <v>1092945.2830000001</v>
      </c>
      <c r="F356" s="22">
        <v>175846.6446153846</v>
      </c>
      <c r="G356">
        <f>_xlfn.XLOOKUP(Table1[[#This Row],[index]], Table2[index], Table2[Количество складов], 0)</f>
        <v>16</v>
      </c>
      <c r="H356">
        <f>_xlfn.XLOOKUP(Table1[[#This Row],[index]], Table2[index], Table2[Количество заказов], 0)</f>
        <v>920</v>
      </c>
      <c r="I356">
        <f>_xlfn.XLOOKUP(Table1[[#This Row],[index]], Table2[index], Table2[Количество клиентов], 0)</f>
        <v>818</v>
      </c>
      <c r="J356" s="18">
        <f>WEEKNUM(_xlfn.SINGLE(master[Дата]))</f>
        <v>20</v>
      </c>
      <c r="K356" s="18">
        <f>master[[#This Row],[Товарооборот, руб]]-master[[#This Row],[Товарооборот в себестоимости]]-master[[#This Row],[Потери, руб]]</f>
        <v>47558.572384615341</v>
      </c>
      <c r="L356" s="18">
        <f>master[[#This Row],[Товарооборот, руб]]-master[[#This Row],[Товарооборот в себестоимости]]</f>
        <v>223405.21699999995</v>
      </c>
    </row>
    <row r="357" spans="1:12" ht="14.25" customHeight="1">
      <c r="A357" s="9">
        <v>43970</v>
      </c>
      <c r="B357" s="2" t="s">
        <v>26</v>
      </c>
      <c r="C357" s="2">
        <v>14427</v>
      </c>
      <c r="D357" s="2">
        <v>1126810.5</v>
      </c>
      <c r="E357" s="2">
        <v>963035.41399999999</v>
      </c>
      <c r="F357" s="3">
        <v>202056.34519230769</v>
      </c>
      <c r="G357">
        <f>_xlfn.XLOOKUP(Table1[[#This Row],[index]], Table2[index], Table2[Количество складов], 0)</f>
        <v>17</v>
      </c>
      <c r="H357">
        <f>_xlfn.XLOOKUP(Table1[[#This Row],[index]], Table2[index], Table2[Количество заказов], 0)</f>
        <v>857</v>
      </c>
      <c r="I357">
        <f>_xlfn.XLOOKUP(Table1[[#This Row],[index]], Table2[index], Table2[Количество клиентов], 0)</f>
        <v>757</v>
      </c>
      <c r="J357" s="18">
        <f>WEEKNUM(_xlfn.SINGLE(master[Дата]))</f>
        <v>21</v>
      </c>
      <c r="K357" s="18">
        <f>master[[#This Row],[Товарооборот, руб]]-master[[#This Row],[Товарооборот в себестоимости]]-master[[#This Row],[Потери, руб]]</f>
        <v>-38281.259192307683</v>
      </c>
      <c r="L357" s="18">
        <f>master[[#This Row],[Товарооборот, руб]]-master[[#This Row],[Товарооборот в себестоимости]]</f>
        <v>163775.08600000001</v>
      </c>
    </row>
    <row r="358" spans="1:12" ht="14.25" customHeight="1">
      <c r="A358" s="8">
        <v>43968</v>
      </c>
      <c r="B358" s="21" t="s">
        <v>26</v>
      </c>
      <c r="C358" s="21">
        <v>13440</v>
      </c>
      <c r="D358" s="21">
        <v>1157529</v>
      </c>
      <c r="E358" s="21">
        <v>935379.42299999984</v>
      </c>
      <c r="F358" s="22">
        <v>111375.6648</v>
      </c>
      <c r="G358">
        <f>_xlfn.XLOOKUP(Table1[[#This Row],[index]], Table2[index], Table2[Количество складов], 0)</f>
        <v>16</v>
      </c>
      <c r="H358">
        <f>_xlfn.XLOOKUP(Table1[[#This Row],[index]], Table2[index], Table2[Количество заказов], 0)</f>
        <v>859</v>
      </c>
      <c r="I358">
        <f>_xlfn.XLOOKUP(Table1[[#This Row],[index]], Table2[index], Table2[Количество клиентов], 0)</f>
        <v>746</v>
      </c>
      <c r="J358" s="18">
        <f>WEEKNUM(_xlfn.SINGLE(master[Дата]))</f>
        <v>21</v>
      </c>
      <c r="K358" s="18">
        <f>master[[#This Row],[Товарооборот, руб]]-master[[#This Row],[Товарооборот в себестоимости]]-master[[#This Row],[Потери, руб]]</f>
        <v>110773.91220000017</v>
      </c>
      <c r="L358" s="18">
        <f>master[[#This Row],[Товарооборот, руб]]-master[[#This Row],[Товарооборот в себестоимости]]</f>
        <v>222149.57700000016</v>
      </c>
    </row>
    <row r="359" spans="1:12" ht="14.25" customHeight="1">
      <c r="A359" s="9">
        <v>43960</v>
      </c>
      <c r="B359" s="2" t="s">
        <v>26</v>
      </c>
      <c r="C359" s="2">
        <v>11745</v>
      </c>
      <c r="D359" s="2">
        <v>955801.5</v>
      </c>
      <c r="E359" s="2">
        <v>795942.652</v>
      </c>
      <c r="F359" s="3">
        <v>165952.05877692305</v>
      </c>
      <c r="G359">
        <f>_xlfn.XLOOKUP(Table1[[#This Row],[index]], Table2[index], Table2[Количество складов], 0)</f>
        <v>15</v>
      </c>
      <c r="H359">
        <f>_xlfn.XLOOKUP(Table1[[#This Row],[index]], Table2[index], Table2[Количество заказов], 0)</f>
        <v>654</v>
      </c>
      <c r="I359">
        <f>_xlfn.XLOOKUP(Table1[[#This Row],[index]], Table2[index], Table2[Количество клиентов], 0)</f>
        <v>570</v>
      </c>
      <c r="J359" s="18">
        <f>WEEKNUM(_xlfn.SINGLE(master[Дата]))</f>
        <v>19</v>
      </c>
      <c r="K359" s="18">
        <f>master[[#This Row],[Товарооборот, руб]]-master[[#This Row],[Товарооборот в себестоимости]]-master[[#This Row],[Потери, руб]]</f>
        <v>-6093.2107769230497</v>
      </c>
      <c r="L359" s="18">
        <f>master[[#This Row],[Товарооборот, руб]]-master[[#This Row],[Товарооборот в себестоимости]]</f>
        <v>159858.848</v>
      </c>
    </row>
    <row r="360" spans="1:12" ht="14.25" customHeight="1">
      <c r="A360" s="8">
        <v>43955</v>
      </c>
      <c r="B360" s="21" t="s">
        <v>26</v>
      </c>
      <c r="C360" s="21">
        <v>11062.5</v>
      </c>
      <c r="D360" s="21">
        <v>906343.5</v>
      </c>
      <c r="E360" s="21">
        <v>762082.74899999995</v>
      </c>
      <c r="F360" s="22">
        <v>125305.56399230768</v>
      </c>
      <c r="G360">
        <f>_xlfn.XLOOKUP(Table1[[#This Row],[index]], Table2[index], Table2[Количество складов], 0)</f>
        <v>15</v>
      </c>
      <c r="H360">
        <f>_xlfn.XLOOKUP(Table1[[#This Row],[index]], Table2[index], Table2[Количество заказов], 0)</f>
        <v>622</v>
      </c>
      <c r="I360">
        <f>_xlfn.XLOOKUP(Table1[[#This Row],[index]], Table2[index], Table2[Количество клиентов], 0)</f>
        <v>538</v>
      </c>
      <c r="J360" s="18">
        <f>WEEKNUM(_xlfn.SINGLE(master[Дата]))</f>
        <v>19</v>
      </c>
      <c r="K360" s="18">
        <f>master[[#This Row],[Товарооборот, руб]]-master[[#This Row],[Товарооборот в себестоимости]]-master[[#This Row],[Потери, руб]]</f>
        <v>18955.187007692366</v>
      </c>
      <c r="L360" s="18">
        <f>master[[#This Row],[Товарооборот, руб]]-master[[#This Row],[Товарооборот в себестоимости]]</f>
        <v>144260.75100000005</v>
      </c>
    </row>
    <row r="361" spans="1:12" ht="14.25" customHeight="1">
      <c r="A361" s="9">
        <v>43953</v>
      </c>
      <c r="B361" s="2" t="s">
        <v>26</v>
      </c>
      <c r="C361" s="2">
        <v>10018.5</v>
      </c>
      <c r="D361" s="2">
        <v>816859.5</v>
      </c>
      <c r="E361" s="2">
        <v>697541.2969999999</v>
      </c>
      <c r="F361" s="3">
        <v>106508.82307692307</v>
      </c>
      <c r="G361">
        <f>_xlfn.XLOOKUP(Table1[[#This Row],[index]], Table2[index], Table2[Количество складов], 0)</f>
        <v>15</v>
      </c>
      <c r="H361">
        <f>_xlfn.XLOOKUP(Table1[[#This Row],[index]], Table2[index], Table2[Количество заказов], 0)</f>
        <v>567</v>
      </c>
      <c r="I361">
        <f>_xlfn.XLOOKUP(Table1[[#This Row],[index]], Table2[index], Table2[Количество клиентов], 0)</f>
        <v>493</v>
      </c>
      <c r="J361" s="18">
        <f>WEEKNUM(_xlfn.SINGLE(master[Дата]))</f>
        <v>18</v>
      </c>
      <c r="K361" s="18">
        <f>master[[#This Row],[Товарооборот, руб]]-master[[#This Row],[Товарооборот в себестоимости]]-master[[#This Row],[Потери, руб]]</f>
        <v>12809.379923077024</v>
      </c>
      <c r="L361" s="18">
        <f>master[[#This Row],[Товарооборот, руб]]-master[[#This Row],[Товарооборот в себестоимости]]</f>
        <v>119318.2030000001</v>
      </c>
    </row>
    <row r="362" spans="1:12" ht="14.25" customHeight="1">
      <c r="A362" s="8">
        <v>43977</v>
      </c>
      <c r="B362" s="21" t="s">
        <v>27</v>
      </c>
      <c r="C362" s="21">
        <v>10437</v>
      </c>
      <c r="D362" s="21">
        <v>833815.5</v>
      </c>
      <c r="E362" s="21">
        <v>737888.36599999992</v>
      </c>
      <c r="F362" s="22">
        <v>39424.853846153841</v>
      </c>
      <c r="G362">
        <f>_xlfn.XLOOKUP(Table1[[#This Row],[index]], Table2[index], Table2[Количество складов], 0)</f>
        <v>7</v>
      </c>
      <c r="H362">
        <f>_xlfn.XLOOKUP(Table1[[#This Row],[index]], Table2[index], Table2[Количество заказов], 0)</f>
        <v>577</v>
      </c>
      <c r="I362">
        <f>_xlfn.XLOOKUP(Table1[[#This Row],[index]], Table2[index], Table2[Количество клиентов], 0)</f>
        <v>389</v>
      </c>
      <c r="J362" s="18">
        <f>WEEKNUM(_xlfn.SINGLE(master[Дата]))</f>
        <v>22</v>
      </c>
      <c r="K362" s="18">
        <f>master[[#This Row],[Товарооборот, руб]]-master[[#This Row],[Товарооборот в себестоимости]]-master[[#This Row],[Потери, руб]]</f>
        <v>56502.280153846237</v>
      </c>
      <c r="L362" s="18">
        <f>master[[#This Row],[Товарооборот, руб]]-master[[#This Row],[Товарооборот в себестоимости]]</f>
        <v>95927.134000000078</v>
      </c>
    </row>
    <row r="363" spans="1:12" ht="14.25" customHeight="1">
      <c r="A363" s="9">
        <v>43952</v>
      </c>
      <c r="B363" s="2" t="s">
        <v>26</v>
      </c>
      <c r="C363" s="2">
        <v>13644</v>
      </c>
      <c r="D363" s="2">
        <v>1134444</v>
      </c>
      <c r="E363" s="2">
        <v>971710.87099999993</v>
      </c>
      <c r="F363" s="3">
        <v>291527.8831384615</v>
      </c>
      <c r="G363">
        <f>_xlfn.XLOOKUP(Table1[[#This Row],[index]], Table2[index], Table2[Количество складов], 0)</f>
        <v>15</v>
      </c>
      <c r="H363">
        <f>_xlfn.XLOOKUP(Table1[[#This Row],[index]], Table2[index], Table2[Количество заказов], 0)</f>
        <v>721</v>
      </c>
      <c r="I363">
        <f>_xlfn.XLOOKUP(Table1[[#This Row],[index]], Table2[index], Table2[Количество клиентов], 0)</f>
        <v>625</v>
      </c>
      <c r="J363" s="18">
        <f>WEEKNUM(_xlfn.SINGLE(master[Дата]))</f>
        <v>18</v>
      </c>
      <c r="K363" s="18">
        <f>master[[#This Row],[Товарооборот, руб]]-master[[#This Row],[Товарооборот в себестоимости]]-master[[#This Row],[Потери, руб]]</f>
        <v>-128794.75413846143</v>
      </c>
      <c r="L363" s="18">
        <f>master[[#This Row],[Товарооборот, руб]]-master[[#This Row],[Товарооборот в себестоимости]]</f>
        <v>162733.12900000007</v>
      </c>
    </row>
    <row r="364" spans="1:12" ht="14.25" customHeight="1">
      <c r="A364" s="8">
        <v>43963</v>
      </c>
      <c r="B364" s="21" t="s">
        <v>26</v>
      </c>
      <c r="C364" s="21">
        <v>13443</v>
      </c>
      <c r="D364" s="21">
        <v>1092277.5</v>
      </c>
      <c r="E364" s="21">
        <v>921493.48300000001</v>
      </c>
      <c r="F364" s="22">
        <v>218151.6</v>
      </c>
      <c r="G364">
        <f>_xlfn.XLOOKUP(Table1[[#This Row],[index]], Table2[index], Table2[Количество складов], 0)</f>
        <v>15</v>
      </c>
      <c r="H364">
        <f>_xlfn.XLOOKUP(Table1[[#This Row],[index]], Table2[index], Table2[Количество заказов], 0)</f>
        <v>750</v>
      </c>
      <c r="I364">
        <f>_xlfn.XLOOKUP(Table1[[#This Row],[index]], Table2[index], Table2[Количество клиентов], 0)</f>
        <v>659</v>
      </c>
      <c r="J364" s="18">
        <f>WEEKNUM(_xlfn.SINGLE(master[Дата]))</f>
        <v>20</v>
      </c>
      <c r="K364" s="18">
        <f>master[[#This Row],[Товарооборот, руб]]-master[[#This Row],[Товарооборот в себестоимости]]-master[[#This Row],[Потери, руб]]</f>
        <v>-47367.583000000013</v>
      </c>
      <c r="L364" s="18">
        <f>master[[#This Row],[Товарооборот, руб]]-master[[#This Row],[Товарооборот в себестоимости]]</f>
        <v>170784.01699999999</v>
      </c>
    </row>
    <row r="365" spans="1:12" ht="14.25" customHeight="1">
      <c r="A365" s="9">
        <v>43972</v>
      </c>
      <c r="B365" s="2" t="s">
        <v>26</v>
      </c>
      <c r="C365" s="2">
        <v>14182.5</v>
      </c>
      <c r="D365" s="2">
        <v>1172574</v>
      </c>
      <c r="E365" s="2">
        <v>968784.86499999987</v>
      </c>
      <c r="F365" s="3">
        <v>94547</v>
      </c>
      <c r="G365">
        <f>_xlfn.XLOOKUP(Table1[[#This Row],[index]], Table2[index], Table2[Количество складов], 0)</f>
        <v>18</v>
      </c>
      <c r="H365">
        <f>_xlfn.XLOOKUP(Table1[[#This Row],[index]], Table2[index], Table2[Количество заказов], 0)</f>
        <v>888</v>
      </c>
      <c r="I365">
        <f>_xlfn.XLOOKUP(Table1[[#This Row],[index]], Table2[index], Table2[Количество клиентов], 0)</f>
        <v>786</v>
      </c>
      <c r="J365" s="18">
        <f>WEEKNUM(_xlfn.SINGLE(master[Дата]))</f>
        <v>21</v>
      </c>
      <c r="K365" s="18">
        <f>master[[#This Row],[Товарооборот, руб]]-master[[#This Row],[Товарооборот в себестоимости]]-master[[#This Row],[Потери, руб]]</f>
        <v>109242.13500000013</v>
      </c>
      <c r="L365" s="18">
        <f>master[[#This Row],[Товарооборот, руб]]-master[[#This Row],[Товарооборот в себестоимости]]</f>
        <v>203789.13500000013</v>
      </c>
    </row>
    <row r="366" spans="1:12" ht="14.25" customHeight="1">
      <c r="A366" s="8">
        <v>43971</v>
      </c>
      <c r="B366" s="21" t="s">
        <v>26</v>
      </c>
      <c r="C366" s="21">
        <v>14928</v>
      </c>
      <c r="D366" s="21">
        <v>1217749.5</v>
      </c>
      <c r="E366" s="21">
        <v>1025585.5199999999</v>
      </c>
      <c r="F366" s="22">
        <v>84618.754369230766</v>
      </c>
      <c r="G366">
        <f>_xlfn.XLOOKUP(Table1[[#This Row],[index]], Table2[index], Table2[Количество складов], 0)</f>
        <v>17</v>
      </c>
      <c r="H366">
        <f>_xlfn.XLOOKUP(Table1[[#This Row],[index]], Table2[index], Table2[Количество заказов], 0)</f>
        <v>890</v>
      </c>
      <c r="I366">
        <f>_xlfn.XLOOKUP(Table1[[#This Row],[index]], Table2[index], Table2[Количество клиентов], 0)</f>
        <v>794</v>
      </c>
      <c r="J366" s="18">
        <f>WEEKNUM(_xlfn.SINGLE(master[Дата]))</f>
        <v>21</v>
      </c>
      <c r="K366" s="18">
        <f>master[[#This Row],[Товарооборот, руб]]-master[[#This Row],[Товарооборот в себестоимости]]-master[[#This Row],[Потери, руб]]</f>
        <v>107545.22563076933</v>
      </c>
      <c r="L366" s="18">
        <f>master[[#This Row],[Товарооборот, руб]]-master[[#This Row],[Товарооборот в себестоимости]]</f>
        <v>192163.9800000001</v>
      </c>
    </row>
    <row r="367" spans="1:12" ht="14.25" customHeight="1">
      <c r="A367" s="9">
        <v>43956</v>
      </c>
      <c r="B367" s="2" t="s">
        <v>26</v>
      </c>
      <c r="C367" s="2">
        <v>13941</v>
      </c>
      <c r="D367" s="2">
        <v>1145575.5</v>
      </c>
      <c r="E367" s="2">
        <v>974448.12600000005</v>
      </c>
      <c r="F367" s="3">
        <v>152152.96544615386</v>
      </c>
      <c r="G367">
        <f>_xlfn.XLOOKUP(Table1[[#This Row],[index]], Table2[index], Table2[Количество складов], 0)</f>
        <v>15</v>
      </c>
      <c r="H367">
        <f>_xlfn.XLOOKUP(Table1[[#This Row],[index]], Table2[index], Table2[Количество заказов], 0)</f>
        <v>750</v>
      </c>
      <c r="I367">
        <f>_xlfn.XLOOKUP(Table1[[#This Row],[index]], Table2[index], Table2[Количество клиентов], 0)</f>
        <v>658</v>
      </c>
      <c r="J367" s="18">
        <f>WEEKNUM(_xlfn.SINGLE(master[Дата]))</f>
        <v>19</v>
      </c>
      <c r="K367" s="18">
        <f>master[[#This Row],[Товарооборот, руб]]-master[[#This Row],[Товарооборот в себестоимости]]-master[[#This Row],[Потери, руб]]</f>
        <v>18974.408553846093</v>
      </c>
      <c r="L367" s="18">
        <f>master[[#This Row],[Товарооборот, руб]]-master[[#This Row],[Товарооборот в себестоимости]]</f>
        <v>171127.37399999995</v>
      </c>
    </row>
    <row r="368" spans="1:12" ht="14.25" customHeight="1">
      <c r="A368" s="8">
        <v>43964</v>
      </c>
      <c r="B368" s="21" t="s">
        <v>26</v>
      </c>
      <c r="C368" s="21">
        <v>14643</v>
      </c>
      <c r="D368" s="21">
        <v>1172691</v>
      </c>
      <c r="E368" s="21">
        <v>971555.08299999998</v>
      </c>
      <c r="F368" s="22">
        <v>124018.33614615384</v>
      </c>
      <c r="G368">
        <f>_xlfn.XLOOKUP(Table1[[#This Row],[index]], Table2[index], Table2[Количество складов], 0)</f>
        <v>15</v>
      </c>
      <c r="H368">
        <f>_xlfn.XLOOKUP(Table1[[#This Row],[index]], Table2[index], Table2[Количество заказов], 0)</f>
        <v>854</v>
      </c>
      <c r="I368">
        <f>_xlfn.XLOOKUP(Table1[[#This Row],[index]], Table2[index], Table2[Количество клиентов], 0)</f>
        <v>756</v>
      </c>
      <c r="J368" s="18">
        <f>WEEKNUM(_xlfn.SINGLE(master[Дата]))</f>
        <v>20</v>
      </c>
      <c r="K368" s="18">
        <f>master[[#This Row],[Товарооборот, руб]]-master[[#This Row],[Товарооборот в себестоимости]]-master[[#This Row],[Потери, руб]]</f>
        <v>77117.580853846172</v>
      </c>
      <c r="L368" s="18">
        <f>master[[#This Row],[Товарооборот, руб]]-master[[#This Row],[Товарооборот в себестоимости]]</f>
        <v>201135.91700000002</v>
      </c>
    </row>
    <row r="369" spans="1:12" ht="14.25" customHeight="1">
      <c r="A369" s="9">
        <v>43954</v>
      </c>
      <c r="B369" s="2" t="s">
        <v>26</v>
      </c>
      <c r="C369" s="2">
        <v>10032</v>
      </c>
      <c r="D369" s="2">
        <v>816150</v>
      </c>
      <c r="E369" s="2">
        <v>698626.03299999994</v>
      </c>
      <c r="F369" s="3">
        <v>97812.892307692295</v>
      </c>
      <c r="G369">
        <f>_xlfn.XLOOKUP(Table1[[#This Row],[index]], Table2[index], Table2[Количество складов], 0)</f>
        <v>15</v>
      </c>
      <c r="H369">
        <f>_xlfn.XLOOKUP(Table1[[#This Row],[index]], Table2[index], Table2[Количество заказов], 0)</f>
        <v>585</v>
      </c>
      <c r="I369">
        <f>_xlfn.XLOOKUP(Table1[[#This Row],[index]], Table2[index], Table2[Количество клиентов], 0)</f>
        <v>502</v>
      </c>
      <c r="J369" s="18">
        <f>WEEKNUM(_xlfn.SINGLE(master[Дата]))</f>
        <v>19</v>
      </c>
      <c r="K369" s="18">
        <f>master[[#This Row],[Товарооборот, руб]]-master[[#This Row],[Товарооборот в себестоимости]]-master[[#This Row],[Потери, руб]]</f>
        <v>19711.074692307768</v>
      </c>
      <c r="L369" s="18">
        <f>master[[#This Row],[Товарооборот, руб]]-master[[#This Row],[Товарооборот в себестоимости]]</f>
        <v>117523.96700000006</v>
      </c>
    </row>
    <row r="370" spans="1:12" ht="14.25" customHeight="1">
      <c r="A370" s="8">
        <v>43957</v>
      </c>
      <c r="B370" s="21" t="s">
        <v>26</v>
      </c>
      <c r="C370" s="21">
        <v>12468</v>
      </c>
      <c r="D370" s="21">
        <v>1016566.5</v>
      </c>
      <c r="E370" s="21">
        <v>858367.60399999993</v>
      </c>
      <c r="F370" s="22">
        <v>88833.638169230762</v>
      </c>
      <c r="G370">
        <f>_xlfn.XLOOKUP(Table1[[#This Row],[index]], Table2[index], Table2[Количество складов], 0)</f>
        <v>15</v>
      </c>
      <c r="H370">
        <f>_xlfn.XLOOKUP(Table1[[#This Row],[index]], Table2[index], Table2[Количество заказов], 0)</f>
        <v>701</v>
      </c>
      <c r="I370">
        <f>_xlfn.XLOOKUP(Table1[[#This Row],[index]], Table2[index], Table2[Количество клиентов], 0)</f>
        <v>611</v>
      </c>
      <c r="J370" s="18">
        <f>WEEKNUM(_xlfn.SINGLE(master[Дата]))</f>
        <v>19</v>
      </c>
      <c r="K370" s="18">
        <f>master[[#This Row],[Товарооборот, руб]]-master[[#This Row],[Товарооборот в себестоимости]]-master[[#This Row],[Потери, руб]]</f>
        <v>69365.257830769304</v>
      </c>
      <c r="L370" s="18">
        <f>master[[#This Row],[Товарооборот, руб]]-master[[#This Row],[Товарооборот в себестоимости]]</f>
        <v>158198.89600000007</v>
      </c>
    </row>
    <row r="371" spans="1:12" ht="14.25" customHeight="1">
      <c r="A371" s="9">
        <v>43974</v>
      </c>
      <c r="B371" s="2" t="s">
        <v>26</v>
      </c>
      <c r="C371" s="2">
        <v>17943</v>
      </c>
      <c r="D371" s="2">
        <v>1457391</v>
      </c>
      <c r="E371" s="2">
        <v>1194154.7659999998</v>
      </c>
      <c r="F371" s="3">
        <v>124621.03076923077</v>
      </c>
      <c r="G371">
        <f>_xlfn.XLOOKUP(Table1[[#This Row],[index]], Table2[index], Table2[Количество складов], 0)</f>
        <v>18</v>
      </c>
      <c r="H371">
        <f>_xlfn.XLOOKUP(Table1[[#This Row],[index]], Table2[index], Table2[Количество заказов], 0)</f>
        <v>1031</v>
      </c>
      <c r="I371">
        <f>_xlfn.XLOOKUP(Table1[[#This Row],[index]], Table2[index], Table2[Количество клиентов], 0)</f>
        <v>918</v>
      </c>
      <c r="J371" s="18">
        <f>WEEKNUM(_xlfn.SINGLE(master[Дата]))</f>
        <v>21</v>
      </c>
      <c r="K371" s="18">
        <f>master[[#This Row],[Товарооборот, руб]]-master[[#This Row],[Товарооборот в себестоимости]]-master[[#This Row],[Потери, руб]]</f>
        <v>138615.2032307694</v>
      </c>
      <c r="L371" s="18">
        <f>master[[#This Row],[Товарооборот, руб]]-master[[#This Row],[Товарооборот в себестоимости]]</f>
        <v>263236.23400000017</v>
      </c>
    </row>
    <row r="372" spans="1:12" ht="14.25" customHeight="1">
      <c r="A372" s="8">
        <v>43976</v>
      </c>
      <c r="B372" s="21" t="s">
        <v>26</v>
      </c>
      <c r="C372" s="21">
        <v>15807</v>
      </c>
      <c r="D372" s="21">
        <v>1326705</v>
      </c>
      <c r="E372" s="21">
        <v>1070563.6439999999</v>
      </c>
      <c r="F372" s="22">
        <v>123343.24153846155</v>
      </c>
      <c r="G372">
        <f>_xlfn.XLOOKUP(Table1[[#This Row],[index]], Table2[index], Table2[Количество складов], 0)</f>
        <v>18</v>
      </c>
      <c r="H372">
        <f>_xlfn.XLOOKUP(Table1[[#This Row],[index]], Table2[index], Table2[Количество заказов], 0)</f>
        <v>989</v>
      </c>
      <c r="I372">
        <f>_xlfn.XLOOKUP(Table1[[#This Row],[index]], Table2[index], Table2[Количество клиентов], 0)</f>
        <v>887</v>
      </c>
      <c r="J372" s="18">
        <f>WEEKNUM(_xlfn.SINGLE(master[Дата]))</f>
        <v>22</v>
      </c>
      <c r="K372" s="18">
        <f>master[[#This Row],[Товарооборот, руб]]-master[[#This Row],[Товарооборот в себестоимости]]-master[[#This Row],[Потери, руб]]</f>
        <v>132798.11446153861</v>
      </c>
      <c r="L372" s="18">
        <f>master[[#This Row],[Товарооборот, руб]]-master[[#This Row],[Товарооборот в себестоимости]]</f>
        <v>256141.35600000015</v>
      </c>
    </row>
    <row r="373" spans="1:12" ht="14.25" customHeight="1">
      <c r="A373" s="9">
        <v>43951</v>
      </c>
      <c r="B373" s="2" t="s">
        <v>26</v>
      </c>
      <c r="C373" s="2">
        <v>11976</v>
      </c>
      <c r="D373" s="2">
        <v>1004511</v>
      </c>
      <c r="E373" s="2">
        <v>861334.61399999994</v>
      </c>
      <c r="F373" s="3">
        <v>20847.353846153845</v>
      </c>
      <c r="G373">
        <f>_xlfn.XLOOKUP(Table1[[#This Row],[index]], Table2[index], Table2[Количество складов], 0)</f>
        <v>15</v>
      </c>
      <c r="H373">
        <f>_xlfn.XLOOKUP(Table1[[#This Row],[index]], Table2[index], Table2[Количество заказов], 0)</f>
        <v>644</v>
      </c>
      <c r="I373">
        <f>_xlfn.XLOOKUP(Table1[[#This Row],[index]], Table2[index], Table2[Количество клиентов], 0)</f>
        <v>550</v>
      </c>
      <c r="J373" s="18">
        <f>WEEKNUM(_xlfn.SINGLE(master[Дата]))</f>
        <v>18</v>
      </c>
      <c r="K373" s="18">
        <f>master[[#This Row],[Товарооборот, руб]]-master[[#This Row],[Товарооборот в себестоимости]]-master[[#This Row],[Потери, руб]]</f>
        <v>122329.03215384622</v>
      </c>
      <c r="L373" s="18">
        <f>master[[#This Row],[Товарооборот, руб]]-master[[#This Row],[Товарооборот в себестоимости]]</f>
        <v>143176.38600000006</v>
      </c>
    </row>
    <row r="374" spans="1:12" ht="14.25" customHeight="1">
      <c r="A374" s="8">
        <v>43961</v>
      </c>
      <c r="B374" s="21" t="s">
        <v>26</v>
      </c>
      <c r="C374" s="21">
        <v>14566.5</v>
      </c>
      <c r="D374" s="21">
        <v>1216557</v>
      </c>
      <c r="E374" s="21">
        <v>1013050.3829999999</v>
      </c>
      <c r="F374" s="22">
        <v>102510.40189230769</v>
      </c>
      <c r="G374">
        <f>_xlfn.XLOOKUP(Table1[[#This Row],[index]], Table2[index], Table2[Количество складов], 0)</f>
        <v>15</v>
      </c>
      <c r="H374">
        <f>_xlfn.XLOOKUP(Table1[[#This Row],[index]], Table2[index], Table2[Количество заказов], 0)</f>
        <v>792</v>
      </c>
      <c r="I374">
        <f>_xlfn.XLOOKUP(Table1[[#This Row],[index]], Table2[index], Table2[Количество клиентов], 0)</f>
        <v>695</v>
      </c>
      <c r="J374" s="18">
        <f>WEEKNUM(_xlfn.SINGLE(master[Дата]))</f>
        <v>20</v>
      </c>
      <c r="K374" s="18">
        <f>master[[#This Row],[Товарооборот, руб]]-master[[#This Row],[Товарооборот в себестоимости]]-master[[#This Row],[Потери, руб]]</f>
        <v>100996.21510769239</v>
      </c>
      <c r="L374" s="18">
        <f>master[[#This Row],[Товарооборот, руб]]-master[[#This Row],[Товарооборот в себестоимости]]</f>
        <v>203506.61700000009</v>
      </c>
    </row>
    <row r="375" spans="1:12" ht="14.25" customHeight="1">
      <c r="A375" s="9">
        <v>43959</v>
      </c>
      <c r="B375" s="2" t="s">
        <v>26</v>
      </c>
      <c r="C375" s="2">
        <v>12976.5</v>
      </c>
      <c r="D375" s="2">
        <v>1046848.5</v>
      </c>
      <c r="E375" s="2">
        <v>892743.74599999993</v>
      </c>
      <c r="F375" s="3">
        <v>396844.24095384614</v>
      </c>
      <c r="G375">
        <f>_xlfn.XLOOKUP(Table1[[#This Row],[index]], Table2[index], Table2[Количество складов], 0)</f>
        <v>15</v>
      </c>
      <c r="H375">
        <f>_xlfn.XLOOKUP(Table1[[#This Row],[index]], Table2[index], Table2[Количество заказов], 0)</f>
        <v>703</v>
      </c>
      <c r="I375">
        <f>_xlfn.XLOOKUP(Table1[[#This Row],[index]], Table2[index], Table2[Количество клиентов], 0)</f>
        <v>609</v>
      </c>
      <c r="J375" s="18">
        <f>WEEKNUM(_xlfn.SINGLE(master[Дата]))</f>
        <v>19</v>
      </c>
      <c r="K375" s="18">
        <f>master[[#This Row],[Товарооборот, руб]]-master[[#This Row],[Товарооборот в себестоимости]]-master[[#This Row],[Потери, руб]]</f>
        <v>-242739.48695384606</v>
      </c>
      <c r="L375" s="18">
        <f>master[[#This Row],[Товарооборот, руб]]-master[[#This Row],[Товарооборот в себестоимости]]</f>
        <v>154104.75400000007</v>
      </c>
    </row>
    <row r="376" spans="1:12" ht="14.25" customHeight="1">
      <c r="A376" s="8">
        <v>43958</v>
      </c>
      <c r="B376" s="21" t="s">
        <v>26</v>
      </c>
      <c r="C376" s="21">
        <v>11719.5</v>
      </c>
      <c r="D376" s="21">
        <v>965880</v>
      </c>
      <c r="E376" s="21">
        <v>809986.38600000006</v>
      </c>
      <c r="F376" s="22">
        <v>106745.03623846154</v>
      </c>
      <c r="G376">
        <f>_xlfn.XLOOKUP(Table1[[#This Row],[index]], Table2[index], Table2[Количество складов], 0)</f>
        <v>15</v>
      </c>
      <c r="H376">
        <f>_xlfn.XLOOKUP(Table1[[#This Row],[index]], Table2[index], Table2[Количество заказов], 0)</f>
        <v>676</v>
      </c>
      <c r="I376">
        <f>_xlfn.XLOOKUP(Table1[[#This Row],[index]], Table2[index], Table2[Количество клиентов], 0)</f>
        <v>591</v>
      </c>
      <c r="J376" s="18">
        <f>WEEKNUM(_xlfn.SINGLE(master[Дата]))</f>
        <v>19</v>
      </c>
      <c r="K376" s="18">
        <f>master[[#This Row],[Товарооборот, руб]]-master[[#This Row],[Товарооборот в себестоимости]]-master[[#This Row],[Потери, руб]]</f>
        <v>49148.577761538399</v>
      </c>
      <c r="L376" s="18">
        <f>master[[#This Row],[Товарооборот, руб]]-master[[#This Row],[Товарооборот в себестоимости]]</f>
        <v>155893.61399999994</v>
      </c>
    </row>
    <row r="377" spans="1:12" ht="14.25" customHeight="1">
      <c r="A377" s="9">
        <v>43975</v>
      </c>
      <c r="B377" s="2" t="s">
        <v>26</v>
      </c>
      <c r="C377" s="2">
        <v>17197.5</v>
      </c>
      <c r="D377" s="2">
        <v>1386262.5</v>
      </c>
      <c r="E377" s="2">
        <v>1130117.3810000001</v>
      </c>
      <c r="F377" s="3">
        <v>121581.84923076924</v>
      </c>
      <c r="G377">
        <f>_xlfn.XLOOKUP(Table1[[#This Row],[index]], Table2[index], Table2[Количество складов], 0)</f>
        <v>18</v>
      </c>
      <c r="H377">
        <f>_xlfn.XLOOKUP(Table1[[#This Row],[index]], Table2[index], Table2[Количество заказов], 0)</f>
        <v>1006</v>
      </c>
      <c r="I377">
        <f>_xlfn.XLOOKUP(Table1[[#This Row],[index]], Table2[index], Table2[Количество клиентов], 0)</f>
        <v>904</v>
      </c>
      <c r="J377" s="18">
        <f>WEEKNUM(_xlfn.SINGLE(master[Дата]))</f>
        <v>22</v>
      </c>
      <c r="K377" s="18">
        <f>master[[#This Row],[Товарооборот, руб]]-master[[#This Row],[Товарооборот в себестоимости]]-master[[#This Row],[Потери, руб]]</f>
        <v>134563.26976923071</v>
      </c>
      <c r="L377" s="18">
        <f>master[[#This Row],[Товарооборот, руб]]-master[[#This Row],[Товарооборот в себестоимости]]</f>
        <v>256145.11899999995</v>
      </c>
    </row>
    <row r="378" spans="1:12" ht="14.25" customHeight="1">
      <c r="A378" s="8">
        <v>43977</v>
      </c>
      <c r="B378" s="21" t="s">
        <v>26</v>
      </c>
      <c r="C378" s="21">
        <v>14419.5</v>
      </c>
      <c r="D378" s="21">
        <v>1210456.5</v>
      </c>
      <c r="E378" s="21">
        <v>970917.12399999995</v>
      </c>
      <c r="F378" s="22">
        <v>88147.13846153846</v>
      </c>
      <c r="G378">
        <f>_xlfn.XLOOKUP(Table1[[#This Row],[index]], Table2[index], Table2[Количество складов], 0)</f>
        <v>18</v>
      </c>
      <c r="H378">
        <f>_xlfn.XLOOKUP(Table1[[#This Row],[index]], Table2[index], Table2[Количество заказов], 0)</f>
        <v>914</v>
      </c>
      <c r="I378">
        <f>_xlfn.XLOOKUP(Table1[[#This Row],[index]], Table2[index], Table2[Количество клиентов], 0)</f>
        <v>804</v>
      </c>
      <c r="J378" s="18">
        <f>WEEKNUM(_xlfn.SINGLE(master[Дата]))</f>
        <v>22</v>
      </c>
      <c r="K378" s="18">
        <f>master[[#This Row],[Товарооборот, руб]]-master[[#This Row],[Товарооборот в себестоимости]]-master[[#This Row],[Потери, руб]]</f>
        <v>151392.23753846157</v>
      </c>
      <c r="L378" s="18">
        <f>master[[#This Row],[Товарооборот, руб]]-master[[#This Row],[Товарооборот в себестоимости]]</f>
        <v>239539.37600000005</v>
      </c>
    </row>
    <row r="379" spans="1:12" ht="14.25" customHeight="1">
      <c r="A379" s="9">
        <v>43983</v>
      </c>
      <c r="B379" s="2" t="s">
        <v>12</v>
      </c>
      <c r="C379" s="2">
        <v>7816.5</v>
      </c>
      <c r="D379" s="2">
        <v>636345</v>
      </c>
      <c r="E379" s="2">
        <v>550528.66300000006</v>
      </c>
      <c r="F379" s="3">
        <v>190344.3008</v>
      </c>
      <c r="G379">
        <f>_xlfn.XLOOKUP(Table1[[#This Row],[index]], Table2[index], Table2[Количество складов], 0)</f>
        <v>15</v>
      </c>
      <c r="H379">
        <f>_xlfn.XLOOKUP(Table1[[#This Row],[index]], Table2[index], Table2[Количество заказов], 0)</f>
        <v>453</v>
      </c>
      <c r="I379">
        <f>_xlfn.XLOOKUP(Table1[[#This Row],[index]], Table2[index], Table2[Количество клиентов], 0)</f>
        <v>370</v>
      </c>
      <c r="J379" s="18">
        <f>WEEKNUM(_xlfn.SINGLE(master[Дата]))</f>
        <v>23</v>
      </c>
      <c r="K379" s="18">
        <f>master[[#This Row],[Товарооборот, руб]]-master[[#This Row],[Товарооборот в себестоимости]]-master[[#This Row],[Потери, руб]]</f>
        <v>-104527.96380000006</v>
      </c>
      <c r="L379" s="18">
        <f>master[[#This Row],[Товарооборот, руб]]-master[[#This Row],[Товарооборот в себестоимости]]</f>
        <v>85816.336999999941</v>
      </c>
    </row>
    <row r="380" spans="1:12" ht="14.25" customHeight="1">
      <c r="A380" s="8">
        <v>43982</v>
      </c>
      <c r="B380" s="21" t="s">
        <v>28</v>
      </c>
      <c r="C380" s="21">
        <v>6409.5</v>
      </c>
      <c r="D380" s="21">
        <v>493893</v>
      </c>
      <c r="E380" s="21">
        <v>459762.61999999994</v>
      </c>
      <c r="F380" s="22">
        <v>28040.97692307692</v>
      </c>
      <c r="G380">
        <f>_xlfn.XLOOKUP(Table1[[#This Row],[index]], Table2[index], Table2[Количество складов], 0)</f>
        <v>9</v>
      </c>
      <c r="H380">
        <f>_xlfn.XLOOKUP(Table1[[#This Row],[index]], Table2[index], Table2[Количество заказов], 0)</f>
        <v>345</v>
      </c>
      <c r="I380">
        <f>_xlfn.XLOOKUP(Table1[[#This Row],[index]], Table2[index], Table2[Количество клиентов], 0)</f>
        <v>255</v>
      </c>
      <c r="J380" s="18">
        <f>WEEKNUM(_xlfn.SINGLE(master[Дата]))</f>
        <v>23</v>
      </c>
      <c r="K380" s="18">
        <f>master[[#This Row],[Товарооборот, руб]]-master[[#This Row],[Товарооборот в себестоимости]]-master[[#This Row],[Потери, руб]]</f>
        <v>6089.4030769231431</v>
      </c>
      <c r="L380" s="18">
        <f>master[[#This Row],[Товарооборот, руб]]-master[[#This Row],[Товарооборот в себестоимости]]</f>
        <v>34130.380000000063</v>
      </c>
    </row>
    <row r="381" spans="1:12" ht="14.25" customHeight="1">
      <c r="A381" s="9">
        <v>43981</v>
      </c>
      <c r="B381" s="2" t="s">
        <v>27</v>
      </c>
      <c r="C381" s="2">
        <v>11220</v>
      </c>
      <c r="D381" s="2">
        <v>928675.5</v>
      </c>
      <c r="E381" s="2">
        <v>802403.80799999996</v>
      </c>
      <c r="F381" s="3">
        <v>136423.60523076923</v>
      </c>
      <c r="G381">
        <f>_xlfn.XLOOKUP(Table1[[#This Row],[index]], Table2[index], Table2[Количество складов], 0)</f>
        <v>7</v>
      </c>
      <c r="H381">
        <f>_xlfn.XLOOKUP(Table1[[#This Row],[index]], Table2[index], Table2[Количество заказов], 0)</f>
        <v>532</v>
      </c>
      <c r="I381">
        <f>_xlfn.XLOOKUP(Table1[[#This Row],[index]], Table2[index], Table2[Количество клиентов], 0)</f>
        <v>449</v>
      </c>
      <c r="J381" s="18">
        <f>WEEKNUM(_xlfn.SINGLE(master[Дата]))</f>
        <v>22</v>
      </c>
      <c r="K381" s="18">
        <f>master[[#This Row],[Товарооборот, руб]]-master[[#This Row],[Товарооборот в себестоимости]]-master[[#This Row],[Потери, руб]]</f>
        <v>-10151.913230769191</v>
      </c>
      <c r="L381" s="18">
        <f>master[[#This Row],[Товарооборот, руб]]-master[[#This Row],[Товарооборот в себестоимости]]</f>
        <v>126271.69200000004</v>
      </c>
    </row>
    <row r="382" spans="1:12" ht="14.25" customHeight="1">
      <c r="A382" s="8">
        <v>43980</v>
      </c>
      <c r="B382" s="21" t="s">
        <v>12</v>
      </c>
      <c r="C382" s="21">
        <v>8350.5</v>
      </c>
      <c r="D382" s="21">
        <v>651237</v>
      </c>
      <c r="E382" s="21">
        <v>601485.12600000005</v>
      </c>
      <c r="F382" s="22">
        <v>83014.635053846156</v>
      </c>
      <c r="G382">
        <f>_xlfn.XLOOKUP(Table1[[#This Row],[index]], Table2[index], Table2[Количество складов], 0)</f>
        <v>15</v>
      </c>
      <c r="H382">
        <f>_xlfn.XLOOKUP(Table1[[#This Row],[index]], Table2[index], Table2[Количество заказов], 0)</f>
        <v>400</v>
      </c>
      <c r="I382">
        <f>_xlfn.XLOOKUP(Table1[[#This Row],[index]], Table2[index], Table2[Количество клиентов], 0)</f>
        <v>329</v>
      </c>
      <c r="J382" s="18">
        <f>WEEKNUM(_xlfn.SINGLE(master[Дата]))</f>
        <v>22</v>
      </c>
      <c r="K382" s="18">
        <f>master[[#This Row],[Товарооборот, руб]]-master[[#This Row],[Товарооборот в себестоимости]]-master[[#This Row],[Потери, руб]]</f>
        <v>-33262.761053846203</v>
      </c>
      <c r="L382" s="18">
        <f>master[[#This Row],[Товарооборот, руб]]-master[[#This Row],[Товарооборот в себестоимости]]</f>
        <v>49751.873999999953</v>
      </c>
    </row>
    <row r="383" spans="1:12" ht="14.25" customHeight="1">
      <c r="A383" s="9">
        <v>43979</v>
      </c>
      <c r="B383" s="2" t="s">
        <v>27</v>
      </c>
      <c r="C383" s="2">
        <v>8428.5</v>
      </c>
      <c r="D383" s="2">
        <v>694669.5</v>
      </c>
      <c r="E383" s="2">
        <v>594994.696</v>
      </c>
      <c r="F383" s="3">
        <v>42699.38461538461</v>
      </c>
      <c r="G383">
        <f>_xlfn.XLOOKUP(Table1[[#This Row],[index]], Table2[index], Table2[Количество складов], 0)</f>
        <v>7</v>
      </c>
      <c r="H383">
        <f>_xlfn.XLOOKUP(Table1[[#This Row],[index]], Table2[index], Table2[Количество заказов], 0)</f>
        <v>420</v>
      </c>
      <c r="I383">
        <f>_xlfn.XLOOKUP(Table1[[#This Row],[index]], Table2[index], Table2[Количество клиентов], 0)</f>
        <v>347</v>
      </c>
      <c r="J383" s="18">
        <f>WEEKNUM(_xlfn.SINGLE(master[Дата]))</f>
        <v>22</v>
      </c>
      <c r="K383" s="18">
        <f>master[[#This Row],[Товарооборот, руб]]-master[[#This Row],[Товарооборот в себестоимости]]-master[[#This Row],[Потери, руб]]</f>
        <v>56975.419384615394</v>
      </c>
      <c r="L383" s="18">
        <f>master[[#This Row],[Товарооборот, руб]]-master[[#This Row],[Товарооборот в себестоимости]]</f>
        <v>99674.804000000004</v>
      </c>
    </row>
    <row r="384" spans="1:12" ht="14.25" customHeight="1">
      <c r="A384" s="8">
        <v>43978</v>
      </c>
      <c r="B384" s="21" t="s">
        <v>13</v>
      </c>
      <c r="C384" s="21">
        <v>32817</v>
      </c>
      <c r="D384" s="21">
        <v>3015751.5</v>
      </c>
      <c r="E384" s="21">
        <v>2415980.7719999999</v>
      </c>
      <c r="F384" s="22">
        <v>346048.63569230767</v>
      </c>
      <c r="G384">
        <f>_xlfn.XLOOKUP(Table1[[#This Row],[index]], Table2[index], Table2[Количество складов], 0)</f>
        <v>20</v>
      </c>
      <c r="H384">
        <f>_xlfn.XLOOKUP(Table1[[#This Row],[index]], Table2[index], Table2[Количество заказов], 0)</f>
        <v>2079</v>
      </c>
      <c r="I384">
        <f>_xlfn.XLOOKUP(Table1[[#This Row],[index]], Table2[index], Table2[Количество клиентов], 0)</f>
        <v>1893</v>
      </c>
      <c r="J384" s="18">
        <f>WEEKNUM(_xlfn.SINGLE(master[Дата]))</f>
        <v>22</v>
      </c>
      <c r="K384" s="18">
        <f>master[[#This Row],[Товарооборот, руб]]-master[[#This Row],[Товарооборот в себестоимости]]-master[[#This Row],[Потери, руб]]</f>
        <v>253722.09230769245</v>
      </c>
      <c r="L384" s="18">
        <f>master[[#This Row],[Товарооборот, руб]]-master[[#This Row],[Товарооборот в себестоимости]]</f>
        <v>599770.72800000012</v>
      </c>
    </row>
    <row r="385" spans="1:12" ht="14.25" customHeight="1">
      <c r="A385" s="9">
        <v>43973</v>
      </c>
      <c r="B385" s="2" t="s">
        <v>13</v>
      </c>
      <c r="C385" s="2">
        <v>36031.5</v>
      </c>
      <c r="D385" s="2">
        <v>3091069.5</v>
      </c>
      <c r="E385" s="2">
        <v>2549333.4129999997</v>
      </c>
      <c r="F385" s="3">
        <v>289900.09384615382</v>
      </c>
      <c r="G385">
        <f>_xlfn.XLOOKUP(Table1[[#This Row],[index]], Table2[index], Table2[Количество складов], 0)</f>
        <v>21</v>
      </c>
      <c r="H385">
        <f>_xlfn.XLOOKUP(Table1[[#This Row],[index]], Table2[index], Table2[Количество заказов], 0)</f>
        <v>2046</v>
      </c>
      <c r="I385">
        <f>_xlfn.XLOOKUP(Table1[[#This Row],[index]], Table2[index], Table2[Количество клиентов], 0)</f>
        <v>1853</v>
      </c>
      <c r="J385" s="18">
        <f>WEEKNUM(_xlfn.SINGLE(master[Дата]))</f>
        <v>21</v>
      </c>
      <c r="K385" s="18">
        <f>master[[#This Row],[Товарооборот, руб]]-master[[#This Row],[Товарооборот в себестоимости]]-master[[#This Row],[Потери, руб]]</f>
        <v>251835.99315384647</v>
      </c>
      <c r="L385" s="18">
        <f>master[[#This Row],[Товарооборот, руб]]-master[[#This Row],[Товарооборот в себестоимости]]</f>
        <v>541736.08700000029</v>
      </c>
    </row>
    <row r="386" spans="1:12" ht="14.25" customHeight="1">
      <c r="A386" s="8">
        <v>43982</v>
      </c>
      <c r="B386" s="21" t="s">
        <v>29</v>
      </c>
      <c r="C386" s="21">
        <v>5127</v>
      </c>
      <c r="D386" s="21">
        <v>468835.5</v>
      </c>
      <c r="E386" s="21">
        <v>412625.88699999999</v>
      </c>
      <c r="F386" s="22">
        <v>8642.376923076923</v>
      </c>
      <c r="G386">
        <f>_xlfn.XLOOKUP(Table1[[#This Row],[index]], Table2[index], Table2[Количество складов], 0)</f>
        <v>6</v>
      </c>
      <c r="H386">
        <f>_xlfn.XLOOKUP(Table1[[#This Row],[index]], Table2[index], Table2[Количество заказов], 0)</f>
        <v>261</v>
      </c>
      <c r="I386">
        <f>_xlfn.XLOOKUP(Table1[[#This Row],[index]], Table2[index], Table2[Количество клиентов], 0)</f>
        <v>188</v>
      </c>
      <c r="J386" s="18">
        <f>WEEKNUM(_xlfn.SINGLE(master[Дата]))</f>
        <v>23</v>
      </c>
      <c r="K386" s="18">
        <f>master[[#This Row],[Товарооборот, руб]]-master[[#This Row],[Товарооборот в себестоимости]]-master[[#This Row],[Потери, руб]]</f>
        <v>47567.236076923087</v>
      </c>
      <c r="L386" s="18">
        <f>master[[#This Row],[Товарооборот, руб]]-master[[#This Row],[Товарооборот в себестоимости]]</f>
        <v>56209.613000000012</v>
      </c>
    </row>
    <row r="387" spans="1:12" ht="14.25" customHeight="1">
      <c r="A387" s="9">
        <v>43962</v>
      </c>
      <c r="B387" s="2" t="s">
        <v>13</v>
      </c>
      <c r="C387" s="2">
        <v>27187.5</v>
      </c>
      <c r="D387" s="2">
        <v>2479396.5</v>
      </c>
      <c r="E387" s="2">
        <v>1950422.9030000002</v>
      </c>
      <c r="F387" s="3">
        <v>381635.95355384616</v>
      </c>
      <c r="G387">
        <f>_xlfn.XLOOKUP(Table1[[#This Row],[index]], Table2[index], Table2[Количество складов], 0)</f>
        <v>21</v>
      </c>
      <c r="H387">
        <f>_xlfn.XLOOKUP(Table1[[#This Row],[index]], Table2[index], Table2[Количество заказов], 0)</f>
        <v>1597</v>
      </c>
      <c r="I387">
        <f>_xlfn.XLOOKUP(Table1[[#This Row],[index]], Table2[index], Table2[Количество клиентов], 0)</f>
        <v>1457</v>
      </c>
      <c r="J387" s="18">
        <f>WEEKNUM(_xlfn.SINGLE(master[Дата]))</f>
        <v>20</v>
      </c>
      <c r="K387" s="18">
        <f>master[[#This Row],[Товарооборот, руб]]-master[[#This Row],[Товарооборот в себестоимости]]-master[[#This Row],[Потери, руб]]</f>
        <v>147337.64344615367</v>
      </c>
      <c r="L387" s="18">
        <f>master[[#This Row],[Товарооборот, руб]]-master[[#This Row],[Товарооборот в себестоимости]]</f>
        <v>528973.59699999983</v>
      </c>
    </row>
    <row r="388" spans="1:12" ht="14.25" customHeight="1">
      <c r="A388" s="8">
        <v>43981</v>
      </c>
      <c r="B388" s="21" t="s">
        <v>26</v>
      </c>
      <c r="C388" s="21">
        <v>20688</v>
      </c>
      <c r="D388" s="21">
        <v>1773154.5</v>
      </c>
      <c r="E388" s="21">
        <v>1458979.4909999999</v>
      </c>
      <c r="F388" s="22">
        <v>98432.213407692296</v>
      </c>
      <c r="G388">
        <f>_xlfn.XLOOKUP(Table1[[#This Row],[index]], Table2[index], Table2[Количество складов], 0)</f>
        <v>18</v>
      </c>
      <c r="H388">
        <f>_xlfn.XLOOKUP(Table1[[#This Row],[index]], Table2[index], Table2[Количество заказов], 0)</f>
        <v>1216</v>
      </c>
      <c r="I388">
        <f>_xlfn.XLOOKUP(Table1[[#This Row],[index]], Table2[index], Table2[Количество клиентов], 0)</f>
        <v>1101</v>
      </c>
      <c r="J388" s="18">
        <f>WEEKNUM(_xlfn.SINGLE(master[Дата]))</f>
        <v>22</v>
      </c>
      <c r="K388" s="18">
        <f>master[[#This Row],[Товарооборот, руб]]-master[[#This Row],[Товарооборот в себестоимости]]-master[[#This Row],[Потери, руб]]</f>
        <v>215742.79559230778</v>
      </c>
      <c r="L388" s="18">
        <f>master[[#This Row],[Товарооборот, руб]]-master[[#This Row],[Товарооборот в себестоимости]]</f>
        <v>314175.00900000008</v>
      </c>
    </row>
    <row r="389" spans="1:12" ht="14.25" customHeight="1">
      <c r="A389" s="9">
        <v>43979</v>
      </c>
      <c r="B389" s="2" t="s">
        <v>26</v>
      </c>
      <c r="C389" s="2">
        <v>15678</v>
      </c>
      <c r="D389" s="2">
        <v>1387443</v>
      </c>
      <c r="E389" s="2">
        <v>1121336.507</v>
      </c>
      <c r="F389" s="3">
        <v>101620.2923076923</v>
      </c>
      <c r="G389">
        <f>_xlfn.XLOOKUP(Table1[[#This Row],[index]], Table2[index], Table2[Количество складов], 0)</f>
        <v>18</v>
      </c>
      <c r="H389">
        <f>_xlfn.XLOOKUP(Table1[[#This Row],[index]], Table2[index], Table2[Количество заказов], 0)</f>
        <v>1020</v>
      </c>
      <c r="I389">
        <f>_xlfn.XLOOKUP(Table1[[#This Row],[index]], Table2[index], Table2[Количество клиентов], 0)</f>
        <v>911</v>
      </c>
      <c r="J389" s="18">
        <f>WEEKNUM(_xlfn.SINGLE(master[Дата]))</f>
        <v>22</v>
      </c>
      <c r="K389" s="18">
        <f>master[[#This Row],[Товарооборот, руб]]-master[[#This Row],[Товарооборот в себестоимости]]-master[[#This Row],[Потери, руб]]</f>
        <v>164486.20069230773</v>
      </c>
      <c r="L389" s="18">
        <f>master[[#This Row],[Товарооборот, руб]]-master[[#This Row],[Товарооборот в себестоимости]]</f>
        <v>266106.49300000002</v>
      </c>
    </row>
    <row r="390" spans="1:12" ht="14.25" customHeight="1">
      <c r="A390" s="8">
        <v>43969</v>
      </c>
      <c r="B390" s="21" t="s">
        <v>13</v>
      </c>
      <c r="C390" s="21">
        <v>31329</v>
      </c>
      <c r="D390" s="21">
        <v>2826379.5</v>
      </c>
      <c r="E390" s="21">
        <v>2229453.5079999999</v>
      </c>
      <c r="F390" s="22">
        <v>331756.18072307692</v>
      </c>
      <c r="G390">
        <f>_xlfn.XLOOKUP(Table1[[#This Row],[index]], Table2[index], Table2[Количество складов], 0)</f>
        <v>21</v>
      </c>
      <c r="H390">
        <f>_xlfn.XLOOKUP(Table1[[#This Row],[index]], Table2[index], Table2[Количество заказов], 0)</f>
        <v>1834</v>
      </c>
      <c r="I390">
        <f>_xlfn.XLOOKUP(Table1[[#This Row],[index]], Table2[index], Table2[Количество клиентов], 0)</f>
        <v>1660</v>
      </c>
      <c r="J390" s="18">
        <f>WEEKNUM(_xlfn.SINGLE(master[Дата]))</f>
        <v>21</v>
      </c>
      <c r="K390" s="18">
        <f>master[[#This Row],[Товарооборот, руб]]-master[[#This Row],[Товарооборот в себестоимости]]-master[[#This Row],[Потери, руб]]</f>
        <v>265169.81127692317</v>
      </c>
      <c r="L390" s="18">
        <f>master[[#This Row],[Товарооборот, руб]]-master[[#This Row],[Товарооборот в себестоимости]]</f>
        <v>596925.99200000009</v>
      </c>
    </row>
    <row r="391" spans="1:12" ht="14.25" customHeight="1">
      <c r="A391" s="9">
        <v>43965</v>
      </c>
      <c r="B391" s="2" t="s">
        <v>13</v>
      </c>
      <c r="C391" s="2">
        <v>29658</v>
      </c>
      <c r="D391" s="2">
        <v>2703132</v>
      </c>
      <c r="E391" s="2">
        <v>2160539.9959999998</v>
      </c>
      <c r="F391" s="3">
        <v>312856.16153846151</v>
      </c>
      <c r="G391">
        <f>_xlfn.XLOOKUP(Table1[[#This Row],[index]], Table2[index], Table2[Количество складов], 0)</f>
        <v>21</v>
      </c>
      <c r="H391">
        <f>_xlfn.XLOOKUP(Table1[[#This Row],[index]], Table2[index], Table2[Количество заказов], 0)</f>
        <v>1706</v>
      </c>
      <c r="I391">
        <f>_xlfn.XLOOKUP(Table1[[#This Row],[index]], Table2[index], Table2[Количество клиентов], 0)</f>
        <v>1548</v>
      </c>
      <c r="J391" s="18">
        <f>WEEKNUM(_xlfn.SINGLE(master[Дата]))</f>
        <v>20</v>
      </c>
      <c r="K391" s="18">
        <f>master[[#This Row],[Товарооборот, руб]]-master[[#This Row],[Товарооборот в себестоимости]]-master[[#This Row],[Потери, руб]]</f>
        <v>229735.84246153868</v>
      </c>
      <c r="L391" s="18">
        <f>master[[#This Row],[Товарооборот, руб]]-master[[#This Row],[Товарооборот в себестоимости]]</f>
        <v>542592.00400000019</v>
      </c>
    </row>
    <row r="392" spans="1:12" ht="14.25" customHeight="1">
      <c r="A392" s="8">
        <v>43966</v>
      </c>
      <c r="B392" s="21" t="s">
        <v>13</v>
      </c>
      <c r="C392" s="21">
        <v>34150.5</v>
      </c>
      <c r="D392" s="21">
        <v>3038293.5</v>
      </c>
      <c r="E392" s="21">
        <v>2442084.5610000002</v>
      </c>
      <c r="F392" s="22">
        <v>277257.14947692305</v>
      </c>
      <c r="G392">
        <f>_xlfn.XLOOKUP(Table1[[#This Row],[index]], Table2[index], Table2[Количество складов], 0)</f>
        <v>21</v>
      </c>
      <c r="H392">
        <f>_xlfn.XLOOKUP(Table1[[#This Row],[index]], Table2[index], Table2[Количество заказов], 0)</f>
        <v>1926</v>
      </c>
      <c r="I392">
        <f>_xlfn.XLOOKUP(Table1[[#This Row],[index]], Table2[index], Table2[Количество клиентов], 0)</f>
        <v>1742</v>
      </c>
      <c r="J392" s="18">
        <f>WEEKNUM(_xlfn.SINGLE(master[Дата]))</f>
        <v>20</v>
      </c>
      <c r="K392" s="18">
        <f>master[[#This Row],[Товарооборот, руб]]-master[[#This Row],[Товарооборот в себестоимости]]-master[[#This Row],[Потери, руб]]</f>
        <v>318951.78952307673</v>
      </c>
      <c r="L392" s="18">
        <f>master[[#This Row],[Товарооборот, руб]]-master[[#This Row],[Товарооборот в себестоимости]]</f>
        <v>596208.93899999978</v>
      </c>
    </row>
    <row r="393" spans="1:12" ht="14.25" customHeight="1">
      <c r="A393" s="9">
        <v>43983</v>
      </c>
      <c r="B393" s="2" t="s">
        <v>13</v>
      </c>
      <c r="C393" s="2">
        <v>31947</v>
      </c>
      <c r="D393" s="2">
        <v>2945035.5</v>
      </c>
      <c r="E393" s="2">
        <v>2320195.4450000003</v>
      </c>
      <c r="F393" s="3">
        <v>383761.6669230769</v>
      </c>
      <c r="G393">
        <f>_xlfn.XLOOKUP(Table1[[#This Row],[index]], Table2[index], Table2[Количество складов], 0)</f>
        <v>21</v>
      </c>
      <c r="H393">
        <f>_xlfn.XLOOKUP(Table1[[#This Row],[index]], Table2[index], Table2[Количество заказов], 0)</f>
        <v>2025</v>
      </c>
      <c r="I393">
        <f>_xlfn.XLOOKUP(Table1[[#This Row],[index]], Table2[index], Table2[Количество клиентов], 0)</f>
        <v>1849</v>
      </c>
      <c r="J393" s="18">
        <f>WEEKNUM(_xlfn.SINGLE(master[Дата]))</f>
        <v>23</v>
      </c>
      <c r="K393" s="18">
        <f>master[[#This Row],[Товарооборот, руб]]-master[[#This Row],[Товарооборот в себестоимости]]-master[[#This Row],[Потери, руб]]</f>
        <v>241078.3880769228</v>
      </c>
      <c r="L393" s="18">
        <f>master[[#This Row],[Товарооборот, руб]]-master[[#This Row],[Товарооборот в себестоимости]]</f>
        <v>624840.0549999997</v>
      </c>
    </row>
    <row r="394" spans="1:12" ht="14.25" customHeight="1">
      <c r="A394" s="8">
        <v>43982</v>
      </c>
      <c r="B394" s="21" t="s">
        <v>27</v>
      </c>
      <c r="C394" s="21">
        <v>10416</v>
      </c>
      <c r="D394" s="21">
        <v>866023.5</v>
      </c>
      <c r="E394" s="21">
        <v>744833.00199999998</v>
      </c>
      <c r="F394" s="22">
        <v>19998.63846153846</v>
      </c>
      <c r="G394">
        <f>_xlfn.XLOOKUP(Table1[[#This Row],[index]], Table2[index], Table2[Количество складов], 0)</f>
        <v>7</v>
      </c>
      <c r="H394">
        <f>_xlfn.XLOOKUP(Table1[[#This Row],[index]], Table2[index], Table2[Количество заказов], 0)</f>
        <v>530</v>
      </c>
      <c r="I394">
        <f>_xlfn.XLOOKUP(Table1[[#This Row],[index]], Table2[index], Table2[Количество клиентов], 0)</f>
        <v>447</v>
      </c>
      <c r="J394" s="18">
        <f>WEEKNUM(_xlfn.SINGLE(master[Дата]))</f>
        <v>23</v>
      </c>
      <c r="K394" s="18">
        <f>master[[#This Row],[Товарооборот, руб]]-master[[#This Row],[Товарооборот в себестоимости]]-master[[#This Row],[Потери, руб]]</f>
        <v>101191.85953846156</v>
      </c>
      <c r="L394" s="18">
        <f>master[[#This Row],[Товарооборот, руб]]-master[[#This Row],[Товарооборот в себестоимости]]</f>
        <v>121190.49800000002</v>
      </c>
    </row>
    <row r="395" spans="1:12" ht="14.25" customHeight="1">
      <c r="A395" s="9">
        <v>43980</v>
      </c>
      <c r="B395" s="2" t="s">
        <v>13</v>
      </c>
      <c r="C395" s="2">
        <v>35431.5</v>
      </c>
      <c r="D395" s="2">
        <v>3193167</v>
      </c>
      <c r="E395" s="2">
        <v>2545757.0549999997</v>
      </c>
      <c r="F395" s="3">
        <v>202281.06923076924</v>
      </c>
      <c r="G395">
        <f>_xlfn.XLOOKUP(Table1[[#This Row],[index]], Table2[index], Table2[Количество складов], 0)</f>
        <v>20</v>
      </c>
      <c r="H395">
        <f>_xlfn.XLOOKUP(Table1[[#This Row],[index]], Table2[index], Table2[Количество заказов], 0)</f>
        <v>2111</v>
      </c>
      <c r="I395">
        <f>_xlfn.XLOOKUP(Table1[[#This Row],[index]], Table2[index], Table2[Количество клиентов], 0)</f>
        <v>1917</v>
      </c>
      <c r="J395" s="18">
        <f>WEEKNUM(_xlfn.SINGLE(master[Дата]))</f>
        <v>22</v>
      </c>
      <c r="K395" s="18">
        <f>master[[#This Row],[Товарооборот, руб]]-master[[#This Row],[Товарооборот в себестоимости]]-master[[#This Row],[Потери, руб]]</f>
        <v>445128.87576923106</v>
      </c>
      <c r="L395" s="18">
        <f>master[[#This Row],[Товарооборот, руб]]-master[[#This Row],[Товарооборот в себестоимости]]</f>
        <v>647409.9450000003</v>
      </c>
    </row>
    <row r="396" spans="1:12" ht="14.25" customHeight="1">
      <c r="A396" s="8">
        <v>43978</v>
      </c>
      <c r="B396" s="21" t="s">
        <v>14</v>
      </c>
      <c r="C396" s="21">
        <v>78544.5</v>
      </c>
      <c r="D396" s="21">
        <v>6701083.5</v>
      </c>
      <c r="E396" s="21">
        <v>5109499.6169999996</v>
      </c>
      <c r="F396" s="22">
        <v>76226.26923076922</v>
      </c>
      <c r="G396">
        <f>_xlfn.XLOOKUP(Table1[[#This Row],[index]], Table2[index], Table2[Количество складов], 0)</f>
        <v>31</v>
      </c>
      <c r="H396">
        <f>_xlfn.XLOOKUP(Table1[[#This Row],[index]], Table2[index], Table2[Количество заказов], 0)</f>
        <v>5330</v>
      </c>
      <c r="I396">
        <f>_xlfn.XLOOKUP(Table1[[#This Row],[index]], Table2[index], Table2[Количество клиентов], 0)</f>
        <v>4977</v>
      </c>
      <c r="J396" s="18">
        <f>WEEKNUM(_xlfn.SINGLE(master[Дата]))</f>
        <v>22</v>
      </c>
      <c r="K396" s="18">
        <f>master[[#This Row],[Товарооборот, руб]]-master[[#This Row],[Товарооборот в себестоимости]]-master[[#This Row],[Потери, руб]]</f>
        <v>1515357.6137692311</v>
      </c>
      <c r="L396" s="18">
        <f>master[[#This Row],[Товарооборот, руб]]-master[[#This Row],[Товарооборот в себестоимости]]</f>
        <v>1591583.8830000004</v>
      </c>
    </row>
    <row r="397" spans="1:12" ht="14.25" customHeight="1">
      <c r="A397" s="9">
        <v>43973</v>
      </c>
      <c r="B397" s="2" t="s">
        <v>14</v>
      </c>
      <c r="C397" s="2">
        <v>97963.5</v>
      </c>
      <c r="D397" s="2">
        <v>7728465</v>
      </c>
      <c r="E397" s="2">
        <v>6415904.9240000006</v>
      </c>
      <c r="F397" s="3">
        <v>150138.82307692309</v>
      </c>
      <c r="G397">
        <f>_xlfn.XLOOKUP(Table1[[#This Row],[index]], Table2[index], Table2[Количество складов], 0)</f>
        <v>31</v>
      </c>
      <c r="H397">
        <f>_xlfn.XLOOKUP(Table1[[#This Row],[index]], Table2[index], Table2[Количество заказов], 0)</f>
        <v>5965</v>
      </c>
      <c r="I397">
        <f>_xlfn.XLOOKUP(Table1[[#This Row],[index]], Table2[index], Table2[Количество клиентов], 0)</f>
        <v>5533</v>
      </c>
      <c r="J397" s="18">
        <f>WEEKNUM(_xlfn.SINGLE(master[Дата]))</f>
        <v>21</v>
      </c>
      <c r="K397" s="18">
        <f>master[[#This Row],[Товарооборот, руб]]-master[[#This Row],[Товарооборот в себестоимости]]-master[[#This Row],[Потери, руб]]</f>
        <v>1162421.2529230763</v>
      </c>
      <c r="L397" s="18">
        <f>master[[#This Row],[Товарооборот, руб]]-master[[#This Row],[Товарооборот в себестоимости]]</f>
        <v>1312560.0759999994</v>
      </c>
    </row>
    <row r="398" spans="1:12" ht="14.25" customHeight="1">
      <c r="A398" s="8">
        <v>43983</v>
      </c>
      <c r="B398" s="21" t="s">
        <v>14</v>
      </c>
      <c r="C398" s="21">
        <v>77269.5</v>
      </c>
      <c r="D398" s="21">
        <v>6829921.5</v>
      </c>
      <c r="E398" s="21">
        <v>5152925.182</v>
      </c>
      <c r="F398" s="22">
        <v>219200.11557692307</v>
      </c>
      <c r="G398">
        <f>_xlfn.XLOOKUP(Table1[[#This Row],[index]], Table2[index], Table2[Количество складов], 0)</f>
        <v>31</v>
      </c>
      <c r="H398">
        <f>_xlfn.XLOOKUP(Table1[[#This Row],[index]], Table2[index], Table2[Количество заказов], 0)</f>
        <v>5468</v>
      </c>
      <c r="I398">
        <f>_xlfn.XLOOKUP(Table1[[#This Row],[index]], Table2[index], Table2[Количество клиентов], 0)</f>
        <v>5081</v>
      </c>
      <c r="J398" s="18">
        <f>WEEKNUM(_xlfn.SINGLE(master[Дата]))</f>
        <v>23</v>
      </c>
      <c r="K398" s="18">
        <f>master[[#This Row],[Товарооборот, руб]]-master[[#This Row],[Товарооборот в себестоимости]]-master[[#This Row],[Потери, руб]]</f>
        <v>1457796.2024230768</v>
      </c>
      <c r="L398" s="18">
        <f>master[[#This Row],[Товарооборот, руб]]-master[[#This Row],[Товарооборот в себестоимости]]</f>
        <v>1676996.318</v>
      </c>
    </row>
    <row r="399" spans="1:12" ht="14.25" customHeight="1">
      <c r="A399" s="9">
        <v>43982</v>
      </c>
      <c r="B399" s="2" t="s">
        <v>26</v>
      </c>
      <c r="C399" s="2">
        <v>16143</v>
      </c>
      <c r="D399" s="2">
        <v>1423410</v>
      </c>
      <c r="E399" s="2">
        <v>1183524.9380000001</v>
      </c>
      <c r="F399" s="3">
        <v>41938.950392307692</v>
      </c>
      <c r="G399">
        <f>_xlfn.XLOOKUP(Table1[[#This Row],[index]], Table2[index], Table2[Количество складов], 0)</f>
        <v>18</v>
      </c>
      <c r="H399">
        <f>_xlfn.XLOOKUP(Table1[[#This Row],[index]], Table2[index], Table2[Количество заказов], 0)</f>
        <v>1029</v>
      </c>
      <c r="I399">
        <f>_xlfn.XLOOKUP(Table1[[#This Row],[index]], Table2[index], Table2[Количество клиентов], 0)</f>
        <v>925</v>
      </c>
      <c r="J399" s="18">
        <f>WEEKNUM(_xlfn.SINGLE(master[Дата]))</f>
        <v>23</v>
      </c>
      <c r="K399" s="18">
        <f>master[[#This Row],[Товарооборот, руб]]-master[[#This Row],[Товарооборот в себестоимости]]-master[[#This Row],[Потери, руб]]</f>
        <v>197946.11160769223</v>
      </c>
      <c r="L399" s="18">
        <f>master[[#This Row],[Товарооборот, руб]]-master[[#This Row],[Товарооборот в себестоимости]]</f>
        <v>239885.06199999992</v>
      </c>
    </row>
    <row r="400" spans="1:12" ht="14.25" customHeight="1">
      <c r="A400" s="8">
        <v>43962</v>
      </c>
      <c r="B400" s="21" t="s">
        <v>14</v>
      </c>
      <c r="C400" s="21">
        <v>72220.5</v>
      </c>
      <c r="D400" s="21">
        <v>6398719.5</v>
      </c>
      <c r="E400" s="21">
        <v>4782829.6060000006</v>
      </c>
      <c r="F400" s="22">
        <v>186502.14615384614</v>
      </c>
      <c r="G400">
        <f>_xlfn.XLOOKUP(Table1[[#This Row],[index]], Table2[index], Table2[Количество складов], 0)</f>
        <v>31</v>
      </c>
      <c r="H400">
        <f>_xlfn.XLOOKUP(Table1[[#This Row],[index]], Table2[index], Table2[Количество заказов], 0)</f>
        <v>4826</v>
      </c>
      <c r="I400">
        <f>_xlfn.XLOOKUP(Table1[[#This Row],[index]], Table2[index], Table2[Количество клиентов], 0)</f>
        <v>4483</v>
      </c>
      <c r="J400" s="18">
        <f>WEEKNUM(_xlfn.SINGLE(master[Дата]))</f>
        <v>20</v>
      </c>
      <c r="K400" s="18">
        <f>master[[#This Row],[Товарооборот, руб]]-master[[#This Row],[Товарооборот в себестоимости]]-master[[#This Row],[Потери, руб]]</f>
        <v>1429387.7478461533</v>
      </c>
      <c r="L400" s="18">
        <f>master[[#This Row],[Товарооборот, руб]]-master[[#This Row],[Товарооборот в себестоимости]]</f>
        <v>1615889.8939999994</v>
      </c>
    </row>
    <row r="401" spans="1:12" ht="14.25" customHeight="1">
      <c r="A401" s="9">
        <v>43969</v>
      </c>
      <c r="B401" s="2" t="s">
        <v>14</v>
      </c>
      <c r="C401" s="2">
        <v>78058.5</v>
      </c>
      <c r="D401" s="2">
        <v>6609714</v>
      </c>
      <c r="E401" s="2">
        <v>5024858.7929999996</v>
      </c>
      <c r="F401" s="3">
        <v>140406.07692307691</v>
      </c>
      <c r="G401">
        <f>_xlfn.XLOOKUP(Table1[[#This Row],[index]], Table2[index], Table2[Количество складов], 0)</f>
        <v>31</v>
      </c>
      <c r="H401">
        <f>_xlfn.XLOOKUP(Table1[[#This Row],[index]], Table2[index], Table2[Количество заказов], 0)</f>
        <v>5165</v>
      </c>
      <c r="I401">
        <f>_xlfn.XLOOKUP(Table1[[#This Row],[index]], Table2[index], Table2[Количество клиентов], 0)</f>
        <v>4813</v>
      </c>
      <c r="J401" s="18">
        <f>WEEKNUM(_xlfn.SINGLE(master[Дата]))</f>
        <v>21</v>
      </c>
      <c r="K401" s="18">
        <f>master[[#This Row],[Товарооборот, руб]]-master[[#This Row],[Товарооборот в себестоимости]]-master[[#This Row],[Потери, руб]]</f>
        <v>1444449.1300769234</v>
      </c>
      <c r="L401" s="18">
        <f>master[[#This Row],[Товарооборот, руб]]-master[[#This Row],[Товарооборот в себестоимости]]</f>
        <v>1584855.2070000004</v>
      </c>
    </row>
    <row r="402" spans="1:12" ht="14.25" customHeight="1">
      <c r="A402" s="8">
        <v>43965</v>
      </c>
      <c r="B402" s="21" t="s">
        <v>14</v>
      </c>
      <c r="C402" s="21">
        <v>70498.5</v>
      </c>
      <c r="D402" s="21">
        <v>6053649</v>
      </c>
      <c r="E402" s="21">
        <v>4580254.1549999993</v>
      </c>
      <c r="F402" s="22">
        <v>131801.93944615382</v>
      </c>
      <c r="G402">
        <f>_xlfn.XLOOKUP(Table1[[#This Row],[index]], Table2[index], Table2[Количество складов], 0)</f>
        <v>31</v>
      </c>
      <c r="H402">
        <f>_xlfn.XLOOKUP(Table1[[#This Row],[index]], Table2[index], Table2[Количество заказов], 0)</f>
        <v>4695</v>
      </c>
      <c r="I402">
        <f>_xlfn.XLOOKUP(Table1[[#This Row],[index]], Table2[index], Table2[Количество клиентов], 0)</f>
        <v>4372</v>
      </c>
      <c r="J402" s="18">
        <f>WEEKNUM(_xlfn.SINGLE(master[Дата]))</f>
        <v>20</v>
      </c>
      <c r="K402" s="18">
        <f>master[[#This Row],[Товарооборот, руб]]-master[[#This Row],[Товарооборот в себестоимости]]-master[[#This Row],[Потери, руб]]</f>
        <v>1341592.9055538469</v>
      </c>
      <c r="L402" s="18">
        <f>master[[#This Row],[Товарооборот, руб]]-master[[#This Row],[Товарооборот в себестоимости]]</f>
        <v>1473394.8450000007</v>
      </c>
    </row>
    <row r="403" spans="1:12" ht="14.25" customHeight="1">
      <c r="A403" s="9">
        <v>43966</v>
      </c>
      <c r="B403" s="2" t="s">
        <v>14</v>
      </c>
      <c r="C403" s="2">
        <v>78961.5</v>
      </c>
      <c r="D403" s="2">
        <v>6876454.5</v>
      </c>
      <c r="E403" s="2">
        <v>5258162.2879999997</v>
      </c>
      <c r="F403" s="3">
        <v>162133.18461538461</v>
      </c>
      <c r="G403">
        <f>_xlfn.XLOOKUP(Table1[[#This Row],[index]], Table2[index], Table2[Количество складов], 0)</f>
        <v>31</v>
      </c>
      <c r="H403">
        <f>_xlfn.XLOOKUP(Table1[[#This Row],[index]], Table2[index], Table2[Количество заказов], 0)</f>
        <v>5184</v>
      </c>
      <c r="I403">
        <f>_xlfn.XLOOKUP(Table1[[#This Row],[index]], Table2[index], Table2[Количество клиентов], 0)</f>
        <v>4778</v>
      </c>
      <c r="J403" s="18">
        <f>WEEKNUM(_xlfn.SINGLE(master[Дата]))</f>
        <v>20</v>
      </c>
      <c r="K403" s="18">
        <f>master[[#This Row],[Товарооборот, руб]]-master[[#This Row],[Товарооборот в себестоимости]]-master[[#This Row],[Потери, руб]]</f>
        <v>1456159.0273846157</v>
      </c>
      <c r="L403" s="18">
        <f>master[[#This Row],[Товарооборот, руб]]-master[[#This Row],[Товарооборот в себестоимости]]</f>
        <v>1618292.2120000003</v>
      </c>
    </row>
    <row r="404" spans="1:12" ht="14.25" customHeight="1">
      <c r="A404" s="8">
        <v>43978</v>
      </c>
      <c r="B404" s="21" t="s">
        <v>15</v>
      </c>
      <c r="C404" s="21">
        <v>12490.5</v>
      </c>
      <c r="D404" s="21">
        <v>1054798.5</v>
      </c>
      <c r="E404" s="21">
        <v>878389.06499999994</v>
      </c>
      <c r="F404" s="22">
        <v>67454.765369230765</v>
      </c>
      <c r="G404">
        <f>_xlfn.XLOOKUP(Table1[[#This Row],[index]], Table2[index], Table2[Количество складов], 0)</f>
        <v>10</v>
      </c>
      <c r="H404">
        <f>_xlfn.XLOOKUP(Table1[[#This Row],[index]], Table2[index], Table2[Количество заказов], 0)</f>
        <v>757</v>
      </c>
      <c r="I404">
        <f>_xlfn.XLOOKUP(Table1[[#This Row],[index]], Table2[index], Table2[Количество клиентов], 0)</f>
        <v>660</v>
      </c>
      <c r="J404" s="18">
        <f>WEEKNUM(_xlfn.SINGLE(master[Дата]))</f>
        <v>22</v>
      </c>
      <c r="K404" s="18">
        <f>master[[#This Row],[Товарооборот, руб]]-master[[#This Row],[Товарооборот в себестоимости]]-master[[#This Row],[Потери, руб]]</f>
        <v>108954.66963076929</v>
      </c>
      <c r="L404" s="18">
        <f>master[[#This Row],[Товарооборот, руб]]-master[[#This Row],[Товарооборот в себестоимости]]</f>
        <v>176409.43500000006</v>
      </c>
    </row>
    <row r="405" spans="1:12" ht="14.25" customHeight="1">
      <c r="A405" s="9">
        <v>43973</v>
      </c>
      <c r="B405" s="2" t="s">
        <v>15</v>
      </c>
      <c r="C405" s="2">
        <v>18036</v>
      </c>
      <c r="D405" s="2">
        <v>1455049.5</v>
      </c>
      <c r="E405" s="2">
        <v>1301439.284</v>
      </c>
      <c r="F405" s="3">
        <v>69189.123076923075</v>
      </c>
      <c r="G405">
        <f>_xlfn.XLOOKUP(Table1[[#This Row],[index]], Table2[index], Table2[Количество складов], 0)</f>
        <v>10</v>
      </c>
      <c r="H405">
        <f>_xlfn.XLOOKUP(Table1[[#This Row],[index]], Table2[index], Table2[Количество заказов], 0)</f>
        <v>965</v>
      </c>
      <c r="I405">
        <f>_xlfn.XLOOKUP(Table1[[#This Row],[index]], Table2[index], Table2[Количество клиентов], 0)</f>
        <v>861</v>
      </c>
      <c r="J405" s="18">
        <f>WEEKNUM(_xlfn.SINGLE(master[Дата]))</f>
        <v>21</v>
      </c>
      <c r="K405" s="18">
        <f>master[[#This Row],[Товарооборот, руб]]-master[[#This Row],[Товарооборот в себестоимости]]-master[[#This Row],[Потери, руб]]</f>
        <v>84421.09292307694</v>
      </c>
      <c r="L405" s="18">
        <f>master[[#This Row],[Товарооборот, руб]]-master[[#This Row],[Товарооборот в себестоимости]]</f>
        <v>153610.21600000001</v>
      </c>
    </row>
    <row r="406" spans="1:12" ht="14.25" customHeight="1">
      <c r="A406" s="8">
        <v>43983</v>
      </c>
      <c r="B406" s="21" t="s">
        <v>15</v>
      </c>
      <c r="C406" s="21">
        <v>11416.5</v>
      </c>
      <c r="D406" s="21">
        <v>1007742</v>
      </c>
      <c r="E406" s="21">
        <v>815296.88</v>
      </c>
      <c r="F406" s="22">
        <v>145147.84546153847</v>
      </c>
      <c r="G406">
        <f>_xlfn.XLOOKUP(Table1[[#This Row],[index]], Table2[index], Table2[Количество складов], 0)</f>
        <v>10</v>
      </c>
      <c r="H406">
        <f>_xlfn.XLOOKUP(Table1[[#This Row],[index]], Table2[index], Table2[Количество заказов], 0)</f>
        <v>719</v>
      </c>
      <c r="I406">
        <f>_xlfn.XLOOKUP(Table1[[#This Row],[index]], Table2[index], Table2[Количество клиентов], 0)</f>
        <v>627</v>
      </c>
      <c r="J406" s="18">
        <f>WEEKNUM(_xlfn.SINGLE(master[Дата]))</f>
        <v>23</v>
      </c>
      <c r="K406" s="18">
        <f>master[[#This Row],[Товарооборот, руб]]-master[[#This Row],[Товарооборот в себестоимости]]-master[[#This Row],[Потери, руб]]</f>
        <v>47297.274538461526</v>
      </c>
      <c r="L406" s="18">
        <f>master[[#This Row],[Товарооборот, руб]]-master[[#This Row],[Товарооборот в себестоимости]]</f>
        <v>192445.12</v>
      </c>
    </row>
    <row r="407" spans="1:12" ht="14.25" customHeight="1">
      <c r="A407" s="9">
        <v>43962</v>
      </c>
      <c r="B407" s="2" t="s">
        <v>15</v>
      </c>
      <c r="C407" s="2">
        <v>9007.5</v>
      </c>
      <c r="D407" s="2">
        <v>734335.5</v>
      </c>
      <c r="E407" s="2">
        <v>622482.40399999998</v>
      </c>
      <c r="F407" s="3">
        <v>113093.66153846154</v>
      </c>
      <c r="G407">
        <f>_xlfn.XLOOKUP(Table1[[#This Row],[index]], Table2[index], Table2[Количество складов], 0)</f>
        <v>10</v>
      </c>
      <c r="H407">
        <f>_xlfn.XLOOKUP(Table1[[#This Row],[index]], Table2[index], Table2[Количество заказов], 0)</f>
        <v>494</v>
      </c>
      <c r="I407">
        <f>_xlfn.XLOOKUP(Table1[[#This Row],[index]], Table2[index], Table2[Количество клиентов], 0)</f>
        <v>421</v>
      </c>
      <c r="J407" s="18">
        <f>WEEKNUM(_xlfn.SINGLE(master[Дата]))</f>
        <v>20</v>
      </c>
      <c r="K407" s="18">
        <f>master[[#This Row],[Товарооборот, руб]]-master[[#This Row],[Товарооборот в себестоимости]]-master[[#This Row],[Потери, руб]]</f>
        <v>-1240.5655384615238</v>
      </c>
      <c r="L407" s="18">
        <f>master[[#This Row],[Товарооборот, руб]]-master[[#This Row],[Товарооборот в себестоимости]]</f>
        <v>111853.09600000002</v>
      </c>
    </row>
    <row r="408" spans="1:12" ht="14.25" customHeight="1">
      <c r="A408" s="8">
        <v>43980</v>
      </c>
      <c r="B408" s="21" t="s">
        <v>14</v>
      </c>
      <c r="C408" s="21">
        <v>87552</v>
      </c>
      <c r="D408" s="21">
        <v>7387116</v>
      </c>
      <c r="E408" s="21">
        <v>5815890.3319999995</v>
      </c>
      <c r="F408" s="22">
        <v>161811.89230769229</v>
      </c>
      <c r="G408">
        <f>_xlfn.XLOOKUP(Table1[[#This Row],[index]], Table2[index], Table2[Количество складов], 0)</f>
        <v>31</v>
      </c>
      <c r="H408">
        <f>_xlfn.XLOOKUP(Table1[[#This Row],[index]], Table2[index], Table2[Количество заказов], 0)</f>
        <v>5751</v>
      </c>
      <c r="I408">
        <f>_xlfn.XLOOKUP(Table1[[#This Row],[index]], Table2[index], Table2[Количество клиентов], 0)</f>
        <v>5319</v>
      </c>
      <c r="J408" s="18">
        <f>WEEKNUM(_xlfn.SINGLE(master[Дата]))</f>
        <v>22</v>
      </c>
      <c r="K408" s="18">
        <f>master[[#This Row],[Товарооборот, руб]]-master[[#This Row],[Товарооборот в себестоимости]]-master[[#This Row],[Потери, руб]]</f>
        <v>1409413.7756923083</v>
      </c>
      <c r="L408" s="18">
        <f>master[[#This Row],[Товарооборот, руб]]-master[[#This Row],[Товарооборот в себестоимости]]</f>
        <v>1571225.6680000005</v>
      </c>
    </row>
    <row r="409" spans="1:12" ht="14.25" customHeight="1">
      <c r="A409" s="9">
        <v>43969</v>
      </c>
      <c r="B409" s="2" t="s">
        <v>15</v>
      </c>
      <c r="C409" s="2">
        <v>11680.5</v>
      </c>
      <c r="D409" s="2">
        <v>936427.5</v>
      </c>
      <c r="E409" s="2">
        <v>813406.68400000001</v>
      </c>
      <c r="F409" s="3">
        <v>117272.7846153846</v>
      </c>
      <c r="G409">
        <f>_xlfn.XLOOKUP(Table1[[#This Row],[index]], Table2[index], Table2[Количество складов], 0)</f>
        <v>10</v>
      </c>
      <c r="H409">
        <f>_xlfn.XLOOKUP(Table1[[#This Row],[index]], Table2[index], Table2[Количество заказов], 0)</f>
        <v>645</v>
      </c>
      <c r="I409">
        <f>_xlfn.XLOOKUP(Table1[[#This Row],[index]], Table2[index], Table2[Количество клиентов], 0)</f>
        <v>565</v>
      </c>
      <c r="J409" s="18">
        <f>WEEKNUM(_xlfn.SINGLE(master[Дата]))</f>
        <v>21</v>
      </c>
      <c r="K409" s="18">
        <f>master[[#This Row],[Товарооборот, руб]]-master[[#This Row],[Товарооборот в себестоимости]]-master[[#This Row],[Потери, руб]]</f>
        <v>5748.0313846153877</v>
      </c>
      <c r="L409" s="18">
        <f>master[[#This Row],[Товарооборот, руб]]-master[[#This Row],[Товарооборот в себестоимости]]</f>
        <v>123020.81599999999</v>
      </c>
    </row>
    <row r="410" spans="1:12" ht="14.25" customHeight="1">
      <c r="A410" s="8">
        <v>43965</v>
      </c>
      <c r="B410" s="21" t="s">
        <v>15</v>
      </c>
      <c r="C410" s="21">
        <v>12037.5</v>
      </c>
      <c r="D410" s="21">
        <v>981564</v>
      </c>
      <c r="E410" s="21">
        <v>877726.201</v>
      </c>
      <c r="F410" s="22">
        <v>69249.011815384612</v>
      </c>
      <c r="G410">
        <f>_xlfn.XLOOKUP(Table1[[#This Row],[index]], Table2[index], Table2[Количество складов], 0)</f>
        <v>10</v>
      </c>
      <c r="H410">
        <f>_xlfn.XLOOKUP(Table1[[#This Row],[index]], Table2[index], Table2[Количество заказов], 0)</f>
        <v>627</v>
      </c>
      <c r="I410">
        <f>_xlfn.XLOOKUP(Table1[[#This Row],[index]], Table2[index], Table2[Количество клиентов], 0)</f>
        <v>545</v>
      </c>
      <c r="J410" s="18">
        <f>WEEKNUM(_xlfn.SINGLE(master[Дата]))</f>
        <v>20</v>
      </c>
      <c r="K410" s="18">
        <f>master[[#This Row],[Товарооборот, руб]]-master[[#This Row],[Товарооборот в себестоимости]]-master[[#This Row],[Потери, руб]]</f>
        <v>34588.787184615387</v>
      </c>
      <c r="L410" s="18">
        <f>master[[#This Row],[Товарооборот, руб]]-master[[#This Row],[Товарооборот в себестоимости]]</f>
        <v>103837.799</v>
      </c>
    </row>
    <row r="411" spans="1:12" ht="14.25" customHeight="1">
      <c r="A411" s="9">
        <v>43966</v>
      </c>
      <c r="B411" s="2" t="s">
        <v>15</v>
      </c>
      <c r="C411" s="2">
        <v>14421</v>
      </c>
      <c r="D411" s="2">
        <v>1150579.5</v>
      </c>
      <c r="E411" s="2">
        <v>1038033.7869999999</v>
      </c>
      <c r="F411" s="3">
        <v>68487.358569230768</v>
      </c>
      <c r="G411">
        <f>_xlfn.XLOOKUP(Table1[[#This Row],[index]], Table2[index], Table2[Количество складов], 0)</f>
        <v>10</v>
      </c>
      <c r="H411">
        <f>_xlfn.XLOOKUP(Table1[[#This Row],[index]], Table2[index], Table2[Количество заказов], 0)</f>
        <v>743</v>
      </c>
      <c r="I411">
        <f>_xlfn.XLOOKUP(Table1[[#This Row],[index]], Table2[index], Table2[Количество клиентов], 0)</f>
        <v>652</v>
      </c>
      <c r="J411" s="18">
        <f>WEEKNUM(_xlfn.SINGLE(master[Дата]))</f>
        <v>20</v>
      </c>
      <c r="K411" s="18">
        <f>master[[#This Row],[Товарооборот, руб]]-master[[#This Row],[Товарооборот в себестоимости]]-master[[#This Row],[Потери, руб]]</f>
        <v>44058.354430769337</v>
      </c>
      <c r="L411" s="18">
        <f>master[[#This Row],[Товарооборот, руб]]-master[[#This Row],[Товарооборот в себестоимости]]</f>
        <v>112545.71300000011</v>
      </c>
    </row>
    <row r="412" spans="1:12" ht="14.25" customHeight="1">
      <c r="A412" s="8">
        <v>43980</v>
      </c>
      <c r="B412" s="21" t="s">
        <v>15</v>
      </c>
      <c r="C412" s="21">
        <v>14823</v>
      </c>
      <c r="D412" s="21">
        <v>1273464</v>
      </c>
      <c r="E412" s="21">
        <v>1068326.9369999999</v>
      </c>
      <c r="F412" s="22">
        <v>76299.023384615386</v>
      </c>
      <c r="G412">
        <f>_xlfn.XLOOKUP(Table1[[#This Row],[index]], Table2[index], Table2[Количество складов], 0)</f>
        <v>10</v>
      </c>
      <c r="H412">
        <f>_xlfn.XLOOKUP(Table1[[#This Row],[index]], Table2[index], Table2[Количество заказов], 0)</f>
        <v>873</v>
      </c>
      <c r="I412">
        <f>_xlfn.XLOOKUP(Table1[[#This Row],[index]], Table2[index], Table2[Количество клиентов], 0)</f>
        <v>770</v>
      </c>
      <c r="J412" s="18">
        <f>WEEKNUM(_xlfn.SINGLE(master[Дата]))</f>
        <v>22</v>
      </c>
      <c r="K412" s="18">
        <f>master[[#This Row],[Товарооборот, руб]]-master[[#This Row],[Товарооборот в себестоимости]]-master[[#This Row],[Потери, руб]]</f>
        <v>128838.0396153847</v>
      </c>
      <c r="L412" s="18">
        <f>master[[#This Row],[Товарооборот, руб]]-master[[#This Row],[Товарооборот в себестоимости]]</f>
        <v>205137.06300000008</v>
      </c>
    </row>
    <row r="413" spans="1:12" ht="14.25" customHeight="1">
      <c r="A413" s="9">
        <v>43978</v>
      </c>
      <c r="B413" s="2" t="s">
        <v>16</v>
      </c>
      <c r="C413" s="2">
        <v>31257</v>
      </c>
      <c r="D413" s="2">
        <v>2924133</v>
      </c>
      <c r="E413" s="2">
        <v>2311405.017</v>
      </c>
      <c r="F413" s="3">
        <v>148582.33846153846</v>
      </c>
      <c r="G413">
        <f>_xlfn.XLOOKUP(Table1[[#This Row],[index]], Table2[index], Table2[Количество складов], 0)</f>
        <v>20</v>
      </c>
      <c r="H413">
        <f>_xlfn.XLOOKUP(Table1[[#This Row],[index]], Table2[index], Table2[Количество заказов], 0)</f>
        <v>2079</v>
      </c>
      <c r="I413">
        <f>_xlfn.XLOOKUP(Table1[[#This Row],[index]], Table2[index], Table2[Количество клиентов], 0)</f>
        <v>1856</v>
      </c>
      <c r="J413" s="18">
        <f>WEEKNUM(_xlfn.SINGLE(master[Дата]))</f>
        <v>22</v>
      </c>
      <c r="K413" s="18">
        <f>master[[#This Row],[Товарооборот, руб]]-master[[#This Row],[Товарооборот в себестоимости]]-master[[#This Row],[Потери, руб]]</f>
        <v>464145.64453846158</v>
      </c>
      <c r="L413" s="18">
        <f>master[[#This Row],[Товарооборот, руб]]-master[[#This Row],[Товарооборот в себестоимости]]</f>
        <v>612727.98300000001</v>
      </c>
    </row>
    <row r="414" spans="1:12" ht="14.25" customHeight="1">
      <c r="A414" s="8">
        <v>43973</v>
      </c>
      <c r="B414" s="21" t="s">
        <v>16</v>
      </c>
      <c r="C414" s="21">
        <v>38074.5</v>
      </c>
      <c r="D414" s="21">
        <v>3414180</v>
      </c>
      <c r="E414" s="21">
        <v>2805831.5209999997</v>
      </c>
      <c r="F414" s="22">
        <v>124540.74078461538</v>
      </c>
      <c r="G414">
        <f>_xlfn.XLOOKUP(Table1[[#This Row],[index]], Table2[index], Table2[Количество складов], 0)</f>
        <v>20</v>
      </c>
      <c r="H414">
        <f>_xlfn.XLOOKUP(Table1[[#This Row],[index]], Table2[index], Table2[Количество заказов], 0)</f>
        <v>2306</v>
      </c>
      <c r="I414">
        <f>_xlfn.XLOOKUP(Table1[[#This Row],[index]], Table2[index], Table2[Количество клиентов], 0)</f>
        <v>2054</v>
      </c>
      <c r="J414" s="18">
        <f>WEEKNUM(_xlfn.SINGLE(master[Дата]))</f>
        <v>21</v>
      </c>
      <c r="K414" s="18">
        <f>master[[#This Row],[Товарооборот, руб]]-master[[#This Row],[Товарооборот в себестоимости]]-master[[#This Row],[Потери, руб]]</f>
        <v>483807.73821538489</v>
      </c>
      <c r="L414" s="18">
        <f>master[[#This Row],[Товарооборот, руб]]-master[[#This Row],[Товарооборот в себестоимости]]</f>
        <v>608348.47900000028</v>
      </c>
    </row>
    <row r="415" spans="1:12" ht="14.25" customHeight="1">
      <c r="A415" s="9">
        <v>43983</v>
      </c>
      <c r="B415" s="2" t="s">
        <v>16</v>
      </c>
      <c r="C415" s="2">
        <v>32170.5</v>
      </c>
      <c r="D415" s="2">
        <v>3013512</v>
      </c>
      <c r="E415" s="2">
        <v>2355616.679</v>
      </c>
      <c r="F415" s="3">
        <v>219429.2774153846</v>
      </c>
      <c r="G415">
        <f>_xlfn.XLOOKUP(Table1[[#This Row],[index]], Table2[index], Table2[Количество складов], 0)</f>
        <v>20</v>
      </c>
      <c r="H415">
        <f>_xlfn.XLOOKUP(Table1[[#This Row],[index]], Table2[index], Table2[Количество заказов], 0)</f>
        <v>2136</v>
      </c>
      <c r="I415">
        <f>_xlfn.XLOOKUP(Table1[[#This Row],[index]], Table2[index], Table2[Количество клиентов], 0)</f>
        <v>1899</v>
      </c>
      <c r="J415" s="18">
        <f>WEEKNUM(_xlfn.SINGLE(master[Дата]))</f>
        <v>23</v>
      </c>
      <c r="K415" s="18">
        <f>master[[#This Row],[Товарооборот, руб]]-master[[#This Row],[Товарооборот в себестоимости]]-master[[#This Row],[Потери, руб]]</f>
        <v>438466.0435846154</v>
      </c>
      <c r="L415" s="18">
        <f>master[[#This Row],[Товарооборот, руб]]-master[[#This Row],[Товарооборот в себестоимости]]</f>
        <v>657895.321</v>
      </c>
    </row>
    <row r="416" spans="1:12" ht="14.25" customHeight="1">
      <c r="A416" s="8">
        <v>43962</v>
      </c>
      <c r="B416" s="21" t="s">
        <v>16</v>
      </c>
      <c r="C416" s="21">
        <v>42397.5</v>
      </c>
      <c r="D416" s="21">
        <v>3911979</v>
      </c>
      <c r="E416" s="21">
        <v>3086459.8370000003</v>
      </c>
      <c r="F416" s="22">
        <v>164514.63076923075</v>
      </c>
      <c r="G416">
        <f>_xlfn.XLOOKUP(Table1[[#This Row],[index]], Table2[index], Table2[Количество складов], 0)</f>
        <v>19</v>
      </c>
      <c r="H416">
        <f>_xlfn.XLOOKUP(Table1[[#This Row],[index]], Table2[index], Table2[Количество заказов], 0)</f>
        <v>2530</v>
      </c>
      <c r="I416">
        <f>_xlfn.XLOOKUP(Table1[[#This Row],[index]], Table2[index], Table2[Количество клиентов], 0)</f>
        <v>2270</v>
      </c>
      <c r="J416" s="18">
        <f>WEEKNUM(_xlfn.SINGLE(master[Дата]))</f>
        <v>20</v>
      </c>
      <c r="K416" s="18">
        <f>master[[#This Row],[Товарооборот, руб]]-master[[#This Row],[Товарооборот в себестоимости]]-master[[#This Row],[Потери, руб]]</f>
        <v>661004.53223076893</v>
      </c>
      <c r="L416" s="18">
        <f>master[[#This Row],[Товарооборот, руб]]-master[[#This Row],[Товарооборот в себестоимости]]</f>
        <v>825519.16299999971</v>
      </c>
    </row>
    <row r="417" spans="1:12" ht="14.25" customHeight="1">
      <c r="A417" s="9">
        <v>43969</v>
      </c>
      <c r="B417" s="2" t="s">
        <v>16</v>
      </c>
      <c r="C417" s="2">
        <v>28668</v>
      </c>
      <c r="D417" s="2">
        <v>2588148</v>
      </c>
      <c r="E417" s="2">
        <v>2042294.1669999999</v>
      </c>
      <c r="F417" s="3">
        <v>160977.42935384615</v>
      </c>
      <c r="G417">
        <f>_xlfn.XLOOKUP(Table1[[#This Row],[index]], Table2[index], Table2[Количество складов], 0)</f>
        <v>19</v>
      </c>
      <c r="H417">
        <f>_xlfn.XLOOKUP(Table1[[#This Row],[index]], Table2[index], Table2[Количество заказов], 0)</f>
        <v>1858</v>
      </c>
      <c r="I417">
        <f>_xlfn.XLOOKUP(Table1[[#This Row],[index]], Table2[index], Table2[Количество клиентов], 0)</f>
        <v>1648</v>
      </c>
      <c r="J417" s="18">
        <f>WEEKNUM(_xlfn.SINGLE(master[Дата]))</f>
        <v>21</v>
      </c>
      <c r="K417" s="18">
        <f>master[[#This Row],[Товарооборот, руб]]-master[[#This Row],[Товарооборот в себестоимости]]-master[[#This Row],[Потери, руб]]</f>
        <v>384876.40364615398</v>
      </c>
      <c r="L417" s="18">
        <f>master[[#This Row],[Товарооборот, руб]]-master[[#This Row],[Товарооборот в себестоимости]]</f>
        <v>545853.8330000001</v>
      </c>
    </row>
    <row r="418" spans="1:12" ht="14.25" customHeight="1">
      <c r="A418" s="8">
        <v>43965</v>
      </c>
      <c r="B418" s="21" t="s">
        <v>16</v>
      </c>
      <c r="C418" s="21">
        <v>27411</v>
      </c>
      <c r="D418" s="21">
        <v>2441520</v>
      </c>
      <c r="E418" s="21">
        <v>1933378.3459999997</v>
      </c>
      <c r="F418" s="22">
        <v>141658.27661538462</v>
      </c>
      <c r="G418">
        <f>_xlfn.XLOOKUP(Table1[[#This Row],[index]], Table2[index], Table2[Количество складов], 0)</f>
        <v>19</v>
      </c>
      <c r="H418">
        <f>_xlfn.XLOOKUP(Table1[[#This Row],[index]], Table2[index], Table2[Количество заказов], 0)</f>
        <v>1675</v>
      </c>
      <c r="I418">
        <f>_xlfn.XLOOKUP(Table1[[#This Row],[index]], Table2[index], Table2[Количество клиентов], 0)</f>
        <v>1475</v>
      </c>
      <c r="J418" s="18">
        <f>WEEKNUM(_xlfn.SINGLE(master[Дата]))</f>
        <v>20</v>
      </c>
      <c r="K418" s="18">
        <f>master[[#This Row],[Товарооборот, руб]]-master[[#This Row],[Товарооборот в себестоимости]]-master[[#This Row],[Потери, руб]]</f>
        <v>366483.37738461571</v>
      </c>
      <c r="L418" s="18">
        <f>master[[#This Row],[Товарооборот, руб]]-master[[#This Row],[Товарооборот в себестоимости]]</f>
        <v>508141.65400000033</v>
      </c>
    </row>
    <row r="419" spans="1:12" ht="14.25" customHeight="1">
      <c r="A419" s="9">
        <v>43966</v>
      </c>
      <c r="B419" s="2" t="s">
        <v>16</v>
      </c>
      <c r="C419" s="2">
        <v>32854.5</v>
      </c>
      <c r="D419" s="2">
        <v>2949078</v>
      </c>
      <c r="E419" s="2">
        <v>2391958.463</v>
      </c>
      <c r="F419" s="3">
        <v>129383.86666153846</v>
      </c>
      <c r="G419">
        <f>_xlfn.XLOOKUP(Table1[[#This Row],[index]], Table2[index], Table2[Количество складов], 0)</f>
        <v>19</v>
      </c>
      <c r="H419">
        <f>_xlfn.XLOOKUP(Table1[[#This Row],[index]], Table2[index], Table2[Количество заказов], 0)</f>
        <v>1940</v>
      </c>
      <c r="I419">
        <f>_xlfn.XLOOKUP(Table1[[#This Row],[index]], Table2[index], Table2[Количество клиентов], 0)</f>
        <v>1715</v>
      </c>
      <c r="J419" s="18">
        <f>WEEKNUM(_xlfn.SINGLE(master[Дата]))</f>
        <v>20</v>
      </c>
      <c r="K419" s="18">
        <f>master[[#This Row],[Товарооборот, руб]]-master[[#This Row],[Товарооборот в себестоимости]]-master[[#This Row],[Потери, руб]]</f>
        <v>427735.67033846152</v>
      </c>
      <c r="L419" s="18">
        <f>master[[#This Row],[Товарооборот, руб]]-master[[#This Row],[Товарооборот в себестоимости]]</f>
        <v>557119.53700000001</v>
      </c>
    </row>
    <row r="420" spans="1:12" ht="14.25" customHeight="1">
      <c r="A420" s="8">
        <v>43980</v>
      </c>
      <c r="B420" s="21" t="s">
        <v>16</v>
      </c>
      <c r="C420" s="21">
        <v>35346</v>
      </c>
      <c r="D420" s="21">
        <v>3258054</v>
      </c>
      <c r="E420" s="21">
        <v>2595610.66</v>
      </c>
      <c r="F420" s="22">
        <v>195198.78461538462</v>
      </c>
      <c r="G420">
        <f>_xlfn.XLOOKUP(Table1[[#This Row],[index]], Table2[index], Table2[Количество складов], 0)</f>
        <v>20</v>
      </c>
      <c r="H420">
        <f>_xlfn.XLOOKUP(Table1[[#This Row],[index]], Table2[index], Table2[Количество заказов], 0)</f>
        <v>2249</v>
      </c>
      <c r="I420">
        <f>_xlfn.XLOOKUP(Table1[[#This Row],[index]], Table2[index], Table2[Количество клиентов], 0)</f>
        <v>2000</v>
      </c>
      <c r="J420" s="18">
        <f>WEEKNUM(_xlfn.SINGLE(master[Дата]))</f>
        <v>22</v>
      </c>
      <c r="K420" s="18">
        <f>master[[#This Row],[Товарооборот, руб]]-master[[#This Row],[Товарооборот в себестоимости]]-master[[#This Row],[Потери, руб]]</f>
        <v>467244.5553846152</v>
      </c>
      <c r="L420" s="18">
        <f>master[[#This Row],[Товарооборот, руб]]-master[[#This Row],[Товарооборот в себестоимости]]</f>
        <v>662443.33999999985</v>
      </c>
    </row>
    <row r="421" spans="1:12" ht="14.25" customHeight="1">
      <c r="A421" s="9">
        <v>43978</v>
      </c>
      <c r="B421" s="2" t="s">
        <v>17</v>
      </c>
      <c r="C421" s="2">
        <v>286558.5</v>
      </c>
      <c r="D421" s="2">
        <v>29256993</v>
      </c>
      <c r="E421" s="2">
        <v>21169527.457000002</v>
      </c>
      <c r="F421" s="3">
        <v>646741.28130000003</v>
      </c>
      <c r="G421">
        <f>_xlfn.XLOOKUP(Table1[[#This Row],[index]], Table2[index], Table2[Количество складов], 0)</f>
        <v>129</v>
      </c>
      <c r="H421">
        <f>_xlfn.XLOOKUP(Table1[[#This Row],[index]], Table2[index], Table2[Количество заказов], 0)</f>
        <v>17115</v>
      </c>
      <c r="I421">
        <f>_xlfn.XLOOKUP(Table1[[#This Row],[index]], Table2[index], Table2[Количество клиентов], 0)</f>
        <v>15962</v>
      </c>
      <c r="J421" s="18">
        <f>WEEKNUM(_xlfn.SINGLE(master[Дата]))</f>
        <v>22</v>
      </c>
      <c r="K421" s="18">
        <f>master[[#This Row],[Товарооборот, руб]]-master[[#This Row],[Товарооборот в себестоимости]]-master[[#This Row],[Потери, руб]]</f>
        <v>7440724.2616999978</v>
      </c>
      <c r="L421" s="18">
        <f>master[[#This Row],[Товарооборот, руб]]-master[[#This Row],[Товарооборот в себестоимости]]</f>
        <v>8087465.5429999977</v>
      </c>
    </row>
    <row r="422" spans="1:12" ht="14.25" customHeight="1">
      <c r="A422" s="8">
        <v>43973</v>
      </c>
      <c r="B422" s="21" t="s">
        <v>17</v>
      </c>
      <c r="C422" s="21">
        <v>304092</v>
      </c>
      <c r="D422" s="21">
        <v>29465769</v>
      </c>
      <c r="E422" s="21">
        <v>22276452.264999997</v>
      </c>
      <c r="F422" s="22">
        <v>570447.6369538462</v>
      </c>
      <c r="G422">
        <f>_xlfn.XLOOKUP(Table1[[#This Row],[index]], Table2[index], Table2[Количество складов], 0)</f>
        <v>129</v>
      </c>
      <c r="H422">
        <f>_xlfn.XLOOKUP(Table1[[#This Row],[index]], Table2[index], Table2[Количество заказов], 0)</f>
        <v>17088</v>
      </c>
      <c r="I422">
        <f>_xlfn.XLOOKUP(Table1[[#This Row],[index]], Table2[index], Table2[Количество клиентов], 0)</f>
        <v>15804</v>
      </c>
      <c r="J422" s="18">
        <f>WEEKNUM(_xlfn.SINGLE(master[Дата]))</f>
        <v>21</v>
      </c>
      <c r="K422" s="18">
        <f>master[[#This Row],[Товарооборот, руб]]-master[[#This Row],[Товарооборот в себестоимости]]-master[[#This Row],[Потери, руб]]</f>
        <v>6618869.0980461566</v>
      </c>
      <c r="L422" s="18">
        <f>master[[#This Row],[Товарооборот, руб]]-master[[#This Row],[Товарооборот в себестоимости]]</f>
        <v>7189316.7350000031</v>
      </c>
    </row>
    <row r="423" spans="1:12" ht="14.25" customHeight="1">
      <c r="A423" s="9">
        <v>43983</v>
      </c>
      <c r="B423" s="2" t="s">
        <v>17</v>
      </c>
      <c r="C423" s="2">
        <v>272926.5</v>
      </c>
      <c r="D423" s="2">
        <v>27770092.5</v>
      </c>
      <c r="E423" s="2">
        <v>20952913.508000001</v>
      </c>
      <c r="F423" s="3">
        <v>872904.40428461542</v>
      </c>
      <c r="G423">
        <f>_xlfn.XLOOKUP(Table1[[#This Row],[index]], Table2[index], Table2[Количество складов], 0)</f>
        <v>128</v>
      </c>
      <c r="H423">
        <f>_xlfn.XLOOKUP(Table1[[#This Row],[index]], Table2[index], Table2[Количество заказов], 0)</f>
        <v>16285</v>
      </c>
      <c r="I423">
        <f>_xlfn.XLOOKUP(Table1[[#This Row],[index]], Table2[index], Table2[Количество клиентов], 0)</f>
        <v>15130</v>
      </c>
      <c r="J423" s="18">
        <f>WEEKNUM(_xlfn.SINGLE(master[Дата]))</f>
        <v>23</v>
      </c>
      <c r="K423" s="18">
        <f>master[[#This Row],[Товарооборот, руб]]-master[[#This Row],[Товарооборот в себестоимости]]-master[[#This Row],[Потери, руб]]</f>
        <v>5944274.5877153836</v>
      </c>
      <c r="L423" s="18">
        <f>master[[#This Row],[Товарооборот, руб]]-master[[#This Row],[Товарооборот в себестоимости]]</f>
        <v>6817178.9919999987</v>
      </c>
    </row>
    <row r="424" spans="1:12" ht="14.25" customHeight="1">
      <c r="A424" s="8">
        <v>43962</v>
      </c>
      <c r="B424" s="21" t="s">
        <v>17</v>
      </c>
      <c r="C424" s="21">
        <v>237099</v>
      </c>
      <c r="D424" s="21">
        <v>24628233.223949999</v>
      </c>
      <c r="E424" s="21">
        <v>17679930.469999999</v>
      </c>
      <c r="F424" s="22">
        <v>622499.33031538466</v>
      </c>
      <c r="G424">
        <f>_xlfn.XLOOKUP(Table1[[#This Row],[index]], Table2[index], Table2[Количество складов], 0)</f>
        <v>129</v>
      </c>
      <c r="H424">
        <f>_xlfn.XLOOKUP(Table1[[#This Row],[index]], Table2[index], Table2[Количество заказов], 0)</f>
        <v>14043</v>
      </c>
      <c r="I424">
        <f>_xlfn.XLOOKUP(Table1[[#This Row],[index]], Table2[index], Table2[Количество клиентов], 0)</f>
        <v>13167</v>
      </c>
      <c r="J424" s="18">
        <f>WEEKNUM(_xlfn.SINGLE(master[Дата]))</f>
        <v>20</v>
      </c>
      <c r="K424" s="18">
        <f>master[[#This Row],[Товарооборот, руб]]-master[[#This Row],[Товарооборот в себестоимости]]-master[[#This Row],[Потери, руб]]</f>
        <v>6325803.4236346148</v>
      </c>
      <c r="L424" s="18">
        <f>master[[#This Row],[Товарооборот, руб]]-master[[#This Row],[Товарооборот в себестоимости]]</f>
        <v>6948302.7539499998</v>
      </c>
    </row>
    <row r="425" spans="1:12" ht="14.25" customHeight="1">
      <c r="A425" s="9">
        <v>43969</v>
      </c>
      <c r="B425" s="2" t="s">
        <v>17</v>
      </c>
      <c r="C425" s="2">
        <v>273900</v>
      </c>
      <c r="D425" s="2">
        <v>27535284.147600003</v>
      </c>
      <c r="E425" s="2">
        <v>19680985.969000001</v>
      </c>
      <c r="F425" s="3">
        <v>764540.58792307694</v>
      </c>
      <c r="G425">
        <f>_xlfn.XLOOKUP(Table1[[#This Row],[index]], Table2[index], Table2[Количество складов], 0)</f>
        <v>129</v>
      </c>
      <c r="H425">
        <f>_xlfn.XLOOKUP(Table1[[#This Row],[index]], Table2[index], Table2[Количество заказов], 0)</f>
        <v>16110</v>
      </c>
      <c r="I425">
        <f>_xlfn.XLOOKUP(Table1[[#This Row],[index]], Table2[index], Table2[Количество клиентов], 0)</f>
        <v>14992</v>
      </c>
      <c r="J425" s="18">
        <f>WEEKNUM(_xlfn.SINGLE(master[Дата]))</f>
        <v>21</v>
      </c>
      <c r="K425" s="18">
        <f>master[[#This Row],[Товарооборот, руб]]-master[[#This Row],[Товарооборот в себестоимости]]-master[[#This Row],[Потери, руб]]</f>
        <v>7089757.5906769251</v>
      </c>
      <c r="L425" s="18">
        <f>master[[#This Row],[Товарооборот, руб]]-master[[#This Row],[Товарооборот в себестоимости]]</f>
        <v>7854298.1786000021</v>
      </c>
    </row>
    <row r="426" spans="1:12" ht="14.25" customHeight="1">
      <c r="A426" s="8">
        <v>43965</v>
      </c>
      <c r="B426" s="21" t="s">
        <v>17</v>
      </c>
      <c r="C426" s="21">
        <v>274059</v>
      </c>
      <c r="D426" s="21">
        <v>28181292</v>
      </c>
      <c r="E426" s="21">
        <v>20493717.226</v>
      </c>
      <c r="F426" s="22">
        <v>806120.19333076919</v>
      </c>
      <c r="G426">
        <f>_xlfn.XLOOKUP(Table1[[#This Row],[index]], Table2[index], Table2[Количество складов], 0)</f>
        <v>129</v>
      </c>
      <c r="H426">
        <f>_xlfn.XLOOKUP(Table1[[#This Row],[index]], Table2[index], Table2[Количество заказов], 0)</f>
        <v>15804</v>
      </c>
      <c r="I426">
        <f>_xlfn.XLOOKUP(Table1[[#This Row],[index]], Table2[index], Table2[Количество клиентов], 0)</f>
        <v>14738</v>
      </c>
      <c r="J426" s="18">
        <f>WEEKNUM(_xlfn.SINGLE(master[Дата]))</f>
        <v>20</v>
      </c>
      <c r="K426" s="18">
        <f>master[[#This Row],[Товарооборот, руб]]-master[[#This Row],[Товарооборот в себестоимости]]-master[[#This Row],[Потери, руб]]</f>
        <v>6881454.5806692308</v>
      </c>
      <c r="L426" s="18">
        <f>master[[#This Row],[Товарооборот, руб]]-master[[#This Row],[Товарооборот в себестоимости]]</f>
        <v>7687574.7740000002</v>
      </c>
    </row>
    <row r="427" spans="1:12" ht="14.25" customHeight="1">
      <c r="A427" s="9">
        <v>43966</v>
      </c>
      <c r="B427" s="2" t="s">
        <v>17</v>
      </c>
      <c r="C427" s="2">
        <v>318816</v>
      </c>
      <c r="D427" s="2">
        <v>32354331</v>
      </c>
      <c r="E427" s="2">
        <v>23895072.432</v>
      </c>
      <c r="F427" s="3">
        <v>616932.92353846144</v>
      </c>
      <c r="G427">
        <f>_xlfn.XLOOKUP(Table1[[#This Row],[index]], Table2[index], Table2[Количество складов], 0)</f>
        <v>129</v>
      </c>
      <c r="H427">
        <f>_xlfn.XLOOKUP(Table1[[#This Row],[index]], Table2[index], Table2[Количество заказов], 0)</f>
        <v>17808</v>
      </c>
      <c r="I427">
        <f>_xlfn.XLOOKUP(Table1[[#This Row],[index]], Table2[index], Table2[Количество клиентов], 0)</f>
        <v>16486</v>
      </c>
      <c r="J427" s="18">
        <f>WEEKNUM(_xlfn.SINGLE(master[Дата]))</f>
        <v>20</v>
      </c>
      <c r="K427" s="18">
        <f>master[[#This Row],[Товарооборот, руб]]-master[[#This Row],[Товарооборот в себестоимости]]-master[[#This Row],[Потери, руб]]</f>
        <v>7842325.6444615386</v>
      </c>
      <c r="L427" s="18">
        <f>master[[#This Row],[Товарооборот, руб]]-master[[#This Row],[Товарооборот в себестоимости]]</f>
        <v>8459258.568</v>
      </c>
    </row>
    <row r="428" spans="1:12" ht="14.25" customHeight="1">
      <c r="A428" s="8">
        <v>43978</v>
      </c>
      <c r="B428" s="21" t="s">
        <v>18</v>
      </c>
      <c r="C428" s="21">
        <v>370012.5</v>
      </c>
      <c r="D428" s="21">
        <v>39034861.5</v>
      </c>
      <c r="E428" s="21">
        <v>28040467.216000002</v>
      </c>
      <c r="F428" s="22">
        <v>681486.56664615381</v>
      </c>
      <c r="G428">
        <f>_xlfn.XLOOKUP(Table1[[#This Row],[index]], Table2[index], Table2[Количество складов], 0)</f>
        <v>124</v>
      </c>
      <c r="H428">
        <f>_xlfn.XLOOKUP(Table1[[#This Row],[index]], Table2[index], Table2[Количество заказов], 0)</f>
        <v>21384</v>
      </c>
      <c r="I428">
        <f>_xlfn.XLOOKUP(Table1[[#This Row],[index]], Table2[index], Table2[Количество клиентов], 0)</f>
        <v>19897</v>
      </c>
      <c r="J428" s="18">
        <f>WEEKNUM(_xlfn.SINGLE(master[Дата]))</f>
        <v>22</v>
      </c>
      <c r="K428" s="18">
        <f>master[[#This Row],[Товарооборот, руб]]-master[[#This Row],[Товарооборот в себестоимости]]-master[[#This Row],[Потери, руб]]</f>
        <v>10312907.717353845</v>
      </c>
      <c r="L428" s="18">
        <f>master[[#This Row],[Товарооборот, руб]]-master[[#This Row],[Товарооборот в себестоимости]]</f>
        <v>10994394.283999998</v>
      </c>
    </row>
    <row r="429" spans="1:12" ht="14.25" customHeight="1">
      <c r="A429" s="9">
        <v>43973</v>
      </c>
      <c r="B429" s="2" t="s">
        <v>18</v>
      </c>
      <c r="C429" s="2">
        <v>393018</v>
      </c>
      <c r="D429" s="2">
        <v>39498373.5</v>
      </c>
      <c r="E429" s="2">
        <v>29683782.432999995</v>
      </c>
      <c r="F429" s="3">
        <v>636230.32011538453</v>
      </c>
      <c r="G429">
        <f>_xlfn.XLOOKUP(Table1[[#This Row],[index]], Table2[index], Table2[Количество складов], 0)</f>
        <v>125</v>
      </c>
      <c r="H429">
        <f>_xlfn.XLOOKUP(Table1[[#This Row],[index]], Table2[index], Table2[Количество заказов], 0)</f>
        <v>21427</v>
      </c>
      <c r="I429">
        <f>_xlfn.XLOOKUP(Table1[[#This Row],[index]], Table2[index], Table2[Количество клиентов], 0)</f>
        <v>19799</v>
      </c>
      <c r="J429" s="18">
        <f>WEEKNUM(_xlfn.SINGLE(master[Дата]))</f>
        <v>21</v>
      </c>
      <c r="K429" s="18">
        <f>master[[#This Row],[Товарооборот, руб]]-master[[#This Row],[Товарооборот в себестоимости]]-master[[#This Row],[Потери, руб]]</f>
        <v>9178360.7468846217</v>
      </c>
      <c r="L429" s="18">
        <f>master[[#This Row],[Товарооборот, руб]]-master[[#This Row],[Товарооборот в себестоимости]]</f>
        <v>9814591.0670000054</v>
      </c>
    </row>
    <row r="430" spans="1:12" ht="14.25" customHeight="1">
      <c r="A430" s="8">
        <v>43983</v>
      </c>
      <c r="B430" s="21" t="s">
        <v>18</v>
      </c>
      <c r="C430" s="21">
        <v>349699.5</v>
      </c>
      <c r="D430" s="21">
        <v>37257840.18135</v>
      </c>
      <c r="E430" s="21">
        <v>27640203.134</v>
      </c>
      <c r="F430" s="22">
        <v>744856.58547692304</v>
      </c>
      <c r="G430">
        <f>_xlfn.XLOOKUP(Table1[[#This Row],[index]], Table2[index], Table2[Количество складов], 0)</f>
        <v>123</v>
      </c>
      <c r="H430">
        <f>_xlfn.XLOOKUP(Table1[[#This Row],[index]], Table2[index], Table2[Количество заказов], 0)</f>
        <v>20325</v>
      </c>
      <c r="I430">
        <f>_xlfn.XLOOKUP(Table1[[#This Row],[index]], Table2[index], Table2[Количество клиентов], 0)</f>
        <v>18935</v>
      </c>
      <c r="J430" s="18">
        <f>WEEKNUM(_xlfn.SINGLE(master[Дата]))</f>
        <v>23</v>
      </c>
      <c r="K430" s="18">
        <f>master[[#This Row],[Товарооборот, руб]]-master[[#This Row],[Товарооборот в себестоимости]]-master[[#This Row],[Потери, руб]]</f>
        <v>8872780.4618730769</v>
      </c>
      <c r="L430" s="18">
        <f>master[[#This Row],[Товарооборот, руб]]-master[[#This Row],[Товарооборот в себестоимости]]</f>
        <v>9617637.0473500006</v>
      </c>
    </row>
    <row r="431" spans="1:12" ht="14.25" customHeight="1">
      <c r="A431" s="9">
        <v>43962</v>
      </c>
      <c r="B431" s="2" t="s">
        <v>18</v>
      </c>
      <c r="C431" s="2">
        <v>318565.5</v>
      </c>
      <c r="D431" s="2">
        <v>33781581</v>
      </c>
      <c r="E431" s="2">
        <v>24232690.171</v>
      </c>
      <c r="F431" s="3">
        <v>605833.76570769225</v>
      </c>
      <c r="G431">
        <f>_xlfn.XLOOKUP(Table1[[#This Row],[index]], Table2[index], Table2[Количество складов], 0)</f>
        <v>125</v>
      </c>
      <c r="H431">
        <f>_xlfn.XLOOKUP(Table1[[#This Row],[index]], Table2[index], Table2[Количество заказов], 0)</f>
        <v>18066</v>
      </c>
      <c r="I431">
        <f>_xlfn.XLOOKUP(Table1[[#This Row],[index]], Table2[index], Table2[Количество клиентов], 0)</f>
        <v>16883</v>
      </c>
      <c r="J431" s="18">
        <f>WEEKNUM(_xlfn.SINGLE(master[Дата]))</f>
        <v>20</v>
      </c>
      <c r="K431" s="18">
        <f>master[[#This Row],[Товарооборот, руб]]-master[[#This Row],[Товарооборот в себестоимости]]-master[[#This Row],[Потери, руб]]</f>
        <v>8943057.0632923078</v>
      </c>
      <c r="L431" s="18">
        <f>master[[#This Row],[Товарооборот, руб]]-master[[#This Row],[Товарооборот в себестоимости]]</f>
        <v>9548890.8289999999</v>
      </c>
    </row>
    <row r="432" spans="1:12" ht="14.25" customHeight="1">
      <c r="A432" s="8">
        <v>43980</v>
      </c>
      <c r="B432" s="21" t="s">
        <v>17</v>
      </c>
      <c r="C432" s="21">
        <v>422965.5</v>
      </c>
      <c r="D432" s="21">
        <v>41767140.105000004</v>
      </c>
      <c r="E432" s="21">
        <v>32361318.846999999</v>
      </c>
      <c r="F432" s="22">
        <v>525087.91538461542</v>
      </c>
      <c r="G432">
        <f>_xlfn.XLOOKUP(Table1[[#This Row],[index]], Table2[index], Table2[Количество складов], 0)</f>
        <v>129</v>
      </c>
      <c r="H432">
        <f>_xlfn.XLOOKUP(Table1[[#This Row],[index]], Table2[index], Table2[Количество заказов], 0)</f>
        <v>22403</v>
      </c>
      <c r="I432">
        <f>_xlfn.XLOOKUP(Table1[[#This Row],[index]], Table2[index], Table2[Количество клиентов], 0)</f>
        <v>20676</v>
      </c>
      <c r="J432" s="18">
        <f>WEEKNUM(_xlfn.SINGLE(master[Дата]))</f>
        <v>22</v>
      </c>
      <c r="K432" s="18">
        <f>master[[#This Row],[Товарооборот, руб]]-master[[#This Row],[Товарооборот в себестоимости]]-master[[#This Row],[Потери, руб]]</f>
        <v>8880733.3426153902</v>
      </c>
      <c r="L432" s="18">
        <f>master[[#This Row],[Товарооборот, руб]]-master[[#This Row],[Товарооборот в себестоимости]]</f>
        <v>9405821.258000005</v>
      </c>
    </row>
    <row r="433" spans="1:12" ht="14.25" customHeight="1">
      <c r="A433" s="9">
        <v>43969</v>
      </c>
      <c r="B433" s="2" t="s">
        <v>18</v>
      </c>
      <c r="C433" s="2">
        <v>355081.5</v>
      </c>
      <c r="D433" s="2">
        <v>36876888</v>
      </c>
      <c r="E433" s="2">
        <v>26228948.559</v>
      </c>
      <c r="F433" s="3">
        <v>898617.75030769221</v>
      </c>
      <c r="G433">
        <f>_xlfn.XLOOKUP(Table1[[#This Row],[index]], Table2[index], Table2[Количество складов], 0)</f>
        <v>125</v>
      </c>
      <c r="H433">
        <f>_xlfn.XLOOKUP(Table1[[#This Row],[index]], Table2[index], Table2[Количество заказов], 0)</f>
        <v>20449</v>
      </c>
      <c r="I433">
        <f>_xlfn.XLOOKUP(Table1[[#This Row],[index]], Table2[index], Table2[Количество клиентов], 0)</f>
        <v>19060</v>
      </c>
      <c r="J433" s="18">
        <f>WEEKNUM(_xlfn.SINGLE(master[Дата]))</f>
        <v>21</v>
      </c>
      <c r="K433" s="18">
        <f>master[[#This Row],[Товарооборот, руб]]-master[[#This Row],[Товарооборот в себестоимости]]-master[[#This Row],[Потери, руб]]</f>
        <v>9749321.6906923074</v>
      </c>
      <c r="L433" s="18">
        <f>master[[#This Row],[Товарооборот, руб]]-master[[#This Row],[Товарооборот в себестоимости]]</f>
        <v>10647939.441</v>
      </c>
    </row>
    <row r="434" spans="1:12" ht="14.25" customHeight="1">
      <c r="A434" s="8">
        <v>43965</v>
      </c>
      <c r="B434" s="21" t="s">
        <v>18</v>
      </c>
      <c r="C434" s="21">
        <v>358387.5</v>
      </c>
      <c r="D434" s="21">
        <v>37963150.5</v>
      </c>
      <c r="E434" s="21">
        <v>27483828.208999999</v>
      </c>
      <c r="F434" s="22">
        <v>506964.83088461537</v>
      </c>
      <c r="G434">
        <f>_xlfn.XLOOKUP(Table1[[#This Row],[index]], Table2[index], Table2[Количество складов], 0)</f>
        <v>125</v>
      </c>
      <c r="H434">
        <f>_xlfn.XLOOKUP(Table1[[#This Row],[index]], Table2[index], Table2[Количество заказов], 0)</f>
        <v>20247</v>
      </c>
      <c r="I434">
        <f>_xlfn.XLOOKUP(Table1[[#This Row],[index]], Table2[index], Table2[Количество клиентов], 0)</f>
        <v>18812</v>
      </c>
      <c r="J434" s="18">
        <f>WEEKNUM(_xlfn.SINGLE(master[Дата]))</f>
        <v>20</v>
      </c>
      <c r="K434" s="18">
        <f>master[[#This Row],[Товарооборот, руб]]-master[[#This Row],[Товарооборот в себестоимости]]-master[[#This Row],[Потери, руб]]</f>
        <v>9972357.4601153862</v>
      </c>
      <c r="L434" s="18">
        <f>master[[#This Row],[Товарооборот, руб]]-master[[#This Row],[Товарооборот в себестоимости]]</f>
        <v>10479322.291000001</v>
      </c>
    </row>
    <row r="435" spans="1:12" ht="14.25" customHeight="1">
      <c r="A435" s="9">
        <v>43966</v>
      </c>
      <c r="B435" s="2" t="s">
        <v>18</v>
      </c>
      <c r="C435" s="2">
        <v>403261.5</v>
      </c>
      <c r="D435" s="2">
        <v>42271377</v>
      </c>
      <c r="E435" s="2">
        <v>31105053.390999999</v>
      </c>
      <c r="F435" s="3">
        <v>571050.76427692303</v>
      </c>
      <c r="G435">
        <f>_xlfn.XLOOKUP(Table1[[#This Row],[index]], Table2[index], Table2[Количество складов], 0)</f>
        <v>125</v>
      </c>
      <c r="H435">
        <f>_xlfn.XLOOKUP(Table1[[#This Row],[index]], Table2[index], Table2[Количество заказов], 0)</f>
        <v>21862</v>
      </c>
      <c r="I435">
        <f>_xlfn.XLOOKUP(Table1[[#This Row],[index]], Table2[index], Table2[Количество клиентов], 0)</f>
        <v>20235</v>
      </c>
      <c r="J435" s="18">
        <f>WEEKNUM(_xlfn.SINGLE(master[Дата]))</f>
        <v>20</v>
      </c>
      <c r="K435" s="18">
        <f>master[[#This Row],[Товарооборот, руб]]-master[[#This Row],[Товарооборот в себестоимости]]-master[[#This Row],[Потери, руб]]</f>
        <v>10595272.844723077</v>
      </c>
      <c r="L435" s="18">
        <f>master[[#This Row],[Товарооборот, руб]]-master[[#This Row],[Товарооборот в себестоимости]]</f>
        <v>11166323.609000001</v>
      </c>
    </row>
    <row r="436" spans="1:12" ht="14.25" customHeight="1">
      <c r="A436" s="8">
        <v>43978</v>
      </c>
      <c r="B436" s="21" t="s">
        <v>19</v>
      </c>
      <c r="C436" s="21">
        <v>69010.5</v>
      </c>
      <c r="D436" s="21">
        <v>5985894</v>
      </c>
      <c r="E436" s="21">
        <v>4624968.49</v>
      </c>
      <c r="F436" s="22">
        <v>168769.33384615384</v>
      </c>
      <c r="G436">
        <f>_xlfn.XLOOKUP(Table1[[#This Row],[index]], Table2[index], Table2[Количество складов], 0)</f>
        <v>36</v>
      </c>
      <c r="H436">
        <f>_xlfn.XLOOKUP(Table1[[#This Row],[index]], Table2[index], Table2[Количество заказов], 0)</f>
        <v>4951</v>
      </c>
      <c r="I436">
        <f>_xlfn.XLOOKUP(Table1[[#This Row],[index]], Table2[index], Table2[Количество клиентов], 0)</f>
        <v>4584</v>
      </c>
      <c r="J436" s="18">
        <f>WEEKNUM(_xlfn.SINGLE(master[Дата]))</f>
        <v>22</v>
      </c>
      <c r="K436" s="18">
        <f>master[[#This Row],[Товарооборот, руб]]-master[[#This Row],[Товарооборот в себестоимости]]-master[[#This Row],[Потери, руб]]</f>
        <v>1192156.1761538459</v>
      </c>
      <c r="L436" s="18">
        <f>master[[#This Row],[Товарооборот, руб]]-master[[#This Row],[Товарооборот в себестоимости]]</f>
        <v>1360925.5099999998</v>
      </c>
    </row>
    <row r="437" spans="1:12" ht="14.25" customHeight="1">
      <c r="A437" s="9">
        <v>43973</v>
      </c>
      <c r="B437" s="2" t="s">
        <v>19</v>
      </c>
      <c r="C437" s="2">
        <v>75820.5</v>
      </c>
      <c r="D437" s="2">
        <v>5943489</v>
      </c>
      <c r="E437" s="2">
        <v>5046963.6720000003</v>
      </c>
      <c r="F437" s="3">
        <v>196334.07284615384</v>
      </c>
      <c r="G437">
        <f>_xlfn.XLOOKUP(Table1[[#This Row],[index]], Table2[index], Table2[Количество складов], 0)</f>
        <v>36</v>
      </c>
      <c r="H437">
        <f>_xlfn.XLOOKUP(Table1[[#This Row],[index]], Table2[index], Table2[Количество заказов], 0)</f>
        <v>4857</v>
      </c>
      <c r="I437">
        <f>_xlfn.XLOOKUP(Table1[[#This Row],[index]], Table2[index], Table2[Количество клиентов], 0)</f>
        <v>4456</v>
      </c>
      <c r="J437" s="18">
        <f>WEEKNUM(_xlfn.SINGLE(master[Дата]))</f>
        <v>21</v>
      </c>
      <c r="K437" s="18">
        <f>master[[#This Row],[Товарооборот, руб]]-master[[#This Row],[Товарооборот в себестоимости]]-master[[#This Row],[Потери, руб]]</f>
        <v>700191.25515384588</v>
      </c>
      <c r="L437" s="18">
        <f>master[[#This Row],[Товарооборот, руб]]-master[[#This Row],[Товарооборот в себестоимости]]</f>
        <v>896525.32799999975</v>
      </c>
    </row>
    <row r="438" spans="1:12" ht="14.25" customHeight="1">
      <c r="A438" s="8">
        <v>43983</v>
      </c>
      <c r="B438" s="21" t="s">
        <v>19</v>
      </c>
      <c r="C438" s="21">
        <v>64740</v>
      </c>
      <c r="D438" s="21">
        <v>5800290</v>
      </c>
      <c r="E438" s="21">
        <v>4332158.4330000002</v>
      </c>
      <c r="F438" s="22">
        <v>205428.24997692305</v>
      </c>
      <c r="G438">
        <f>_xlfn.XLOOKUP(Table1[[#This Row],[index]], Table2[index], Table2[Количество складов], 0)</f>
        <v>37</v>
      </c>
      <c r="H438">
        <f>_xlfn.XLOOKUP(Table1[[#This Row],[index]], Table2[index], Table2[Количество заказов], 0)</f>
        <v>4722</v>
      </c>
      <c r="I438">
        <f>_xlfn.XLOOKUP(Table1[[#This Row],[index]], Table2[index], Table2[Количество клиентов], 0)</f>
        <v>4352</v>
      </c>
      <c r="J438" s="18">
        <f>WEEKNUM(_xlfn.SINGLE(master[Дата]))</f>
        <v>23</v>
      </c>
      <c r="K438" s="18">
        <f>master[[#This Row],[Товарооборот, руб]]-master[[#This Row],[Товарооборот в себестоимости]]-master[[#This Row],[Потери, руб]]</f>
        <v>1262703.3170230768</v>
      </c>
      <c r="L438" s="18">
        <f>master[[#This Row],[Товарооборот, руб]]-master[[#This Row],[Товарооборот в себестоимости]]</f>
        <v>1468131.5669999998</v>
      </c>
    </row>
    <row r="439" spans="1:12" ht="14.25" customHeight="1">
      <c r="A439" s="9">
        <v>43962</v>
      </c>
      <c r="B439" s="2" t="s">
        <v>19</v>
      </c>
      <c r="C439" s="2">
        <v>59574</v>
      </c>
      <c r="D439" s="2">
        <v>5178169.5</v>
      </c>
      <c r="E439" s="2">
        <v>3929032.2650000001</v>
      </c>
      <c r="F439" s="3">
        <v>208822.33076923079</v>
      </c>
      <c r="G439">
        <f>_xlfn.XLOOKUP(Table1[[#This Row],[index]], Table2[index], Table2[Количество складов], 0)</f>
        <v>36</v>
      </c>
      <c r="H439">
        <f>_xlfn.XLOOKUP(Table1[[#This Row],[index]], Table2[index], Table2[Количество заказов], 0)</f>
        <v>4150</v>
      </c>
      <c r="I439">
        <f>_xlfn.XLOOKUP(Table1[[#This Row],[index]], Table2[index], Table2[Количество клиентов], 0)</f>
        <v>3838</v>
      </c>
      <c r="J439" s="18">
        <f>WEEKNUM(_xlfn.SINGLE(master[Дата]))</f>
        <v>20</v>
      </c>
      <c r="K439" s="18">
        <f>master[[#This Row],[Товарооборот, руб]]-master[[#This Row],[Товарооборот в себестоимости]]-master[[#This Row],[Потери, руб]]</f>
        <v>1040314.904230769</v>
      </c>
      <c r="L439" s="18">
        <f>master[[#This Row],[Товарооборот, руб]]-master[[#This Row],[Товарооборот в себестоимости]]</f>
        <v>1249137.2349999999</v>
      </c>
    </row>
    <row r="440" spans="1:12" ht="14.25" customHeight="1">
      <c r="A440" s="8">
        <v>43980</v>
      </c>
      <c r="B440" s="21" t="s">
        <v>18</v>
      </c>
      <c r="C440" s="21">
        <v>524481</v>
      </c>
      <c r="D440" s="21">
        <v>54172029</v>
      </c>
      <c r="E440" s="21">
        <v>41382275.210999995</v>
      </c>
      <c r="F440" s="22">
        <v>512623.0388076923</v>
      </c>
      <c r="G440">
        <f>_xlfn.XLOOKUP(Table1[[#This Row],[index]], Table2[index], Table2[Количество складов], 0)</f>
        <v>124</v>
      </c>
      <c r="H440">
        <f>_xlfn.XLOOKUP(Table1[[#This Row],[index]], Table2[index], Table2[Количество заказов], 0)</f>
        <v>25828</v>
      </c>
      <c r="I440">
        <f>_xlfn.XLOOKUP(Table1[[#This Row],[index]], Table2[index], Table2[Количество клиентов], 0)</f>
        <v>23974</v>
      </c>
      <c r="J440" s="18">
        <f>WEEKNUM(_xlfn.SINGLE(master[Дата]))</f>
        <v>22</v>
      </c>
      <c r="K440" s="18">
        <f>master[[#This Row],[Товарооборот, руб]]-master[[#This Row],[Товарооборот в себестоимости]]-master[[#This Row],[Потери, руб]]</f>
        <v>12277130.750192313</v>
      </c>
      <c r="L440" s="18">
        <f>master[[#This Row],[Товарооборот, руб]]-master[[#This Row],[Товарооборот в себестоимости]]</f>
        <v>12789753.789000005</v>
      </c>
    </row>
    <row r="441" spans="1:12" ht="14.25" customHeight="1">
      <c r="A441" s="9">
        <v>43969</v>
      </c>
      <c r="B441" s="2" t="s">
        <v>19</v>
      </c>
      <c r="C441" s="2">
        <v>70278</v>
      </c>
      <c r="D441" s="2">
        <v>5798476.5</v>
      </c>
      <c r="E441" s="2">
        <v>4485664.5060000001</v>
      </c>
      <c r="F441" s="3">
        <v>182019.63597692308</v>
      </c>
      <c r="G441">
        <f>_xlfn.XLOOKUP(Table1[[#This Row],[index]], Table2[index], Table2[Количество складов], 0)</f>
        <v>36</v>
      </c>
      <c r="H441">
        <f>_xlfn.XLOOKUP(Table1[[#This Row],[index]], Table2[index], Table2[Количество заказов], 0)</f>
        <v>4885</v>
      </c>
      <c r="I441">
        <f>_xlfn.XLOOKUP(Table1[[#This Row],[index]], Table2[index], Table2[Количество клиентов], 0)</f>
        <v>4502</v>
      </c>
      <c r="J441" s="18">
        <f>WEEKNUM(_xlfn.SINGLE(master[Дата]))</f>
        <v>21</v>
      </c>
      <c r="K441" s="18">
        <f>master[[#This Row],[Товарооборот, руб]]-master[[#This Row],[Товарооборот в себестоимости]]-master[[#This Row],[Потери, руб]]</f>
        <v>1130792.3580230768</v>
      </c>
      <c r="L441" s="18">
        <f>master[[#This Row],[Товарооборот, руб]]-master[[#This Row],[Товарооборот в себестоимости]]</f>
        <v>1312811.9939999999</v>
      </c>
    </row>
    <row r="442" spans="1:12" ht="14.25" customHeight="1">
      <c r="A442" s="8">
        <v>43965</v>
      </c>
      <c r="B442" s="21" t="s">
        <v>19</v>
      </c>
      <c r="C442" s="21">
        <v>63645</v>
      </c>
      <c r="D442" s="21">
        <v>5366602.5</v>
      </c>
      <c r="E442" s="21">
        <v>4245727.3389999997</v>
      </c>
      <c r="F442" s="22">
        <v>137701.4149</v>
      </c>
      <c r="G442">
        <f>_xlfn.XLOOKUP(Table1[[#This Row],[index]], Table2[index], Table2[Количество складов], 0)</f>
        <v>36</v>
      </c>
      <c r="H442">
        <f>_xlfn.XLOOKUP(Table1[[#This Row],[index]], Table2[index], Table2[Количество заказов], 0)</f>
        <v>4285</v>
      </c>
      <c r="I442">
        <f>_xlfn.XLOOKUP(Table1[[#This Row],[index]], Table2[index], Table2[Количество клиентов], 0)</f>
        <v>3950</v>
      </c>
      <c r="J442" s="18">
        <f>WEEKNUM(_xlfn.SINGLE(master[Дата]))</f>
        <v>20</v>
      </c>
      <c r="K442" s="18">
        <f>master[[#This Row],[Товарооборот, руб]]-master[[#This Row],[Товарооборот в себестоимости]]-master[[#This Row],[Потери, руб]]</f>
        <v>983173.74610000034</v>
      </c>
      <c r="L442" s="18">
        <f>master[[#This Row],[Товарооборот, руб]]-master[[#This Row],[Товарооборот в себестоимости]]</f>
        <v>1120875.1610000003</v>
      </c>
    </row>
    <row r="443" spans="1:12" ht="14.25" customHeight="1">
      <c r="A443" s="9">
        <v>43966</v>
      </c>
      <c r="B443" s="2" t="s">
        <v>19</v>
      </c>
      <c r="C443" s="2">
        <v>75642</v>
      </c>
      <c r="D443" s="2">
        <v>6293952</v>
      </c>
      <c r="E443" s="2">
        <v>5100877.9309999999</v>
      </c>
      <c r="F443" s="3">
        <v>159537.61835384613</v>
      </c>
      <c r="G443">
        <f>_xlfn.XLOOKUP(Table1[[#This Row],[index]], Table2[index], Table2[Количество складов], 0)</f>
        <v>36</v>
      </c>
      <c r="H443">
        <f>_xlfn.XLOOKUP(Table1[[#This Row],[index]], Table2[index], Table2[Количество заказов], 0)</f>
        <v>4862</v>
      </c>
      <c r="I443">
        <f>_xlfn.XLOOKUP(Table1[[#This Row],[index]], Table2[index], Table2[Количество клиентов], 0)</f>
        <v>4476</v>
      </c>
      <c r="J443" s="18">
        <f>WEEKNUM(_xlfn.SINGLE(master[Дата]))</f>
        <v>20</v>
      </c>
      <c r="K443" s="18">
        <f>master[[#This Row],[Товарооборот, руб]]-master[[#This Row],[Товарооборот в себестоимости]]-master[[#This Row],[Потери, руб]]</f>
        <v>1033536.450646154</v>
      </c>
      <c r="L443" s="18">
        <f>master[[#This Row],[Товарооборот, руб]]-master[[#This Row],[Товарооборот в себестоимости]]</f>
        <v>1193074.0690000001</v>
      </c>
    </row>
    <row r="444" spans="1:12" ht="14.25" customHeight="1">
      <c r="A444" s="8">
        <v>43978</v>
      </c>
      <c r="B444" s="21" t="s">
        <v>20</v>
      </c>
      <c r="C444" s="21">
        <v>40420.5</v>
      </c>
      <c r="D444" s="21">
        <v>3780852</v>
      </c>
      <c r="E444" s="21">
        <v>2893288.4459999995</v>
      </c>
      <c r="F444" s="22">
        <v>291528.45785384614</v>
      </c>
      <c r="G444">
        <f>_xlfn.XLOOKUP(Table1[[#This Row],[index]], Table2[index], Table2[Количество складов], 0)</f>
        <v>21</v>
      </c>
      <c r="H444">
        <f>_xlfn.XLOOKUP(Table1[[#This Row],[index]], Table2[index], Table2[Количество заказов], 0)</f>
        <v>2430</v>
      </c>
      <c r="I444">
        <f>_xlfn.XLOOKUP(Table1[[#This Row],[index]], Table2[index], Table2[Количество клиентов], 0)</f>
        <v>2216</v>
      </c>
      <c r="J444" s="18">
        <f>WEEKNUM(_xlfn.SINGLE(master[Дата]))</f>
        <v>22</v>
      </c>
      <c r="K444" s="18">
        <f>master[[#This Row],[Товарооборот, руб]]-master[[#This Row],[Товарооборот в себестоимости]]-master[[#This Row],[Потери, руб]]</f>
        <v>596035.09614615433</v>
      </c>
      <c r="L444" s="18">
        <f>master[[#This Row],[Товарооборот, руб]]-master[[#This Row],[Товарооборот в себестоимости]]</f>
        <v>887563.55400000047</v>
      </c>
    </row>
    <row r="445" spans="1:12" ht="14.25" customHeight="1">
      <c r="A445" s="9">
        <v>43973</v>
      </c>
      <c r="B445" s="2" t="s">
        <v>20</v>
      </c>
      <c r="C445" s="2">
        <v>53838</v>
      </c>
      <c r="D445" s="2">
        <v>4840833</v>
      </c>
      <c r="E445" s="2">
        <v>4017247.747</v>
      </c>
      <c r="F445" s="3">
        <v>147709.19777692307</v>
      </c>
      <c r="G445">
        <f>_xlfn.XLOOKUP(Table1[[#This Row],[index]], Table2[index], Table2[Количество складов], 0)</f>
        <v>21</v>
      </c>
      <c r="H445">
        <f>_xlfn.XLOOKUP(Table1[[#This Row],[index]], Table2[index], Table2[Количество заказов], 0)</f>
        <v>2861</v>
      </c>
      <c r="I445">
        <f>_xlfn.XLOOKUP(Table1[[#This Row],[index]], Table2[index], Table2[Количество клиентов], 0)</f>
        <v>2612</v>
      </c>
      <c r="J445" s="18">
        <f>WEEKNUM(_xlfn.SINGLE(master[Дата]))</f>
        <v>21</v>
      </c>
      <c r="K445" s="18">
        <f>master[[#This Row],[Товарооборот, руб]]-master[[#This Row],[Товарооборот в себестоимости]]-master[[#This Row],[Потери, руб]]</f>
        <v>675876.05522307695</v>
      </c>
      <c r="L445" s="18">
        <f>master[[#This Row],[Товарооборот, руб]]-master[[#This Row],[Товарооборот в себестоимости]]</f>
        <v>823585.25300000003</v>
      </c>
    </row>
    <row r="446" spans="1:12" ht="14.25" customHeight="1">
      <c r="A446" s="8">
        <v>43983</v>
      </c>
      <c r="B446" s="21" t="s">
        <v>20</v>
      </c>
      <c r="C446" s="21">
        <v>40528.5</v>
      </c>
      <c r="D446" s="21">
        <v>3865251</v>
      </c>
      <c r="E446" s="21">
        <v>2972895.4169999999</v>
      </c>
      <c r="F446" s="22">
        <v>336001.08039230772</v>
      </c>
      <c r="G446">
        <f>_xlfn.XLOOKUP(Table1[[#This Row],[index]], Table2[index], Table2[Количество складов], 0)</f>
        <v>23</v>
      </c>
      <c r="H446">
        <f>_xlfn.XLOOKUP(Table1[[#This Row],[index]], Table2[index], Table2[Количество заказов], 0)</f>
        <v>2531</v>
      </c>
      <c r="I446">
        <f>_xlfn.XLOOKUP(Table1[[#This Row],[index]], Table2[index], Table2[Количество клиентов], 0)</f>
        <v>2296</v>
      </c>
      <c r="J446" s="18">
        <f>WEEKNUM(_xlfn.SINGLE(master[Дата]))</f>
        <v>23</v>
      </c>
      <c r="K446" s="18">
        <f>master[[#This Row],[Товарооборот, руб]]-master[[#This Row],[Товарооборот в себестоимости]]-master[[#This Row],[Потери, руб]]</f>
        <v>556354.50260769238</v>
      </c>
      <c r="L446" s="18">
        <f>master[[#This Row],[Товарооборот, руб]]-master[[#This Row],[Товарооборот в себестоимости]]</f>
        <v>892355.5830000001</v>
      </c>
    </row>
    <row r="447" spans="1:12" ht="14.25" customHeight="1">
      <c r="A447" s="9">
        <v>43962</v>
      </c>
      <c r="B447" s="2" t="s">
        <v>20</v>
      </c>
      <c r="C447" s="2">
        <v>32733</v>
      </c>
      <c r="D447" s="2">
        <v>3079630.5</v>
      </c>
      <c r="E447" s="2">
        <v>2364369.4010000001</v>
      </c>
      <c r="F447" s="3">
        <v>281373.57021538459</v>
      </c>
      <c r="G447">
        <f>_xlfn.XLOOKUP(Table1[[#This Row],[index]], Table2[index], Table2[Количество складов], 0)</f>
        <v>21</v>
      </c>
      <c r="H447">
        <f>_xlfn.XLOOKUP(Table1[[#This Row],[index]], Table2[index], Table2[Количество заказов], 0)</f>
        <v>1916</v>
      </c>
      <c r="I447">
        <f>_xlfn.XLOOKUP(Table1[[#This Row],[index]], Table2[index], Table2[Количество клиентов], 0)</f>
        <v>1733</v>
      </c>
      <c r="J447" s="18">
        <f>WEEKNUM(_xlfn.SINGLE(master[Дата]))</f>
        <v>20</v>
      </c>
      <c r="K447" s="18">
        <f>master[[#This Row],[Товарооборот, руб]]-master[[#This Row],[Товарооборот в себестоимости]]-master[[#This Row],[Потери, руб]]</f>
        <v>433887.52878461534</v>
      </c>
      <c r="L447" s="18">
        <f>master[[#This Row],[Товарооборот, руб]]-master[[#This Row],[Товарооборот в себестоимости]]</f>
        <v>715261.09899999993</v>
      </c>
    </row>
    <row r="448" spans="1:12" ht="14.25" customHeight="1">
      <c r="A448" s="8">
        <v>43980</v>
      </c>
      <c r="B448" s="21" t="s">
        <v>19</v>
      </c>
      <c r="C448" s="21">
        <v>84433.5</v>
      </c>
      <c r="D448" s="21">
        <v>7228395</v>
      </c>
      <c r="E448" s="21">
        <v>5795765.9359999998</v>
      </c>
      <c r="F448" s="22">
        <v>264121.66047692305</v>
      </c>
      <c r="G448">
        <f>_xlfn.XLOOKUP(Table1[[#This Row],[index]], Table2[index], Table2[Количество складов], 0)</f>
        <v>37</v>
      </c>
      <c r="H448">
        <f>_xlfn.XLOOKUP(Table1[[#This Row],[index]], Table2[index], Table2[Количество заказов], 0)</f>
        <v>5672</v>
      </c>
      <c r="I448">
        <f>_xlfn.XLOOKUP(Table1[[#This Row],[index]], Table2[index], Table2[Количество клиентов], 0)</f>
        <v>5198</v>
      </c>
      <c r="J448" s="18">
        <f>WEEKNUM(_xlfn.SINGLE(master[Дата]))</f>
        <v>22</v>
      </c>
      <c r="K448" s="18">
        <f>master[[#This Row],[Товарооборот, руб]]-master[[#This Row],[Товарооборот в себестоимости]]-master[[#This Row],[Потери, руб]]</f>
        <v>1168507.4035230773</v>
      </c>
      <c r="L448" s="18">
        <f>master[[#This Row],[Товарооборот, руб]]-master[[#This Row],[Товарооборот в себестоимости]]</f>
        <v>1432629.0640000002</v>
      </c>
    </row>
    <row r="449" spans="1:12" ht="14.25" customHeight="1">
      <c r="A449" s="9">
        <v>43969</v>
      </c>
      <c r="B449" s="2" t="s">
        <v>20</v>
      </c>
      <c r="C449" s="2">
        <v>36655.5</v>
      </c>
      <c r="D449" s="2">
        <v>3360135</v>
      </c>
      <c r="E449" s="2">
        <v>2596293.8219999997</v>
      </c>
      <c r="F449" s="3">
        <v>202175.53846153847</v>
      </c>
      <c r="G449">
        <f>_xlfn.XLOOKUP(Table1[[#This Row],[index]], Table2[index], Table2[Количество складов], 0)</f>
        <v>21</v>
      </c>
      <c r="H449">
        <f>_xlfn.XLOOKUP(Table1[[#This Row],[index]], Table2[index], Table2[Количество заказов], 0)</f>
        <v>2136</v>
      </c>
      <c r="I449">
        <f>_xlfn.XLOOKUP(Table1[[#This Row],[index]], Table2[index], Table2[Количество клиентов], 0)</f>
        <v>1947</v>
      </c>
      <c r="J449" s="18">
        <f>WEEKNUM(_xlfn.SINGLE(master[Дата]))</f>
        <v>21</v>
      </c>
      <c r="K449" s="18">
        <f>master[[#This Row],[Товарооборот, руб]]-master[[#This Row],[Товарооборот в себестоимости]]-master[[#This Row],[Потери, руб]]</f>
        <v>561665.63953846181</v>
      </c>
      <c r="L449" s="18">
        <f>master[[#This Row],[Товарооборот, руб]]-master[[#This Row],[Товарооборот в себестоимости]]</f>
        <v>763841.17800000031</v>
      </c>
    </row>
    <row r="450" spans="1:12" ht="14.25" customHeight="1">
      <c r="A450" s="8">
        <v>43965</v>
      </c>
      <c r="B450" s="21" t="s">
        <v>20</v>
      </c>
      <c r="C450" s="21">
        <v>33886.5</v>
      </c>
      <c r="D450" s="21">
        <v>3166479</v>
      </c>
      <c r="E450" s="21">
        <v>2522496.074</v>
      </c>
      <c r="F450" s="22">
        <v>156584.58769230769</v>
      </c>
      <c r="G450">
        <f>_xlfn.XLOOKUP(Table1[[#This Row],[index]], Table2[index], Table2[Количество складов], 0)</f>
        <v>21</v>
      </c>
      <c r="H450">
        <f>_xlfn.XLOOKUP(Table1[[#This Row],[index]], Table2[index], Table2[Количество заказов], 0)</f>
        <v>1993</v>
      </c>
      <c r="I450">
        <f>_xlfn.XLOOKUP(Table1[[#This Row],[index]], Table2[index], Table2[Количество клиентов], 0)</f>
        <v>1796</v>
      </c>
      <c r="J450" s="18">
        <f>WEEKNUM(_xlfn.SINGLE(master[Дата]))</f>
        <v>20</v>
      </c>
      <c r="K450" s="18">
        <f>master[[#This Row],[Товарооборот, руб]]-master[[#This Row],[Товарооборот в себестоимости]]-master[[#This Row],[Потери, руб]]</f>
        <v>487398.33830769232</v>
      </c>
      <c r="L450" s="18">
        <f>master[[#This Row],[Товарооборот, руб]]-master[[#This Row],[Товарооборот в себестоимости]]</f>
        <v>643982.92599999998</v>
      </c>
    </row>
    <row r="451" spans="1:12" ht="14.25" customHeight="1">
      <c r="A451" s="9">
        <v>43966</v>
      </c>
      <c r="B451" s="2" t="s">
        <v>20</v>
      </c>
      <c r="C451" s="2">
        <v>41697</v>
      </c>
      <c r="D451" s="2">
        <v>3772258.5</v>
      </c>
      <c r="E451" s="2">
        <v>3092823.6680000001</v>
      </c>
      <c r="F451" s="3">
        <v>167669.98904615385</v>
      </c>
      <c r="G451">
        <f>_xlfn.XLOOKUP(Table1[[#This Row],[index]], Table2[index], Table2[Количество складов], 0)</f>
        <v>21</v>
      </c>
      <c r="H451">
        <f>_xlfn.XLOOKUP(Table1[[#This Row],[index]], Table2[index], Table2[Количество заказов], 0)</f>
        <v>2255</v>
      </c>
      <c r="I451">
        <f>_xlfn.XLOOKUP(Table1[[#This Row],[index]], Table2[index], Table2[Количество клиентов], 0)</f>
        <v>2045</v>
      </c>
      <c r="J451" s="18">
        <f>WEEKNUM(_xlfn.SINGLE(master[Дата]))</f>
        <v>20</v>
      </c>
      <c r="K451" s="18">
        <f>master[[#This Row],[Товарооборот, руб]]-master[[#This Row],[Товарооборот в себестоимости]]-master[[#This Row],[Потери, руб]]</f>
        <v>511764.84295384609</v>
      </c>
      <c r="L451" s="18">
        <f>master[[#This Row],[Товарооборот, руб]]-master[[#This Row],[Товарооборот в себестоимости]]</f>
        <v>679434.83199999994</v>
      </c>
    </row>
    <row r="452" spans="1:12" ht="14.25" customHeight="1">
      <c r="A452" s="8">
        <v>43980</v>
      </c>
      <c r="B452" s="21" t="s">
        <v>20</v>
      </c>
      <c r="C452" s="21">
        <v>44569.5</v>
      </c>
      <c r="D452" s="21">
        <v>4108596</v>
      </c>
      <c r="E452" s="21">
        <v>3229427.0830000001</v>
      </c>
      <c r="F452" s="22">
        <v>121448.35925384614</v>
      </c>
      <c r="G452">
        <f>_xlfn.XLOOKUP(Table1[[#This Row],[index]], Table2[index], Table2[Количество складов], 0)</f>
        <v>22</v>
      </c>
      <c r="H452">
        <f>_xlfn.XLOOKUP(Table1[[#This Row],[index]], Table2[index], Table2[Количество заказов], 0)</f>
        <v>2597</v>
      </c>
      <c r="I452">
        <f>_xlfn.XLOOKUP(Table1[[#This Row],[index]], Table2[index], Table2[Количество клиентов], 0)</f>
        <v>2379</v>
      </c>
      <c r="J452" s="18">
        <f>WEEKNUM(_xlfn.SINGLE(master[Дата]))</f>
        <v>22</v>
      </c>
      <c r="K452" s="18">
        <f>master[[#This Row],[Товарооборот, руб]]-master[[#This Row],[Товарооборот в себестоимости]]-master[[#This Row],[Потери, руб]]</f>
        <v>757720.55774615379</v>
      </c>
      <c r="L452" s="18">
        <f>master[[#This Row],[Товарооборот, руб]]-master[[#This Row],[Товарооборот в себестоимости]]</f>
        <v>879168.9169999999</v>
      </c>
    </row>
    <row r="453" spans="1:12" ht="14.25" customHeight="1">
      <c r="A453" s="9">
        <v>43978</v>
      </c>
      <c r="B453" s="2" t="s">
        <v>21</v>
      </c>
      <c r="C453" s="2">
        <v>18069</v>
      </c>
      <c r="D453" s="2">
        <v>1603084.5</v>
      </c>
      <c r="E453" s="2">
        <v>1312709.0090000001</v>
      </c>
      <c r="F453" s="3">
        <v>241760.20769230771</v>
      </c>
      <c r="G453">
        <f>_xlfn.XLOOKUP(Table1[[#This Row],[index]], Table2[index], Table2[Количество складов], 0)</f>
        <v>17</v>
      </c>
      <c r="H453">
        <f>_xlfn.XLOOKUP(Table1[[#This Row],[index]], Table2[index], Table2[Количество заказов], 0)</f>
        <v>1203</v>
      </c>
      <c r="I453">
        <f>_xlfn.XLOOKUP(Table1[[#This Row],[index]], Table2[index], Table2[Количество клиентов], 0)</f>
        <v>1077</v>
      </c>
      <c r="J453" s="18">
        <f>WEEKNUM(_xlfn.SINGLE(master[Дата]))</f>
        <v>22</v>
      </c>
      <c r="K453" s="18">
        <f>master[[#This Row],[Товарооборот, руб]]-master[[#This Row],[Товарооборот в себестоимости]]-master[[#This Row],[Потери, руб]]</f>
        <v>48615.283307692211</v>
      </c>
      <c r="L453" s="18">
        <f>master[[#This Row],[Товарооборот, руб]]-master[[#This Row],[Товарооборот в себестоимости]]</f>
        <v>290375.49099999992</v>
      </c>
    </row>
    <row r="454" spans="1:12" ht="14.25" customHeight="1">
      <c r="A454" s="8">
        <v>43973</v>
      </c>
      <c r="B454" s="21" t="s">
        <v>21</v>
      </c>
      <c r="C454" s="21">
        <v>21483</v>
      </c>
      <c r="D454" s="21">
        <v>1774329</v>
      </c>
      <c r="E454" s="21">
        <v>1460215.51</v>
      </c>
      <c r="F454" s="22">
        <v>181509.9923076923</v>
      </c>
      <c r="G454">
        <f>_xlfn.XLOOKUP(Table1[[#This Row],[index]], Table2[index], Table2[Количество складов], 0)</f>
        <v>17</v>
      </c>
      <c r="H454">
        <f>_xlfn.XLOOKUP(Table1[[#This Row],[index]], Table2[index], Table2[Количество заказов], 0)</f>
        <v>1268</v>
      </c>
      <c r="I454">
        <f>_xlfn.XLOOKUP(Table1[[#This Row],[index]], Table2[index], Table2[Количество клиентов], 0)</f>
        <v>1129</v>
      </c>
      <c r="J454" s="18">
        <f>WEEKNUM(_xlfn.SINGLE(master[Дата]))</f>
        <v>21</v>
      </c>
      <c r="K454" s="18">
        <f>master[[#This Row],[Товарооборот, руб]]-master[[#This Row],[Товарооборот в себестоимости]]-master[[#This Row],[Потери, руб]]</f>
        <v>132603.49769230769</v>
      </c>
      <c r="L454" s="18">
        <f>master[[#This Row],[Товарооборот, руб]]-master[[#This Row],[Товарооборот в себестоимости]]</f>
        <v>314113.49</v>
      </c>
    </row>
    <row r="455" spans="1:12" ht="14.25" customHeight="1">
      <c r="A455" s="9">
        <v>43983</v>
      </c>
      <c r="B455" s="2" t="s">
        <v>21</v>
      </c>
      <c r="C455" s="2">
        <v>16687.5</v>
      </c>
      <c r="D455" s="2">
        <v>1526608.5</v>
      </c>
      <c r="E455" s="2">
        <v>1202670.0489999999</v>
      </c>
      <c r="F455" s="3">
        <v>340349.53369230771</v>
      </c>
      <c r="G455">
        <f>_xlfn.XLOOKUP(Table1[[#This Row],[index]], Table2[index], Table2[Количество складов], 0)</f>
        <v>17</v>
      </c>
      <c r="H455">
        <f>_xlfn.XLOOKUP(Table1[[#This Row],[index]], Table2[index], Table2[Количество заказов], 0)</f>
        <v>1185</v>
      </c>
      <c r="I455">
        <f>_xlfn.XLOOKUP(Table1[[#This Row],[index]], Table2[index], Table2[Количество клиентов], 0)</f>
        <v>1042</v>
      </c>
      <c r="J455" s="18">
        <f>WEEKNUM(_xlfn.SINGLE(master[Дата]))</f>
        <v>23</v>
      </c>
      <c r="K455" s="18">
        <f>master[[#This Row],[Товарооборот, руб]]-master[[#This Row],[Товарооборот в себестоимости]]-master[[#This Row],[Потери, руб]]</f>
        <v>-16411.082692307595</v>
      </c>
      <c r="L455" s="18">
        <f>master[[#This Row],[Товарооборот, руб]]-master[[#This Row],[Товарооборот в себестоимости]]</f>
        <v>323938.45100000012</v>
      </c>
    </row>
    <row r="456" spans="1:12" ht="14.25" customHeight="1">
      <c r="A456" s="8">
        <v>43962</v>
      </c>
      <c r="B456" s="21" t="s">
        <v>21</v>
      </c>
      <c r="C456" s="21">
        <v>12238.5</v>
      </c>
      <c r="D456" s="21">
        <v>1096002</v>
      </c>
      <c r="E456" s="21">
        <v>872395.08600000001</v>
      </c>
      <c r="F456" s="22">
        <v>218895.40769230769</v>
      </c>
      <c r="G456">
        <f>_xlfn.XLOOKUP(Table1[[#This Row],[index]], Table2[index], Table2[Количество складов], 0)</f>
        <v>15</v>
      </c>
      <c r="H456">
        <f>_xlfn.XLOOKUP(Table1[[#This Row],[index]], Table2[index], Table2[Количество заказов], 0)</f>
        <v>812</v>
      </c>
      <c r="I456">
        <f>_xlfn.XLOOKUP(Table1[[#This Row],[index]], Table2[index], Table2[Количество клиентов], 0)</f>
        <v>714</v>
      </c>
      <c r="J456" s="18">
        <f>WEEKNUM(_xlfn.SINGLE(master[Дата]))</f>
        <v>20</v>
      </c>
      <c r="K456" s="18">
        <f>master[[#This Row],[Товарооборот, руб]]-master[[#This Row],[Товарооборот в себестоимости]]-master[[#This Row],[Потери, руб]]</f>
        <v>4711.5063076922961</v>
      </c>
      <c r="L456" s="18">
        <f>master[[#This Row],[Товарооборот, руб]]-master[[#This Row],[Товарооборот в себестоимости]]</f>
        <v>223606.91399999999</v>
      </c>
    </row>
    <row r="457" spans="1:12" ht="14.25" customHeight="1">
      <c r="A457" s="9">
        <v>43969</v>
      </c>
      <c r="B457" s="2" t="s">
        <v>21</v>
      </c>
      <c r="C457" s="2">
        <v>14290.5</v>
      </c>
      <c r="D457" s="2">
        <v>1246162.5</v>
      </c>
      <c r="E457" s="2">
        <v>983143.48999999987</v>
      </c>
      <c r="F457" s="3">
        <v>263823.34615384613</v>
      </c>
      <c r="G457">
        <f>_xlfn.XLOOKUP(Table1[[#This Row],[index]], Table2[index], Table2[Количество складов], 0)</f>
        <v>16</v>
      </c>
      <c r="H457">
        <f>_xlfn.XLOOKUP(Table1[[#This Row],[index]], Table2[index], Table2[Количество заказов], 0)</f>
        <v>925</v>
      </c>
      <c r="I457">
        <f>_xlfn.XLOOKUP(Table1[[#This Row],[index]], Table2[index], Table2[Количество клиентов], 0)</f>
        <v>816</v>
      </c>
      <c r="J457" s="18">
        <f>WEEKNUM(_xlfn.SINGLE(master[Дата]))</f>
        <v>21</v>
      </c>
      <c r="K457" s="18">
        <f>master[[#This Row],[Товарооборот, руб]]-master[[#This Row],[Товарооборот в себестоимости]]-master[[#This Row],[Потери, руб]]</f>
        <v>-804.33615384600125</v>
      </c>
      <c r="L457" s="18">
        <f>master[[#This Row],[Товарооборот, руб]]-master[[#This Row],[Товарооборот в себестоимости]]</f>
        <v>263019.01000000013</v>
      </c>
    </row>
    <row r="458" spans="1:12" ht="14.25" customHeight="1">
      <c r="A458" s="8">
        <v>43965</v>
      </c>
      <c r="B458" s="21" t="s">
        <v>21</v>
      </c>
      <c r="C458" s="21">
        <v>14385</v>
      </c>
      <c r="D458" s="21">
        <v>1223491.5</v>
      </c>
      <c r="E458" s="21">
        <v>977925.73100000003</v>
      </c>
      <c r="F458" s="22">
        <v>285708.40769230766</v>
      </c>
      <c r="G458">
        <f>_xlfn.XLOOKUP(Table1[[#This Row],[index]], Table2[index], Table2[Количество складов], 0)</f>
        <v>15</v>
      </c>
      <c r="H458">
        <f>_xlfn.XLOOKUP(Table1[[#This Row],[index]], Table2[index], Table2[Количество заказов], 0)</f>
        <v>890</v>
      </c>
      <c r="I458">
        <f>_xlfn.XLOOKUP(Table1[[#This Row],[index]], Table2[index], Table2[Количество клиентов], 0)</f>
        <v>777</v>
      </c>
      <c r="J458" s="18">
        <f>WEEKNUM(_xlfn.SINGLE(master[Дата]))</f>
        <v>20</v>
      </c>
      <c r="K458" s="18">
        <f>master[[#This Row],[Товарооборот, руб]]-master[[#This Row],[Товарооборот в себестоимости]]-master[[#This Row],[Потери, руб]]</f>
        <v>-40142.638692307693</v>
      </c>
      <c r="L458" s="18">
        <f>master[[#This Row],[Товарооборот, руб]]-master[[#This Row],[Товарооборот в себестоимости]]</f>
        <v>245565.76899999997</v>
      </c>
    </row>
    <row r="459" spans="1:12" ht="14.25" customHeight="1">
      <c r="A459" s="9">
        <v>43966</v>
      </c>
      <c r="B459" s="2" t="s">
        <v>21</v>
      </c>
      <c r="C459" s="2">
        <v>16498.5</v>
      </c>
      <c r="D459" s="2">
        <v>1370482.5</v>
      </c>
      <c r="E459" s="2">
        <v>1095453.1229999999</v>
      </c>
      <c r="F459" s="3">
        <v>250663.81538461539</v>
      </c>
      <c r="G459">
        <f>_xlfn.XLOOKUP(Table1[[#This Row],[index]], Table2[index], Table2[Количество складов], 0)</f>
        <v>15</v>
      </c>
      <c r="H459">
        <f>_xlfn.XLOOKUP(Table1[[#This Row],[index]], Table2[index], Table2[Количество заказов], 0)</f>
        <v>980</v>
      </c>
      <c r="I459">
        <f>_xlfn.XLOOKUP(Table1[[#This Row],[index]], Table2[index], Table2[Количество клиентов], 0)</f>
        <v>867</v>
      </c>
      <c r="J459" s="18">
        <f>WEEKNUM(_xlfn.SINGLE(master[Дата]))</f>
        <v>20</v>
      </c>
      <c r="K459" s="18">
        <f>master[[#This Row],[Товарооборот, руб]]-master[[#This Row],[Товарооборот в себестоимости]]-master[[#This Row],[Потери, руб]]</f>
        <v>24365.561615384708</v>
      </c>
      <c r="L459" s="18">
        <f>master[[#This Row],[Товарооборот, руб]]-master[[#This Row],[Товарооборот в себестоимости]]</f>
        <v>275029.37700000009</v>
      </c>
    </row>
    <row r="460" spans="1:12" ht="14.25" customHeight="1">
      <c r="A460" s="8">
        <v>43978</v>
      </c>
      <c r="B460" s="21" t="s">
        <v>22</v>
      </c>
      <c r="C460" s="21">
        <v>13203</v>
      </c>
      <c r="D460" s="21">
        <v>1211457</v>
      </c>
      <c r="E460" s="21">
        <v>964554.21099999989</v>
      </c>
      <c r="F460" s="22">
        <v>156117.80846153846</v>
      </c>
      <c r="G460">
        <f>_xlfn.XLOOKUP(Table1[[#This Row],[index]], Table2[index], Table2[Количество складов], 0)</f>
        <v>15</v>
      </c>
      <c r="H460">
        <f>_xlfn.XLOOKUP(Table1[[#This Row],[index]], Table2[index], Table2[Количество заказов], 0)</f>
        <v>809</v>
      </c>
      <c r="I460">
        <f>_xlfn.XLOOKUP(Table1[[#This Row],[index]], Table2[index], Table2[Количество клиентов], 0)</f>
        <v>702</v>
      </c>
      <c r="J460" s="18">
        <f>WEEKNUM(_xlfn.SINGLE(master[Дата]))</f>
        <v>22</v>
      </c>
      <c r="K460" s="18">
        <f>master[[#This Row],[Товарооборот, руб]]-master[[#This Row],[Товарооборот в себестоимости]]-master[[#This Row],[Потери, руб]]</f>
        <v>90784.980538461648</v>
      </c>
      <c r="L460" s="18">
        <f>master[[#This Row],[Товарооборот, руб]]-master[[#This Row],[Товарооборот в себестоимости]]</f>
        <v>246902.78900000011</v>
      </c>
    </row>
    <row r="461" spans="1:12" ht="14.25" customHeight="1">
      <c r="A461" s="9">
        <v>43973</v>
      </c>
      <c r="B461" s="2" t="s">
        <v>22</v>
      </c>
      <c r="C461" s="2">
        <v>15802.5</v>
      </c>
      <c r="D461" s="2">
        <v>1411909.5</v>
      </c>
      <c r="E461" s="2">
        <v>1158841.584</v>
      </c>
      <c r="F461" s="3">
        <v>186035.59738461539</v>
      </c>
      <c r="G461">
        <f>_xlfn.XLOOKUP(Table1[[#This Row],[index]], Table2[index], Table2[Количество складов], 0)</f>
        <v>15</v>
      </c>
      <c r="H461">
        <f>_xlfn.XLOOKUP(Table1[[#This Row],[index]], Table2[index], Table2[Количество заказов], 0)</f>
        <v>903</v>
      </c>
      <c r="I461">
        <f>_xlfn.XLOOKUP(Table1[[#This Row],[index]], Table2[index], Table2[Количество клиентов], 0)</f>
        <v>792</v>
      </c>
      <c r="J461" s="18">
        <f>WEEKNUM(_xlfn.SINGLE(master[Дата]))</f>
        <v>21</v>
      </c>
      <c r="K461" s="18">
        <f>master[[#This Row],[Товарооборот, руб]]-master[[#This Row],[Товарооборот в себестоимости]]-master[[#This Row],[Потери, руб]]</f>
        <v>67032.318615384575</v>
      </c>
      <c r="L461" s="18">
        <f>master[[#This Row],[Товарооборот, руб]]-master[[#This Row],[Товарооборот в себестоимости]]</f>
        <v>253067.91599999997</v>
      </c>
    </row>
    <row r="462" spans="1:12" ht="14.25" customHeight="1">
      <c r="A462" s="8">
        <v>43983</v>
      </c>
      <c r="B462" s="21" t="s">
        <v>22</v>
      </c>
      <c r="C462" s="21">
        <v>16476</v>
      </c>
      <c r="D462" s="21">
        <v>1565632.5</v>
      </c>
      <c r="E462" s="21">
        <v>1234060.9909999999</v>
      </c>
      <c r="F462" s="22">
        <v>194827.87672307692</v>
      </c>
      <c r="G462">
        <f>_xlfn.XLOOKUP(Table1[[#This Row],[index]], Table2[index], Table2[Количество складов], 0)</f>
        <v>16</v>
      </c>
      <c r="H462">
        <f>_xlfn.XLOOKUP(Table1[[#This Row],[index]], Table2[index], Table2[Количество заказов], 0)</f>
        <v>1019</v>
      </c>
      <c r="I462">
        <f>_xlfn.XLOOKUP(Table1[[#This Row],[index]], Table2[index], Table2[Количество клиентов], 0)</f>
        <v>895</v>
      </c>
      <c r="J462" s="18">
        <f>WEEKNUM(_xlfn.SINGLE(master[Дата]))</f>
        <v>23</v>
      </c>
      <c r="K462" s="18">
        <f>master[[#This Row],[Товарооборот, руб]]-master[[#This Row],[Товарооборот в себестоимости]]-master[[#This Row],[Потери, руб]]</f>
        <v>136743.63227692316</v>
      </c>
      <c r="L462" s="18">
        <f>master[[#This Row],[Товарооборот, руб]]-master[[#This Row],[Товарооборот в себестоимости]]</f>
        <v>331571.50900000008</v>
      </c>
    </row>
    <row r="463" spans="1:12" ht="14.25" customHeight="1">
      <c r="A463" s="9">
        <v>43962</v>
      </c>
      <c r="B463" s="2" t="s">
        <v>22</v>
      </c>
      <c r="C463" s="2">
        <v>12654</v>
      </c>
      <c r="D463" s="2">
        <v>1081158</v>
      </c>
      <c r="E463" s="2">
        <v>927698.82299999986</v>
      </c>
      <c r="F463" s="3">
        <v>197299.08136923076</v>
      </c>
      <c r="G463">
        <f>_xlfn.XLOOKUP(Table1[[#This Row],[index]], Table2[index], Table2[Количество складов], 0)</f>
        <v>15</v>
      </c>
      <c r="H463">
        <f>_xlfn.XLOOKUP(Table1[[#This Row],[index]], Table2[index], Table2[Количество заказов], 0)</f>
        <v>684</v>
      </c>
      <c r="I463">
        <f>_xlfn.XLOOKUP(Table1[[#This Row],[index]], Table2[index], Table2[Количество клиентов], 0)</f>
        <v>585</v>
      </c>
      <c r="J463" s="18">
        <f>WEEKNUM(_xlfn.SINGLE(master[Дата]))</f>
        <v>20</v>
      </c>
      <c r="K463" s="18">
        <f>master[[#This Row],[Товарооборот, руб]]-master[[#This Row],[Товарооборот в себестоимости]]-master[[#This Row],[Потери, руб]]</f>
        <v>-43839.904369230615</v>
      </c>
      <c r="L463" s="18">
        <f>master[[#This Row],[Товарооборот, руб]]-master[[#This Row],[Товарооборот в себестоимости]]</f>
        <v>153459.17700000014</v>
      </c>
    </row>
    <row r="464" spans="1:12" ht="14.25" customHeight="1">
      <c r="A464" s="8">
        <v>43980</v>
      </c>
      <c r="B464" s="21" t="s">
        <v>21</v>
      </c>
      <c r="C464" s="21">
        <v>19647</v>
      </c>
      <c r="D464" s="21">
        <v>1764669</v>
      </c>
      <c r="E464" s="21">
        <v>1409485.402</v>
      </c>
      <c r="F464" s="22">
        <v>182377.32307692306</v>
      </c>
      <c r="G464">
        <f>_xlfn.XLOOKUP(Table1[[#This Row],[index]], Table2[index], Table2[Количество складов], 0)</f>
        <v>17</v>
      </c>
      <c r="H464">
        <f>_xlfn.XLOOKUP(Table1[[#This Row],[index]], Table2[index], Table2[Количество заказов], 0)</f>
        <v>1296</v>
      </c>
      <c r="I464">
        <f>_xlfn.XLOOKUP(Table1[[#This Row],[index]], Table2[index], Table2[Количество клиентов], 0)</f>
        <v>1153</v>
      </c>
      <c r="J464" s="18">
        <f>WEEKNUM(_xlfn.SINGLE(master[Дата]))</f>
        <v>22</v>
      </c>
      <c r="K464" s="18">
        <f>master[[#This Row],[Товарооборот, руб]]-master[[#This Row],[Товарооборот в себестоимости]]-master[[#This Row],[Потери, руб]]</f>
        <v>172806.27492307694</v>
      </c>
      <c r="L464" s="18">
        <f>master[[#This Row],[Товарооборот, руб]]-master[[#This Row],[Товарооборот в себестоимости]]</f>
        <v>355183.598</v>
      </c>
    </row>
    <row r="465" spans="1:12" ht="14.25" customHeight="1">
      <c r="A465" s="9">
        <v>43969</v>
      </c>
      <c r="B465" s="2" t="s">
        <v>22</v>
      </c>
      <c r="C465" s="2">
        <v>12450</v>
      </c>
      <c r="D465" s="2">
        <v>1115146.5</v>
      </c>
      <c r="E465" s="2">
        <v>897555.51099999994</v>
      </c>
      <c r="F465" s="3">
        <v>150809.61403846153</v>
      </c>
      <c r="G465">
        <f>_xlfn.XLOOKUP(Table1[[#This Row],[index]], Table2[index], Table2[Количество складов], 0)</f>
        <v>15</v>
      </c>
      <c r="H465">
        <f>_xlfn.XLOOKUP(Table1[[#This Row],[index]], Table2[index], Table2[Количество заказов], 0)</f>
        <v>729</v>
      </c>
      <c r="I465">
        <f>_xlfn.XLOOKUP(Table1[[#This Row],[index]], Table2[index], Table2[Количество клиентов], 0)</f>
        <v>636</v>
      </c>
      <c r="J465" s="18">
        <f>WEEKNUM(_xlfn.SINGLE(master[Дата]))</f>
        <v>21</v>
      </c>
      <c r="K465" s="18">
        <f>master[[#This Row],[Товарооборот, руб]]-master[[#This Row],[Товарооборот в себестоимости]]-master[[#This Row],[Потери, руб]]</f>
        <v>66781.374961538531</v>
      </c>
      <c r="L465" s="18">
        <f>master[[#This Row],[Товарооборот, руб]]-master[[#This Row],[Товарооборот в себестоимости]]</f>
        <v>217590.98900000006</v>
      </c>
    </row>
    <row r="466" spans="1:12" ht="14.25" customHeight="1">
      <c r="A466" s="8">
        <v>43965</v>
      </c>
      <c r="B466" s="21" t="s">
        <v>22</v>
      </c>
      <c r="C466" s="21">
        <v>11161.5</v>
      </c>
      <c r="D466" s="21">
        <v>963502.5</v>
      </c>
      <c r="E466" s="21">
        <v>812962.67800000007</v>
      </c>
      <c r="F466" s="22">
        <v>193118.32307692309</v>
      </c>
      <c r="G466">
        <f>_xlfn.XLOOKUP(Table1[[#This Row],[index]], Table2[index], Table2[Количество складов], 0)</f>
        <v>15</v>
      </c>
      <c r="H466">
        <f>_xlfn.XLOOKUP(Table1[[#This Row],[index]], Table2[index], Table2[Количество заказов], 0)</f>
        <v>638</v>
      </c>
      <c r="I466">
        <f>_xlfn.XLOOKUP(Table1[[#This Row],[index]], Table2[index], Table2[Количество клиентов], 0)</f>
        <v>548</v>
      </c>
      <c r="J466" s="18">
        <f>WEEKNUM(_xlfn.SINGLE(master[Дата]))</f>
        <v>20</v>
      </c>
      <c r="K466" s="18">
        <f>master[[#This Row],[Товарооборот, руб]]-master[[#This Row],[Товарооборот в себестоимости]]-master[[#This Row],[Потери, руб]]</f>
        <v>-42578.501076923159</v>
      </c>
      <c r="L466" s="18">
        <f>master[[#This Row],[Товарооборот, руб]]-master[[#This Row],[Товарооборот в себестоимости]]</f>
        <v>150539.82199999993</v>
      </c>
    </row>
    <row r="467" spans="1:12" ht="14.25" customHeight="1">
      <c r="A467" s="9">
        <v>43966</v>
      </c>
      <c r="B467" s="2" t="s">
        <v>22</v>
      </c>
      <c r="C467" s="2">
        <v>12229.5</v>
      </c>
      <c r="D467" s="2">
        <v>1122730.5</v>
      </c>
      <c r="E467" s="2">
        <v>921566.44700000004</v>
      </c>
      <c r="F467" s="3">
        <v>147588</v>
      </c>
      <c r="G467">
        <f>_xlfn.XLOOKUP(Table1[[#This Row],[index]], Table2[index], Table2[Количество складов], 0)</f>
        <v>15</v>
      </c>
      <c r="H467">
        <f>_xlfn.XLOOKUP(Table1[[#This Row],[index]], Table2[index], Table2[Количество заказов], 0)</f>
        <v>688</v>
      </c>
      <c r="I467">
        <f>_xlfn.XLOOKUP(Table1[[#This Row],[index]], Table2[index], Table2[Количество клиентов], 0)</f>
        <v>598</v>
      </c>
      <c r="J467" s="18">
        <f>WEEKNUM(_xlfn.SINGLE(master[Дата]))</f>
        <v>20</v>
      </c>
      <c r="K467" s="18">
        <f>master[[#This Row],[Товарооборот, руб]]-master[[#This Row],[Товарооборот в себестоимости]]-master[[#This Row],[Потери, руб]]</f>
        <v>53576.052999999956</v>
      </c>
      <c r="L467" s="18">
        <f>master[[#This Row],[Товарооборот, руб]]-master[[#This Row],[Товарооборот в себестоимости]]</f>
        <v>201164.05299999996</v>
      </c>
    </row>
    <row r="468" spans="1:12" ht="14.25" customHeight="1">
      <c r="A468" s="8">
        <v>43978</v>
      </c>
      <c r="B468" s="21" t="s">
        <v>23</v>
      </c>
      <c r="C468" s="21">
        <v>28050</v>
      </c>
      <c r="D468" s="21">
        <v>2458555.5</v>
      </c>
      <c r="E468" s="21">
        <v>1979227.4479999999</v>
      </c>
      <c r="F468" s="22">
        <v>122940.53466153846</v>
      </c>
      <c r="G468">
        <f>_xlfn.XLOOKUP(Table1[[#This Row],[index]], Table2[index], Table2[Количество складов], 0)</f>
        <v>20</v>
      </c>
      <c r="H468">
        <f>_xlfn.XLOOKUP(Table1[[#This Row],[index]], Table2[index], Table2[Количество заказов], 0)</f>
        <v>1873</v>
      </c>
      <c r="I468">
        <f>_xlfn.XLOOKUP(Table1[[#This Row],[index]], Table2[index], Table2[Количество клиентов], 0)</f>
        <v>1715</v>
      </c>
      <c r="J468" s="18">
        <f>WEEKNUM(_xlfn.SINGLE(master[Дата]))</f>
        <v>22</v>
      </c>
      <c r="K468" s="18">
        <f>master[[#This Row],[Товарооборот, руб]]-master[[#This Row],[Товарооборот в себестоимости]]-master[[#This Row],[Потери, руб]]</f>
        <v>356387.51733846171</v>
      </c>
      <c r="L468" s="18">
        <f>master[[#This Row],[Товарооборот, руб]]-master[[#This Row],[Товарооборот в себестоимости]]</f>
        <v>479328.05200000014</v>
      </c>
    </row>
    <row r="469" spans="1:12" ht="14.25" customHeight="1">
      <c r="A469" s="9">
        <v>43973</v>
      </c>
      <c r="B469" s="2" t="s">
        <v>23</v>
      </c>
      <c r="C469" s="2">
        <v>30781.5</v>
      </c>
      <c r="D469" s="2">
        <v>2540715</v>
      </c>
      <c r="E469" s="2">
        <v>2108065.5690000001</v>
      </c>
      <c r="F469" s="3">
        <v>90381.169230769228</v>
      </c>
      <c r="G469">
        <f>_xlfn.XLOOKUP(Table1[[#This Row],[index]], Table2[index], Table2[Количество складов], 0)</f>
        <v>19</v>
      </c>
      <c r="H469">
        <f>_xlfn.XLOOKUP(Table1[[#This Row],[index]], Table2[index], Table2[Количество заказов], 0)</f>
        <v>1859</v>
      </c>
      <c r="I469">
        <f>_xlfn.XLOOKUP(Table1[[#This Row],[index]], Table2[index], Table2[Количество клиентов], 0)</f>
        <v>1697</v>
      </c>
      <c r="J469" s="18">
        <f>WEEKNUM(_xlfn.SINGLE(master[Дата]))</f>
        <v>21</v>
      </c>
      <c r="K469" s="18">
        <f>master[[#This Row],[Товарооборот, руб]]-master[[#This Row],[Товарооборот в себестоимости]]-master[[#This Row],[Потери, руб]]</f>
        <v>342268.26176923065</v>
      </c>
      <c r="L469" s="18">
        <f>master[[#This Row],[Товарооборот, руб]]-master[[#This Row],[Товарооборот в себестоимости]]</f>
        <v>432649.43099999987</v>
      </c>
    </row>
    <row r="470" spans="1:12" ht="14.25" customHeight="1">
      <c r="A470" s="8">
        <v>43983</v>
      </c>
      <c r="B470" s="21" t="s">
        <v>23</v>
      </c>
      <c r="C470" s="21">
        <v>27960</v>
      </c>
      <c r="D470" s="21">
        <v>2538967.5</v>
      </c>
      <c r="E470" s="21">
        <v>1983277.5959999997</v>
      </c>
      <c r="F470" s="22">
        <v>134168.53587692307</v>
      </c>
      <c r="G470">
        <f>_xlfn.XLOOKUP(Table1[[#This Row],[index]], Table2[index], Table2[Количество складов], 0)</f>
        <v>21</v>
      </c>
      <c r="H470">
        <f>_xlfn.XLOOKUP(Table1[[#This Row],[index]], Table2[index], Table2[Количество заказов], 0)</f>
        <v>1879</v>
      </c>
      <c r="I470">
        <f>_xlfn.XLOOKUP(Table1[[#This Row],[index]], Table2[index], Table2[Количество клиентов], 0)</f>
        <v>1720</v>
      </c>
      <c r="J470" s="18">
        <f>WEEKNUM(_xlfn.SINGLE(master[Дата]))</f>
        <v>23</v>
      </c>
      <c r="K470" s="18">
        <f>master[[#This Row],[Товарооборот, руб]]-master[[#This Row],[Товарооборот в себестоимости]]-master[[#This Row],[Потери, руб]]</f>
        <v>421521.36812307726</v>
      </c>
      <c r="L470" s="18">
        <f>master[[#This Row],[Товарооборот, руб]]-master[[#This Row],[Товарооборот в себестоимости]]</f>
        <v>555689.90400000033</v>
      </c>
    </row>
    <row r="471" spans="1:12" ht="14.25" customHeight="1">
      <c r="A471" s="9">
        <v>43962</v>
      </c>
      <c r="B471" s="2" t="s">
        <v>23</v>
      </c>
      <c r="C471" s="2">
        <v>23629.5</v>
      </c>
      <c r="D471" s="2">
        <v>2164365</v>
      </c>
      <c r="E471" s="2">
        <v>1678039.8589999999</v>
      </c>
      <c r="F471" s="3">
        <v>151098.71538461538</v>
      </c>
      <c r="G471">
        <f>_xlfn.XLOOKUP(Table1[[#This Row],[index]], Table2[index], Table2[Количество складов], 0)</f>
        <v>19</v>
      </c>
      <c r="H471">
        <f>_xlfn.XLOOKUP(Table1[[#This Row],[index]], Table2[index], Table2[Количество заказов], 0)</f>
        <v>1527</v>
      </c>
      <c r="I471">
        <f>_xlfn.XLOOKUP(Table1[[#This Row],[index]], Table2[index], Table2[Количество клиентов], 0)</f>
        <v>1389</v>
      </c>
      <c r="J471" s="18">
        <f>WEEKNUM(_xlfn.SINGLE(master[Дата]))</f>
        <v>20</v>
      </c>
      <c r="K471" s="18">
        <f>master[[#This Row],[Товарооборот, руб]]-master[[#This Row],[Товарооборот в себестоимости]]-master[[#This Row],[Потери, руб]]</f>
        <v>335226.42561538471</v>
      </c>
      <c r="L471" s="18">
        <f>master[[#This Row],[Товарооборот, руб]]-master[[#This Row],[Товарооборот в себестоимости]]</f>
        <v>486325.14100000006</v>
      </c>
    </row>
    <row r="472" spans="1:12" ht="14.25" customHeight="1">
      <c r="A472" s="8">
        <v>43980</v>
      </c>
      <c r="B472" s="21" t="s">
        <v>22</v>
      </c>
      <c r="C472" s="21">
        <v>17052</v>
      </c>
      <c r="D472" s="21">
        <v>1549020</v>
      </c>
      <c r="E472" s="21">
        <v>1246591.997</v>
      </c>
      <c r="F472" s="22">
        <v>104864.4846153846</v>
      </c>
      <c r="G472">
        <f>_xlfn.XLOOKUP(Table1[[#This Row],[index]], Table2[index], Table2[Количество складов], 0)</f>
        <v>16</v>
      </c>
      <c r="H472">
        <f>_xlfn.XLOOKUP(Table1[[#This Row],[index]], Table2[index], Table2[Количество заказов], 0)</f>
        <v>981</v>
      </c>
      <c r="I472">
        <f>_xlfn.XLOOKUP(Table1[[#This Row],[index]], Table2[index], Table2[Количество клиентов], 0)</f>
        <v>859</v>
      </c>
      <c r="J472" s="18">
        <f>WEEKNUM(_xlfn.SINGLE(master[Дата]))</f>
        <v>22</v>
      </c>
      <c r="K472" s="18">
        <f>master[[#This Row],[Товарооборот, руб]]-master[[#This Row],[Товарооборот в себестоимости]]-master[[#This Row],[Потери, руб]]</f>
        <v>197563.51838461543</v>
      </c>
      <c r="L472" s="18">
        <f>master[[#This Row],[Товарооборот, руб]]-master[[#This Row],[Товарооборот в себестоимости]]</f>
        <v>302428.00300000003</v>
      </c>
    </row>
    <row r="473" spans="1:12" ht="14.25" customHeight="1">
      <c r="A473" s="9">
        <v>43969</v>
      </c>
      <c r="B473" s="2" t="s">
        <v>23</v>
      </c>
      <c r="C473" s="2">
        <v>27181.5</v>
      </c>
      <c r="D473" s="2">
        <v>2324490</v>
      </c>
      <c r="E473" s="2">
        <v>1796459.4790000001</v>
      </c>
      <c r="F473" s="3">
        <v>129793.76153846155</v>
      </c>
      <c r="G473">
        <f>_xlfn.XLOOKUP(Table1[[#This Row],[index]], Table2[index], Table2[Количество складов], 0)</f>
        <v>19</v>
      </c>
      <c r="H473">
        <f>_xlfn.XLOOKUP(Table1[[#This Row],[index]], Table2[index], Table2[Количество заказов], 0)</f>
        <v>1741</v>
      </c>
      <c r="I473">
        <f>_xlfn.XLOOKUP(Table1[[#This Row],[index]], Table2[index], Table2[Количество клиентов], 0)</f>
        <v>1597</v>
      </c>
      <c r="J473" s="18">
        <f>WEEKNUM(_xlfn.SINGLE(master[Дата]))</f>
        <v>21</v>
      </c>
      <c r="K473" s="18">
        <f>master[[#This Row],[Товарооборот, руб]]-master[[#This Row],[Товарооборот в себестоимости]]-master[[#This Row],[Потери, руб]]</f>
        <v>398236.7594615384</v>
      </c>
      <c r="L473" s="18">
        <f>master[[#This Row],[Товарооборот, руб]]-master[[#This Row],[Товарооборот в себестоимости]]</f>
        <v>528030.52099999995</v>
      </c>
    </row>
    <row r="474" spans="1:12" ht="14.25" customHeight="1">
      <c r="A474" s="8">
        <v>43965</v>
      </c>
      <c r="B474" s="21" t="s">
        <v>23</v>
      </c>
      <c r="C474" s="21">
        <v>25656</v>
      </c>
      <c r="D474" s="21">
        <v>2225341.5</v>
      </c>
      <c r="E474" s="21">
        <v>1766450.28</v>
      </c>
      <c r="F474" s="22">
        <v>91828.489107692309</v>
      </c>
      <c r="G474">
        <f>_xlfn.XLOOKUP(Table1[[#This Row],[index]], Table2[index], Table2[Количество складов], 0)</f>
        <v>19</v>
      </c>
      <c r="H474">
        <f>_xlfn.XLOOKUP(Table1[[#This Row],[index]], Table2[index], Table2[Количество заказов], 0)</f>
        <v>1635</v>
      </c>
      <c r="I474">
        <f>_xlfn.XLOOKUP(Table1[[#This Row],[index]], Table2[index], Table2[Количество клиентов], 0)</f>
        <v>1487</v>
      </c>
      <c r="J474" s="18">
        <f>WEEKNUM(_xlfn.SINGLE(master[Дата]))</f>
        <v>20</v>
      </c>
      <c r="K474" s="18">
        <f>master[[#This Row],[Товарооборот, руб]]-master[[#This Row],[Товарооборот в себестоимости]]-master[[#This Row],[Потери, руб]]</f>
        <v>367062.73089230765</v>
      </c>
      <c r="L474" s="18">
        <f>master[[#This Row],[Товарооборот, руб]]-master[[#This Row],[Товарооборот в себестоимости]]</f>
        <v>458891.22</v>
      </c>
    </row>
    <row r="475" spans="1:12" ht="14.25" customHeight="1">
      <c r="A475" s="9">
        <v>43966</v>
      </c>
      <c r="B475" s="2" t="s">
        <v>23</v>
      </c>
      <c r="C475" s="2">
        <v>29283</v>
      </c>
      <c r="D475" s="2">
        <v>2477487</v>
      </c>
      <c r="E475" s="2">
        <v>2005719.3469999998</v>
      </c>
      <c r="F475" s="3">
        <v>77264.32873846154</v>
      </c>
      <c r="G475">
        <f>_xlfn.XLOOKUP(Table1[[#This Row],[index]], Table2[index], Table2[Количество складов], 0)</f>
        <v>19</v>
      </c>
      <c r="H475">
        <f>_xlfn.XLOOKUP(Table1[[#This Row],[index]], Table2[index], Table2[Количество заказов], 0)</f>
        <v>1780</v>
      </c>
      <c r="I475">
        <f>_xlfn.XLOOKUP(Table1[[#This Row],[index]], Table2[index], Table2[Количество клиентов], 0)</f>
        <v>1615</v>
      </c>
      <c r="J475" s="18">
        <f>WEEKNUM(_xlfn.SINGLE(master[Дата]))</f>
        <v>20</v>
      </c>
      <c r="K475" s="18">
        <f>master[[#This Row],[Товарооборот, руб]]-master[[#This Row],[Товарооборот в себестоимости]]-master[[#This Row],[Потери, руб]]</f>
        <v>394503.32426153863</v>
      </c>
      <c r="L475" s="18">
        <f>master[[#This Row],[Товарооборот, руб]]-master[[#This Row],[Товарооборот в себестоимости]]</f>
        <v>471767.65300000017</v>
      </c>
    </row>
    <row r="476" spans="1:12" ht="14.25" customHeight="1">
      <c r="A476" s="8">
        <v>43980</v>
      </c>
      <c r="B476" s="21" t="s">
        <v>23</v>
      </c>
      <c r="C476" s="21">
        <v>32782.5</v>
      </c>
      <c r="D476" s="21">
        <v>2854741.5</v>
      </c>
      <c r="E476" s="21">
        <v>2293738.9569999999</v>
      </c>
      <c r="F476" s="22">
        <v>58400.799200000001</v>
      </c>
      <c r="G476">
        <f>_xlfn.XLOOKUP(Table1[[#This Row],[index]], Table2[index], Table2[Количество складов], 0)</f>
        <v>20</v>
      </c>
      <c r="H476">
        <f>_xlfn.XLOOKUP(Table1[[#This Row],[index]], Table2[index], Table2[Количество заказов], 0)</f>
        <v>2064</v>
      </c>
      <c r="I476">
        <f>_xlfn.XLOOKUP(Table1[[#This Row],[index]], Table2[index], Table2[Количество клиентов], 0)</f>
        <v>1896</v>
      </c>
      <c r="J476" s="18">
        <f>WEEKNUM(_xlfn.SINGLE(master[Дата]))</f>
        <v>22</v>
      </c>
      <c r="K476" s="18">
        <f>master[[#This Row],[Товарооборот, руб]]-master[[#This Row],[Товарооборот в себестоимости]]-master[[#This Row],[Потери, руб]]</f>
        <v>502601.74380000005</v>
      </c>
      <c r="L476" s="18">
        <f>master[[#This Row],[Товарооборот, руб]]-master[[#This Row],[Товарооборот в себестоимости]]</f>
        <v>561002.54300000006</v>
      </c>
    </row>
    <row r="477" spans="1:12" ht="14.25" customHeight="1">
      <c r="A477" s="9">
        <v>43978</v>
      </c>
      <c r="B477" s="2" t="s">
        <v>24</v>
      </c>
      <c r="C477" s="2">
        <v>215592</v>
      </c>
      <c r="D477" s="2">
        <v>22342300.5</v>
      </c>
      <c r="E477" s="2">
        <v>16240834.603999998</v>
      </c>
      <c r="F477" s="3">
        <v>285591.72307692305</v>
      </c>
      <c r="G477">
        <f>_xlfn.XLOOKUP(Table1[[#This Row],[index]], Table2[index], Table2[Количество складов], 0)</f>
        <v>59</v>
      </c>
      <c r="H477">
        <f>_xlfn.XLOOKUP(Table1[[#This Row],[index]], Table2[index], Table2[Количество заказов], 0)</f>
        <v>13942</v>
      </c>
      <c r="I477">
        <f>_xlfn.XLOOKUP(Table1[[#This Row],[index]], Table2[index], Table2[Количество клиентов], 0)</f>
        <v>12986</v>
      </c>
      <c r="J477" s="18">
        <f>WEEKNUM(_xlfn.SINGLE(master[Дата]))</f>
        <v>22</v>
      </c>
      <c r="K477" s="18">
        <f>master[[#This Row],[Товарооборот, руб]]-master[[#This Row],[Товарооборот в себестоимости]]-master[[#This Row],[Потери, руб]]</f>
        <v>5815874.1729230788</v>
      </c>
      <c r="L477" s="18">
        <f>master[[#This Row],[Товарооборот, руб]]-master[[#This Row],[Товарооборот в себестоимости]]</f>
        <v>6101465.8960000016</v>
      </c>
    </row>
    <row r="478" spans="1:12" ht="14.25" customHeight="1">
      <c r="A478" s="8">
        <v>43973</v>
      </c>
      <c r="B478" s="21" t="s">
        <v>24</v>
      </c>
      <c r="C478" s="21">
        <v>228334.5</v>
      </c>
      <c r="D478" s="21">
        <v>22380772.5</v>
      </c>
      <c r="E478" s="21">
        <v>17031004.072999999</v>
      </c>
      <c r="F478" s="22">
        <v>275436.23846153845</v>
      </c>
      <c r="G478">
        <f>_xlfn.XLOOKUP(Table1[[#This Row],[index]], Table2[index], Table2[Количество складов], 0)</f>
        <v>60</v>
      </c>
      <c r="H478">
        <f>_xlfn.XLOOKUP(Table1[[#This Row],[index]], Table2[index], Table2[Количество заказов], 0)</f>
        <v>14050</v>
      </c>
      <c r="I478">
        <f>_xlfn.XLOOKUP(Table1[[#This Row],[index]], Table2[index], Table2[Количество клиентов], 0)</f>
        <v>13027</v>
      </c>
      <c r="J478" s="18">
        <f>WEEKNUM(_xlfn.SINGLE(master[Дата]))</f>
        <v>21</v>
      </c>
      <c r="K478" s="18">
        <f>master[[#This Row],[Товарооборот, руб]]-master[[#This Row],[Товарооборот в себестоимости]]-master[[#This Row],[Потери, руб]]</f>
        <v>5074332.1885384629</v>
      </c>
      <c r="L478" s="18">
        <f>master[[#This Row],[Товарооборот, руб]]-master[[#This Row],[Товарооборот в себестоимости]]</f>
        <v>5349768.4270000011</v>
      </c>
    </row>
    <row r="479" spans="1:12" ht="14.25" customHeight="1">
      <c r="A479" s="9">
        <v>43983</v>
      </c>
      <c r="B479" s="2" t="s">
        <v>24</v>
      </c>
      <c r="C479" s="2">
        <v>188776.5</v>
      </c>
      <c r="D479" s="2">
        <v>19465372.5</v>
      </c>
      <c r="E479" s="2">
        <v>14354207.141999999</v>
      </c>
      <c r="F479" s="3">
        <v>467483.70729230763</v>
      </c>
      <c r="G479">
        <f>_xlfn.XLOOKUP(Table1[[#This Row],[index]], Table2[index], Table2[Количество складов], 0)</f>
        <v>59</v>
      </c>
      <c r="H479">
        <f>_xlfn.XLOOKUP(Table1[[#This Row],[index]], Table2[index], Table2[Количество заказов], 0)</f>
        <v>12299</v>
      </c>
      <c r="I479">
        <f>_xlfn.XLOOKUP(Table1[[#This Row],[index]], Table2[index], Table2[Количество клиентов], 0)</f>
        <v>11448</v>
      </c>
      <c r="J479" s="18">
        <f>WEEKNUM(_xlfn.SINGLE(master[Дата]))</f>
        <v>23</v>
      </c>
      <c r="K479" s="18">
        <f>master[[#This Row],[Товарооборот, руб]]-master[[#This Row],[Товарооборот в себестоимости]]-master[[#This Row],[Потери, руб]]</f>
        <v>4643681.6507076938</v>
      </c>
      <c r="L479" s="18">
        <f>master[[#This Row],[Товарооборот, руб]]-master[[#This Row],[Товарооборот в себестоимости]]</f>
        <v>5111165.3580000009</v>
      </c>
    </row>
    <row r="480" spans="1:12" ht="14.25" customHeight="1">
      <c r="A480" s="8">
        <v>43962</v>
      </c>
      <c r="B480" s="21" t="s">
        <v>24</v>
      </c>
      <c r="C480" s="21">
        <v>175293</v>
      </c>
      <c r="D480" s="21">
        <v>17919144</v>
      </c>
      <c r="E480" s="21">
        <v>12903628.608999999</v>
      </c>
      <c r="F480" s="22">
        <v>355401.60769230768</v>
      </c>
      <c r="G480">
        <f>_xlfn.XLOOKUP(Table1[[#This Row],[index]], Table2[index], Table2[Количество складов], 0)</f>
        <v>60</v>
      </c>
      <c r="H480">
        <f>_xlfn.XLOOKUP(Table1[[#This Row],[index]], Table2[index], Table2[Количество заказов], 0)</f>
        <v>11100</v>
      </c>
      <c r="I480">
        <f>_xlfn.XLOOKUP(Table1[[#This Row],[index]], Table2[index], Table2[Количество клиентов], 0)</f>
        <v>10407</v>
      </c>
      <c r="J480" s="18">
        <f>WEEKNUM(_xlfn.SINGLE(master[Дата]))</f>
        <v>20</v>
      </c>
      <c r="K480" s="18">
        <f>master[[#This Row],[Товарооборот, руб]]-master[[#This Row],[Товарооборот в себестоимости]]-master[[#This Row],[Потери, руб]]</f>
        <v>4660113.783307693</v>
      </c>
      <c r="L480" s="18">
        <f>master[[#This Row],[Товарооборот, руб]]-master[[#This Row],[Товарооборот в себестоимости]]</f>
        <v>5015515.3910000008</v>
      </c>
    </row>
    <row r="481" spans="1:12" ht="14.25" customHeight="1">
      <c r="A481" s="9">
        <v>43969</v>
      </c>
      <c r="B481" s="2" t="s">
        <v>24</v>
      </c>
      <c r="C481" s="2">
        <v>201999</v>
      </c>
      <c r="D481" s="2">
        <v>20422435.5</v>
      </c>
      <c r="E481" s="2">
        <v>14541626.939999998</v>
      </c>
      <c r="F481" s="3">
        <v>279597.86153846153</v>
      </c>
      <c r="G481">
        <f>_xlfn.XLOOKUP(Table1[[#This Row],[index]], Table2[index], Table2[Количество складов], 0)</f>
        <v>60</v>
      </c>
      <c r="H481">
        <f>_xlfn.XLOOKUP(Table1[[#This Row],[index]], Table2[index], Table2[Количество заказов], 0)</f>
        <v>12460</v>
      </c>
      <c r="I481">
        <f>_xlfn.XLOOKUP(Table1[[#This Row],[index]], Table2[index], Table2[Количество клиентов], 0)</f>
        <v>11665</v>
      </c>
      <c r="J481" s="18">
        <f>WEEKNUM(_xlfn.SINGLE(master[Дата]))</f>
        <v>21</v>
      </c>
      <c r="K481" s="18">
        <f>master[[#This Row],[Товарооборот, руб]]-master[[#This Row],[Товарооборот в себестоимости]]-master[[#This Row],[Потери, руб]]</f>
        <v>5601210.698461541</v>
      </c>
      <c r="L481" s="18">
        <f>master[[#This Row],[Товарооборот, руб]]-master[[#This Row],[Товарооборот в себестоимости]]</f>
        <v>5880808.5600000024</v>
      </c>
    </row>
    <row r="482" spans="1:12" ht="14.25" customHeight="1">
      <c r="A482" s="8">
        <v>43965</v>
      </c>
      <c r="B482" s="21" t="s">
        <v>24</v>
      </c>
      <c r="C482" s="21">
        <v>197946</v>
      </c>
      <c r="D482" s="21">
        <v>19942435.5</v>
      </c>
      <c r="E482" s="21">
        <v>14561721.772999998</v>
      </c>
      <c r="F482" s="22">
        <v>363750.55692307692</v>
      </c>
      <c r="G482">
        <f>_xlfn.XLOOKUP(Table1[[#This Row],[index]], Table2[index], Table2[Количество складов], 0)</f>
        <v>60</v>
      </c>
      <c r="H482">
        <f>_xlfn.XLOOKUP(Table1[[#This Row],[index]], Table2[index], Table2[Количество заказов], 0)</f>
        <v>11935</v>
      </c>
      <c r="I482">
        <f>_xlfn.XLOOKUP(Table1[[#This Row],[index]], Table2[index], Table2[Количество клиентов], 0)</f>
        <v>11178</v>
      </c>
      <c r="J482" s="18">
        <f>WEEKNUM(_xlfn.SINGLE(master[Дата]))</f>
        <v>20</v>
      </c>
      <c r="K482" s="18">
        <f>master[[#This Row],[Товарооборот, руб]]-master[[#This Row],[Товарооборот в себестоимости]]-master[[#This Row],[Потери, руб]]</f>
        <v>5016963.1700769253</v>
      </c>
      <c r="L482" s="18">
        <f>master[[#This Row],[Товарооборот, руб]]-master[[#This Row],[Товарооборот в себестоимости]]</f>
        <v>5380713.7270000018</v>
      </c>
    </row>
    <row r="483" spans="1:12" ht="14.25" customHeight="1">
      <c r="A483" s="9">
        <v>43966</v>
      </c>
      <c r="B483" s="2" t="s">
        <v>24</v>
      </c>
      <c r="C483" s="2">
        <v>230896.5</v>
      </c>
      <c r="D483" s="2">
        <v>23085222</v>
      </c>
      <c r="E483" s="2">
        <v>17099721.813000001</v>
      </c>
      <c r="F483" s="3">
        <v>329754.63076923077</v>
      </c>
      <c r="G483">
        <f>_xlfn.XLOOKUP(Table1[[#This Row],[index]], Table2[index], Table2[Количество складов], 0)</f>
        <v>60</v>
      </c>
      <c r="H483">
        <f>_xlfn.XLOOKUP(Table1[[#This Row],[index]], Table2[index], Table2[Количество заказов], 0)</f>
        <v>13544</v>
      </c>
      <c r="I483">
        <f>_xlfn.XLOOKUP(Table1[[#This Row],[index]], Table2[index], Table2[Количество клиентов], 0)</f>
        <v>12643</v>
      </c>
      <c r="J483" s="18">
        <f>WEEKNUM(_xlfn.SINGLE(master[Дата]))</f>
        <v>20</v>
      </c>
      <c r="K483" s="18">
        <f>master[[#This Row],[Товарооборот, руб]]-master[[#This Row],[Товарооборот в себестоимости]]-master[[#This Row],[Потери, руб]]</f>
        <v>5655745.5562307686</v>
      </c>
      <c r="L483" s="18">
        <f>master[[#This Row],[Товарооборот, руб]]-master[[#This Row],[Товарооборот в себестоимости]]</f>
        <v>5985500.186999999</v>
      </c>
    </row>
    <row r="484" spans="1:12" ht="14.25" customHeight="1">
      <c r="A484" s="8">
        <v>43978</v>
      </c>
      <c r="B484" s="21" t="s">
        <v>25</v>
      </c>
      <c r="C484" s="21">
        <v>203532</v>
      </c>
      <c r="D484" s="21">
        <v>20953324.5</v>
      </c>
      <c r="E484" s="21">
        <v>15301120.521000002</v>
      </c>
      <c r="F484" s="22">
        <v>356339.00384615385</v>
      </c>
      <c r="G484">
        <f>_xlfn.XLOOKUP(Table1[[#This Row],[index]], Table2[index], Table2[Количество складов], 0)</f>
        <v>54</v>
      </c>
      <c r="H484">
        <f>_xlfn.XLOOKUP(Table1[[#This Row],[index]], Table2[index], Table2[Количество заказов], 0)</f>
        <v>13091</v>
      </c>
      <c r="I484">
        <f>_xlfn.XLOOKUP(Table1[[#This Row],[index]], Table2[index], Table2[Количество клиентов], 0)</f>
        <v>12216</v>
      </c>
      <c r="J484" s="18">
        <f>WEEKNUM(_xlfn.SINGLE(master[Дата]))</f>
        <v>22</v>
      </c>
      <c r="K484" s="18">
        <f>master[[#This Row],[Товарооборот, руб]]-master[[#This Row],[Товарооборот в себестоимости]]-master[[#This Row],[Потери, руб]]</f>
        <v>5295864.9751538448</v>
      </c>
      <c r="L484" s="18">
        <f>master[[#This Row],[Товарооборот, руб]]-master[[#This Row],[Товарооборот в себестоимости]]</f>
        <v>5652203.9789999984</v>
      </c>
    </row>
    <row r="485" spans="1:12" ht="14.25" customHeight="1">
      <c r="A485" s="9">
        <v>43973</v>
      </c>
      <c r="B485" s="2" t="s">
        <v>25</v>
      </c>
      <c r="C485" s="2">
        <v>214428</v>
      </c>
      <c r="D485" s="2">
        <v>20812585.5</v>
      </c>
      <c r="E485" s="2">
        <v>15857489.721000001</v>
      </c>
      <c r="F485" s="3">
        <v>256649.16153846151</v>
      </c>
      <c r="G485">
        <f>_xlfn.XLOOKUP(Table1[[#This Row],[index]], Table2[index], Table2[Количество складов], 0)</f>
        <v>54</v>
      </c>
      <c r="H485">
        <f>_xlfn.XLOOKUP(Table1[[#This Row],[index]], Table2[index], Table2[Количество заказов], 0)</f>
        <v>13014</v>
      </c>
      <c r="I485">
        <f>_xlfn.XLOOKUP(Table1[[#This Row],[index]], Table2[index], Table2[Количество клиентов], 0)</f>
        <v>12095</v>
      </c>
      <c r="J485" s="18">
        <f>WEEKNUM(_xlfn.SINGLE(master[Дата]))</f>
        <v>21</v>
      </c>
      <c r="K485" s="18">
        <f>master[[#This Row],[Товарооборот, руб]]-master[[#This Row],[Товарооборот в себестоимости]]-master[[#This Row],[Потери, руб]]</f>
        <v>4698446.6174615379</v>
      </c>
      <c r="L485" s="18">
        <f>master[[#This Row],[Товарооборот, руб]]-master[[#This Row],[Товарооборот в себестоимости]]</f>
        <v>4955095.7789999992</v>
      </c>
    </row>
    <row r="486" spans="1:12" ht="14.25" customHeight="1">
      <c r="A486" s="8">
        <v>43983</v>
      </c>
      <c r="B486" s="21" t="s">
        <v>25</v>
      </c>
      <c r="C486" s="21">
        <v>183228</v>
      </c>
      <c r="D486" s="21">
        <v>18914194.5</v>
      </c>
      <c r="E486" s="21">
        <v>13959979.012</v>
      </c>
      <c r="F486" s="22">
        <v>464232.54846153839</v>
      </c>
      <c r="G486">
        <f>_xlfn.XLOOKUP(Table1[[#This Row],[index]], Table2[index], Table2[Количество складов], 0)</f>
        <v>54</v>
      </c>
      <c r="H486">
        <f>_xlfn.XLOOKUP(Table1[[#This Row],[index]], Table2[index], Table2[Количество заказов], 0)</f>
        <v>11864</v>
      </c>
      <c r="I486">
        <f>_xlfn.XLOOKUP(Table1[[#This Row],[index]], Table2[index], Table2[Количество клиентов], 0)</f>
        <v>11071</v>
      </c>
      <c r="J486" s="18">
        <f>WEEKNUM(_xlfn.SINGLE(master[Дата]))</f>
        <v>23</v>
      </c>
      <c r="K486" s="18">
        <f>master[[#This Row],[Товарооборот, руб]]-master[[#This Row],[Товарооборот в себестоимости]]-master[[#This Row],[Потери, руб]]</f>
        <v>4489982.9395384612</v>
      </c>
      <c r="L486" s="18">
        <f>master[[#This Row],[Товарооборот, руб]]-master[[#This Row],[Товарооборот в себестоимости]]</f>
        <v>4954215.4879999999</v>
      </c>
    </row>
    <row r="487" spans="1:12" ht="14.25" customHeight="1">
      <c r="A487" s="9">
        <v>43962</v>
      </c>
      <c r="B487" s="2" t="s">
        <v>25</v>
      </c>
      <c r="C487" s="2">
        <v>166948.5</v>
      </c>
      <c r="D487" s="2">
        <v>16971231</v>
      </c>
      <c r="E487" s="2">
        <v>12200989.641000001</v>
      </c>
      <c r="F487" s="3">
        <v>416475.07692307688</v>
      </c>
      <c r="G487">
        <f>_xlfn.XLOOKUP(Table1[[#This Row],[index]], Table2[index], Table2[Количество складов], 0)</f>
        <v>54</v>
      </c>
      <c r="H487">
        <f>_xlfn.XLOOKUP(Table1[[#This Row],[index]], Table2[index], Table2[Количество заказов], 0)</f>
        <v>10570</v>
      </c>
      <c r="I487">
        <f>_xlfn.XLOOKUP(Table1[[#This Row],[index]], Table2[index], Table2[Количество клиентов], 0)</f>
        <v>9926</v>
      </c>
      <c r="J487" s="18">
        <f>WEEKNUM(_xlfn.SINGLE(master[Дата]))</f>
        <v>20</v>
      </c>
      <c r="K487" s="18">
        <f>master[[#This Row],[Товарооборот, руб]]-master[[#This Row],[Товарооборот в себестоимости]]-master[[#This Row],[Потери, руб]]</f>
        <v>4353766.2820769222</v>
      </c>
      <c r="L487" s="18">
        <f>master[[#This Row],[Товарооборот, руб]]-master[[#This Row],[Товарооборот в себестоимости]]</f>
        <v>4770241.3589999992</v>
      </c>
    </row>
    <row r="488" spans="1:12" ht="14.25" customHeight="1">
      <c r="A488" s="8">
        <v>43980</v>
      </c>
      <c r="B488" s="21" t="s">
        <v>24</v>
      </c>
      <c r="C488" s="21">
        <v>232102.5</v>
      </c>
      <c r="D488" s="21">
        <v>23120443.5</v>
      </c>
      <c r="E488" s="21">
        <v>17632080.519000001</v>
      </c>
      <c r="F488" s="22">
        <v>331721.66923076921</v>
      </c>
      <c r="G488">
        <f>_xlfn.XLOOKUP(Table1[[#This Row],[index]], Table2[index], Table2[Количество складов], 0)</f>
        <v>59</v>
      </c>
      <c r="H488">
        <f>_xlfn.XLOOKUP(Table1[[#This Row],[index]], Table2[index], Table2[Количество заказов], 0)</f>
        <v>14507</v>
      </c>
      <c r="I488">
        <f>_xlfn.XLOOKUP(Table1[[#This Row],[index]], Table2[index], Table2[Количество клиентов], 0)</f>
        <v>13386</v>
      </c>
      <c r="J488" s="18">
        <f>WEEKNUM(_xlfn.SINGLE(master[Дата]))</f>
        <v>22</v>
      </c>
      <c r="K488" s="18">
        <f>master[[#This Row],[Товарооборот, руб]]-master[[#This Row],[Товарооборот в себестоимости]]-master[[#This Row],[Потери, руб]]</f>
        <v>5156641.3117692294</v>
      </c>
      <c r="L488" s="18">
        <f>master[[#This Row],[Товарооборот, руб]]-master[[#This Row],[Товарооборот в себестоимости]]</f>
        <v>5488362.9809999987</v>
      </c>
    </row>
    <row r="489" spans="1:12" ht="14.25" customHeight="1">
      <c r="A489" s="9">
        <v>43969</v>
      </c>
      <c r="B489" s="2" t="s">
        <v>25</v>
      </c>
      <c r="C489" s="2">
        <v>196560</v>
      </c>
      <c r="D489" s="2">
        <v>19855122</v>
      </c>
      <c r="E489" s="2">
        <v>14172342.450999999</v>
      </c>
      <c r="F489" s="3">
        <v>269626.30769230769</v>
      </c>
      <c r="G489">
        <f>_xlfn.XLOOKUP(Table1[[#This Row],[index]], Table2[index], Table2[Количество складов], 0)</f>
        <v>54</v>
      </c>
      <c r="H489">
        <f>_xlfn.XLOOKUP(Table1[[#This Row],[index]], Table2[index], Table2[Количество заказов], 0)</f>
        <v>12012</v>
      </c>
      <c r="I489">
        <f>_xlfn.XLOOKUP(Table1[[#This Row],[index]], Table2[index], Table2[Количество клиентов], 0)</f>
        <v>11308</v>
      </c>
      <c r="J489" s="18">
        <f>WEEKNUM(_xlfn.SINGLE(master[Дата]))</f>
        <v>21</v>
      </c>
      <c r="K489" s="18">
        <f>master[[#This Row],[Товарооборот, руб]]-master[[#This Row],[Товарооборот в себестоимости]]-master[[#This Row],[Потери, руб]]</f>
        <v>5413153.2413076926</v>
      </c>
      <c r="L489" s="18">
        <f>master[[#This Row],[Товарооборот, руб]]-master[[#This Row],[Товарооборот в себестоимости]]</f>
        <v>5682779.5490000006</v>
      </c>
    </row>
    <row r="490" spans="1:12" ht="14.25" customHeight="1">
      <c r="A490" s="8">
        <v>43965</v>
      </c>
      <c r="B490" s="21" t="s">
        <v>25</v>
      </c>
      <c r="C490" s="21">
        <v>186496.5</v>
      </c>
      <c r="D490" s="21">
        <v>18640998</v>
      </c>
      <c r="E490" s="21">
        <v>13641908.620999999</v>
      </c>
      <c r="F490" s="22">
        <v>364896.93846153846</v>
      </c>
      <c r="G490">
        <f>_xlfn.XLOOKUP(Table1[[#This Row],[index]], Table2[index], Table2[Количество складов], 0)</f>
        <v>54</v>
      </c>
      <c r="H490">
        <f>_xlfn.XLOOKUP(Table1[[#This Row],[index]], Table2[index], Table2[Количество заказов], 0)</f>
        <v>11194</v>
      </c>
      <c r="I490">
        <f>_xlfn.XLOOKUP(Table1[[#This Row],[index]], Table2[index], Table2[Количество клиентов], 0)</f>
        <v>10554</v>
      </c>
      <c r="J490" s="18">
        <f>WEEKNUM(_xlfn.SINGLE(master[Дата]))</f>
        <v>20</v>
      </c>
      <c r="K490" s="18">
        <f>master[[#This Row],[Товарооборот, руб]]-master[[#This Row],[Товарооборот в себестоимости]]-master[[#This Row],[Потери, руб]]</f>
        <v>4634192.4405384623</v>
      </c>
      <c r="L490" s="18">
        <f>master[[#This Row],[Товарооборот, руб]]-master[[#This Row],[Товарооборот в себестоимости]]</f>
        <v>4999089.3790000007</v>
      </c>
    </row>
    <row r="491" spans="1:12" ht="14.25" customHeight="1">
      <c r="A491" s="9">
        <v>43966</v>
      </c>
      <c r="B491" s="2" t="s">
        <v>25</v>
      </c>
      <c r="C491" s="2">
        <v>219772.5</v>
      </c>
      <c r="D491" s="2">
        <v>21895294.5</v>
      </c>
      <c r="E491" s="2">
        <v>16241999.308</v>
      </c>
      <c r="F491" s="3">
        <v>317179.04615384614</v>
      </c>
      <c r="G491">
        <f>_xlfn.XLOOKUP(Table1[[#This Row],[index]], Table2[index], Table2[Количество складов], 0)</f>
        <v>54</v>
      </c>
      <c r="H491">
        <f>_xlfn.XLOOKUP(Table1[[#This Row],[index]], Table2[index], Table2[Количество заказов], 0)</f>
        <v>12791</v>
      </c>
      <c r="I491">
        <f>_xlfn.XLOOKUP(Table1[[#This Row],[index]], Table2[index], Table2[Количество клиентов], 0)</f>
        <v>11950</v>
      </c>
      <c r="J491" s="18">
        <f>WEEKNUM(_xlfn.SINGLE(master[Дата]))</f>
        <v>20</v>
      </c>
      <c r="K491" s="18">
        <f>master[[#This Row],[Товарооборот, руб]]-master[[#This Row],[Товарооборот в себестоимости]]-master[[#This Row],[Потери, руб]]</f>
        <v>5336116.1458461536</v>
      </c>
      <c r="L491" s="18">
        <f>master[[#This Row],[Товарооборот, руб]]-master[[#This Row],[Товарооборот в себестоимости]]</f>
        <v>5653295.1919999998</v>
      </c>
    </row>
    <row r="492" spans="1:12" ht="14.25" customHeight="1">
      <c r="A492" s="8">
        <v>43980</v>
      </c>
      <c r="B492" s="21" t="s">
        <v>25</v>
      </c>
      <c r="C492" s="21">
        <v>226476</v>
      </c>
      <c r="D492" s="21">
        <v>22416151.5</v>
      </c>
      <c r="E492" s="21">
        <v>17175270.221000001</v>
      </c>
      <c r="F492" s="22">
        <v>306548.18846153846</v>
      </c>
      <c r="G492">
        <f>_xlfn.XLOOKUP(Table1[[#This Row],[index]], Table2[index], Table2[Количество складов], 0)</f>
        <v>54</v>
      </c>
      <c r="H492">
        <f>_xlfn.XLOOKUP(Table1[[#This Row],[index]], Table2[index], Table2[Количество заказов], 0)</f>
        <v>14031</v>
      </c>
      <c r="I492">
        <f>_xlfn.XLOOKUP(Table1[[#This Row],[index]], Table2[index], Table2[Количество клиентов], 0)</f>
        <v>12943</v>
      </c>
      <c r="J492" s="18">
        <f>WEEKNUM(_xlfn.SINGLE(master[Дата]))</f>
        <v>22</v>
      </c>
      <c r="K492" s="18">
        <f>master[[#This Row],[Товарооборот, руб]]-master[[#This Row],[Товарооборот в себестоимости]]-master[[#This Row],[Потери, руб]]</f>
        <v>4934333.0905384608</v>
      </c>
      <c r="L492" s="18">
        <f>master[[#This Row],[Товарооборот, руб]]-master[[#This Row],[Товарооборот в себестоимости]]</f>
        <v>5240881.2789999992</v>
      </c>
    </row>
    <row r="493" spans="1:12" ht="14.25" customHeight="1">
      <c r="A493" s="9">
        <v>43978</v>
      </c>
      <c r="B493" s="2" t="s">
        <v>27</v>
      </c>
      <c r="C493" s="2">
        <v>8362.5</v>
      </c>
      <c r="D493" s="2">
        <v>687684</v>
      </c>
      <c r="E493" s="2">
        <v>597300.38899999997</v>
      </c>
      <c r="F493" s="3">
        <v>48380.499253846152</v>
      </c>
      <c r="G493">
        <f>_xlfn.XLOOKUP(Table1[[#This Row],[index]], Table2[index], Table2[Количество складов], 0)</f>
        <v>7</v>
      </c>
      <c r="H493">
        <f>_xlfn.XLOOKUP(Table1[[#This Row],[index]], Table2[index], Table2[Количество заказов], 0)</f>
        <v>409</v>
      </c>
      <c r="I493">
        <f>_xlfn.XLOOKUP(Table1[[#This Row],[index]], Table2[index], Table2[Количество клиентов], 0)</f>
        <v>329</v>
      </c>
      <c r="J493" s="18">
        <f>WEEKNUM(_xlfn.SINGLE(master[Дата]))</f>
        <v>22</v>
      </c>
      <c r="K493" s="18">
        <f>master[[#This Row],[Товарооборот, руб]]-master[[#This Row],[Товарооборот в себестоимости]]-master[[#This Row],[Потери, руб]]</f>
        <v>42003.111746153882</v>
      </c>
      <c r="L493" s="18">
        <f>master[[#This Row],[Товарооборот, руб]]-master[[#This Row],[Товарооборот в себестоимости]]</f>
        <v>90383.611000000034</v>
      </c>
    </row>
    <row r="494" spans="1:12" ht="14.25" customHeight="1">
      <c r="A494" s="8">
        <v>43973</v>
      </c>
      <c r="B494" s="21" t="s">
        <v>26</v>
      </c>
      <c r="C494" s="21">
        <v>17008.5</v>
      </c>
      <c r="D494" s="21">
        <v>1398771</v>
      </c>
      <c r="E494" s="21">
        <v>1144986.3970000001</v>
      </c>
      <c r="F494" s="22">
        <v>158820.4117</v>
      </c>
      <c r="G494">
        <f>_xlfn.XLOOKUP(Table1[[#This Row],[index]], Table2[index], Table2[Количество складов], 0)</f>
        <v>18</v>
      </c>
      <c r="H494">
        <f>_xlfn.XLOOKUP(Table1[[#This Row],[index]], Table2[index], Table2[Количество заказов], 0)</f>
        <v>985</v>
      </c>
      <c r="I494">
        <f>_xlfn.XLOOKUP(Table1[[#This Row],[index]], Table2[index], Table2[Количество клиентов], 0)</f>
        <v>861</v>
      </c>
      <c r="J494" s="18">
        <f>WEEKNUM(_xlfn.SINGLE(master[Дата]))</f>
        <v>21</v>
      </c>
      <c r="K494" s="18">
        <f>master[[#This Row],[Товарооборот, руб]]-master[[#This Row],[Товарооборот в себестоимости]]-master[[#This Row],[Потери, руб]]</f>
        <v>94964.191299999889</v>
      </c>
      <c r="L494" s="18">
        <f>master[[#This Row],[Товарооборот, руб]]-master[[#This Row],[Товарооборот в себестоимости]]</f>
        <v>253784.60299999989</v>
      </c>
    </row>
    <row r="495" spans="1:12" ht="14.25" customHeight="1">
      <c r="A495" s="9">
        <v>43983</v>
      </c>
      <c r="B495" s="2" t="s">
        <v>28</v>
      </c>
      <c r="C495" s="2">
        <v>5166</v>
      </c>
      <c r="D495" s="2">
        <v>389013</v>
      </c>
      <c r="E495" s="2">
        <v>357353.07299999997</v>
      </c>
      <c r="F495" s="3">
        <v>141592.70844615385</v>
      </c>
      <c r="G495">
        <f>_xlfn.XLOOKUP(Table1[[#This Row],[index]], Table2[index], Table2[Количество складов], 0)</f>
        <v>9</v>
      </c>
      <c r="H495">
        <f>_xlfn.XLOOKUP(Table1[[#This Row],[index]], Table2[index], Table2[Количество заказов], 0)</f>
        <v>294</v>
      </c>
      <c r="I495">
        <f>_xlfn.XLOOKUP(Table1[[#This Row],[index]], Table2[index], Table2[Количество клиентов], 0)</f>
        <v>224</v>
      </c>
      <c r="J495" s="18">
        <f>WEEKNUM(_xlfn.SINGLE(master[Дата]))</f>
        <v>23</v>
      </c>
      <c r="K495" s="18">
        <f>master[[#This Row],[Товарооборот, руб]]-master[[#This Row],[Товарооборот в себестоимости]]-master[[#This Row],[Потери, руб]]</f>
        <v>-109932.78144615382</v>
      </c>
      <c r="L495" s="18">
        <f>master[[#This Row],[Товарооборот, руб]]-master[[#This Row],[Товарооборот в себестоимости]]</f>
        <v>31659.927000000025</v>
      </c>
    </row>
    <row r="496" spans="1:12" ht="14.25" customHeight="1">
      <c r="A496" s="8">
        <v>43962</v>
      </c>
      <c r="B496" s="21" t="s">
        <v>26</v>
      </c>
      <c r="C496" s="21">
        <v>10941</v>
      </c>
      <c r="D496" s="21">
        <v>880356</v>
      </c>
      <c r="E496" s="21">
        <v>723289.05500000005</v>
      </c>
      <c r="F496" s="22">
        <v>166333.57363076921</v>
      </c>
      <c r="G496">
        <f>_xlfn.XLOOKUP(Table1[[#This Row],[index]], Table2[index], Table2[Количество складов], 0)</f>
        <v>15</v>
      </c>
      <c r="H496">
        <f>_xlfn.XLOOKUP(Table1[[#This Row],[index]], Table2[index], Table2[Количество заказов], 0)</f>
        <v>654</v>
      </c>
      <c r="I496">
        <f>_xlfn.XLOOKUP(Table1[[#This Row],[index]], Table2[index], Table2[Количество клиентов], 0)</f>
        <v>564</v>
      </c>
      <c r="J496" s="18">
        <f>WEEKNUM(_xlfn.SINGLE(master[Дата]))</f>
        <v>20</v>
      </c>
      <c r="K496" s="18">
        <f>master[[#This Row],[Товарооборот, руб]]-master[[#This Row],[Товарооборот в себестоимости]]-master[[#This Row],[Потери, руб]]</f>
        <v>-9266.6286307692644</v>
      </c>
      <c r="L496" s="18">
        <f>master[[#This Row],[Товарооборот, руб]]-master[[#This Row],[Товарооборот в себестоимости]]</f>
        <v>157066.94499999995</v>
      </c>
    </row>
    <row r="497" spans="1:12" ht="14.25" customHeight="1">
      <c r="A497" s="9">
        <v>43969</v>
      </c>
      <c r="B497" s="2" t="s">
        <v>26</v>
      </c>
      <c r="C497" s="2">
        <v>14497.5</v>
      </c>
      <c r="D497" s="2">
        <v>1230711</v>
      </c>
      <c r="E497" s="2">
        <v>1005560.455</v>
      </c>
      <c r="F497" s="3">
        <v>171097.83406153845</v>
      </c>
      <c r="G497">
        <f>_xlfn.XLOOKUP(Table1[[#This Row],[index]], Table2[index], Table2[Количество складов], 0)</f>
        <v>16</v>
      </c>
      <c r="H497">
        <f>_xlfn.XLOOKUP(Table1[[#This Row],[index]], Table2[index], Table2[Количество заказов], 0)</f>
        <v>864</v>
      </c>
      <c r="I497">
        <f>_xlfn.XLOOKUP(Table1[[#This Row],[index]], Table2[index], Table2[Количество клиентов], 0)</f>
        <v>765</v>
      </c>
      <c r="J497" s="18">
        <f>WEEKNUM(_xlfn.SINGLE(master[Дата]))</f>
        <v>21</v>
      </c>
      <c r="K497" s="18">
        <f>master[[#This Row],[Товарооборот, руб]]-master[[#This Row],[Товарооборот в себестоимости]]-master[[#This Row],[Потери, руб]]</f>
        <v>54052.710938461591</v>
      </c>
      <c r="L497" s="18">
        <f>master[[#This Row],[Товарооборот, руб]]-master[[#This Row],[Товарооборот в себестоимости]]</f>
        <v>225150.54500000004</v>
      </c>
    </row>
    <row r="498" spans="1:12" ht="14.25" customHeight="1">
      <c r="A498" s="8">
        <v>43965</v>
      </c>
      <c r="B498" s="21" t="s">
        <v>26</v>
      </c>
      <c r="C498" s="21">
        <v>13810.5</v>
      </c>
      <c r="D498" s="21">
        <v>1131676.5</v>
      </c>
      <c r="E498" s="21">
        <v>966968.63599999994</v>
      </c>
      <c r="F498" s="22">
        <v>195740.02307692307</v>
      </c>
      <c r="G498">
        <f>_xlfn.XLOOKUP(Table1[[#This Row],[index]], Table2[index], Table2[Количество складов], 0)</f>
        <v>16</v>
      </c>
      <c r="H498">
        <f>_xlfn.XLOOKUP(Table1[[#This Row],[index]], Table2[index], Table2[Количество заказов], 0)</f>
        <v>834</v>
      </c>
      <c r="I498">
        <f>_xlfn.XLOOKUP(Table1[[#This Row],[index]], Table2[index], Table2[Количество клиентов], 0)</f>
        <v>735</v>
      </c>
      <c r="J498" s="18">
        <f>WEEKNUM(_xlfn.SINGLE(master[Дата]))</f>
        <v>20</v>
      </c>
      <c r="K498" s="18">
        <f>master[[#This Row],[Товарооборот, руб]]-master[[#This Row],[Товарооборот в себестоимости]]-master[[#This Row],[Потери, руб]]</f>
        <v>-31032.15907692301</v>
      </c>
      <c r="L498" s="18">
        <f>master[[#This Row],[Товарооборот, руб]]-master[[#This Row],[Товарооборот в себестоимости]]</f>
        <v>164707.86400000006</v>
      </c>
    </row>
    <row r="499" spans="1:12" ht="14.25" customHeight="1">
      <c r="A499" s="9">
        <v>43966</v>
      </c>
      <c r="B499" s="2" t="s">
        <v>26</v>
      </c>
      <c r="C499" s="2">
        <v>13752</v>
      </c>
      <c r="D499" s="2">
        <v>1091040</v>
      </c>
      <c r="E499" s="2">
        <v>898790.64599999995</v>
      </c>
      <c r="F499" s="3">
        <v>149313.46028461537</v>
      </c>
      <c r="G499">
        <f>_xlfn.XLOOKUP(Table1[[#This Row],[index]], Table2[index], Table2[Количество складов], 0)</f>
        <v>16</v>
      </c>
      <c r="H499">
        <f>_xlfn.XLOOKUP(Table1[[#This Row],[index]], Table2[index], Table2[Количество заказов], 0)</f>
        <v>817</v>
      </c>
      <c r="I499">
        <f>_xlfn.XLOOKUP(Table1[[#This Row],[index]], Table2[index], Table2[Количество клиентов], 0)</f>
        <v>718</v>
      </c>
      <c r="J499" s="18">
        <f>WEEKNUM(_xlfn.SINGLE(master[Дата]))</f>
        <v>20</v>
      </c>
      <c r="K499" s="18">
        <f>master[[#This Row],[Товарооборот, руб]]-master[[#This Row],[Товарооборот в себестоимости]]-master[[#This Row],[Потери, руб]]</f>
        <v>42935.893715384678</v>
      </c>
      <c r="L499" s="18">
        <f>master[[#This Row],[Товарооборот, руб]]-master[[#This Row],[Товарооборот в себестоимости]]</f>
        <v>192249.35400000005</v>
      </c>
    </row>
    <row r="500" spans="1:12" ht="14.25" customHeight="1">
      <c r="A500" s="8">
        <v>43978</v>
      </c>
      <c r="B500" s="21" t="s">
        <v>26</v>
      </c>
      <c r="C500" s="21">
        <v>15276</v>
      </c>
      <c r="D500" s="21">
        <v>1350199.5</v>
      </c>
      <c r="E500" s="21">
        <v>1100106.21</v>
      </c>
      <c r="F500" s="22">
        <v>107692.85196923077</v>
      </c>
      <c r="G500">
        <f>_xlfn.XLOOKUP(Table1[[#This Row],[index]], Table2[index], Table2[Количество складов], 0)</f>
        <v>18</v>
      </c>
      <c r="H500">
        <f>_xlfn.XLOOKUP(Table1[[#This Row],[index]], Table2[index], Table2[Количество заказов], 0)</f>
        <v>962</v>
      </c>
      <c r="I500">
        <f>_xlfn.XLOOKUP(Table1[[#This Row],[index]], Table2[index], Table2[Количество клиентов], 0)</f>
        <v>859</v>
      </c>
      <c r="J500" s="18">
        <f>WEEKNUM(_xlfn.SINGLE(master[Дата]))</f>
        <v>22</v>
      </c>
      <c r="K500" s="18">
        <f>master[[#This Row],[Товарооборот, руб]]-master[[#This Row],[Товарооборот в себестоимости]]-master[[#This Row],[Потери, руб]]</f>
        <v>142400.43803076926</v>
      </c>
      <c r="L500" s="18">
        <f>master[[#This Row],[Товарооборот, руб]]-master[[#This Row],[Товарооборот в себестоимости]]</f>
        <v>250093.29000000004</v>
      </c>
    </row>
    <row r="501" spans="1:12" ht="14.25" customHeight="1">
      <c r="A501" s="9">
        <v>43983</v>
      </c>
      <c r="B501" s="2" t="s">
        <v>29</v>
      </c>
      <c r="C501" s="2">
        <v>4408.5</v>
      </c>
      <c r="D501" s="2">
        <v>410892</v>
      </c>
      <c r="E501" s="2">
        <v>346029.05</v>
      </c>
      <c r="F501" s="3">
        <v>36168.753846153842</v>
      </c>
      <c r="G501">
        <f>_xlfn.XLOOKUP(Table1[[#This Row],[index]], Table2[index], Table2[Количество складов], 0)</f>
        <v>6</v>
      </c>
      <c r="H501">
        <f>_xlfn.XLOOKUP(Table1[[#This Row],[index]], Table2[index], Table2[Количество заказов], 0)</f>
        <v>237</v>
      </c>
      <c r="I501">
        <f>_xlfn.XLOOKUP(Table1[[#This Row],[index]], Table2[index], Table2[Количество клиентов], 0)</f>
        <v>175</v>
      </c>
      <c r="J501" s="18">
        <f>WEEKNUM(_xlfn.SINGLE(master[Дата]))</f>
        <v>23</v>
      </c>
      <c r="K501" s="18">
        <f>master[[#This Row],[Товарооборот, руб]]-master[[#This Row],[Товарооборот в себестоимости]]-master[[#This Row],[Потери, руб]]</f>
        <v>28694.196153846169</v>
      </c>
      <c r="L501" s="18">
        <f>master[[#This Row],[Товарооборот, руб]]-master[[#This Row],[Товарооборот в себестоимости]]</f>
        <v>64862.950000000012</v>
      </c>
    </row>
    <row r="502" spans="1:12" ht="14.25" customHeight="1">
      <c r="A502" s="8">
        <v>43980</v>
      </c>
      <c r="B502" s="21" t="s">
        <v>27</v>
      </c>
      <c r="C502" s="21">
        <v>9927</v>
      </c>
      <c r="D502" s="21">
        <v>850840.5</v>
      </c>
      <c r="E502" s="21">
        <v>733232.38899999997</v>
      </c>
      <c r="F502" s="22">
        <v>51066.353846153841</v>
      </c>
      <c r="G502">
        <f>_xlfn.XLOOKUP(Table1[[#This Row],[index]], Table2[index], Table2[Количество складов], 0)</f>
        <v>7</v>
      </c>
      <c r="H502">
        <f>_xlfn.XLOOKUP(Table1[[#This Row],[index]], Table2[index], Table2[Количество заказов], 0)</f>
        <v>491</v>
      </c>
      <c r="I502">
        <f>_xlfn.XLOOKUP(Table1[[#This Row],[index]], Table2[index], Table2[Количество клиентов], 0)</f>
        <v>411</v>
      </c>
      <c r="J502" s="18">
        <f>WEEKNUM(_xlfn.SINGLE(master[Дата]))</f>
        <v>22</v>
      </c>
      <c r="K502" s="18">
        <f>master[[#This Row],[Товарооборот, руб]]-master[[#This Row],[Товарооборот в себестоимости]]-master[[#This Row],[Потери, руб]]</f>
        <v>66541.757153846193</v>
      </c>
      <c r="L502" s="18">
        <f>master[[#This Row],[Товарооборот, руб]]-master[[#This Row],[Товарооборот в себестоимости]]</f>
        <v>117608.11100000003</v>
      </c>
    </row>
    <row r="503" spans="1:12" ht="14.25" customHeight="1">
      <c r="A503" s="9">
        <v>43983</v>
      </c>
      <c r="B503" s="2" t="s">
        <v>27</v>
      </c>
      <c r="C503" s="2">
        <v>9474</v>
      </c>
      <c r="D503" s="2">
        <v>802447.5</v>
      </c>
      <c r="E503" s="2">
        <v>682814.14599999995</v>
      </c>
      <c r="F503" s="3">
        <v>81560.983369230773</v>
      </c>
      <c r="G503">
        <f>_xlfn.XLOOKUP(Table1[[#This Row],[index]], Table2[index], Table2[Количество складов], 0)</f>
        <v>7</v>
      </c>
      <c r="H503">
        <f>_xlfn.XLOOKUP(Table1[[#This Row],[index]], Table2[index], Table2[Количество заказов], 0)</f>
        <v>500</v>
      </c>
      <c r="I503">
        <f>_xlfn.XLOOKUP(Table1[[#This Row],[index]], Table2[index], Table2[Количество клиентов], 0)</f>
        <v>418</v>
      </c>
      <c r="J503" s="18">
        <f>WEEKNUM(_xlfn.SINGLE(master[Дата]))</f>
        <v>23</v>
      </c>
      <c r="K503" s="18">
        <f>master[[#This Row],[Товарооборот, руб]]-master[[#This Row],[Товарооборот в себестоимости]]-master[[#This Row],[Потери, руб]]</f>
        <v>38072.370630769277</v>
      </c>
      <c r="L503" s="18">
        <f>master[[#This Row],[Товарооборот, руб]]-master[[#This Row],[Товарооборот в себестоимости]]</f>
        <v>119633.35400000005</v>
      </c>
    </row>
    <row r="504" spans="1:12" ht="14.25" customHeight="1">
      <c r="A504" s="8">
        <v>43980</v>
      </c>
      <c r="B504" s="21" t="s">
        <v>26</v>
      </c>
      <c r="C504" s="21">
        <v>16878</v>
      </c>
      <c r="D504" s="21">
        <v>1438255.5</v>
      </c>
      <c r="E504" s="21">
        <v>1180692.7039999999</v>
      </c>
      <c r="F504" s="22">
        <v>102040.10621538461</v>
      </c>
      <c r="G504">
        <f>_xlfn.XLOOKUP(Table1[[#This Row],[index]], Table2[index], Table2[Количество складов], 0)</f>
        <v>18</v>
      </c>
      <c r="H504">
        <f>_xlfn.XLOOKUP(Table1[[#This Row],[index]], Table2[index], Table2[Количество заказов], 0)</f>
        <v>1014</v>
      </c>
      <c r="I504">
        <f>_xlfn.XLOOKUP(Table1[[#This Row],[index]], Table2[index], Table2[Количество клиентов], 0)</f>
        <v>893</v>
      </c>
      <c r="J504" s="18">
        <f>WEEKNUM(_xlfn.SINGLE(master[Дата]))</f>
        <v>22</v>
      </c>
      <c r="K504" s="18">
        <f>master[[#This Row],[Товарооборот, руб]]-master[[#This Row],[Товарооборот в себестоимости]]-master[[#This Row],[Потери, руб]]</f>
        <v>155522.68978461548</v>
      </c>
      <c r="L504" s="18">
        <f>master[[#This Row],[Товарооборот, руб]]-master[[#This Row],[Товарооборот в себестоимости]]</f>
        <v>257562.79600000009</v>
      </c>
    </row>
    <row r="505" spans="1:12" ht="14.25" customHeight="1">
      <c r="A505" s="10">
        <v>43983</v>
      </c>
      <c r="B505" s="4" t="s">
        <v>26</v>
      </c>
      <c r="C505" s="4">
        <v>14238</v>
      </c>
      <c r="D505" s="4">
        <v>1293219</v>
      </c>
      <c r="E505" s="4">
        <v>1006008.1159999999</v>
      </c>
      <c r="F505" s="5">
        <v>129348.2923076923</v>
      </c>
      <c r="G505">
        <f>_xlfn.XLOOKUP(Table1[[#This Row],[index]], Table2[index], Table2[Количество складов], 0)</f>
        <v>18</v>
      </c>
      <c r="H505">
        <f>_xlfn.XLOOKUP(Table1[[#This Row],[index]], Table2[index], Table2[Количество заказов], 0)</f>
        <v>923</v>
      </c>
      <c r="I505">
        <f>_xlfn.XLOOKUP(Table1[[#This Row],[index]], Table2[index], Table2[Количество клиентов], 0)</f>
        <v>824</v>
      </c>
      <c r="J505" s="18">
        <f>WEEKNUM(_xlfn.SINGLE(master[Дата]))</f>
        <v>23</v>
      </c>
      <c r="K505" s="18">
        <f>master[[#This Row],[Товарооборот, руб]]-master[[#This Row],[Товарооборот в себестоимости]]-master[[#This Row],[Потери, руб]]</f>
        <v>157862.59169230779</v>
      </c>
      <c r="L505" s="18">
        <f>master[[#This Row],[Товарооборот, руб]]-master[[#This Row],[Товарооборот в себестоимости]]</f>
        <v>287210.88400000008</v>
      </c>
    </row>
    <row r="506" spans="1:12" ht="14.25" customHeight="1"/>
    <row r="507" spans="1:12" ht="14.25" customHeight="1"/>
    <row r="508" spans="1:12" ht="14.25" customHeight="1"/>
    <row r="509" spans="1:12" ht="14.25" customHeight="1"/>
    <row r="510" spans="1:12" ht="14.25" customHeight="1"/>
    <row r="511" spans="1:12" ht="14.25" customHeight="1"/>
    <row r="512" spans="1: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DD66-107B-401C-A4F4-48CEF8AABA96}">
  <dimension ref="A2:E99"/>
  <sheetViews>
    <sheetView workbookViewId="0"/>
  </sheetViews>
  <sheetFormatPr defaultRowHeight="15"/>
  <cols>
    <col min="1" max="1" width="11.7109375" bestFit="1" customWidth="1"/>
    <col min="2" max="2" width="22.5703125" bestFit="1" customWidth="1"/>
    <col min="3" max="3" width="27.140625" bestFit="1" customWidth="1"/>
    <col min="4" max="4" width="26.7109375" bestFit="1" customWidth="1"/>
    <col min="5" max="5" width="28.28515625" bestFit="1" customWidth="1"/>
  </cols>
  <sheetData>
    <row r="2" spans="1:5">
      <c r="A2" s="16" t="s">
        <v>9</v>
      </c>
      <c r="B2" s="16" t="s">
        <v>1</v>
      </c>
      <c r="C2" t="s">
        <v>30</v>
      </c>
      <c r="D2" t="s">
        <v>31</v>
      </c>
      <c r="E2" t="s">
        <v>32</v>
      </c>
    </row>
    <row r="3" spans="1:5">
      <c r="A3">
        <v>18</v>
      </c>
      <c r="B3" t="s">
        <v>19</v>
      </c>
      <c r="C3" s="18">
        <v>180</v>
      </c>
      <c r="D3" s="18">
        <v>23902</v>
      </c>
      <c r="E3" s="18">
        <v>21899</v>
      </c>
    </row>
    <row r="4" spans="1:5">
      <c r="B4" t="s">
        <v>14</v>
      </c>
      <c r="C4" s="18">
        <v>155</v>
      </c>
      <c r="D4" s="18">
        <v>26238</v>
      </c>
      <c r="E4" s="18">
        <v>24205</v>
      </c>
    </row>
    <row r="5" spans="1:5">
      <c r="B5" t="s">
        <v>20</v>
      </c>
      <c r="C5" s="18">
        <v>98</v>
      </c>
      <c r="D5" s="18">
        <v>9359</v>
      </c>
      <c r="E5" s="18">
        <v>8461</v>
      </c>
    </row>
    <row r="6" spans="1:5">
      <c r="B6" t="s">
        <v>13</v>
      </c>
      <c r="C6" s="18">
        <v>91</v>
      </c>
      <c r="D6" s="18">
        <v>8469</v>
      </c>
      <c r="E6" s="18">
        <v>7651</v>
      </c>
    </row>
    <row r="7" spans="1:5">
      <c r="B7" t="s">
        <v>23</v>
      </c>
      <c r="C7" s="18">
        <v>93</v>
      </c>
      <c r="D7" s="18">
        <v>7959</v>
      </c>
      <c r="E7" s="18">
        <v>7195</v>
      </c>
    </row>
    <row r="8" spans="1:5">
      <c r="B8" t="s">
        <v>25</v>
      </c>
      <c r="C8" s="18">
        <v>270</v>
      </c>
      <c r="D8" s="18">
        <v>63697</v>
      </c>
      <c r="E8" s="18">
        <v>59061</v>
      </c>
    </row>
    <row r="9" spans="1:5">
      <c r="B9" t="s">
        <v>24</v>
      </c>
      <c r="C9" s="18">
        <v>295</v>
      </c>
      <c r="D9" s="18">
        <v>67031</v>
      </c>
      <c r="E9" s="18">
        <v>61928</v>
      </c>
    </row>
    <row r="10" spans="1:5">
      <c r="B10" t="s">
        <v>16</v>
      </c>
      <c r="C10" s="18">
        <v>92</v>
      </c>
      <c r="D10" s="18">
        <v>7186</v>
      </c>
      <c r="E10" s="18">
        <v>6295</v>
      </c>
    </row>
    <row r="11" spans="1:5">
      <c r="B11" t="s">
        <v>26</v>
      </c>
      <c r="C11" s="18">
        <v>75</v>
      </c>
      <c r="D11" s="18">
        <v>3227</v>
      </c>
      <c r="E11" s="18">
        <v>2790</v>
      </c>
    </row>
    <row r="12" spans="1:5">
      <c r="B12" t="s">
        <v>21</v>
      </c>
      <c r="C12" s="18">
        <v>75</v>
      </c>
      <c r="D12" s="18">
        <v>4104</v>
      </c>
      <c r="E12" s="18">
        <v>3615</v>
      </c>
    </row>
    <row r="13" spans="1:5">
      <c r="B13" t="s">
        <v>22</v>
      </c>
      <c r="C13" s="18">
        <v>45</v>
      </c>
      <c r="D13" s="18">
        <v>830</v>
      </c>
      <c r="E13" s="18">
        <v>623</v>
      </c>
    </row>
    <row r="14" spans="1:5">
      <c r="B14" t="s">
        <v>18</v>
      </c>
      <c r="C14" s="18">
        <v>625</v>
      </c>
      <c r="D14" s="18">
        <v>102679</v>
      </c>
      <c r="E14" s="18">
        <v>94710</v>
      </c>
    </row>
    <row r="15" spans="1:5">
      <c r="B15" t="s">
        <v>17</v>
      </c>
      <c r="C15" s="18">
        <v>643</v>
      </c>
      <c r="D15" s="18">
        <v>82871</v>
      </c>
      <c r="E15" s="18">
        <v>76518</v>
      </c>
    </row>
    <row r="16" spans="1:5">
      <c r="B16" t="s">
        <v>15</v>
      </c>
      <c r="C16" s="18">
        <v>50</v>
      </c>
      <c r="D16" s="18">
        <v>2500</v>
      </c>
      <c r="E16" s="18">
        <v>2128</v>
      </c>
    </row>
    <row r="17" spans="1:5">
      <c r="A17" t="s">
        <v>33</v>
      </c>
      <c r="C17" s="18">
        <v>2787</v>
      </c>
      <c r="D17" s="18">
        <v>410052</v>
      </c>
      <c r="E17" s="18">
        <v>377079</v>
      </c>
    </row>
    <row r="18" spans="1:5">
      <c r="A18">
        <v>19</v>
      </c>
      <c r="B18" t="s">
        <v>19</v>
      </c>
      <c r="C18" s="18">
        <v>252</v>
      </c>
      <c r="D18" s="18">
        <v>32656</v>
      </c>
      <c r="E18" s="18">
        <v>30002</v>
      </c>
    </row>
    <row r="19" spans="1:5">
      <c r="B19" t="s">
        <v>14</v>
      </c>
      <c r="C19" s="18">
        <v>217</v>
      </c>
      <c r="D19" s="18">
        <v>34114</v>
      </c>
      <c r="E19" s="18">
        <v>31519</v>
      </c>
    </row>
    <row r="20" spans="1:5">
      <c r="B20" t="s">
        <v>20</v>
      </c>
      <c r="C20" s="18">
        <v>143</v>
      </c>
      <c r="D20" s="18">
        <v>12751</v>
      </c>
      <c r="E20" s="18">
        <v>11524</v>
      </c>
    </row>
    <row r="21" spans="1:5">
      <c r="B21" t="s">
        <v>13</v>
      </c>
      <c r="C21" s="18">
        <v>143</v>
      </c>
      <c r="D21" s="18">
        <v>11519</v>
      </c>
      <c r="E21" s="18">
        <v>10446</v>
      </c>
    </row>
    <row r="22" spans="1:5">
      <c r="B22" t="s">
        <v>23</v>
      </c>
      <c r="C22" s="18">
        <v>133</v>
      </c>
      <c r="D22" s="18">
        <v>10566</v>
      </c>
      <c r="E22" s="18">
        <v>9621</v>
      </c>
    </row>
    <row r="23" spans="1:5">
      <c r="B23" t="s">
        <v>25</v>
      </c>
      <c r="C23" s="18">
        <v>378</v>
      </c>
      <c r="D23" s="18">
        <v>92204</v>
      </c>
      <c r="E23" s="18">
        <v>85807</v>
      </c>
    </row>
    <row r="24" spans="1:5">
      <c r="B24" t="s">
        <v>24</v>
      </c>
      <c r="C24" s="18">
        <v>413</v>
      </c>
      <c r="D24" s="18">
        <v>96881</v>
      </c>
      <c r="E24" s="18">
        <v>89959</v>
      </c>
    </row>
    <row r="25" spans="1:5">
      <c r="B25" t="s">
        <v>16</v>
      </c>
      <c r="C25" s="18">
        <v>133</v>
      </c>
      <c r="D25" s="18">
        <v>10803</v>
      </c>
      <c r="E25" s="18">
        <v>9518</v>
      </c>
    </row>
    <row r="26" spans="1:5">
      <c r="B26" t="s">
        <v>26</v>
      </c>
      <c r="C26" s="18">
        <v>105</v>
      </c>
      <c r="D26" s="18">
        <v>4691</v>
      </c>
      <c r="E26" s="18">
        <v>4079</v>
      </c>
    </row>
    <row r="27" spans="1:5">
      <c r="B27" t="s">
        <v>21</v>
      </c>
      <c r="C27" s="18">
        <v>105</v>
      </c>
      <c r="D27" s="18">
        <v>5828</v>
      </c>
      <c r="E27" s="18">
        <v>5110</v>
      </c>
    </row>
    <row r="28" spans="1:5">
      <c r="B28" t="s">
        <v>22</v>
      </c>
      <c r="C28" s="18">
        <v>105</v>
      </c>
      <c r="D28" s="18">
        <v>3362</v>
      </c>
      <c r="E28" s="18">
        <v>2814</v>
      </c>
    </row>
    <row r="29" spans="1:5">
      <c r="B29" t="s">
        <v>18</v>
      </c>
      <c r="C29" s="18">
        <v>875</v>
      </c>
      <c r="D29" s="18">
        <v>141284</v>
      </c>
      <c r="E29" s="18">
        <v>130505</v>
      </c>
    </row>
    <row r="30" spans="1:5">
      <c r="B30" t="s">
        <v>17</v>
      </c>
      <c r="C30" s="18">
        <v>903</v>
      </c>
      <c r="D30" s="18">
        <v>115798</v>
      </c>
      <c r="E30" s="18">
        <v>107170</v>
      </c>
    </row>
    <row r="31" spans="1:5">
      <c r="B31" t="s">
        <v>15</v>
      </c>
      <c r="C31" s="18">
        <v>70</v>
      </c>
      <c r="D31" s="18">
        <v>3685</v>
      </c>
      <c r="E31" s="18">
        <v>3148</v>
      </c>
    </row>
    <row r="32" spans="1:5">
      <c r="A32" t="s">
        <v>34</v>
      </c>
      <c r="C32" s="18">
        <v>3975</v>
      </c>
      <c r="D32" s="18">
        <v>576142</v>
      </c>
      <c r="E32" s="18">
        <v>531222</v>
      </c>
    </row>
    <row r="33" spans="1:5">
      <c r="A33">
        <v>20</v>
      </c>
      <c r="B33" t="s">
        <v>19</v>
      </c>
      <c r="C33" s="18">
        <v>252</v>
      </c>
      <c r="D33" s="18">
        <v>33714</v>
      </c>
      <c r="E33" s="18">
        <v>31079</v>
      </c>
    </row>
    <row r="34" spans="1:5">
      <c r="B34" t="s">
        <v>14</v>
      </c>
      <c r="C34" s="18">
        <v>217</v>
      </c>
      <c r="D34" s="18">
        <v>35844</v>
      </c>
      <c r="E34" s="18">
        <v>33226</v>
      </c>
    </row>
    <row r="35" spans="1:5">
      <c r="B35" t="s">
        <v>20</v>
      </c>
      <c r="C35" s="18">
        <v>147</v>
      </c>
      <c r="D35" s="18">
        <v>14698</v>
      </c>
      <c r="E35" s="18">
        <v>13329</v>
      </c>
    </row>
    <row r="36" spans="1:5">
      <c r="B36" t="s">
        <v>13</v>
      </c>
      <c r="C36" s="18">
        <v>147</v>
      </c>
      <c r="D36" s="18">
        <v>12744</v>
      </c>
      <c r="E36" s="18">
        <v>11610</v>
      </c>
    </row>
    <row r="37" spans="1:5">
      <c r="B37" t="s">
        <v>23</v>
      </c>
      <c r="C37" s="18">
        <v>133</v>
      </c>
      <c r="D37" s="18">
        <v>12020</v>
      </c>
      <c r="E37" s="18">
        <v>10940</v>
      </c>
    </row>
    <row r="38" spans="1:5">
      <c r="B38" t="s">
        <v>25</v>
      </c>
      <c r="C38" s="18">
        <v>378</v>
      </c>
      <c r="D38" s="18">
        <v>84693</v>
      </c>
      <c r="E38" s="18">
        <v>79258</v>
      </c>
    </row>
    <row r="39" spans="1:5">
      <c r="B39" t="s">
        <v>24</v>
      </c>
      <c r="C39" s="18">
        <v>419</v>
      </c>
      <c r="D39" s="18">
        <v>89204</v>
      </c>
      <c r="E39" s="18">
        <v>83351</v>
      </c>
    </row>
    <row r="40" spans="1:5">
      <c r="B40" t="s">
        <v>16</v>
      </c>
      <c r="C40" s="18">
        <v>133</v>
      </c>
      <c r="D40" s="18">
        <v>13347</v>
      </c>
      <c r="E40" s="18">
        <v>11857</v>
      </c>
    </row>
    <row r="41" spans="1:5">
      <c r="B41" t="s">
        <v>26</v>
      </c>
      <c r="C41" s="18">
        <v>108</v>
      </c>
      <c r="D41" s="18">
        <v>5621</v>
      </c>
      <c r="E41" s="18">
        <v>4945</v>
      </c>
    </row>
    <row r="42" spans="1:5">
      <c r="B42" t="s">
        <v>21</v>
      </c>
      <c r="C42" s="18">
        <v>105</v>
      </c>
      <c r="D42" s="18">
        <v>6486</v>
      </c>
      <c r="E42" s="18">
        <v>5736</v>
      </c>
    </row>
    <row r="43" spans="1:5">
      <c r="B43" t="s">
        <v>22</v>
      </c>
      <c r="C43" s="18">
        <v>105</v>
      </c>
      <c r="D43" s="18">
        <v>4686</v>
      </c>
      <c r="E43" s="18">
        <v>4039</v>
      </c>
    </row>
    <row r="44" spans="1:5">
      <c r="B44" t="s">
        <v>18</v>
      </c>
      <c r="C44" s="18">
        <v>875</v>
      </c>
      <c r="D44" s="18">
        <v>143905</v>
      </c>
      <c r="E44" s="18">
        <v>133673</v>
      </c>
    </row>
    <row r="45" spans="1:5">
      <c r="B45" t="s">
        <v>17</v>
      </c>
      <c r="C45" s="18">
        <v>903</v>
      </c>
      <c r="D45" s="18">
        <v>113697</v>
      </c>
      <c r="E45" s="18">
        <v>105944</v>
      </c>
    </row>
    <row r="46" spans="1:5">
      <c r="B46" t="s">
        <v>15</v>
      </c>
      <c r="C46" s="18">
        <v>70</v>
      </c>
      <c r="D46" s="18">
        <v>4404</v>
      </c>
      <c r="E46" s="18">
        <v>3824</v>
      </c>
    </row>
    <row r="47" spans="1:5">
      <c r="A47" t="s">
        <v>35</v>
      </c>
      <c r="C47" s="18">
        <v>3992</v>
      </c>
      <c r="D47" s="18">
        <v>575063</v>
      </c>
      <c r="E47" s="18">
        <v>532811</v>
      </c>
    </row>
    <row r="48" spans="1:5">
      <c r="A48">
        <v>21</v>
      </c>
      <c r="B48" t="s">
        <v>19</v>
      </c>
      <c r="C48" s="18">
        <v>252</v>
      </c>
      <c r="D48" s="18">
        <v>36135</v>
      </c>
      <c r="E48" s="18">
        <v>33276</v>
      </c>
    </row>
    <row r="49" spans="1:5">
      <c r="B49" t="s">
        <v>14</v>
      </c>
      <c r="C49" s="18">
        <v>217</v>
      </c>
      <c r="D49" s="18">
        <v>38906</v>
      </c>
      <c r="E49" s="18">
        <v>36140</v>
      </c>
    </row>
    <row r="50" spans="1:5">
      <c r="B50" t="s">
        <v>20</v>
      </c>
      <c r="C50" s="18">
        <v>147</v>
      </c>
      <c r="D50" s="18">
        <v>16501</v>
      </c>
      <c r="E50" s="18">
        <v>15049</v>
      </c>
    </row>
    <row r="51" spans="1:5">
      <c r="B51" t="s">
        <v>13</v>
      </c>
      <c r="C51" s="18">
        <v>147</v>
      </c>
      <c r="D51" s="18">
        <v>13662</v>
      </c>
      <c r="E51" s="18">
        <v>12461</v>
      </c>
    </row>
    <row r="52" spans="1:5">
      <c r="B52" t="s">
        <v>23</v>
      </c>
      <c r="C52" s="18">
        <v>133</v>
      </c>
      <c r="D52" s="18">
        <v>12889</v>
      </c>
      <c r="E52" s="18">
        <v>11776</v>
      </c>
    </row>
    <row r="53" spans="1:5">
      <c r="B53" t="s">
        <v>25</v>
      </c>
      <c r="C53" s="18">
        <v>378</v>
      </c>
      <c r="D53" s="18">
        <v>91983</v>
      </c>
      <c r="E53" s="18">
        <v>85967</v>
      </c>
    </row>
    <row r="54" spans="1:5">
      <c r="B54" t="s">
        <v>24</v>
      </c>
      <c r="C54" s="18">
        <v>420</v>
      </c>
      <c r="D54" s="18">
        <v>97167</v>
      </c>
      <c r="E54" s="18">
        <v>90514</v>
      </c>
    </row>
    <row r="55" spans="1:5">
      <c r="B55" t="s">
        <v>16</v>
      </c>
      <c r="C55" s="18">
        <v>135</v>
      </c>
      <c r="D55" s="18">
        <v>14138</v>
      </c>
      <c r="E55" s="18">
        <v>12568</v>
      </c>
    </row>
    <row r="56" spans="1:5">
      <c r="B56" t="s">
        <v>26</v>
      </c>
      <c r="C56" s="18">
        <v>120</v>
      </c>
      <c r="D56" s="18">
        <v>6374</v>
      </c>
      <c r="E56" s="18">
        <v>5627</v>
      </c>
    </row>
    <row r="57" spans="1:5">
      <c r="B57" t="s">
        <v>21</v>
      </c>
      <c r="C57" s="18">
        <v>114</v>
      </c>
      <c r="D57" s="18">
        <v>7565</v>
      </c>
      <c r="E57" s="18">
        <v>6724</v>
      </c>
    </row>
    <row r="58" spans="1:5">
      <c r="B58" t="s">
        <v>22</v>
      </c>
      <c r="C58" s="18">
        <v>105</v>
      </c>
      <c r="D58" s="18">
        <v>5603</v>
      </c>
      <c r="E58" s="18">
        <v>4887</v>
      </c>
    </row>
    <row r="59" spans="1:5">
      <c r="B59" t="s">
        <v>18</v>
      </c>
      <c r="C59" s="18">
        <v>875</v>
      </c>
      <c r="D59" s="18">
        <v>149885</v>
      </c>
      <c r="E59" s="18">
        <v>139040</v>
      </c>
    </row>
    <row r="60" spans="1:5">
      <c r="B60" t="s">
        <v>17</v>
      </c>
      <c r="C60" s="18">
        <v>903</v>
      </c>
      <c r="D60" s="18">
        <v>118457</v>
      </c>
      <c r="E60" s="18">
        <v>110050</v>
      </c>
    </row>
    <row r="61" spans="1:5">
      <c r="B61" t="s">
        <v>15</v>
      </c>
      <c r="C61" s="18">
        <v>70</v>
      </c>
      <c r="D61" s="18">
        <v>5100</v>
      </c>
      <c r="E61" s="18">
        <v>4486</v>
      </c>
    </row>
    <row r="62" spans="1:5">
      <c r="A62" t="s">
        <v>36</v>
      </c>
      <c r="C62" s="18">
        <v>4016</v>
      </c>
      <c r="D62" s="18">
        <v>614365</v>
      </c>
      <c r="E62" s="18">
        <v>568565</v>
      </c>
    </row>
    <row r="63" spans="1:5">
      <c r="A63">
        <v>22</v>
      </c>
      <c r="B63" t="s">
        <v>19</v>
      </c>
      <c r="C63" s="18">
        <v>255</v>
      </c>
      <c r="D63" s="18">
        <v>36434</v>
      </c>
      <c r="E63" s="18">
        <v>33639</v>
      </c>
    </row>
    <row r="64" spans="1:5">
      <c r="B64" t="s">
        <v>14</v>
      </c>
      <c r="C64" s="18">
        <v>217</v>
      </c>
      <c r="D64" s="18">
        <v>38909</v>
      </c>
      <c r="E64" s="18">
        <v>36172</v>
      </c>
    </row>
    <row r="65" spans="1:5">
      <c r="B65" t="s">
        <v>20</v>
      </c>
      <c r="C65" s="18">
        <v>150</v>
      </c>
      <c r="D65" s="18">
        <v>17276</v>
      </c>
      <c r="E65" s="18">
        <v>15791</v>
      </c>
    </row>
    <row r="66" spans="1:5">
      <c r="B66" t="s">
        <v>13</v>
      </c>
      <c r="C66" s="18">
        <v>140</v>
      </c>
      <c r="D66" s="18">
        <v>14803</v>
      </c>
      <c r="E66" s="18">
        <v>13528</v>
      </c>
    </row>
    <row r="67" spans="1:5">
      <c r="B67" t="s">
        <v>23</v>
      </c>
      <c r="C67" s="18">
        <v>139</v>
      </c>
      <c r="D67" s="18">
        <v>13567</v>
      </c>
      <c r="E67" s="18">
        <v>12368</v>
      </c>
    </row>
    <row r="68" spans="1:5">
      <c r="B68" t="s">
        <v>25</v>
      </c>
      <c r="C68" s="18">
        <v>378</v>
      </c>
      <c r="D68" s="18">
        <v>93150</v>
      </c>
      <c r="E68" s="18">
        <v>86748</v>
      </c>
    </row>
    <row r="69" spans="1:5">
      <c r="B69" t="s">
        <v>24</v>
      </c>
      <c r="C69" s="18">
        <v>415</v>
      </c>
      <c r="D69" s="18">
        <v>97507</v>
      </c>
      <c r="E69" s="18">
        <v>90553</v>
      </c>
    </row>
    <row r="70" spans="1:5">
      <c r="B70" t="s">
        <v>16</v>
      </c>
      <c r="C70" s="18">
        <v>140</v>
      </c>
      <c r="D70" s="18">
        <v>14929</v>
      </c>
      <c r="E70" s="18">
        <v>13266</v>
      </c>
    </row>
    <row r="71" spans="1:5">
      <c r="B71" t="s">
        <v>26</v>
      </c>
      <c r="C71" s="18">
        <v>126</v>
      </c>
      <c r="D71" s="18">
        <v>7121</v>
      </c>
      <c r="E71" s="18">
        <v>6359</v>
      </c>
    </row>
    <row r="72" spans="1:5">
      <c r="B72" t="s">
        <v>21</v>
      </c>
      <c r="C72" s="18">
        <v>119</v>
      </c>
      <c r="D72" s="18">
        <v>8703</v>
      </c>
      <c r="E72" s="18">
        <v>7734</v>
      </c>
    </row>
    <row r="73" spans="1:5">
      <c r="B73" t="s">
        <v>22</v>
      </c>
      <c r="C73" s="18">
        <v>108</v>
      </c>
      <c r="D73" s="18">
        <v>6140</v>
      </c>
      <c r="E73" s="18">
        <v>5361</v>
      </c>
    </row>
    <row r="74" spans="1:5">
      <c r="B74" t="s">
        <v>12</v>
      </c>
      <c r="C74" s="18">
        <v>45</v>
      </c>
      <c r="D74" s="18">
        <v>1354</v>
      </c>
      <c r="E74" s="18">
        <v>1128</v>
      </c>
    </row>
    <row r="75" spans="1:5">
      <c r="B75" t="s">
        <v>18</v>
      </c>
      <c r="C75" s="18">
        <v>869</v>
      </c>
      <c r="D75" s="18">
        <v>154920</v>
      </c>
      <c r="E75" s="18">
        <v>143801</v>
      </c>
    </row>
    <row r="76" spans="1:5">
      <c r="B76" t="s">
        <v>17</v>
      </c>
      <c r="C76" s="18">
        <v>903</v>
      </c>
      <c r="D76" s="18">
        <v>124927</v>
      </c>
      <c r="E76" s="18">
        <v>116091</v>
      </c>
    </row>
    <row r="77" spans="1:5">
      <c r="B77" t="s">
        <v>15</v>
      </c>
      <c r="C77" s="18">
        <v>70</v>
      </c>
      <c r="D77" s="18">
        <v>5356</v>
      </c>
      <c r="E77" s="18">
        <v>4690</v>
      </c>
    </row>
    <row r="78" spans="1:5">
      <c r="B78" t="s">
        <v>27</v>
      </c>
      <c r="C78" s="18">
        <v>35</v>
      </c>
      <c r="D78" s="18">
        <v>2429</v>
      </c>
      <c r="E78" s="18">
        <v>1925</v>
      </c>
    </row>
    <row r="79" spans="1:5">
      <c r="A79" t="s">
        <v>37</v>
      </c>
      <c r="C79" s="18">
        <v>4109</v>
      </c>
      <c r="D79" s="18">
        <v>637525</v>
      </c>
      <c r="E79" s="18">
        <v>589154</v>
      </c>
    </row>
    <row r="80" spans="1:5">
      <c r="A80">
        <v>23</v>
      </c>
      <c r="B80" t="s">
        <v>19</v>
      </c>
      <c r="C80" s="18">
        <v>74</v>
      </c>
      <c r="D80" s="18">
        <v>9937</v>
      </c>
      <c r="E80" s="18">
        <v>9200</v>
      </c>
    </row>
    <row r="81" spans="2:5">
      <c r="B81" t="s">
        <v>14</v>
      </c>
      <c r="C81" s="18">
        <v>62</v>
      </c>
      <c r="D81" s="18">
        <v>11228</v>
      </c>
      <c r="E81" s="18">
        <v>10448</v>
      </c>
    </row>
    <row r="82" spans="2:5">
      <c r="B82" t="s">
        <v>20</v>
      </c>
      <c r="C82" s="18">
        <v>46</v>
      </c>
      <c r="D82" s="18">
        <v>5053</v>
      </c>
      <c r="E82" s="18">
        <v>4591</v>
      </c>
    </row>
    <row r="83" spans="2:5">
      <c r="B83" t="s">
        <v>13</v>
      </c>
      <c r="C83" s="18">
        <v>42</v>
      </c>
      <c r="D83" s="18">
        <v>4296</v>
      </c>
      <c r="E83" s="18">
        <v>3934</v>
      </c>
    </row>
    <row r="84" spans="2:5">
      <c r="B84" t="s">
        <v>23</v>
      </c>
      <c r="C84" s="18">
        <v>42</v>
      </c>
      <c r="D84" s="18">
        <v>3935</v>
      </c>
      <c r="E84" s="18">
        <v>3599</v>
      </c>
    </row>
    <row r="85" spans="2:5">
      <c r="B85" t="s">
        <v>25</v>
      </c>
      <c r="C85" s="18">
        <v>108</v>
      </c>
      <c r="D85" s="18">
        <v>24970</v>
      </c>
      <c r="E85" s="18">
        <v>23235</v>
      </c>
    </row>
    <row r="86" spans="2:5">
      <c r="B86" t="s">
        <v>24</v>
      </c>
      <c r="C86" s="18">
        <v>118</v>
      </c>
      <c r="D86" s="18">
        <v>25983</v>
      </c>
      <c r="E86" s="18">
        <v>24138</v>
      </c>
    </row>
    <row r="87" spans="2:5">
      <c r="B87" t="s">
        <v>16</v>
      </c>
      <c r="C87" s="18">
        <v>40</v>
      </c>
      <c r="D87" s="18">
        <v>4196</v>
      </c>
      <c r="E87" s="18">
        <v>3725</v>
      </c>
    </row>
    <row r="88" spans="2:5">
      <c r="B88" t="s">
        <v>26</v>
      </c>
      <c r="C88" s="18">
        <v>36</v>
      </c>
      <c r="D88" s="18">
        <v>1952</v>
      </c>
      <c r="E88" s="18">
        <v>1749</v>
      </c>
    </row>
    <row r="89" spans="2:5">
      <c r="B89" t="s">
        <v>21</v>
      </c>
      <c r="C89" s="18">
        <v>34</v>
      </c>
      <c r="D89" s="18">
        <v>2371</v>
      </c>
      <c r="E89" s="18">
        <v>2096</v>
      </c>
    </row>
    <row r="90" spans="2:5">
      <c r="B90" t="s">
        <v>22</v>
      </c>
      <c r="C90" s="18">
        <v>32</v>
      </c>
      <c r="D90" s="18">
        <v>1936</v>
      </c>
      <c r="E90" s="18">
        <v>1697</v>
      </c>
    </row>
    <row r="91" spans="2:5">
      <c r="B91" t="s">
        <v>12</v>
      </c>
      <c r="C91" s="18">
        <v>30</v>
      </c>
      <c r="D91" s="18">
        <v>894</v>
      </c>
      <c r="E91" s="18">
        <v>738</v>
      </c>
    </row>
    <row r="92" spans="2:5">
      <c r="B92" t="s">
        <v>18</v>
      </c>
      <c r="C92" s="18">
        <v>247</v>
      </c>
      <c r="D92" s="18">
        <v>41717</v>
      </c>
      <c r="E92" s="18">
        <v>38804</v>
      </c>
    </row>
    <row r="93" spans="2:5">
      <c r="B93" t="s">
        <v>17</v>
      </c>
      <c r="C93" s="18">
        <v>257</v>
      </c>
      <c r="D93" s="18">
        <v>33520</v>
      </c>
      <c r="E93" s="18">
        <v>31182</v>
      </c>
    </row>
    <row r="94" spans="2:5">
      <c r="B94" t="s">
        <v>15</v>
      </c>
      <c r="C94" s="18">
        <v>20</v>
      </c>
      <c r="D94" s="18">
        <v>1468</v>
      </c>
      <c r="E94" s="18">
        <v>1282</v>
      </c>
    </row>
    <row r="95" spans="2:5">
      <c r="B95" t="s">
        <v>28</v>
      </c>
      <c r="C95" s="18">
        <v>18</v>
      </c>
      <c r="D95" s="18">
        <v>639</v>
      </c>
      <c r="E95" s="18">
        <v>479</v>
      </c>
    </row>
    <row r="96" spans="2:5">
      <c r="B96" t="s">
        <v>27</v>
      </c>
      <c r="C96" s="18">
        <v>14</v>
      </c>
      <c r="D96" s="18">
        <v>1030</v>
      </c>
      <c r="E96" s="18">
        <v>865</v>
      </c>
    </row>
    <row r="97" spans="1:5">
      <c r="B97" t="s">
        <v>29</v>
      </c>
      <c r="C97" s="18">
        <v>12</v>
      </c>
      <c r="D97" s="18">
        <v>498</v>
      </c>
      <c r="E97" s="18">
        <v>363</v>
      </c>
    </row>
    <row r="98" spans="1:5">
      <c r="A98" t="s">
        <v>38</v>
      </c>
      <c r="C98" s="18">
        <v>1232</v>
      </c>
      <c r="D98" s="18">
        <v>175623</v>
      </c>
      <c r="E98" s="18">
        <v>162125</v>
      </c>
    </row>
    <row r="99" spans="1:5">
      <c r="A99" t="s">
        <v>39</v>
      </c>
      <c r="C99" s="18">
        <v>20111</v>
      </c>
      <c r="D99" s="18">
        <v>2988770</v>
      </c>
      <c r="E99" s="18">
        <v>2760956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E02E4-27C9-4C24-AEE6-A65E3A699BAF}">
  <dimension ref="A1:E7"/>
  <sheetViews>
    <sheetView tabSelected="1" workbookViewId="0">
      <selection activeCell="B1" sqref="B1"/>
    </sheetView>
  </sheetViews>
  <sheetFormatPr defaultRowHeight="15"/>
  <cols>
    <col min="1" max="1" width="22.5703125" bestFit="1" customWidth="1"/>
    <col min="2" max="2" width="25.7109375" bestFit="1" customWidth="1"/>
    <col min="3" max="3" width="16.140625" bestFit="1" customWidth="1"/>
    <col min="4" max="4" width="22.5703125" bestFit="1" customWidth="1"/>
    <col min="5" max="5" width="25.7109375" bestFit="1" customWidth="1"/>
    <col min="6" max="6" width="7.7109375" bestFit="1" customWidth="1"/>
    <col min="7" max="7" width="9.28515625" bestFit="1" customWidth="1"/>
    <col min="8" max="8" width="7.7109375" bestFit="1" customWidth="1"/>
    <col min="9" max="9" width="9.28515625" bestFit="1" customWidth="1"/>
    <col min="10" max="10" width="7.7109375" bestFit="1" customWidth="1"/>
    <col min="11" max="12" width="9.28515625" bestFit="1" customWidth="1"/>
    <col min="13" max="15" width="8.7109375" bestFit="1" customWidth="1"/>
    <col min="16" max="16" width="10.42578125" bestFit="1" customWidth="1"/>
    <col min="17" max="17" width="8.7109375" bestFit="1" customWidth="1"/>
    <col min="18" max="23" width="10.42578125" bestFit="1" customWidth="1"/>
    <col min="24" max="27" width="8.7109375" bestFit="1" customWidth="1"/>
    <col min="28" max="28" width="10.42578125" bestFit="1" customWidth="1"/>
    <col min="29" max="29" width="8.7109375" bestFit="1" customWidth="1"/>
    <col min="30" max="32" width="10.42578125" bestFit="1" customWidth="1"/>
    <col min="33" max="37" width="11.42578125" bestFit="1" customWidth="1"/>
    <col min="38" max="38" width="9.85546875" bestFit="1" customWidth="1"/>
    <col min="39" max="39" width="12.5703125" bestFit="1" customWidth="1"/>
    <col min="40" max="40" width="9.85546875" bestFit="1" customWidth="1"/>
    <col min="41" max="41" width="11.7109375" bestFit="1" customWidth="1"/>
    <col min="42" max="58" width="11.42578125" bestFit="1" customWidth="1"/>
    <col min="59" max="59" width="10.42578125" bestFit="1" customWidth="1"/>
    <col min="60" max="84" width="11.42578125" bestFit="1" customWidth="1"/>
    <col min="85" max="85" width="10.42578125" bestFit="1" customWidth="1"/>
    <col min="86" max="86" width="11.42578125" bestFit="1" customWidth="1"/>
    <col min="87" max="87" width="10.42578125" bestFit="1" customWidth="1"/>
    <col min="88" max="94" width="11.42578125" bestFit="1" customWidth="1"/>
    <col min="95" max="95" width="10.42578125" bestFit="1" customWidth="1"/>
    <col min="96" max="115" width="11.42578125" bestFit="1" customWidth="1"/>
    <col min="116" max="116" width="10.42578125" bestFit="1" customWidth="1"/>
    <col min="117" max="121" width="11.42578125" bestFit="1" customWidth="1"/>
    <col min="122" max="122" width="10.42578125" bestFit="1" customWidth="1"/>
    <col min="123" max="131" width="11.42578125" bestFit="1" customWidth="1"/>
    <col min="132" max="132" width="10.42578125" bestFit="1" customWidth="1"/>
    <col min="133" max="146" width="11.42578125" bestFit="1" customWidth="1"/>
    <col min="147" max="147" width="9.28515625" bestFit="1" customWidth="1"/>
    <col min="148" max="148" width="11.42578125" bestFit="1" customWidth="1"/>
    <col min="149" max="149" width="10.42578125" bestFit="1" customWidth="1"/>
    <col min="150" max="161" width="11.42578125" bestFit="1" customWidth="1"/>
    <col min="162" max="162" width="10.42578125" bestFit="1" customWidth="1"/>
    <col min="163" max="164" width="11.42578125" bestFit="1" customWidth="1"/>
    <col min="165" max="165" width="10.42578125" bestFit="1" customWidth="1"/>
    <col min="166" max="167" width="11.42578125" bestFit="1" customWidth="1"/>
    <col min="168" max="168" width="10.42578125" bestFit="1" customWidth="1"/>
    <col min="169" max="178" width="11.42578125" bestFit="1" customWidth="1"/>
    <col min="179" max="180" width="10.42578125" bestFit="1" customWidth="1"/>
    <col min="181" max="195" width="11.42578125" bestFit="1" customWidth="1"/>
    <col min="196" max="196" width="7.7109375" bestFit="1" customWidth="1"/>
    <col min="197" max="229" width="11.42578125" bestFit="1" customWidth="1"/>
    <col min="230" max="230" width="9.28515625" bestFit="1" customWidth="1"/>
    <col min="231" max="238" width="11.42578125" bestFit="1" customWidth="1"/>
    <col min="239" max="239" width="10.42578125" bestFit="1" customWidth="1"/>
    <col min="240" max="250" width="11.42578125" bestFit="1" customWidth="1"/>
    <col min="251" max="251" width="10.42578125" bestFit="1" customWidth="1"/>
    <col min="252" max="253" width="11.42578125" bestFit="1" customWidth="1"/>
    <col min="254" max="256" width="10.42578125" bestFit="1" customWidth="1"/>
    <col min="257" max="258" width="11.42578125" bestFit="1" customWidth="1"/>
    <col min="259" max="259" width="10.42578125" bestFit="1" customWidth="1"/>
    <col min="260" max="266" width="11.42578125" bestFit="1" customWidth="1"/>
    <col min="267" max="267" width="10.42578125" bestFit="1" customWidth="1"/>
    <col min="268" max="271" width="11.42578125" bestFit="1" customWidth="1"/>
    <col min="272" max="272" width="10.42578125" bestFit="1" customWidth="1"/>
    <col min="273" max="273" width="11.42578125" bestFit="1" customWidth="1"/>
    <col min="274" max="274" width="10.42578125" bestFit="1" customWidth="1"/>
    <col min="275" max="278" width="11.42578125" bestFit="1" customWidth="1"/>
    <col min="279" max="279" width="10.42578125" bestFit="1" customWidth="1"/>
    <col min="280" max="289" width="11.42578125" bestFit="1" customWidth="1"/>
    <col min="290" max="290" width="10.42578125" bestFit="1" customWidth="1"/>
    <col min="291" max="299" width="11.42578125" bestFit="1" customWidth="1"/>
    <col min="300" max="321" width="12.5703125" bestFit="1" customWidth="1"/>
    <col min="322" max="322" width="11.42578125" bestFit="1" customWidth="1"/>
    <col min="323" max="325" width="12.5703125" bestFit="1" customWidth="1"/>
    <col min="326" max="326" width="11.42578125" bestFit="1" customWidth="1"/>
    <col min="327" max="355" width="12.5703125" bestFit="1" customWidth="1"/>
    <col min="356" max="356" width="11.42578125" bestFit="1" customWidth="1"/>
    <col min="357" max="365" width="12.5703125" bestFit="1" customWidth="1"/>
    <col min="366" max="366" width="11.42578125" bestFit="1" customWidth="1"/>
    <col min="367" max="377" width="12.5703125" bestFit="1" customWidth="1"/>
    <col min="378" max="378" width="11.42578125" bestFit="1" customWidth="1"/>
    <col min="379" max="392" width="12.5703125" bestFit="1" customWidth="1"/>
    <col min="393" max="393" width="11.42578125" bestFit="1" customWidth="1"/>
    <col min="394" max="407" width="12.5703125" bestFit="1" customWidth="1"/>
    <col min="408" max="409" width="11.42578125" bestFit="1" customWidth="1"/>
    <col min="410" max="446" width="12.5703125" bestFit="1" customWidth="1"/>
    <col min="447" max="447" width="10.42578125" bestFit="1" customWidth="1"/>
    <col min="448" max="452" width="12.5703125" bestFit="1" customWidth="1"/>
    <col min="453" max="453" width="11.42578125" bestFit="1" customWidth="1"/>
    <col min="454" max="456" width="12.5703125" bestFit="1" customWidth="1"/>
    <col min="457" max="457" width="11.42578125" bestFit="1" customWidth="1"/>
    <col min="458" max="460" width="12.5703125" bestFit="1" customWidth="1"/>
    <col min="461" max="461" width="11.42578125" bestFit="1" customWidth="1"/>
    <col min="462" max="462" width="12.5703125" bestFit="1" customWidth="1"/>
    <col min="463" max="463" width="8.7109375" bestFit="1" customWidth="1"/>
    <col min="464" max="467" width="12.5703125" bestFit="1" customWidth="1"/>
    <col min="468" max="468" width="11.42578125" bestFit="1" customWidth="1"/>
    <col min="469" max="477" width="12.5703125" bestFit="1" customWidth="1"/>
    <col min="478" max="478" width="11.42578125" bestFit="1" customWidth="1"/>
    <col min="479" max="485" width="12.5703125" bestFit="1" customWidth="1"/>
    <col min="486" max="486" width="11.42578125" bestFit="1" customWidth="1"/>
    <col min="487" max="487" width="12.5703125" bestFit="1" customWidth="1"/>
    <col min="488" max="488" width="11.42578125" bestFit="1" customWidth="1"/>
    <col min="489" max="490" width="12.5703125" bestFit="1" customWidth="1"/>
    <col min="491" max="491" width="9.85546875" bestFit="1" customWidth="1"/>
    <col min="492" max="506" width="12.5703125" bestFit="1" customWidth="1"/>
    <col min="507" max="507" width="11.7109375" bestFit="1" customWidth="1"/>
  </cols>
  <sheetData>
    <row r="1" spans="1:5">
      <c r="A1" s="16" t="s">
        <v>1</v>
      </c>
      <c r="B1" t="s">
        <v>40</v>
      </c>
      <c r="D1" s="16" t="s">
        <v>9</v>
      </c>
      <c r="E1" s="20">
        <v>23</v>
      </c>
    </row>
    <row r="2" spans="1:5">
      <c r="A2" t="s">
        <v>18</v>
      </c>
      <c r="B2" s="19">
        <v>0.43276325201927673</v>
      </c>
    </row>
    <row r="3" spans="1:5">
      <c r="A3" t="s">
        <v>17</v>
      </c>
      <c r="B3" s="19">
        <v>0.32459420883501405</v>
      </c>
      <c r="D3" s="16" t="s">
        <v>1</v>
      </c>
      <c r="E3" t="s">
        <v>40</v>
      </c>
    </row>
    <row r="4" spans="1:5">
      <c r="A4" t="s">
        <v>24</v>
      </c>
      <c r="B4" s="19">
        <v>0.24264253914570927</v>
      </c>
      <c r="D4" t="s">
        <v>18</v>
      </c>
      <c r="E4" s="18">
        <v>76638018.181349993</v>
      </c>
    </row>
    <row r="5" spans="1:5">
      <c r="A5" t="s">
        <v>39</v>
      </c>
      <c r="B5" s="19">
        <v>1</v>
      </c>
      <c r="D5" t="s">
        <v>17</v>
      </c>
      <c r="E5" s="18">
        <v>57097858.5</v>
      </c>
    </row>
    <row r="6" spans="1:5">
      <c r="D6" t="s">
        <v>24</v>
      </c>
      <c r="E6" s="18">
        <v>41050689</v>
      </c>
    </row>
    <row r="7" spans="1:5">
      <c r="D7" t="s">
        <v>39</v>
      </c>
      <c r="E7" s="18">
        <v>174786565.68134999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094F-8349-4641-83DF-F7595906FB9F}">
  <dimension ref="A3:C22"/>
  <sheetViews>
    <sheetView workbookViewId="0">
      <selection activeCell="A4" sqref="A4"/>
    </sheetView>
  </sheetViews>
  <sheetFormatPr defaultRowHeight="15"/>
  <cols>
    <col min="1" max="1" width="22.5703125" bestFit="1" customWidth="1"/>
    <col min="2" max="2" width="14.42578125" bestFit="1" customWidth="1"/>
    <col min="3" max="3" width="12.85546875" bestFit="1" customWidth="1"/>
  </cols>
  <sheetData>
    <row r="3" spans="1:3">
      <c r="A3" s="16" t="s">
        <v>1</v>
      </c>
      <c r="B3" t="s">
        <v>41</v>
      </c>
      <c r="C3" t="s">
        <v>42</v>
      </c>
    </row>
    <row r="4" spans="1:3">
      <c r="A4" t="s">
        <v>19</v>
      </c>
      <c r="B4" s="19">
        <v>3.6882538106820045E-2</v>
      </c>
      <c r="C4" s="19">
        <v>3.5551861741297083E-2</v>
      </c>
    </row>
    <row r="5" spans="1:3">
      <c r="A5" t="s">
        <v>14</v>
      </c>
      <c r="B5" s="19">
        <v>4.442716372250869E-2</v>
      </c>
      <c r="C5" s="19">
        <v>4.4145387573295058E-2</v>
      </c>
    </row>
    <row r="6" spans="1:3">
      <c r="A6" t="s">
        <v>20</v>
      </c>
      <c r="B6" s="19">
        <v>2.0645717236978604E-2</v>
      </c>
      <c r="C6" s="19">
        <v>1.7067723787241439E-2</v>
      </c>
    </row>
    <row r="7" spans="1:3">
      <c r="A7" t="s">
        <v>13</v>
      </c>
      <c r="B7" s="19">
        <v>1.5939391882430584E-2</v>
      </c>
      <c r="C7" s="19">
        <v>9.0048868091760787E-3</v>
      </c>
    </row>
    <row r="8" spans="1:3">
      <c r="A8" t="s">
        <v>23</v>
      </c>
      <c r="B8" s="19">
        <v>1.3918868750539744E-2</v>
      </c>
      <c r="C8" s="19">
        <v>1.2182271846899769E-2</v>
      </c>
    </row>
    <row r="9" spans="1:3">
      <c r="A9" t="s">
        <v>25</v>
      </c>
      <c r="B9" s="19">
        <v>0.15521200471639335</v>
      </c>
      <c r="C9" s="19">
        <v>0.16321608634378879</v>
      </c>
    </row>
    <row r="10" spans="1:3">
      <c r="A10" t="s">
        <v>24</v>
      </c>
      <c r="B10" s="19">
        <v>0.1637085397947908</v>
      </c>
      <c r="C10" s="19">
        <v>0.17279331141751017</v>
      </c>
    </row>
    <row r="11" spans="1:3">
      <c r="A11" t="s">
        <v>16</v>
      </c>
      <c r="B11" s="19">
        <v>1.4978603046272475E-2</v>
      </c>
      <c r="C11" s="19">
        <v>1.1250819902162068E-2</v>
      </c>
    </row>
    <row r="12" spans="1:3">
      <c r="A12" t="s">
        <v>26</v>
      </c>
      <c r="B12" s="19">
        <v>5.5039929772698597E-3</v>
      </c>
      <c r="C12" s="19">
        <v>1.9458795330396291E-3</v>
      </c>
    </row>
    <row r="13" spans="1:3">
      <c r="A13" t="s">
        <v>21</v>
      </c>
      <c r="B13" s="19">
        <v>7.4758605165854081E-3</v>
      </c>
      <c r="C13" s="19">
        <v>1.1895303889017887E-3</v>
      </c>
    </row>
    <row r="14" spans="1:3">
      <c r="A14" t="s">
        <v>22</v>
      </c>
      <c r="B14" s="19">
        <v>4.8045575077868196E-3</v>
      </c>
      <c r="C14" s="19">
        <v>4.2899504299937202E-4</v>
      </c>
    </row>
    <row r="15" spans="1:3">
      <c r="A15" t="s">
        <v>12</v>
      </c>
      <c r="B15" s="19">
        <v>2.1993305584121466E-4</v>
      </c>
      <c r="C15" s="19">
        <v>-2.0861925308138956E-4</v>
      </c>
    </row>
    <row r="16" spans="1:3">
      <c r="A16" t="s">
        <v>18</v>
      </c>
      <c r="B16" s="19">
        <v>0.29500411114192404</v>
      </c>
      <c r="C16" s="19">
        <v>0.30867106801897781</v>
      </c>
    </row>
    <row r="17" spans="1:3">
      <c r="A17" t="s">
        <v>17</v>
      </c>
      <c r="B17" s="19">
        <v>0.21737276320194546</v>
      </c>
      <c r="C17" s="19">
        <v>0.22167791832138736</v>
      </c>
    </row>
    <row r="18" spans="1:3">
      <c r="A18" t="s">
        <v>15</v>
      </c>
      <c r="B18" s="19">
        <v>3.1445904067132486E-3</v>
      </c>
      <c r="C18" s="19">
        <v>7.954562070993296E-4</v>
      </c>
    </row>
    <row r="19" spans="1:3">
      <c r="A19" t="s">
        <v>28</v>
      </c>
      <c r="B19" s="19">
        <v>5.2310854308182159E-5</v>
      </c>
      <c r="C19" s="19">
        <v>-9.2247360588574421E-5</v>
      </c>
    </row>
    <row r="20" spans="1:3">
      <c r="A20" t="s">
        <v>27</v>
      </c>
      <c r="B20" s="19">
        <v>6.1278648034478449E-4</v>
      </c>
      <c r="C20" s="19">
        <v>3.1192423527883314E-4</v>
      </c>
    </row>
    <row r="21" spans="1:3">
      <c r="A21" t="s">
        <v>29</v>
      </c>
      <c r="B21" s="19">
        <v>9.6266600546661055E-5</v>
      </c>
      <c r="C21" s="19">
        <v>6.7745444615440056E-5</v>
      </c>
    </row>
    <row r="22" spans="1:3">
      <c r="A22" t="s">
        <v>39</v>
      </c>
      <c r="B22" s="19">
        <v>1</v>
      </c>
      <c r="C22" s="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C63E-6682-48D8-A133-62120E51DA62}">
  <dimension ref="A1:D37"/>
  <sheetViews>
    <sheetView workbookViewId="0">
      <selection activeCell="K28" sqref="K28"/>
    </sheetView>
  </sheetViews>
  <sheetFormatPr defaultRowHeight="15"/>
  <cols>
    <col min="1" max="1" width="11.7109375" bestFit="1" customWidth="1"/>
    <col min="2" max="2" width="24.7109375" bestFit="1" customWidth="1"/>
    <col min="3" max="3" width="25.7109375" bestFit="1" customWidth="1"/>
    <col min="4" max="4" width="12.85546875" bestFit="1" customWidth="1"/>
  </cols>
  <sheetData>
    <row r="1" spans="1:4">
      <c r="A1" s="16" t="s">
        <v>0</v>
      </c>
      <c r="B1" t="s">
        <v>43</v>
      </c>
      <c r="C1" t="s">
        <v>40</v>
      </c>
      <c r="D1" t="s">
        <v>42</v>
      </c>
    </row>
    <row r="2" spans="1:4">
      <c r="A2" s="17">
        <v>43949</v>
      </c>
      <c r="B2" s="18">
        <v>1363140</v>
      </c>
      <c r="C2" s="18">
        <v>136301602.5</v>
      </c>
      <c r="D2" s="19">
        <v>2.8612197060251927E-2</v>
      </c>
    </row>
    <row r="3" spans="1:4">
      <c r="A3" s="17">
        <v>43950</v>
      </c>
      <c r="B3" s="18">
        <v>1397374.5</v>
      </c>
      <c r="C3" s="18">
        <v>141455361</v>
      </c>
      <c r="D3" s="19">
        <v>2.9539034317829643E-2</v>
      </c>
    </row>
    <row r="4" spans="1:4">
      <c r="A4" s="17">
        <v>43951</v>
      </c>
      <c r="B4" s="18">
        <v>1440657</v>
      </c>
      <c r="C4" s="18">
        <v>147288112.5</v>
      </c>
      <c r="D4" s="19">
        <v>3.3104527404975596E-2</v>
      </c>
    </row>
    <row r="5" spans="1:4">
      <c r="A5" s="17">
        <v>43952</v>
      </c>
      <c r="B5" s="18">
        <v>1502278.5</v>
      </c>
      <c r="C5" s="18">
        <v>153287005.5</v>
      </c>
      <c r="D5" s="19">
        <v>3.109228641508139E-2</v>
      </c>
    </row>
    <row r="6" spans="1:4">
      <c r="A6" s="17">
        <v>43953</v>
      </c>
      <c r="B6" s="18">
        <v>1126710</v>
      </c>
      <c r="C6" s="18">
        <v>115694482.5</v>
      </c>
      <c r="D6" s="19">
        <v>2.3537326755582587E-2</v>
      </c>
    </row>
    <row r="7" spans="1:4">
      <c r="A7" s="17">
        <v>43954</v>
      </c>
      <c r="B7" s="18">
        <v>1410126</v>
      </c>
      <c r="C7" s="18">
        <v>142776468</v>
      </c>
      <c r="D7" s="19">
        <v>3.0560837721928701E-2</v>
      </c>
    </row>
    <row r="8" spans="1:4">
      <c r="A8" s="17">
        <v>43955</v>
      </c>
      <c r="B8" s="18">
        <v>1388983.5</v>
      </c>
      <c r="C8" s="18">
        <v>140185741.5</v>
      </c>
      <c r="D8" s="19">
        <v>2.8941921800668173E-2</v>
      </c>
    </row>
    <row r="9" spans="1:4">
      <c r="A9" s="17">
        <v>43956</v>
      </c>
      <c r="B9" s="18">
        <v>1315483.5</v>
      </c>
      <c r="C9" s="18">
        <v>132474960.645</v>
      </c>
      <c r="D9" s="19">
        <v>2.726167337119664E-2</v>
      </c>
    </row>
    <row r="10" spans="1:4">
      <c r="A10" s="17">
        <v>43957</v>
      </c>
      <c r="B10" s="18">
        <v>1362145.5</v>
      </c>
      <c r="C10" s="18">
        <v>137387736.1056</v>
      </c>
      <c r="D10" s="19">
        <v>2.80705369609833E-2</v>
      </c>
    </row>
    <row r="11" spans="1:4">
      <c r="A11" s="17">
        <v>43958</v>
      </c>
      <c r="B11" s="18">
        <v>1295716.5</v>
      </c>
      <c r="C11" s="18">
        <v>129568665</v>
      </c>
      <c r="D11" s="19">
        <v>2.5121802339325691E-2</v>
      </c>
    </row>
    <row r="12" spans="1:4">
      <c r="A12" s="17">
        <v>43959</v>
      </c>
      <c r="B12" s="18">
        <v>1585929</v>
      </c>
      <c r="C12" s="18">
        <v>160031278.5</v>
      </c>
      <c r="D12" s="19">
        <v>3.2690415324898796E-2</v>
      </c>
    </row>
    <row r="13" spans="1:4">
      <c r="A13" s="17">
        <v>43960</v>
      </c>
      <c r="B13" s="18">
        <v>1337259</v>
      </c>
      <c r="C13" s="18">
        <v>134793781.5</v>
      </c>
      <c r="D13" s="19">
        <v>2.8150148405696351E-2</v>
      </c>
    </row>
    <row r="14" spans="1:4">
      <c r="A14" s="17">
        <v>43961</v>
      </c>
      <c r="B14" s="18">
        <v>1497775.5</v>
      </c>
      <c r="C14" s="18">
        <v>149473246.60605001</v>
      </c>
      <c r="D14" s="19">
        <v>3.1911142160046646E-2</v>
      </c>
    </row>
    <row r="15" spans="1:4">
      <c r="A15" s="17">
        <v>43962</v>
      </c>
      <c r="B15" s="18">
        <v>1200489</v>
      </c>
      <c r="C15" s="18">
        <v>120304300.72395</v>
      </c>
      <c r="D15" s="19">
        <v>2.5122253608641249E-2</v>
      </c>
    </row>
    <row r="16" spans="1:4">
      <c r="A16" s="17">
        <v>43963</v>
      </c>
      <c r="B16" s="18">
        <v>1332690</v>
      </c>
      <c r="C16" s="18">
        <v>132694509</v>
      </c>
      <c r="D16" s="19">
        <v>2.8049749782629498E-2</v>
      </c>
    </row>
    <row r="17" spans="1:4">
      <c r="A17" s="17">
        <v>43964</v>
      </c>
      <c r="B17" s="18">
        <v>1310151</v>
      </c>
      <c r="C17" s="18">
        <v>130000288.5</v>
      </c>
      <c r="D17" s="19">
        <v>2.7027152360449124E-2</v>
      </c>
    </row>
    <row r="18" spans="1:4">
      <c r="A18" s="17">
        <v>43965</v>
      </c>
      <c r="B18" s="18">
        <v>1319038.5</v>
      </c>
      <c r="C18" s="18">
        <v>130984834.5</v>
      </c>
      <c r="D18" s="19">
        <v>2.6828726589479126E-2</v>
      </c>
    </row>
    <row r="19" spans="1:4">
      <c r="A19" s="17">
        <v>43966</v>
      </c>
      <c r="B19" s="18">
        <v>1522236</v>
      </c>
      <c r="C19" s="18">
        <v>149748580.5</v>
      </c>
      <c r="D19" s="19">
        <v>2.9969687074474304E-2</v>
      </c>
    </row>
    <row r="20" spans="1:4">
      <c r="A20" s="17">
        <v>43967</v>
      </c>
      <c r="B20" s="18">
        <v>1577556</v>
      </c>
      <c r="C20" s="18">
        <v>153669910.5</v>
      </c>
      <c r="D20" s="19">
        <v>3.1478912984734868E-2</v>
      </c>
    </row>
    <row r="21" spans="1:4">
      <c r="A21" s="17">
        <v>43968</v>
      </c>
      <c r="B21" s="18">
        <v>1332217.5</v>
      </c>
      <c r="C21" s="18">
        <v>129860583</v>
      </c>
      <c r="D21" s="19">
        <v>2.6644576563214471E-2</v>
      </c>
    </row>
    <row r="22" spans="1:4">
      <c r="A22" s="17">
        <v>43969</v>
      </c>
      <c r="B22" s="18">
        <v>1352629.5</v>
      </c>
      <c r="C22" s="18">
        <v>132725520.1476</v>
      </c>
      <c r="D22" s="19">
        <v>2.8572664678790556E-2</v>
      </c>
    </row>
    <row r="23" spans="1:4">
      <c r="A23" s="17">
        <v>43970</v>
      </c>
      <c r="B23" s="18">
        <v>1424214</v>
      </c>
      <c r="C23" s="18">
        <v>136111162.5</v>
      </c>
      <c r="D23" s="19">
        <v>2.7193061806227107E-2</v>
      </c>
    </row>
    <row r="24" spans="1:4">
      <c r="A24" s="17">
        <v>43971</v>
      </c>
      <c r="B24" s="18">
        <v>1508496</v>
      </c>
      <c r="C24" s="18">
        <v>143599653.11745</v>
      </c>
      <c r="D24" s="19">
        <v>2.6959416568537734E-2</v>
      </c>
    </row>
    <row r="25" spans="1:4">
      <c r="A25" s="17">
        <v>43972</v>
      </c>
      <c r="B25" s="18">
        <v>1440747</v>
      </c>
      <c r="C25" s="18">
        <v>137748323.06999999</v>
      </c>
      <c r="D25" s="19">
        <v>2.6302897597659219E-2</v>
      </c>
    </row>
    <row r="26" spans="1:4">
      <c r="A26" s="17">
        <v>43973</v>
      </c>
      <c r="B26" s="18">
        <v>1544712</v>
      </c>
      <c r="C26" s="18">
        <v>145756311</v>
      </c>
      <c r="D26" s="19">
        <v>2.6263907756080312E-2</v>
      </c>
    </row>
    <row r="27" spans="1:4">
      <c r="A27" s="17">
        <v>43974</v>
      </c>
      <c r="B27" s="18">
        <v>1803843</v>
      </c>
      <c r="C27" s="18">
        <v>172026109.21155</v>
      </c>
      <c r="D27" s="19">
        <v>3.2183674350360764E-2</v>
      </c>
    </row>
    <row r="28" spans="1:4">
      <c r="A28" s="17">
        <v>43975</v>
      </c>
      <c r="B28" s="18">
        <v>1400655</v>
      </c>
      <c r="C28" s="18">
        <v>134724804</v>
      </c>
      <c r="D28" s="19">
        <v>2.4446872202339286E-2</v>
      </c>
    </row>
    <row r="29" spans="1:4">
      <c r="A29" s="17">
        <v>43976</v>
      </c>
      <c r="B29" s="18">
        <v>1343721</v>
      </c>
      <c r="C29" s="18">
        <v>134001730.5</v>
      </c>
      <c r="D29" s="19">
        <v>2.8127389802501519E-2</v>
      </c>
    </row>
    <row r="30" spans="1:4">
      <c r="A30" s="17">
        <v>43977</v>
      </c>
      <c r="B30" s="18">
        <v>1470876</v>
      </c>
      <c r="C30" s="18">
        <v>145457226.39884999</v>
      </c>
      <c r="D30" s="19">
        <v>3.1009289706689619E-2</v>
      </c>
    </row>
    <row r="31" spans="1:4">
      <c r="A31" s="17">
        <v>43978</v>
      </c>
      <c r="B31" s="18">
        <v>1423195.5</v>
      </c>
      <c r="C31" s="18">
        <v>142360972.5</v>
      </c>
      <c r="D31" s="19">
        <v>2.9915398098917852E-2</v>
      </c>
    </row>
    <row r="32" spans="1:4">
      <c r="A32" s="17">
        <v>43979</v>
      </c>
      <c r="B32" s="18">
        <v>1391251.5</v>
      </c>
      <c r="C32" s="18">
        <v>137780126.25</v>
      </c>
      <c r="D32" s="19">
        <v>2.7399638377845429E-2</v>
      </c>
    </row>
    <row r="33" spans="1:4">
      <c r="A33" s="17">
        <v>43980</v>
      </c>
      <c r="B33" s="18">
        <v>1812817.5</v>
      </c>
      <c r="C33" s="18">
        <v>177033319.60500002</v>
      </c>
      <c r="D33" s="19">
        <v>3.2590636584077966E-2</v>
      </c>
    </row>
    <row r="34" spans="1:4">
      <c r="A34" s="17">
        <v>43981</v>
      </c>
      <c r="B34" s="18">
        <v>1792900.5</v>
      </c>
      <c r="C34" s="18">
        <v>172891200</v>
      </c>
      <c r="D34" s="19">
        <v>3.1731614876343711E-2</v>
      </c>
    </row>
    <row r="35" spans="1:4">
      <c r="A35" s="17">
        <v>43982</v>
      </c>
      <c r="B35" s="18">
        <v>1495836</v>
      </c>
      <c r="C35" s="18">
        <v>146128933.5</v>
      </c>
      <c r="D35" s="19">
        <v>2.8265457496627459E-2</v>
      </c>
    </row>
    <row r="36" spans="1:4">
      <c r="A36" s="17">
        <v>43983</v>
      </c>
      <c r="B36" s="18">
        <v>1354929</v>
      </c>
      <c r="C36" s="18">
        <v>136032376.68134999</v>
      </c>
      <c r="D36" s="19">
        <v>2.5323171094913503E-2</v>
      </c>
    </row>
    <row r="37" spans="1:4">
      <c r="A37" s="17" t="s">
        <v>39</v>
      </c>
      <c r="B37" s="18">
        <v>50178780</v>
      </c>
      <c r="C37" s="18">
        <v>4962359217.0623999</v>
      </c>
      <c r="D37" s="1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2" sqref="J2"/>
    </sheetView>
  </sheetViews>
  <sheetFormatPr defaultColWidth="14.42578125" defaultRowHeight="15" customHeight="1"/>
  <cols>
    <col min="1" max="1" width="11.140625" bestFit="1" customWidth="1"/>
    <col min="2" max="2" width="22.5703125" customWidth="1"/>
    <col min="3" max="4" width="22" customWidth="1"/>
    <col min="5" max="5" width="24.28515625" customWidth="1"/>
    <col min="6" max="6" width="22" customWidth="1"/>
    <col min="7" max="7" width="22.42578125" customWidth="1"/>
    <col min="8" max="8" width="22" customWidth="1"/>
    <col min="9" max="9" width="23.5703125" customWidth="1"/>
    <col min="10" max="10" width="28.140625" bestFit="1" customWidth="1"/>
    <col min="11" max="26" width="8.7109375" customWidth="1"/>
  </cols>
  <sheetData>
    <row r="1" spans="1:26" ht="30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4" t="s">
        <v>44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8">
        <v>43982</v>
      </c>
      <c r="B2" s="21" t="s">
        <v>12</v>
      </c>
      <c r="C2" s="21">
        <v>7944</v>
      </c>
      <c r="D2" s="21">
        <v>623971.5</v>
      </c>
      <c r="E2" s="21">
        <v>565363.01599999995</v>
      </c>
      <c r="F2" s="22">
        <v>64235.456923076919</v>
      </c>
      <c r="J2" t="str">
        <f>_xlfn.SINGLE(Table1[Дата]) &amp; _xlfn.SINGLE(Table1[Территория])</f>
        <v>43982Самара</v>
      </c>
    </row>
    <row r="3" spans="1:26" ht="14.25" customHeight="1">
      <c r="A3" s="9">
        <v>43981</v>
      </c>
      <c r="B3" s="2" t="s">
        <v>12</v>
      </c>
      <c r="C3" s="2">
        <v>10029</v>
      </c>
      <c r="D3" s="2">
        <v>787101</v>
      </c>
      <c r="E3" s="2">
        <v>707654.63099999994</v>
      </c>
      <c r="F3" s="3">
        <v>112379.26539999999</v>
      </c>
      <c r="J3" t="str">
        <f>_xlfn.SINGLE(Table1[Дата]) &amp; _xlfn.SINGLE(Table1[Территория])</f>
        <v>43981Самара</v>
      </c>
    </row>
    <row r="4" spans="1:26" ht="14.25" customHeight="1">
      <c r="A4" s="8">
        <v>43979</v>
      </c>
      <c r="B4" s="21" t="s">
        <v>12</v>
      </c>
      <c r="C4" s="21">
        <v>8536.5</v>
      </c>
      <c r="D4" s="21">
        <v>643944</v>
      </c>
      <c r="E4" s="21">
        <v>640961.69299999997</v>
      </c>
      <c r="F4" s="22">
        <v>61475.592307692306</v>
      </c>
      <c r="J4" t="str">
        <f>_xlfn.SINGLE(Table1[Дата]) &amp; _xlfn.SINGLE(Table1[Территория])</f>
        <v>43979Самара</v>
      </c>
    </row>
    <row r="5" spans="1:26" ht="14.25" customHeight="1">
      <c r="A5" s="9">
        <v>43967</v>
      </c>
      <c r="B5" s="2" t="s">
        <v>13</v>
      </c>
      <c r="C5" s="2">
        <v>38947.5</v>
      </c>
      <c r="D5" s="2">
        <v>3395892</v>
      </c>
      <c r="E5" s="2">
        <v>2740255.2110000001</v>
      </c>
      <c r="F5" s="3">
        <v>294361.0811230769</v>
      </c>
      <c r="J5" t="str">
        <f>_xlfn.SINGLE(Table1[Дата]) &amp; _xlfn.SINGLE(Table1[Территория])</f>
        <v>43967Кемерово</v>
      </c>
    </row>
    <row r="6" spans="1:26" ht="14.25" customHeight="1">
      <c r="A6" s="8">
        <v>43970</v>
      </c>
      <c r="B6" s="21" t="s">
        <v>13</v>
      </c>
      <c r="C6" s="21">
        <v>31842</v>
      </c>
      <c r="D6" s="21">
        <v>2771116.5</v>
      </c>
      <c r="E6" s="21">
        <v>2269371.4459999995</v>
      </c>
      <c r="F6" s="22">
        <v>328803.84615384613</v>
      </c>
      <c r="J6" t="str">
        <f>_xlfn.SINGLE(Table1[Дата]) &amp; _xlfn.SINGLE(Table1[Территория])</f>
        <v>43970Кемерово</v>
      </c>
    </row>
    <row r="7" spans="1:26" ht="14.25" customHeight="1">
      <c r="A7" s="9">
        <v>43968</v>
      </c>
      <c r="B7" s="2" t="s">
        <v>13</v>
      </c>
      <c r="C7" s="2">
        <v>32023.5</v>
      </c>
      <c r="D7" s="2">
        <v>2882458.5</v>
      </c>
      <c r="E7" s="2">
        <v>2290967.0389999999</v>
      </c>
      <c r="F7" s="3">
        <v>246817.75113846152</v>
      </c>
      <c r="J7" t="str">
        <f>_xlfn.SINGLE(Table1[Дата]) &amp; _xlfn.SINGLE(Table1[Территория])</f>
        <v>43968Кемерово</v>
      </c>
    </row>
    <row r="8" spans="1:26" ht="14.25" customHeight="1">
      <c r="A8" s="8">
        <v>43960</v>
      </c>
      <c r="B8" s="21" t="s">
        <v>13</v>
      </c>
      <c r="C8" s="21">
        <v>31147.5</v>
      </c>
      <c r="D8" s="21">
        <v>2831019</v>
      </c>
      <c r="E8" s="21">
        <v>2261296.2760000001</v>
      </c>
      <c r="F8" s="22">
        <v>225845</v>
      </c>
      <c r="J8" t="str">
        <f>_xlfn.SINGLE(Table1[Дата]) &amp; _xlfn.SINGLE(Table1[Территория])</f>
        <v>43960Кемерово</v>
      </c>
    </row>
    <row r="9" spans="1:26" ht="14.25" customHeight="1">
      <c r="A9" s="9">
        <v>43955</v>
      </c>
      <c r="B9" s="2" t="s">
        <v>13</v>
      </c>
      <c r="C9" s="2">
        <v>25566</v>
      </c>
      <c r="D9" s="2">
        <v>2372310</v>
      </c>
      <c r="E9" s="2">
        <v>1875929.923</v>
      </c>
      <c r="F9" s="3">
        <v>280340.16570000001</v>
      </c>
      <c r="J9" t="str">
        <f>_xlfn.SINGLE(Table1[Дата]) &amp; _xlfn.SINGLE(Table1[Территория])</f>
        <v>43955Кемерово</v>
      </c>
    </row>
    <row r="10" spans="1:26" ht="14.25" customHeight="1">
      <c r="A10" s="8">
        <v>43950</v>
      </c>
      <c r="B10" s="21" t="s">
        <v>13</v>
      </c>
      <c r="C10" s="21">
        <v>29319</v>
      </c>
      <c r="D10" s="21">
        <v>2623480.5</v>
      </c>
      <c r="E10" s="21">
        <v>2115481.9889999996</v>
      </c>
      <c r="F10" s="22">
        <v>139204.6</v>
      </c>
      <c r="J10" t="str">
        <f>_xlfn.SINGLE(Table1[Дата]) &amp; _xlfn.SINGLE(Table1[Территория])</f>
        <v>43950Кемерово</v>
      </c>
    </row>
    <row r="11" spans="1:26" ht="14.25" customHeight="1">
      <c r="A11" s="9">
        <v>43953</v>
      </c>
      <c r="B11" s="2" t="s">
        <v>13</v>
      </c>
      <c r="C11" s="2">
        <v>29031</v>
      </c>
      <c r="D11" s="2">
        <v>2711247</v>
      </c>
      <c r="E11" s="2">
        <v>2165434.9249999998</v>
      </c>
      <c r="F11" s="3">
        <v>185484.16923076924</v>
      </c>
      <c r="J11" t="str">
        <f>_xlfn.SINGLE(Table1[Дата]) &amp; _xlfn.SINGLE(Table1[Территория])</f>
        <v>43953Кемерово</v>
      </c>
    </row>
    <row r="12" spans="1:26" ht="14.25" customHeight="1">
      <c r="A12" s="8">
        <v>43977</v>
      </c>
      <c r="B12" s="21" t="s">
        <v>13</v>
      </c>
      <c r="C12" s="21">
        <v>33423</v>
      </c>
      <c r="D12" s="21">
        <v>2970330</v>
      </c>
      <c r="E12" s="21">
        <v>2395998.3769999999</v>
      </c>
      <c r="F12" s="22">
        <v>259067.63954615386</v>
      </c>
      <c r="J12" t="str">
        <f>_xlfn.SINGLE(Table1[Дата]) &amp; _xlfn.SINGLE(Table1[Территория])</f>
        <v>43977Кемерово</v>
      </c>
    </row>
    <row r="13" spans="1:26" ht="14.25" customHeight="1">
      <c r="A13" s="9">
        <v>43952</v>
      </c>
      <c r="B13" s="2" t="s">
        <v>13</v>
      </c>
      <c r="C13" s="2">
        <v>32487</v>
      </c>
      <c r="D13" s="2">
        <v>3031254</v>
      </c>
      <c r="E13" s="2">
        <v>2397503.37</v>
      </c>
      <c r="F13" s="3">
        <v>232079.84750769229</v>
      </c>
      <c r="J13" t="str">
        <f>_xlfn.SINGLE(Table1[Дата]) &amp; _xlfn.SINGLE(Table1[Территория])</f>
        <v>43952Кемерово</v>
      </c>
    </row>
    <row r="14" spans="1:26" ht="14.25" customHeight="1">
      <c r="A14" s="8">
        <v>43963</v>
      </c>
      <c r="B14" s="21" t="s">
        <v>13</v>
      </c>
      <c r="C14" s="21">
        <v>28219.5</v>
      </c>
      <c r="D14" s="21">
        <v>2595778.5</v>
      </c>
      <c r="E14" s="21">
        <v>2050101.9780000001</v>
      </c>
      <c r="F14" s="22">
        <v>309760.33573076921</v>
      </c>
      <c r="J14" t="str">
        <f>_xlfn.SINGLE(Table1[Дата]) &amp; _xlfn.SINGLE(Table1[Территория])</f>
        <v>43963Кемерово</v>
      </c>
    </row>
    <row r="15" spans="1:26" ht="14.25" customHeight="1">
      <c r="A15" s="9">
        <v>43972</v>
      </c>
      <c r="B15" s="2" t="s">
        <v>13</v>
      </c>
      <c r="C15" s="2">
        <v>31272</v>
      </c>
      <c r="D15" s="2">
        <v>2744382</v>
      </c>
      <c r="E15" s="2">
        <v>2257728.2139999997</v>
      </c>
      <c r="F15" s="3">
        <v>301623.79230769229</v>
      </c>
      <c r="J15" t="str">
        <f>_xlfn.SINGLE(Table1[Дата]) &amp; _xlfn.SINGLE(Table1[Территория])</f>
        <v>43972Кемерово</v>
      </c>
    </row>
    <row r="16" spans="1:26" ht="14.25" customHeight="1">
      <c r="A16" s="8">
        <v>43971</v>
      </c>
      <c r="B16" s="21" t="s">
        <v>13</v>
      </c>
      <c r="C16" s="21">
        <v>34077</v>
      </c>
      <c r="D16" s="21">
        <v>2929330.5</v>
      </c>
      <c r="E16" s="21">
        <v>2389543.5279999999</v>
      </c>
      <c r="F16" s="22">
        <v>459604.90796153841</v>
      </c>
      <c r="J16" t="str">
        <f>_xlfn.SINGLE(Table1[Дата]) &amp; _xlfn.SINGLE(Table1[Территория])</f>
        <v>43971Кемерово</v>
      </c>
    </row>
    <row r="17" spans="1:10" ht="14.25" customHeight="1">
      <c r="A17" s="9">
        <v>43956</v>
      </c>
      <c r="B17" s="2" t="s">
        <v>13</v>
      </c>
      <c r="C17" s="2">
        <v>31566</v>
      </c>
      <c r="D17" s="2">
        <v>2906763</v>
      </c>
      <c r="E17" s="2">
        <v>2323003.267</v>
      </c>
      <c r="F17" s="3">
        <v>287619.52953846153</v>
      </c>
      <c r="J17" t="str">
        <f>_xlfn.SINGLE(Table1[Дата]) &amp; _xlfn.SINGLE(Table1[Территория])</f>
        <v>43956Кемерово</v>
      </c>
    </row>
    <row r="18" spans="1:10" ht="14.25" customHeight="1">
      <c r="A18" s="8">
        <v>43949</v>
      </c>
      <c r="B18" s="21" t="s">
        <v>13</v>
      </c>
      <c r="C18" s="21">
        <v>26940</v>
      </c>
      <c r="D18" s="21">
        <v>2411587.5</v>
      </c>
      <c r="E18" s="21">
        <v>1931011.4870000002</v>
      </c>
      <c r="F18" s="22">
        <v>149032.79178461537</v>
      </c>
      <c r="J18" t="str">
        <f>_xlfn.SINGLE(Table1[Дата]) &amp; _xlfn.SINGLE(Table1[Территория])</f>
        <v>43949Кемерово</v>
      </c>
    </row>
    <row r="19" spans="1:10" ht="14.25" customHeight="1">
      <c r="A19" s="9">
        <v>43964</v>
      </c>
      <c r="B19" s="2" t="s">
        <v>13</v>
      </c>
      <c r="C19" s="2">
        <v>29241</v>
      </c>
      <c r="D19" s="2">
        <v>2629782</v>
      </c>
      <c r="E19" s="2">
        <v>2071714.7239999999</v>
      </c>
      <c r="F19" s="3">
        <v>361201.8010384615</v>
      </c>
      <c r="J19" t="str">
        <f>_xlfn.SINGLE(Table1[Дата]) &amp; _xlfn.SINGLE(Table1[Территория])</f>
        <v>43964Кемерово</v>
      </c>
    </row>
    <row r="20" spans="1:10" ht="14.25" customHeight="1">
      <c r="A20" s="8">
        <v>43954</v>
      </c>
      <c r="B20" s="21" t="s">
        <v>13</v>
      </c>
      <c r="C20" s="21">
        <v>26082</v>
      </c>
      <c r="D20" s="21">
        <v>2434914</v>
      </c>
      <c r="E20" s="21">
        <v>1925475.1139999998</v>
      </c>
      <c r="F20" s="22">
        <v>247646.60936153846</v>
      </c>
      <c r="J20" t="str">
        <f>_xlfn.SINGLE(Table1[Дата]) &amp; _xlfn.SINGLE(Table1[Территория])</f>
        <v>43954Кемерово</v>
      </c>
    </row>
    <row r="21" spans="1:10" ht="14.25" customHeight="1">
      <c r="A21" s="9">
        <v>43957</v>
      </c>
      <c r="B21" s="2" t="s">
        <v>13</v>
      </c>
      <c r="C21" s="2">
        <v>32511</v>
      </c>
      <c r="D21" s="2">
        <v>2938623</v>
      </c>
      <c r="E21" s="2">
        <v>2406562.0579999997</v>
      </c>
      <c r="F21" s="3">
        <v>306098.4769230769</v>
      </c>
      <c r="J21" t="str">
        <f>_xlfn.SINGLE(Table1[Дата]) &amp; _xlfn.SINGLE(Table1[Территория])</f>
        <v>43957Кемерово</v>
      </c>
    </row>
    <row r="22" spans="1:10" ht="14.25" customHeight="1">
      <c r="A22" s="8">
        <v>43974</v>
      </c>
      <c r="B22" s="21" t="s">
        <v>13</v>
      </c>
      <c r="C22" s="21">
        <v>42703.5</v>
      </c>
      <c r="D22" s="21">
        <v>3628726.5</v>
      </c>
      <c r="E22" s="21">
        <v>3056063.7349999999</v>
      </c>
      <c r="F22" s="22">
        <v>223670.01693846151</v>
      </c>
      <c r="J22" t="str">
        <f>_xlfn.SINGLE(Table1[Дата]) &amp; _xlfn.SINGLE(Table1[Территория])</f>
        <v>43974Кемерово</v>
      </c>
    </row>
    <row r="23" spans="1:10" ht="14.25" customHeight="1">
      <c r="A23" s="9">
        <v>43976</v>
      </c>
      <c r="B23" s="2" t="s">
        <v>13</v>
      </c>
      <c r="C23" s="2">
        <v>35592</v>
      </c>
      <c r="D23" s="2">
        <v>3176580</v>
      </c>
      <c r="E23" s="2">
        <v>2540760.0409999997</v>
      </c>
      <c r="F23" s="3">
        <v>351098.05384615384</v>
      </c>
      <c r="J23" t="str">
        <f>_xlfn.SINGLE(Table1[Дата]) &amp; _xlfn.SINGLE(Table1[Территория])</f>
        <v>43976Кемерово</v>
      </c>
    </row>
    <row r="24" spans="1:10" ht="14.25" customHeight="1">
      <c r="A24" s="8">
        <v>43951</v>
      </c>
      <c r="B24" s="21" t="s">
        <v>13</v>
      </c>
      <c r="C24" s="21">
        <v>30445.5</v>
      </c>
      <c r="D24" s="21">
        <v>2817196.5</v>
      </c>
      <c r="E24" s="21">
        <v>2244503.1999999997</v>
      </c>
      <c r="F24" s="22">
        <v>203231.46096923074</v>
      </c>
      <c r="J24" t="str">
        <f>_xlfn.SINGLE(Table1[Дата]) &amp; _xlfn.SINGLE(Table1[Территория])</f>
        <v>43951Кемерово</v>
      </c>
    </row>
    <row r="25" spans="1:10" ht="14.25" customHeight="1">
      <c r="A25" s="9">
        <v>43961</v>
      </c>
      <c r="B25" s="2" t="s">
        <v>13</v>
      </c>
      <c r="C25" s="2">
        <v>36619.5</v>
      </c>
      <c r="D25" s="2">
        <v>3312967.5</v>
      </c>
      <c r="E25" s="2">
        <v>2647972.3429999999</v>
      </c>
      <c r="F25" s="3">
        <v>371661.65384615387</v>
      </c>
      <c r="J25" t="str">
        <f>_xlfn.SINGLE(Table1[Дата]) &amp; _xlfn.SINGLE(Table1[Территория])</f>
        <v>43961Кемерово</v>
      </c>
    </row>
    <row r="26" spans="1:10" ht="14.25" customHeight="1">
      <c r="A26" s="8">
        <v>43959</v>
      </c>
      <c r="B26" s="21" t="s">
        <v>13</v>
      </c>
      <c r="C26" s="21">
        <v>29409</v>
      </c>
      <c r="D26" s="21">
        <v>2645160</v>
      </c>
      <c r="E26" s="21">
        <v>2133443.3049999997</v>
      </c>
      <c r="F26" s="22">
        <v>355537.44449230767</v>
      </c>
      <c r="J26" t="str">
        <f>_xlfn.SINGLE(Table1[Дата]) &amp; _xlfn.SINGLE(Table1[Территория])</f>
        <v>43959Кемерово</v>
      </c>
    </row>
    <row r="27" spans="1:10" ht="14.25" customHeight="1">
      <c r="A27" s="9">
        <v>43958</v>
      </c>
      <c r="B27" s="2" t="s">
        <v>13</v>
      </c>
      <c r="C27" s="2">
        <v>27018</v>
      </c>
      <c r="D27" s="2">
        <v>2472213</v>
      </c>
      <c r="E27" s="2">
        <v>2000889.9870000002</v>
      </c>
      <c r="F27" s="3">
        <v>283287.86923076923</v>
      </c>
      <c r="J27" t="str">
        <f>_xlfn.SINGLE(Table1[Дата]) &amp; _xlfn.SINGLE(Table1[Территория])</f>
        <v>43958Кемерово</v>
      </c>
    </row>
    <row r="28" spans="1:10" ht="14.25" customHeight="1">
      <c r="A28" s="8">
        <v>43975</v>
      </c>
      <c r="B28" s="21" t="s">
        <v>13</v>
      </c>
      <c r="C28" s="21">
        <v>34303.5</v>
      </c>
      <c r="D28" s="21">
        <v>2924746.5</v>
      </c>
      <c r="E28" s="21">
        <v>2399312.9350000001</v>
      </c>
      <c r="F28" s="22">
        <v>282325.24615384615</v>
      </c>
      <c r="J28" t="str">
        <f>_xlfn.SINGLE(Table1[Дата]) &amp; _xlfn.SINGLE(Table1[Территория])</f>
        <v>43975Кемерово</v>
      </c>
    </row>
    <row r="29" spans="1:10" ht="14.25" customHeight="1">
      <c r="A29" s="9">
        <v>43982</v>
      </c>
      <c r="B29" s="2" t="s">
        <v>13</v>
      </c>
      <c r="C29" s="2">
        <v>36999</v>
      </c>
      <c r="D29" s="2">
        <v>3473895</v>
      </c>
      <c r="E29" s="2">
        <v>2757933.63</v>
      </c>
      <c r="F29" s="3">
        <v>112971.77692307692</v>
      </c>
      <c r="J29" t="str">
        <f>_xlfn.SINGLE(Table1[Дата]) &amp; _xlfn.SINGLE(Table1[Территория])</f>
        <v>43982Кемерово</v>
      </c>
    </row>
    <row r="30" spans="1:10" ht="14.25" customHeight="1">
      <c r="A30" s="8">
        <v>43981</v>
      </c>
      <c r="B30" s="21" t="s">
        <v>13</v>
      </c>
      <c r="C30" s="21">
        <v>44001</v>
      </c>
      <c r="D30" s="21">
        <v>3921784.5</v>
      </c>
      <c r="E30" s="21">
        <v>3132604.841</v>
      </c>
      <c r="F30" s="22">
        <v>242715.26253846151</v>
      </c>
      <c r="J30" t="str">
        <f>_xlfn.SINGLE(Table1[Дата]) &amp; _xlfn.SINGLE(Table1[Территория])</f>
        <v>43981Кемерово</v>
      </c>
    </row>
    <row r="31" spans="1:10" ht="14.25" customHeight="1">
      <c r="A31" s="9">
        <v>43979</v>
      </c>
      <c r="B31" s="2" t="s">
        <v>13</v>
      </c>
      <c r="C31" s="2">
        <v>30982.5</v>
      </c>
      <c r="D31" s="2">
        <v>2827773</v>
      </c>
      <c r="E31" s="2">
        <v>2232253.034</v>
      </c>
      <c r="F31" s="3">
        <v>343211.54262307688</v>
      </c>
      <c r="J31" t="str">
        <f>_xlfn.SINGLE(Table1[Дата]) &amp; _xlfn.SINGLE(Table1[Территория])</f>
        <v>43979Кемерово</v>
      </c>
    </row>
    <row r="32" spans="1:10" ht="14.25" customHeight="1">
      <c r="A32" s="8">
        <v>43967</v>
      </c>
      <c r="B32" s="21" t="s">
        <v>14</v>
      </c>
      <c r="C32" s="21">
        <v>88063.5</v>
      </c>
      <c r="D32" s="21">
        <v>7583758.5</v>
      </c>
      <c r="E32" s="21">
        <v>5779076.7979999995</v>
      </c>
      <c r="F32" s="22">
        <v>152384.93586153846</v>
      </c>
      <c r="J32" t="str">
        <f>_xlfn.SINGLE(Table1[Дата]) &amp; _xlfn.SINGLE(Table1[Территория])</f>
        <v>43967Екатеринбург</v>
      </c>
    </row>
    <row r="33" spans="1:10" ht="14.25" customHeight="1">
      <c r="A33" s="9">
        <v>43970</v>
      </c>
      <c r="B33" s="2" t="s">
        <v>14</v>
      </c>
      <c r="C33" s="2">
        <v>84024</v>
      </c>
      <c r="D33" s="2">
        <v>6815511</v>
      </c>
      <c r="E33" s="2">
        <v>5426339.5819999995</v>
      </c>
      <c r="F33" s="3">
        <v>195070.25003076921</v>
      </c>
      <c r="J33" t="str">
        <f>_xlfn.SINGLE(Table1[Дата]) &amp; _xlfn.SINGLE(Table1[Территория])</f>
        <v>43970Екатеринбург</v>
      </c>
    </row>
    <row r="34" spans="1:10" ht="14.25" customHeight="1">
      <c r="A34" s="8">
        <v>43968</v>
      </c>
      <c r="B34" s="21" t="s">
        <v>14</v>
      </c>
      <c r="C34" s="21">
        <v>78057</v>
      </c>
      <c r="D34" s="21">
        <v>6774946.5</v>
      </c>
      <c r="E34" s="21">
        <v>5115462.4009999996</v>
      </c>
      <c r="F34" s="22">
        <v>61149.515384615377</v>
      </c>
      <c r="J34" t="str">
        <f>_xlfn.SINGLE(Table1[Дата]) &amp; _xlfn.SINGLE(Table1[Территория])</f>
        <v>43968Екатеринбург</v>
      </c>
    </row>
    <row r="35" spans="1:10" ht="14.25" customHeight="1">
      <c r="A35" s="9">
        <v>43960</v>
      </c>
      <c r="B35" s="2" t="s">
        <v>14</v>
      </c>
      <c r="C35" s="2">
        <v>69720</v>
      </c>
      <c r="D35" s="2">
        <v>6264933</v>
      </c>
      <c r="E35" s="2">
        <v>4726931.9569999995</v>
      </c>
      <c r="F35" s="3">
        <v>294634.35530769231</v>
      </c>
      <c r="J35" t="str">
        <f>_xlfn.SINGLE(Table1[Дата]) &amp; _xlfn.SINGLE(Table1[Территория])</f>
        <v>43960Екатеринбург</v>
      </c>
    </row>
    <row r="36" spans="1:10" ht="14.25" customHeight="1">
      <c r="A36" s="8">
        <v>43955</v>
      </c>
      <c r="B36" s="21" t="s">
        <v>14</v>
      </c>
      <c r="C36" s="21">
        <v>72928.5</v>
      </c>
      <c r="D36" s="21">
        <v>6642249</v>
      </c>
      <c r="E36" s="21">
        <v>4993791.9560000002</v>
      </c>
      <c r="F36" s="22">
        <v>215294.37692307692</v>
      </c>
      <c r="J36" t="str">
        <f>_xlfn.SINGLE(Table1[Дата]) &amp; _xlfn.SINGLE(Table1[Территория])</f>
        <v>43955Екатеринбург</v>
      </c>
    </row>
    <row r="37" spans="1:10" ht="14.25" customHeight="1">
      <c r="A37" s="9">
        <v>43950</v>
      </c>
      <c r="B37" s="2" t="s">
        <v>14</v>
      </c>
      <c r="C37" s="2">
        <v>79527</v>
      </c>
      <c r="D37" s="2">
        <v>7180498.5</v>
      </c>
      <c r="E37" s="2">
        <v>5432087.9790000003</v>
      </c>
      <c r="F37" s="3">
        <v>172769.19230769231</v>
      </c>
      <c r="J37" t="str">
        <f>_xlfn.SINGLE(Table1[Дата]) &amp; _xlfn.SINGLE(Table1[Территория])</f>
        <v>43950Екатеринбург</v>
      </c>
    </row>
    <row r="38" spans="1:10" ht="14.25" customHeight="1">
      <c r="A38" s="8">
        <v>43953</v>
      </c>
      <c r="B38" s="21" t="s">
        <v>14</v>
      </c>
      <c r="C38" s="21">
        <v>60463.5</v>
      </c>
      <c r="D38" s="21">
        <v>5554192.5</v>
      </c>
      <c r="E38" s="21">
        <v>4218316.0290000001</v>
      </c>
      <c r="F38" s="22">
        <v>244262.12107692307</v>
      </c>
      <c r="J38" t="str">
        <f>_xlfn.SINGLE(Table1[Дата]) &amp; _xlfn.SINGLE(Table1[Территория])</f>
        <v>43953Екатеринбург</v>
      </c>
    </row>
    <row r="39" spans="1:10" ht="14.25" customHeight="1">
      <c r="A39" s="9">
        <v>43977</v>
      </c>
      <c r="B39" s="2" t="s">
        <v>14</v>
      </c>
      <c r="C39" s="2">
        <v>79975.5</v>
      </c>
      <c r="D39" s="2">
        <v>6676459.5</v>
      </c>
      <c r="E39" s="2">
        <v>5083946.1689999998</v>
      </c>
      <c r="F39" s="3">
        <v>141931.13193076922</v>
      </c>
      <c r="J39" t="str">
        <f>_xlfn.SINGLE(Table1[Дата]) &amp; _xlfn.SINGLE(Table1[Территория])</f>
        <v>43977Екатеринбург</v>
      </c>
    </row>
    <row r="40" spans="1:10" ht="14.25" customHeight="1">
      <c r="A40" s="8">
        <v>43952</v>
      </c>
      <c r="B40" s="21" t="s">
        <v>14</v>
      </c>
      <c r="C40" s="21">
        <v>97534.5</v>
      </c>
      <c r="D40" s="21">
        <v>8893024.5</v>
      </c>
      <c r="E40" s="21">
        <v>6855177.2400000002</v>
      </c>
      <c r="F40" s="22">
        <v>185180.38007692309</v>
      </c>
      <c r="J40" t="str">
        <f>_xlfn.SINGLE(Table1[Дата]) &amp; _xlfn.SINGLE(Table1[Территория])</f>
        <v>43952Екатеринбург</v>
      </c>
    </row>
    <row r="41" spans="1:10" ht="14.25" customHeight="1">
      <c r="A41" s="9">
        <v>43963</v>
      </c>
      <c r="B41" s="2" t="s">
        <v>14</v>
      </c>
      <c r="C41" s="2">
        <v>71520</v>
      </c>
      <c r="D41" s="2">
        <v>6398361</v>
      </c>
      <c r="E41" s="2">
        <v>4793096.1439999994</v>
      </c>
      <c r="F41" s="3">
        <v>181432.06769230767</v>
      </c>
      <c r="J41" t="str">
        <f>_xlfn.SINGLE(Table1[Дата]) &amp; _xlfn.SINGLE(Table1[Территория])</f>
        <v>43963Екатеринбург</v>
      </c>
    </row>
    <row r="42" spans="1:10" ht="14.25" customHeight="1">
      <c r="A42" s="8">
        <v>43972</v>
      </c>
      <c r="B42" s="21" t="s">
        <v>14</v>
      </c>
      <c r="C42" s="21">
        <v>79485</v>
      </c>
      <c r="D42" s="21">
        <v>6633847.5</v>
      </c>
      <c r="E42" s="21">
        <v>5212858.58</v>
      </c>
      <c r="F42" s="22">
        <v>120955.33846153846</v>
      </c>
      <c r="J42" t="str">
        <f>_xlfn.SINGLE(Table1[Дата]) &amp; _xlfn.SINGLE(Table1[Территория])</f>
        <v>43972Екатеринбург</v>
      </c>
    </row>
    <row r="43" spans="1:10" ht="14.25" customHeight="1">
      <c r="A43" s="9">
        <v>43971</v>
      </c>
      <c r="B43" s="2" t="s">
        <v>14</v>
      </c>
      <c r="C43" s="2">
        <v>93313.5</v>
      </c>
      <c r="D43" s="2">
        <v>7247575.5</v>
      </c>
      <c r="E43" s="2">
        <v>5922822.6779999994</v>
      </c>
      <c r="F43" s="3">
        <v>714758.2</v>
      </c>
      <c r="J43" t="str">
        <f>_xlfn.SINGLE(Table1[Дата]) &amp; _xlfn.SINGLE(Table1[Территория])</f>
        <v>43971Екатеринбург</v>
      </c>
    </row>
    <row r="44" spans="1:10" ht="14.25" customHeight="1">
      <c r="A44" s="8">
        <v>43956</v>
      </c>
      <c r="B44" s="21" t="s">
        <v>14</v>
      </c>
      <c r="C44" s="21">
        <v>76585.5</v>
      </c>
      <c r="D44" s="21">
        <v>6921316.5</v>
      </c>
      <c r="E44" s="21">
        <v>5290094.2719999999</v>
      </c>
      <c r="F44" s="22">
        <v>386033.17544615385</v>
      </c>
      <c r="J44" t="str">
        <f>_xlfn.SINGLE(Table1[Дата]) &amp; _xlfn.SINGLE(Table1[Территория])</f>
        <v>43956Екатеринбург</v>
      </c>
    </row>
    <row r="45" spans="1:10" ht="14.25" customHeight="1">
      <c r="A45" s="9">
        <v>43949</v>
      </c>
      <c r="B45" s="2" t="s">
        <v>14</v>
      </c>
      <c r="C45" s="2">
        <v>81826.5</v>
      </c>
      <c r="D45" s="2">
        <v>7163644.5</v>
      </c>
      <c r="E45" s="2">
        <v>5366333.7130000005</v>
      </c>
      <c r="F45" s="3">
        <v>145122.77781538462</v>
      </c>
      <c r="J45" t="str">
        <f>_xlfn.SINGLE(Table1[Дата]) &amp; _xlfn.SINGLE(Table1[Территория])</f>
        <v>43949Екатеринбург</v>
      </c>
    </row>
    <row r="46" spans="1:10" ht="14.25" customHeight="1">
      <c r="A46" s="8">
        <v>43964</v>
      </c>
      <c r="B46" s="21" t="s">
        <v>14</v>
      </c>
      <c r="C46" s="21">
        <v>78846</v>
      </c>
      <c r="D46" s="21">
        <v>6993952.5</v>
      </c>
      <c r="E46" s="21">
        <v>5288518.7799999993</v>
      </c>
      <c r="F46" s="22">
        <v>227969.01538461537</v>
      </c>
      <c r="J46" t="str">
        <f>_xlfn.SINGLE(Table1[Дата]) &amp; _xlfn.SINGLE(Table1[Территория])</f>
        <v>43964Екатеринбург</v>
      </c>
    </row>
    <row r="47" spans="1:10" ht="14.25" customHeight="1">
      <c r="A47" s="9">
        <v>43954</v>
      </c>
      <c r="B47" s="2" t="s">
        <v>14</v>
      </c>
      <c r="C47" s="2">
        <v>77263.5</v>
      </c>
      <c r="D47" s="2">
        <v>7013670</v>
      </c>
      <c r="E47" s="2">
        <v>5282661.8549999995</v>
      </c>
      <c r="F47" s="3">
        <v>161473.07692307691</v>
      </c>
      <c r="J47" t="str">
        <f>_xlfn.SINGLE(Table1[Дата]) &amp; _xlfn.SINGLE(Table1[Территория])</f>
        <v>43954Екатеринбург</v>
      </c>
    </row>
    <row r="48" spans="1:10" ht="14.25" customHeight="1">
      <c r="A48" s="8">
        <v>43957</v>
      </c>
      <c r="B48" s="21" t="s">
        <v>14</v>
      </c>
      <c r="C48" s="21">
        <v>68994</v>
      </c>
      <c r="D48" s="21">
        <v>6168657</v>
      </c>
      <c r="E48" s="21">
        <v>4695811.3490000004</v>
      </c>
      <c r="F48" s="22">
        <v>157384.1788307692</v>
      </c>
      <c r="J48" t="str">
        <f>_xlfn.SINGLE(Table1[Дата]) &amp; _xlfn.SINGLE(Table1[Территория])</f>
        <v>43957Екатеринбург</v>
      </c>
    </row>
    <row r="49" spans="1:10" ht="14.25" customHeight="1">
      <c r="A49" s="9">
        <v>43974</v>
      </c>
      <c r="B49" s="2" t="s">
        <v>14</v>
      </c>
      <c r="C49" s="2">
        <v>102889.5</v>
      </c>
      <c r="D49" s="2">
        <v>8089143</v>
      </c>
      <c r="E49" s="2">
        <v>6673236.3720000004</v>
      </c>
      <c r="F49" s="3">
        <v>127223.84583076923</v>
      </c>
      <c r="J49" t="str">
        <f>_xlfn.SINGLE(Table1[Дата]) &amp; _xlfn.SINGLE(Table1[Территория])</f>
        <v>43974Екатеринбург</v>
      </c>
    </row>
    <row r="50" spans="1:10" ht="14.25" customHeight="1">
      <c r="A50" s="8">
        <v>43976</v>
      </c>
      <c r="B50" s="21" t="s">
        <v>14</v>
      </c>
      <c r="C50" s="21">
        <v>76999.5</v>
      </c>
      <c r="D50" s="21">
        <v>6645603</v>
      </c>
      <c r="E50" s="21">
        <v>5032216.1889999993</v>
      </c>
      <c r="F50" s="22">
        <v>100883.95384615385</v>
      </c>
      <c r="J50" t="str">
        <f>_xlfn.SINGLE(Table1[Дата]) &amp; _xlfn.SINGLE(Table1[Территория])</f>
        <v>43976Екатеринбург</v>
      </c>
    </row>
    <row r="51" spans="1:10" ht="14.25" customHeight="1">
      <c r="A51" s="9">
        <v>43951</v>
      </c>
      <c r="B51" s="2" t="s">
        <v>14</v>
      </c>
      <c r="C51" s="2">
        <v>77565</v>
      </c>
      <c r="D51" s="2">
        <v>7023727.5</v>
      </c>
      <c r="E51" s="2">
        <v>5349682.4849999994</v>
      </c>
      <c r="F51" s="3">
        <v>31578.207692307689</v>
      </c>
      <c r="J51" t="str">
        <f>_xlfn.SINGLE(Table1[Дата]) &amp; _xlfn.SINGLE(Table1[Территория])</f>
        <v>43951Екатеринбург</v>
      </c>
    </row>
    <row r="52" spans="1:10" ht="14.25" customHeight="1">
      <c r="A52" s="8">
        <v>43961</v>
      </c>
      <c r="B52" s="21" t="s">
        <v>14</v>
      </c>
      <c r="C52" s="21">
        <v>84132</v>
      </c>
      <c r="D52" s="21">
        <v>7483194</v>
      </c>
      <c r="E52" s="21">
        <v>5637882.125</v>
      </c>
      <c r="F52" s="22">
        <v>126673.26923076922</v>
      </c>
      <c r="J52" t="str">
        <f>_xlfn.SINGLE(Table1[Дата]) &amp; _xlfn.SINGLE(Table1[Территория])</f>
        <v>43961Екатеринбург</v>
      </c>
    </row>
    <row r="53" spans="1:10" ht="14.25" customHeight="1">
      <c r="A53" s="9">
        <v>43959</v>
      </c>
      <c r="B53" s="2" t="s">
        <v>14</v>
      </c>
      <c r="C53" s="2">
        <v>69544.5</v>
      </c>
      <c r="D53" s="2">
        <v>6293776.5</v>
      </c>
      <c r="E53" s="2">
        <v>4773839.9380000001</v>
      </c>
      <c r="F53" s="3">
        <v>201777.4038153846</v>
      </c>
      <c r="J53" t="str">
        <f>_xlfn.SINGLE(Table1[Дата]) &amp; _xlfn.SINGLE(Table1[Территория])</f>
        <v>43959Екатеринбург</v>
      </c>
    </row>
    <row r="54" spans="1:10" ht="14.25" customHeight="1">
      <c r="A54" s="8">
        <v>43958</v>
      </c>
      <c r="B54" s="21" t="s">
        <v>14</v>
      </c>
      <c r="C54" s="21">
        <v>73204.5</v>
      </c>
      <c r="D54" s="21">
        <v>6591883.5</v>
      </c>
      <c r="E54" s="21">
        <v>5001227.6710000001</v>
      </c>
      <c r="F54" s="22">
        <v>184167.76355384616</v>
      </c>
      <c r="J54" t="str">
        <f>_xlfn.SINGLE(Table1[Дата]) &amp; _xlfn.SINGLE(Table1[Территория])</f>
        <v>43958Екатеринбург</v>
      </c>
    </row>
    <row r="55" spans="1:10" ht="14.25" customHeight="1">
      <c r="A55" s="9">
        <v>43975</v>
      </c>
      <c r="B55" s="2" t="s">
        <v>14</v>
      </c>
      <c r="C55" s="2">
        <v>76663.5</v>
      </c>
      <c r="D55" s="2">
        <v>6451032</v>
      </c>
      <c r="E55" s="2">
        <v>5048965.7960000001</v>
      </c>
      <c r="F55" s="3">
        <v>94608.146153846144</v>
      </c>
      <c r="J55" t="str">
        <f>_xlfn.SINGLE(Table1[Дата]) &amp; _xlfn.SINGLE(Table1[Территория])</f>
        <v>43975Екатеринбург</v>
      </c>
    </row>
    <row r="56" spans="1:10" ht="14.25" customHeight="1">
      <c r="A56" s="8">
        <v>43967</v>
      </c>
      <c r="B56" s="21" t="s">
        <v>15</v>
      </c>
      <c r="C56" s="21">
        <v>14265</v>
      </c>
      <c r="D56" s="21">
        <v>1130506.5</v>
      </c>
      <c r="E56" s="21">
        <v>1024403.9859999999</v>
      </c>
      <c r="F56" s="22">
        <v>72626.813907692311</v>
      </c>
      <c r="J56" t="str">
        <f>_xlfn.SINGLE(Table1[Дата]) &amp; _xlfn.SINGLE(Table1[Территория])</f>
        <v>43967Тольятти</v>
      </c>
    </row>
    <row r="57" spans="1:10" ht="14.25" customHeight="1">
      <c r="A57" s="9">
        <v>43970</v>
      </c>
      <c r="B57" s="2" t="s">
        <v>15</v>
      </c>
      <c r="C57" s="2">
        <v>11526</v>
      </c>
      <c r="D57" s="2">
        <v>938764.5</v>
      </c>
      <c r="E57" s="2">
        <v>820018.375</v>
      </c>
      <c r="F57" s="3">
        <v>77816.215384615381</v>
      </c>
      <c r="J57" t="str">
        <f>_xlfn.SINGLE(Table1[Дата]) &amp; _xlfn.SINGLE(Table1[Территория])</f>
        <v>43970Тольятти</v>
      </c>
    </row>
    <row r="58" spans="1:10" ht="14.25" customHeight="1">
      <c r="A58" s="8">
        <v>43968</v>
      </c>
      <c r="B58" s="21" t="s">
        <v>15</v>
      </c>
      <c r="C58" s="21">
        <v>10402.5</v>
      </c>
      <c r="D58" s="21">
        <v>843727.5</v>
      </c>
      <c r="E58" s="21">
        <v>729677.51899999997</v>
      </c>
      <c r="F58" s="22">
        <v>140731.96461538461</v>
      </c>
      <c r="J58" t="str">
        <f>_xlfn.SINGLE(Table1[Дата]) &amp; _xlfn.SINGLE(Table1[Территория])</f>
        <v>43968Тольятти</v>
      </c>
    </row>
    <row r="59" spans="1:10" ht="14.25" customHeight="1">
      <c r="A59" s="9">
        <v>43960</v>
      </c>
      <c r="B59" s="2" t="s">
        <v>15</v>
      </c>
      <c r="C59" s="2">
        <v>13216.5</v>
      </c>
      <c r="D59" s="2">
        <v>1046400</v>
      </c>
      <c r="E59" s="2">
        <v>937716.15799999994</v>
      </c>
      <c r="F59" s="3">
        <v>61387.776923076919</v>
      </c>
      <c r="J59" t="str">
        <f>_xlfn.SINGLE(Table1[Дата]) &amp; _xlfn.SINGLE(Table1[Территория])</f>
        <v>43960Тольятти</v>
      </c>
    </row>
    <row r="60" spans="1:10" ht="14.25" customHeight="1">
      <c r="A60" s="8">
        <v>43955</v>
      </c>
      <c r="B60" s="21" t="s">
        <v>15</v>
      </c>
      <c r="C60" s="21">
        <v>9130.5</v>
      </c>
      <c r="D60" s="21">
        <v>728890.5</v>
      </c>
      <c r="E60" s="21">
        <v>644150.51899999997</v>
      </c>
      <c r="F60" s="22">
        <v>98026.490369230756</v>
      </c>
      <c r="J60" t="str">
        <f>_xlfn.SINGLE(Table1[Дата]) &amp; _xlfn.SINGLE(Table1[Территория])</f>
        <v>43955Тольятти</v>
      </c>
    </row>
    <row r="61" spans="1:10" ht="14.25" customHeight="1">
      <c r="A61" s="9">
        <v>43950</v>
      </c>
      <c r="B61" s="2" t="s">
        <v>15</v>
      </c>
      <c r="C61" s="2">
        <v>10840.5</v>
      </c>
      <c r="D61" s="2">
        <v>797919</v>
      </c>
      <c r="E61" s="2">
        <v>783753.29499999993</v>
      </c>
      <c r="F61" s="3">
        <v>58214.93076923077</v>
      </c>
      <c r="J61" t="str">
        <f>_xlfn.SINGLE(Table1[Дата]) &amp; _xlfn.SINGLE(Table1[Территория])</f>
        <v>43950Тольятти</v>
      </c>
    </row>
    <row r="62" spans="1:10" ht="14.25" customHeight="1">
      <c r="A62" s="8">
        <v>43953</v>
      </c>
      <c r="B62" s="21" t="s">
        <v>15</v>
      </c>
      <c r="C62" s="21">
        <v>7866</v>
      </c>
      <c r="D62" s="21">
        <v>617881.5</v>
      </c>
      <c r="E62" s="21">
        <v>575518.06799999997</v>
      </c>
      <c r="F62" s="22">
        <v>119723.42363076922</v>
      </c>
      <c r="J62" t="str">
        <f>_xlfn.SINGLE(Table1[Дата]) &amp; _xlfn.SINGLE(Table1[Территория])</f>
        <v>43953Тольятти</v>
      </c>
    </row>
    <row r="63" spans="1:10" ht="14.25" customHeight="1">
      <c r="A63" s="9">
        <v>43977</v>
      </c>
      <c r="B63" s="2" t="s">
        <v>15</v>
      </c>
      <c r="C63" s="2">
        <v>11835</v>
      </c>
      <c r="D63" s="2">
        <v>983109</v>
      </c>
      <c r="E63" s="2">
        <v>825345.05300000007</v>
      </c>
      <c r="F63" s="3">
        <v>109486.33076923077</v>
      </c>
      <c r="J63" t="str">
        <f>_xlfn.SINGLE(Table1[Дата]) &amp; _xlfn.SINGLE(Table1[Территория])</f>
        <v>43977Тольятти</v>
      </c>
    </row>
    <row r="64" spans="1:10" ht="14.25" customHeight="1">
      <c r="A64" s="8">
        <v>43952</v>
      </c>
      <c r="B64" s="21" t="s">
        <v>15</v>
      </c>
      <c r="C64" s="21">
        <v>11619</v>
      </c>
      <c r="D64" s="21">
        <v>891139.5</v>
      </c>
      <c r="E64" s="21">
        <v>829782.37600000005</v>
      </c>
      <c r="F64" s="22">
        <v>121759.66210769229</v>
      </c>
      <c r="J64" t="str">
        <f>_xlfn.SINGLE(Table1[Дата]) &amp; _xlfn.SINGLE(Table1[Территория])</f>
        <v>43952Тольятти</v>
      </c>
    </row>
    <row r="65" spans="1:10" ht="14.25" customHeight="1">
      <c r="A65" s="9">
        <v>43963</v>
      </c>
      <c r="B65" s="2" t="s">
        <v>15</v>
      </c>
      <c r="C65" s="2">
        <v>9328.5</v>
      </c>
      <c r="D65" s="2">
        <v>732964.5</v>
      </c>
      <c r="E65" s="2">
        <v>634517.67299999995</v>
      </c>
      <c r="F65" s="3">
        <v>136157.98361538461</v>
      </c>
      <c r="J65" t="str">
        <f>_xlfn.SINGLE(Table1[Дата]) &amp; _xlfn.SINGLE(Table1[Территория])</f>
        <v>43963Тольятти</v>
      </c>
    </row>
    <row r="66" spans="1:10" ht="14.25" customHeight="1">
      <c r="A66" s="8">
        <v>43972</v>
      </c>
      <c r="B66" s="21" t="s">
        <v>15</v>
      </c>
      <c r="C66" s="21">
        <v>11250</v>
      </c>
      <c r="D66" s="21">
        <v>935523</v>
      </c>
      <c r="E66" s="21">
        <v>808524.505</v>
      </c>
      <c r="F66" s="22">
        <v>94344.953846153847</v>
      </c>
      <c r="J66" t="str">
        <f>_xlfn.SINGLE(Table1[Дата]) &amp; _xlfn.SINGLE(Table1[Территория])</f>
        <v>43972Тольятти</v>
      </c>
    </row>
    <row r="67" spans="1:10" ht="14.25" customHeight="1">
      <c r="A67" s="9">
        <v>43971</v>
      </c>
      <c r="B67" s="2" t="s">
        <v>15</v>
      </c>
      <c r="C67" s="2">
        <v>13063.5</v>
      </c>
      <c r="D67" s="2">
        <v>1037247</v>
      </c>
      <c r="E67" s="2">
        <v>910480.6449999999</v>
      </c>
      <c r="F67" s="3">
        <v>64430.964123076919</v>
      </c>
      <c r="J67" t="str">
        <f>_xlfn.SINGLE(Table1[Дата]) &amp; _xlfn.SINGLE(Table1[Территория])</f>
        <v>43971Тольятти</v>
      </c>
    </row>
    <row r="68" spans="1:10" ht="14.25" customHeight="1">
      <c r="A68" s="8">
        <v>43956</v>
      </c>
      <c r="B68" s="21" t="s">
        <v>15</v>
      </c>
      <c r="C68" s="21">
        <v>10147.5</v>
      </c>
      <c r="D68" s="21">
        <v>793320</v>
      </c>
      <c r="E68" s="21">
        <v>718019.27600000007</v>
      </c>
      <c r="F68" s="22">
        <v>92027.36809230769</v>
      </c>
      <c r="J68" t="str">
        <f>_xlfn.SINGLE(Table1[Дата]) &amp; _xlfn.SINGLE(Table1[Территория])</f>
        <v>43956Тольятти</v>
      </c>
    </row>
    <row r="69" spans="1:10" ht="14.25" customHeight="1">
      <c r="A69" s="9">
        <v>43949</v>
      </c>
      <c r="B69" s="2" t="s">
        <v>15</v>
      </c>
      <c r="C69" s="2">
        <v>12331.5</v>
      </c>
      <c r="D69" s="2">
        <v>869983.5</v>
      </c>
      <c r="E69" s="2">
        <v>896773.32399999991</v>
      </c>
      <c r="F69" s="3">
        <v>51681.038461538461</v>
      </c>
      <c r="J69" t="str">
        <f>_xlfn.SINGLE(Table1[Дата]) &amp; _xlfn.SINGLE(Table1[Территория])</f>
        <v>43949Тольятти</v>
      </c>
    </row>
    <row r="70" spans="1:10" ht="14.25" customHeight="1">
      <c r="A70" s="8">
        <v>43964</v>
      </c>
      <c r="B70" s="21" t="s">
        <v>15</v>
      </c>
      <c r="C70" s="21">
        <v>11202</v>
      </c>
      <c r="D70" s="21">
        <v>865714.5</v>
      </c>
      <c r="E70" s="21">
        <v>799644.75899999996</v>
      </c>
      <c r="F70" s="22">
        <v>111860.49372307691</v>
      </c>
      <c r="J70" t="str">
        <f>_xlfn.SINGLE(Table1[Дата]) &amp; _xlfn.SINGLE(Table1[Территория])</f>
        <v>43964Тольятти</v>
      </c>
    </row>
    <row r="71" spans="1:10" ht="14.25" customHeight="1">
      <c r="A71" s="9">
        <v>43982</v>
      </c>
      <c r="B71" s="2" t="s">
        <v>14</v>
      </c>
      <c r="C71" s="2">
        <v>89149.5</v>
      </c>
      <c r="D71" s="2">
        <v>7512646.5</v>
      </c>
      <c r="E71" s="2">
        <v>5979210.0970000001</v>
      </c>
      <c r="F71" s="3">
        <v>47580.146153846152</v>
      </c>
      <c r="J71" t="str">
        <f>_xlfn.SINGLE(Table1[Дата]) &amp; _xlfn.SINGLE(Table1[Территория])</f>
        <v>43982Екатеринбург</v>
      </c>
    </row>
    <row r="72" spans="1:10" ht="14.25" customHeight="1">
      <c r="A72" s="8">
        <v>43954</v>
      </c>
      <c r="B72" s="21" t="s">
        <v>15</v>
      </c>
      <c r="C72" s="21">
        <v>8185.5</v>
      </c>
      <c r="D72" s="21">
        <v>637881</v>
      </c>
      <c r="E72" s="21">
        <v>575840.67700000003</v>
      </c>
      <c r="F72" s="22">
        <v>73920.584615384607</v>
      </c>
      <c r="J72" t="str">
        <f>_xlfn.SINGLE(Table1[Дата]) &amp; _xlfn.SINGLE(Table1[Территория])</f>
        <v>43954Тольятти</v>
      </c>
    </row>
    <row r="73" spans="1:10" ht="14.25" customHeight="1">
      <c r="A73" s="9">
        <v>43981</v>
      </c>
      <c r="B73" s="2" t="s">
        <v>14</v>
      </c>
      <c r="C73" s="2">
        <v>108123</v>
      </c>
      <c r="D73" s="2">
        <v>9164707.5</v>
      </c>
      <c r="E73" s="2">
        <v>7329868.665</v>
      </c>
      <c r="F73" s="3">
        <v>137418.15930769229</v>
      </c>
      <c r="J73" t="str">
        <f>_xlfn.SINGLE(Table1[Дата]) &amp; _xlfn.SINGLE(Table1[Территория])</f>
        <v>43981Екатеринбург</v>
      </c>
    </row>
    <row r="74" spans="1:10" ht="14.25" customHeight="1">
      <c r="A74" s="8">
        <v>43957</v>
      </c>
      <c r="B74" s="21" t="s">
        <v>15</v>
      </c>
      <c r="C74" s="21">
        <v>9210</v>
      </c>
      <c r="D74" s="21">
        <v>696832.5</v>
      </c>
      <c r="E74" s="21">
        <v>616683.38099999994</v>
      </c>
      <c r="F74" s="22">
        <v>99623.130769230775</v>
      </c>
      <c r="J74" t="str">
        <f>_xlfn.SINGLE(Table1[Дата]) &amp; _xlfn.SINGLE(Table1[Территория])</f>
        <v>43957Тольятти</v>
      </c>
    </row>
    <row r="75" spans="1:10" ht="14.25" customHeight="1">
      <c r="A75" s="9">
        <v>43974</v>
      </c>
      <c r="B75" s="2" t="s">
        <v>15</v>
      </c>
      <c r="C75" s="2">
        <v>14773.5</v>
      </c>
      <c r="D75" s="2">
        <v>1241383.5</v>
      </c>
      <c r="E75" s="2">
        <v>1069622.507</v>
      </c>
      <c r="F75" s="3">
        <v>74049.523076923084</v>
      </c>
      <c r="J75" t="str">
        <f>_xlfn.SINGLE(Table1[Дата]) &amp; _xlfn.SINGLE(Table1[Территория])</f>
        <v>43974Тольятти</v>
      </c>
    </row>
    <row r="76" spans="1:10" ht="14.25" customHeight="1">
      <c r="A76" s="8">
        <v>43979</v>
      </c>
      <c r="B76" s="21" t="s">
        <v>14</v>
      </c>
      <c r="C76" s="21">
        <v>78141</v>
      </c>
      <c r="D76" s="21">
        <v>6641569.5</v>
      </c>
      <c r="E76" s="21">
        <v>5084073.5159999998</v>
      </c>
      <c r="F76" s="22">
        <v>142499.01538461537</v>
      </c>
      <c r="J76" t="str">
        <f>_xlfn.SINGLE(Table1[Дата]) &amp; _xlfn.SINGLE(Table1[Территория])</f>
        <v>43979Екатеринбург</v>
      </c>
    </row>
    <row r="77" spans="1:10" ht="14.25" customHeight="1">
      <c r="A77" s="9">
        <v>43976</v>
      </c>
      <c r="B77" s="2" t="s">
        <v>15</v>
      </c>
      <c r="C77" s="2">
        <v>12280.5</v>
      </c>
      <c r="D77" s="2">
        <v>1030440</v>
      </c>
      <c r="E77" s="2">
        <v>871047.598</v>
      </c>
      <c r="F77" s="3">
        <v>85172.084615384621</v>
      </c>
      <c r="J77" t="str">
        <f>_xlfn.SINGLE(Table1[Дата]) &amp; _xlfn.SINGLE(Table1[Территория])</f>
        <v>43976Тольятти</v>
      </c>
    </row>
    <row r="78" spans="1:10" ht="14.25" customHeight="1">
      <c r="A78" s="8">
        <v>43951</v>
      </c>
      <c r="B78" s="21" t="s">
        <v>15</v>
      </c>
      <c r="C78" s="21">
        <v>8934</v>
      </c>
      <c r="D78" s="21">
        <v>716196</v>
      </c>
      <c r="E78" s="21">
        <v>663415.49699999997</v>
      </c>
      <c r="F78" s="22">
        <v>24274.438461538462</v>
      </c>
      <c r="J78" t="str">
        <f>_xlfn.SINGLE(Table1[Дата]) &amp; _xlfn.SINGLE(Table1[Территория])</f>
        <v>43951Тольятти</v>
      </c>
    </row>
    <row r="79" spans="1:10" ht="14.25" customHeight="1">
      <c r="A79" s="9">
        <v>43961</v>
      </c>
      <c r="B79" s="2" t="s">
        <v>15</v>
      </c>
      <c r="C79" s="2">
        <v>12918</v>
      </c>
      <c r="D79" s="2">
        <v>1004788.5</v>
      </c>
      <c r="E79" s="2">
        <v>896111.80299999996</v>
      </c>
      <c r="F79" s="3">
        <v>99729.923076923063</v>
      </c>
      <c r="J79" t="str">
        <f>_xlfn.SINGLE(Table1[Дата]) &amp; _xlfn.SINGLE(Table1[Территория])</f>
        <v>43961Тольятти</v>
      </c>
    </row>
    <row r="80" spans="1:10" ht="14.25" customHeight="1">
      <c r="A80" s="8">
        <v>43959</v>
      </c>
      <c r="B80" s="21" t="s">
        <v>15</v>
      </c>
      <c r="C80" s="21">
        <v>12528</v>
      </c>
      <c r="D80" s="21">
        <v>959703</v>
      </c>
      <c r="E80" s="21">
        <v>861486.47499999998</v>
      </c>
      <c r="F80" s="22">
        <v>87212.130769230775</v>
      </c>
      <c r="J80" t="str">
        <f>_xlfn.SINGLE(Table1[Дата]) &amp; _xlfn.SINGLE(Table1[Территория])</f>
        <v>43959Тольятти</v>
      </c>
    </row>
    <row r="81" spans="1:10" ht="14.25" customHeight="1">
      <c r="A81" s="9">
        <v>43958</v>
      </c>
      <c r="B81" s="2" t="s">
        <v>15</v>
      </c>
      <c r="C81" s="2">
        <v>11029.5</v>
      </c>
      <c r="D81" s="2">
        <v>863754</v>
      </c>
      <c r="E81" s="2">
        <v>758428.73499999999</v>
      </c>
      <c r="F81" s="3">
        <v>86710.804507692301</v>
      </c>
      <c r="J81" t="str">
        <f>_xlfn.SINGLE(Table1[Дата]) &amp; _xlfn.SINGLE(Table1[Территория])</f>
        <v>43958Тольятти</v>
      </c>
    </row>
    <row r="82" spans="1:10" ht="14.25" customHeight="1">
      <c r="A82" s="8">
        <v>43975</v>
      </c>
      <c r="B82" s="21" t="s">
        <v>15</v>
      </c>
      <c r="C82" s="21">
        <v>9994.5</v>
      </c>
      <c r="D82" s="21">
        <v>828984</v>
      </c>
      <c r="E82" s="21">
        <v>702631.81099999999</v>
      </c>
      <c r="F82" s="22">
        <v>82264.567169230766</v>
      </c>
      <c r="J82" t="str">
        <f>_xlfn.SINGLE(Table1[Дата]) &amp; _xlfn.SINGLE(Table1[Территория])</f>
        <v>43975Тольятти</v>
      </c>
    </row>
    <row r="83" spans="1:10" ht="14.25" customHeight="1">
      <c r="A83" s="9">
        <v>43982</v>
      </c>
      <c r="B83" s="2" t="s">
        <v>15</v>
      </c>
      <c r="C83" s="2">
        <v>12724.5</v>
      </c>
      <c r="D83" s="2">
        <v>1045515</v>
      </c>
      <c r="E83" s="2">
        <v>896490.07</v>
      </c>
      <c r="F83" s="3">
        <v>49463.982984615388</v>
      </c>
      <c r="J83" t="str">
        <f>_xlfn.SINGLE(Table1[Дата]) &amp; _xlfn.SINGLE(Table1[Территория])</f>
        <v>43982Тольятти</v>
      </c>
    </row>
    <row r="84" spans="1:10" ht="14.25" customHeight="1">
      <c r="A84" s="8">
        <v>43981</v>
      </c>
      <c r="B84" s="21" t="s">
        <v>15</v>
      </c>
      <c r="C84" s="21">
        <v>14728.5</v>
      </c>
      <c r="D84" s="21">
        <v>1260483</v>
      </c>
      <c r="E84" s="21">
        <v>1048221.1390000001</v>
      </c>
      <c r="F84" s="22">
        <v>86278.176699999996</v>
      </c>
      <c r="J84" t="str">
        <f>_xlfn.SINGLE(Table1[Дата]) &amp; _xlfn.SINGLE(Table1[Территория])</f>
        <v>43981Тольятти</v>
      </c>
    </row>
    <row r="85" spans="1:10" ht="14.25" customHeight="1">
      <c r="A85" s="9">
        <v>43979</v>
      </c>
      <c r="B85" s="2" t="s">
        <v>15</v>
      </c>
      <c r="C85" s="2">
        <v>13038</v>
      </c>
      <c r="D85" s="2">
        <v>1114552.5</v>
      </c>
      <c r="E85" s="2">
        <v>939269.56700000004</v>
      </c>
      <c r="F85" s="3">
        <v>74269.06047692307</v>
      </c>
      <c r="J85" t="str">
        <f>_xlfn.SINGLE(Table1[Дата]) &amp; _xlfn.SINGLE(Table1[Территория])</f>
        <v>43979Тольятти</v>
      </c>
    </row>
    <row r="86" spans="1:10" ht="14.25" customHeight="1">
      <c r="A86" s="8">
        <v>43967</v>
      </c>
      <c r="B86" s="21" t="s">
        <v>16</v>
      </c>
      <c r="C86" s="21">
        <v>35482.5</v>
      </c>
      <c r="D86" s="21">
        <v>3222517.5</v>
      </c>
      <c r="E86" s="21">
        <v>2633868.1740000001</v>
      </c>
      <c r="F86" s="22">
        <v>150484.18215384614</v>
      </c>
      <c r="J86" t="str">
        <f>_xlfn.SINGLE(Table1[Дата]) &amp; _xlfn.SINGLE(Table1[Территория])</f>
        <v>43967Нижний Новгород</v>
      </c>
    </row>
    <row r="87" spans="1:10" ht="14.25" customHeight="1">
      <c r="A87" s="9">
        <v>43970</v>
      </c>
      <c r="B87" s="2" t="s">
        <v>16</v>
      </c>
      <c r="C87" s="2">
        <v>32434.5</v>
      </c>
      <c r="D87" s="2">
        <v>2865337.5</v>
      </c>
      <c r="E87" s="2">
        <v>2368028.6850000001</v>
      </c>
      <c r="F87" s="3">
        <v>225452.89078461539</v>
      </c>
      <c r="J87" t="str">
        <f>_xlfn.SINGLE(Table1[Дата]) &amp; _xlfn.SINGLE(Table1[Территория])</f>
        <v>43970Нижний Новгород</v>
      </c>
    </row>
    <row r="88" spans="1:10" ht="14.25" customHeight="1">
      <c r="A88" s="8">
        <v>43968</v>
      </c>
      <c r="B88" s="21" t="s">
        <v>16</v>
      </c>
      <c r="C88" s="21">
        <v>30486</v>
      </c>
      <c r="D88" s="21">
        <v>2694289.5</v>
      </c>
      <c r="E88" s="21">
        <v>2183502.7290000003</v>
      </c>
      <c r="F88" s="22">
        <v>153558.02257692307</v>
      </c>
      <c r="J88" t="str">
        <f>_xlfn.SINGLE(Table1[Дата]) &amp; _xlfn.SINGLE(Table1[Территория])</f>
        <v>43968Нижний Новгород</v>
      </c>
    </row>
    <row r="89" spans="1:10" ht="14.25" customHeight="1">
      <c r="A89" s="9">
        <v>43960</v>
      </c>
      <c r="B89" s="2" t="s">
        <v>16</v>
      </c>
      <c r="C89" s="2">
        <v>32079</v>
      </c>
      <c r="D89" s="2">
        <v>2902167</v>
      </c>
      <c r="E89" s="2">
        <v>2319890.3459999999</v>
      </c>
      <c r="F89" s="3">
        <v>194963.39216923076</v>
      </c>
      <c r="J89" t="str">
        <f>_xlfn.SINGLE(Table1[Дата]) &amp; _xlfn.SINGLE(Table1[Территория])</f>
        <v>43960Нижний Новгород</v>
      </c>
    </row>
    <row r="90" spans="1:10" ht="14.25" customHeight="1">
      <c r="A90" s="8">
        <v>43955</v>
      </c>
      <c r="B90" s="21" t="s">
        <v>16</v>
      </c>
      <c r="C90" s="21">
        <v>27072</v>
      </c>
      <c r="D90" s="21">
        <v>2450968.5</v>
      </c>
      <c r="E90" s="21">
        <v>1980824.9889999998</v>
      </c>
      <c r="F90" s="22">
        <v>188174.3243923077</v>
      </c>
      <c r="J90" t="str">
        <f>_xlfn.SINGLE(Table1[Дата]) &amp; _xlfn.SINGLE(Table1[Территория])</f>
        <v>43955Нижний Новгород</v>
      </c>
    </row>
    <row r="91" spans="1:10" ht="14.25" customHeight="1">
      <c r="A91" s="9">
        <v>43950</v>
      </c>
      <c r="B91" s="2" t="s">
        <v>16</v>
      </c>
      <c r="C91" s="2">
        <v>25917</v>
      </c>
      <c r="D91" s="2">
        <v>2397588</v>
      </c>
      <c r="E91" s="2">
        <v>1937222.0459999999</v>
      </c>
      <c r="F91" s="3">
        <v>159472.57584615384</v>
      </c>
      <c r="J91" t="str">
        <f>_xlfn.SINGLE(Table1[Дата]) &amp; _xlfn.SINGLE(Table1[Территория])</f>
        <v>43950Нижний Новгород</v>
      </c>
    </row>
    <row r="92" spans="1:10" ht="14.25" customHeight="1">
      <c r="A92" s="8">
        <v>43953</v>
      </c>
      <c r="B92" s="21" t="s">
        <v>16</v>
      </c>
      <c r="C92" s="21">
        <v>19461</v>
      </c>
      <c r="D92" s="21">
        <v>1799230.5</v>
      </c>
      <c r="E92" s="21">
        <v>1457108.1479999998</v>
      </c>
      <c r="F92" s="22">
        <v>183829.81409230767</v>
      </c>
      <c r="J92" t="str">
        <f>_xlfn.SINGLE(Table1[Дата]) &amp; _xlfn.SINGLE(Table1[Территория])</f>
        <v>43953Нижний Новгород</v>
      </c>
    </row>
    <row r="93" spans="1:10" ht="14.25" customHeight="1">
      <c r="A93" s="9">
        <v>43977</v>
      </c>
      <c r="B93" s="2" t="s">
        <v>16</v>
      </c>
      <c r="C93" s="2">
        <v>31407</v>
      </c>
      <c r="D93" s="2">
        <v>2907411</v>
      </c>
      <c r="E93" s="2">
        <v>2288433.4950000001</v>
      </c>
      <c r="F93" s="3">
        <v>193538.8704076923</v>
      </c>
      <c r="J93" t="str">
        <f>_xlfn.SINGLE(Table1[Дата]) &amp; _xlfn.SINGLE(Table1[Территория])</f>
        <v>43977Нижний Новгород</v>
      </c>
    </row>
    <row r="94" spans="1:10" ht="14.25" customHeight="1">
      <c r="A94" s="8">
        <v>43952</v>
      </c>
      <c r="B94" s="21" t="s">
        <v>16</v>
      </c>
      <c r="C94" s="21">
        <v>25792.5</v>
      </c>
      <c r="D94" s="21">
        <v>2374356</v>
      </c>
      <c r="E94" s="21">
        <v>1915101.034</v>
      </c>
      <c r="F94" s="22">
        <v>277477.31932307692</v>
      </c>
      <c r="J94" t="str">
        <f>_xlfn.SINGLE(Table1[Дата]) &amp; _xlfn.SINGLE(Table1[Территория])</f>
        <v>43952Нижний Новгород</v>
      </c>
    </row>
    <row r="95" spans="1:10" ht="14.25" customHeight="1">
      <c r="A95" s="9">
        <v>43963</v>
      </c>
      <c r="B95" s="2" t="s">
        <v>16</v>
      </c>
      <c r="C95" s="2">
        <v>26032.5</v>
      </c>
      <c r="D95" s="2">
        <v>2370432</v>
      </c>
      <c r="E95" s="2">
        <v>1847737.8370000001</v>
      </c>
      <c r="F95" s="3">
        <v>141864.00329999998</v>
      </c>
      <c r="J95" t="str">
        <f>_xlfn.SINGLE(Table1[Дата]) &amp; _xlfn.SINGLE(Table1[Территория])</f>
        <v>43963Нижний Новгород</v>
      </c>
    </row>
    <row r="96" spans="1:10" ht="14.25" customHeight="1">
      <c r="A96" s="8">
        <v>43972</v>
      </c>
      <c r="B96" s="21" t="s">
        <v>16</v>
      </c>
      <c r="C96" s="21">
        <v>31707</v>
      </c>
      <c r="D96" s="21">
        <v>2853181.5</v>
      </c>
      <c r="E96" s="21">
        <v>2349459.5</v>
      </c>
      <c r="F96" s="22">
        <v>187617.05315384615</v>
      </c>
      <c r="J96" t="str">
        <f>_xlfn.SINGLE(Table1[Дата]) &amp; _xlfn.SINGLE(Table1[Территория])</f>
        <v>43972Нижний Новгород</v>
      </c>
    </row>
    <row r="97" spans="1:10" ht="14.25" customHeight="1">
      <c r="A97" s="9">
        <v>43971</v>
      </c>
      <c r="B97" s="2" t="s">
        <v>16</v>
      </c>
      <c r="C97" s="2">
        <v>29955</v>
      </c>
      <c r="D97" s="2">
        <v>2692230</v>
      </c>
      <c r="E97" s="2">
        <v>2195766.1209999998</v>
      </c>
      <c r="F97" s="3">
        <v>202002.14775384613</v>
      </c>
      <c r="J97" t="str">
        <f>_xlfn.SINGLE(Table1[Дата]) &amp; _xlfn.SINGLE(Table1[Территория])</f>
        <v>43971Нижний Новгород</v>
      </c>
    </row>
    <row r="98" spans="1:10" ht="14.25" customHeight="1">
      <c r="A98" s="8">
        <v>43956</v>
      </c>
      <c r="B98" s="21" t="s">
        <v>16</v>
      </c>
      <c r="C98" s="21">
        <v>22848</v>
      </c>
      <c r="D98" s="21">
        <v>2079900</v>
      </c>
      <c r="E98" s="21">
        <v>1657688.8529999999</v>
      </c>
      <c r="F98" s="22">
        <v>178454.88537692308</v>
      </c>
      <c r="J98" t="str">
        <f>_xlfn.SINGLE(Table1[Дата]) &amp; _xlfn.SINGLE(Table1[Территория])</f>
        <v>43956Нижний Новгород</v>
      </c>
    </row>
    <row r="99" spans="1:10" ht="14.25" customHeight="1">
      <c r="A99" s="9">
        <v>43949</v>
      </c>
      <c r="B99" s="2" t="s">
        <v>16</v>
      </c>
      <c r="C99" s="2">
        <v>23314.5</v>
      </c>
      <c r="D99" s="2">
        <v>2136817.5</v>
      </c>
      <c r="E99" s="2">
        <v>1701780.4779999999</v>
      </c>
      <c r="F99" s="3">
        <v>141999.40078461537</v>
      </c>
      <c r="J99" t="str">
        <f>_xlfn.SINGLE(Table1[Дата]) &amp; _xlfn.SINGLE(Table1[Территория])</f>
        <v>43949Нижний Новгород</v>
      </c>
    </row>
    <row r="100" spans="1:10" ht="14.25" customHeight="1">
      <c r="A100" s="8">
        <v>43964</v>
      </c>
      <c r="B100" s="21" t="s">
        <v>16</v>
      </c>
      <c r="C100" s="21">
        <v>26464.5</v>
      </c>
      <c r="D100" s="21">
        <v>2373337.5</v>
      </c>
      <c r="E100" s="21">
        <v>1886244.7409999999</v>
      </c>
      <c r="F100" s="22">
        <v>207105.15935384613</v>
      </c>
      <c r="J100" t="str">
        <f>_xlfn.SINGLE(Table1[Дата]) &amp; _xlfn.SINGLE(Table1[Территория])</f>
        <v>43964Нижний Новгород</v>
      </c>
    </row>
    <row r="101" spans="1:10" ht="14.25" customHeight="1">
      <c r="A101" s="9">
        <v>43954</v>
      </c>
      <c r="B101" s="2" t="s">
        <v>16</v>
      </c>
      <c r="C101" s="2">
        <v>23539.5</v>
      </c>
      <c r="D101" s="2">
        <v>2170309.5</v>
      </c>
      <c r="E101" s="2">
        <v>1735984.6140000001</v>
      </c>
      <c r="F101" s="3">
        <v>170377.85753846151</v>
      </c>
      <c r="J101" t="str">
        <f>_xlfn.SINGLE(Table1[Дата]) &amp; _xlfn.SINGLE(Table1[Территория])</f>
        <v>43954Нижний Новгород</v>
      </c>
    </row>
    <row r="102" spans="1:10" ht="14.25" customHeight="1">
      <c r="A102" s="8">
        <v>43957</v>
      </c>
      <c r="B102" s="21" t="s">
        <v>16</v>
      </c>
      <c r="C102" s="21">
        <v>24678</v>
      </c>
      <c r="D102" s="21">
        <v>2232519</v>
      </c>
      <c r="E102" s="21">
        <v>1781999.058</v>
      </c>
      <c r="F102" s="22">
        <v>359577.90600769228</v>
      </c>
      <c r="J102" t="str">
        <f>_xlfn.SINGLE(Table1[Дата]) &amp; _xlfn.SINGLE(Table1[Территория])</f>
        <v>43957Нижний Новгород</v>
      </c>
    </row>
    <row r="103" spans="1:10" ht="14.25" customHeight="1">
      <c r="A103" s="9">
        <v>43974</v>
      </c>
      <c r="B103" s="2" t="s">
        <v>16</v>
      </c>
      <c r="C103" s="2">
        <v>38176.5</v>
      </c>
      <c r="D103" s="2">
        <v>3385372.5</v>
      </c>
      <c r="E103" s="2">
        <v>2831498.2739999997</v>
      </c>
      <c r="F103" s="3">
        <v>146460.30097692306</v>
      </c>
      <c r="J103" t="str">
        <f>_xlfn.SINGLE(Table1[Дата]) &amp; _xlfn.SINGLE(Table1[Территория])</f>
        <v>43974Нижний Новгород</v>
      </c>
    </row>
    <row r="104" spans="1:10" ht="14.25" customHeight="1">
      <c r="A104" s="8">
        <v>43976</v>
      </c>
      <c r="B104" s="21" t="s">
        <v>16</v>
      </c>
      <c r="C104" s="21">
        <v>30603</v>
      </c>
      <c r="D104" s="21">
        <v>2865727.5</v>
      </c>
      <c r="E104" s="21">
        <v>2288224.429</v>
      </c>
      <c r="F104" s="22">
        <v>167381.28187692308</v>
      </c>
      <c r="J104" t="str">
        <f>_xlfn.SINGLE(Table1[Дата]) &amp; _xlfn.SINGLE(Table1[Территория])</f>
        <v>43976Нижний Новгород</v>
      </c>
    </row>
    <row r="105" spans="1:10" ht="14.25" customHeight="1">
      <c r="A105" s="9">
        <v>43951</v>
      </c>
      <c r="B105" s="2" t="s">
        <v>16</v>
      </c>
      <c r="C105" s="2">
        <v>24211.5</v>
      </c>
      <c r="D105" s="2">
        <v>2267664</v>
      </c>
      <c r="E105" s="2">
        <v>1801564.392</v>
      </c>
      <c r="F105" s="3">
        <v>97090.63692307692</v>
      </c>
      <c r="J105" t="str">
        <f>_xlfn.SINGLE(Table1[Дата]) &amp; _xlfn.SINGLE(Table1[Территория])</f>
        <v>43951Нижний Новгород</v>
      </c>
    </row>
    <row r="106" spans="1:10" ht="14.25" customHeight="1">
      <c r="A106" s="8">
        <v>43961</v>
      </c>
      <c r="B106" s="21" t="s">
        <v>16</v>
      </c>
      <c r="C106" s="21">
        <v>31399.5</v>
      </c>
      <c r="D106" s="21">
        <v>2862298.5</v>
      </c>
      <c r="E106" s="21">
        <v>2267667.5189999999</v>
      </c>
      <c r="F106" s="22">
        <v>169650.86923076923</v>
      </c>
      <c r="J106" t="str">
        <f>_xlfn.SINGLE(Table1[Дата]) &amp; _xlfn.SINGLE(Table1[Территория])</f>
        <v>43961Нижний Новгород</v>
      </c>
    </row>
    <row r="107" spans="1:10" ht="14.25" customHeight="1">
      <c r="A107" s="9">
        <v>43959</v>
      </c>
      <c r="B107" s="2" t="s">
        <v>16</v>
      </c>
      <c r="C107" s="2">
        <v>25294.5</v>
      </c>
      <c r="D107" s="2">
        <v>2271454.5</v>
      </c>
      <c r="E107" s="2">
        <v>1811009.8979999998</v>
      </c>
      <c r="F107" s="3">
        <v>151659.17713846153</v>
      </c>
      <c r="J107" t="str">
        <f>_xlfn.SINGLE(Table1[Дата]) &amp; _xlfn.SINGLE(Table1[Территория])</f>
        <v>43959Нижний Новгород</v>
      </c>
    </row>
    <row r="108" spans="1:10" ht="14.25" customHeight="1">
      <c r="A108" s="8">
        <v>43958</v>
      </c>
      <c r="B108" s="21" t="s">
        <v>16</v>
      </c>
      <c r="C108" s="21">
        <v>25468.5</v>
      </c>
      <c r="D108" s="21">
        <v>2350672.5</v>
      </c>
      <c r="E108" s="21">
        <v>1875294.65</v>
      </c>
      <c r="F108" s="22">
        <v>221739.45623076922</v>
      </c>
      <c r="J108" t="str">
        <f>_xlfn.SINGLE(Table1[Дата]) &amp; _xlfn.SINGLE(Table1[Территория])</f>
        <v>43958Нижний Новгород</v>
      </c>
    </row>
    <row r="109" spans="1:10" ht="14.25" customHeight="1">
      <c r="A109" s="9">
        <v>43975</v>
      </c>
      <c r="B109" s="2" t="s">
        <v>16</v>
      </c>
      <c r="C109" s="2">
        <v>31854</v>
      </c>
      <c r="D109" s="2">
        <v>2915533.5</v>
      </c>
      <c r="E109" s="2">
        <v>2431800.3939999999</v>
      </c>
      <c r="F109" s="3">
        <v>155421.87692307692</v>
      </c>
      <c r="J109" t="str">
        <f>_xlfn.SINGLE(Table1[Дата]) &amp; _xlfn.SINGLE(Table1[Территория])</f>
        <v>43975Нижний Новгород</v>
      </c>
    </row>
    <row r="110" spans="1:10" ht="14.25" customHeight="1">
      <c r="A110" s="8">
        <v>43982</v>
      </c>
      <c r="B110" s="21" t="s">
        <v>16</v>
      </c>
      <c r="C110" s="21">
        <v>32359.5</v>
      </c>
      <c r="D110" s="21">
        <v>2991999</v>
      </c>
      <c r="E110" s="21">
        <v>2374135.6799999997</v>
      </c>
      <c r="F110" s="22">
        <v>106116.64615384616</v>
      </c>
      <c r="J110" t="str">
        <f>_xlfn.SINGLE(Table1[Дата]) &amp; _xlfn.SINGLE(Table1[Территория])</f>
        <v>43982Нижний Новгород</v>
      </c>
    </row>
    <row r="111" spans="1:10" ht="14.25" customHeight="1">
      <c r="A111" s="9">
        <v>43981</v>
      </c>
      <c r="B111" s="2" t="s">
        <v>16</v>
      </c>
      <c r="C111" s="2">
        <v>39867</v>
      </c>
      <c r="D111" s="2">
        <v>3654166.5</v>
      </c>
      <c r="E111" s="2">
        <v>2919786.2949999999</v>
      </c>
      <c r="F111" s="3">
        <v>182639.11723076922</v>
      </c>
      <c r="J111" t="str">
        <f>_xlfn.SINGLE(Table1[Дата]) &amp; _xlfn.SINGLE(Table1[Территория])</f>
        <v>43981Нижний Новгород</v>
      </c>
    </row>
    <row r="112" spans="1:10" ht="14.25" customHeight="1">
      <c r="A112" s="8">
        <v>43979</v>
      </c>
      <c r="B112" s="21" t="s">
        <v>16</v>
      </c>
      <c r="C112" s="21">
        <v>31974</v>
      </c>
      <c r="D112" s="21">
        <v>3004213.5</v>
      </c>
      <c r="E112" s="21">
        <v>2389834.3129999996</v>
      </c>
      <c r="F112" s="22">
        <v>174780.66518461538</v>
      </c>
      <c r="J112" t="str">
        <f>_xlfn.SINGLE(Table1[Дата]) &amp; _xlfn.SINGLE(Table1[Территория])</f>
        <v>43979Нижний Новгород</v>
      </c>
    </row>
    <row r="113" spans="1:10" ht="14.25" customHeight="1">
      <c r="A113" s="9">
        <v>43967</v>
      </c>
      <c r="B113" s="2" t="s">
        <v>17</v>
      </c>
      <c r="C113" s="2">
        <v>321412.5</v>
      </c>
      <c r="D113" s="2">
        <v>32235864</v>
      </c>
      <c r="E113" s="2">
        <v>23691368.555</v>
      </c>
      <c r="F113" s="3">
        <v>595097.15929230768</v>
      </c>
      <c r="J113" t="str">
        <f>_xlfn.SINGLE(Table1[Дата]) &amp; _xlfn.SINGLE(Table1[Территория])</f>
        <v>43967Санкт-Петербург Юг</v>
      </c>
    </row>
    <row r="114" spans="1:10" ht="14.25" customHeight="1">
      <c r="A114" s="8">
        <v>43970</v>
      </c>
      <c r="B114" s="21" t="s">
        <v>17</v>
      </c>
      <c r="C114" s="21">
        <v>276568.5</v>
      </c>
      <c r="D114" s="21">
        <v>27093624</v>
      </c>
      <c r="E114" s="21">
        <v>19768696.5</v>
      </c>
      <c r="F114" s="22">
        <v>759335.80469230772</v>
      </c>
      <c r="J114" t="str">
        <f>_xlfn.SINGLE(Table1[Дата]) &amp; _xlfn.SINGLE(Table1[Территория])</f>
        <v>43970Санкт-Петербург Юг</v>
      </c>
    </row>
    <row r="115" spans="1:10" ht="14.25" customHeight="1">
      <c r="A115" s="9">
        <v>43968</v>
      </c>
      <c r="B115" s="2" t="s">
        <v>17</v>
      </c>
      <c r="C115" s="2">
        <v>269029.5</v>
      </c>
      <c r="D115" s="2">
        <v>26659930.5</v>
      </c>
      <c r="E115" s="2">
        <v>19515982.116</v>
      </c>
      <c r="F115" s="3">
        <v>551393.4769230769</v>
      </c>
      <c r="J115" t="str">
        <f>_xlfn.SINGLE(Table1[Дата]) &amp; _xlfn.SINGLE(Table1[Территория])</f>
        <v>43968Санкт-Петербург Юг</v>
      </c>
    </row>
    <row r="116" spans="1:10" ht="14.25" customHeight="1">
      <c r="A116" s="8">
        <v>43960</v>
      </c>
      <c r="B116" s="21" t="s">
        <v>17</v>
      </c>
      <c r="C116" s="21">
        <v>285972</v>
      </c>
      <c r="D116" s="21">
        <v>29768199</v>
      </c>
      <c r="E116" s="21">
        <v>21483666.921</v>
      </c>
      <c r="F116" s="22">
        <v>549316.95015384618</v>
      </c>
      <c r="J116" t="str">
        <f>_xlfn.SINGLE(Table1[Дата]) &amp; _xlfn.SINGLE(Table1[Территория])</f>
        <v>43960Санкт-Петербург Юг</v>
      </c>
    </row>
    <row r="117" spans="1:10" ht="14.25" customHeight="1">
      <c r="A117" s="9">
        <v>43955</v>
      </c>
      <c r="B117" s="2" t="s">
        <v>17</v>
      </c>
      <c r="C117" s="2">
        <v>283942.5</v>
      </c>
      <c r="D117" s="2">
        <v>29357940</v>
      </c>
      <c r="E117" s="2">
        <v>21174604.830000002</v>
      </c>
      <c r="F117" s="3">
        <v>988153.40803076921</v>
      </c>
      <c r="J117" t="str">
        <f>_xlfn.SINGLE(Table1[Дата]) &amp; _xlfn.SINGLE(Table1[Территория])</f>
        <v>43955Санкт-Петербург Юг</v>
      </c>
    </row>
    <row r="118" spans="1:10" ht="14.25" customHeight="1">
      <c r="A118" s="8">
        <v>43950</v>
      </c>
      <c r="B118" s="21" t="s">
        <v>17</v>
      </c>
      <c r="C118" s="21">
        <v>298059</v>
      </c>
      <c r="D118" s="21">
        <v>30869287.5</v>
      </c>
      <c r="E118" s="21">
        <v>22717731.617999997</v>
      </c>
      <c r="F118" s="22">
        <v>661329.17833846144</v>
      </c>
      <c r="J118" t="str">
        <f>_xlfn.SINGLE(Table1[Дата]) &amp; _xlfn.SINGLE(Table1[Территория])</f>
        <v>43950Санкт-Петербург Юг</v>
      </c>
    </row>
    <row r="119" spans="1:10" ht="14.25" customHeight="1">
      <c r="A119" s="9">
        <v>43953</v>
      </c>
      <c r="B119" s="2" t="s">
        <v>17</v>
      </c>
      <c r="C119" s="2">
        <v>232903.5</v>
      </c>
      <c r="D119" s="2">
        <v>24342016.5</v>
      </c>
      <c r="E119" s="2">
        <v>17790852.443999998</v>
      </c>
      <c r="F119" s="3">
        <v>634118.86923076923</v>
      </c>
      <c r="J119" t="str">
        <f>_xlfn.SINGLE(Table1[Дата]) &amp; _xlfn.SINGLE(Table1[Территория])</f>
        <v>43953Санкт-Петербург Юг</v>
      </c>
    </row>
    <row r="120" spans="1:10" ht="14.25" customHeight="1">
      <c r="A120" s="8">
        <v>43977</v>
      </c>
      <c r="B120" s="21" t="s">
        <v>17</v>
      </c>
      <c r="C120" s="21">
        <v>276966</v>
      </c>
      <c r="D120" s="21">
        <v>27872617.898850001</v>
      </c>
      <c r="E120" s="21">
        <v>20223763.805</v>
      </c>
      <c r="F120" s="22">
        <v>645572.57826153841</v>
      </c>
      <c r="J120" t="str">
        <f>_xlfn.SINGLE(Table1[Дата]) &amp; _xlfn.SINGLE(Table1[Территория])</f>
        <v>43977Санкт-Петербург Юг</v>
      </c>
    </row>
    <row r="121" spans="1:10" ht="14.25" customHeight="1">
      <c r="A121" s="9">
        <v>43952</v>
      </c>
      <c r="B121" s="2" t="s">
        <v>17</v>
      </c>
      <c r="C121" s="2">
        <v>296149.5</v>
      </c>
      <c r="D121" s="2">
        <v>31053316.5</v>
      </c>
      <c r="E121" s="2">
        <v>22737807.546999998</v>
      </c>
      <c r="F121" s="3">
        <v>896375.16923076916</v>
      </c>
      <c r="J121" t="str">
        <f>_xlfn.SINGLE(Table1[Дата]) &amp; _xlfn.SINGLE(Table1[Территория])</f>
        <v>43952Санкт-Петербург Юг</v>
      </c>
    </row>
    <row r="122" spans="1:10" ht="14.25" customHeight="1">
      <c r="A122" s="8">
        <v>43963</v>
      </c>
      <c r="B122" s="21" t="s">
        <v>17</v>
      </c>
      <c r="C122" s="21">
        <v>281796</v>
      </c>
      <c r="D122" s="21">
        <v>29042520</v>
      </c>
      <c r="E122" s="21">
        <v>20980503.504999999</v>
      </c>
      <c r="F122" s="22">
        <v>776209.03169999993</v>
      </c>
      <c r="J122" t="str">
        <f>_xlfn.SINGLE(Table1[Дата]) &amp; _xlfn.SINGLE(Table1[Территория])</f>
        <v>43963Санкт-Петербург Юг</v>
      </c>
    </row>
    <row r="123" spans="1:10" ht="14.25" customHeight="1">
      <c r="A123" s="9">
        <v>43972</v>
      </c>
      <c r="B123" s="2" t="s">
        <v>17</v>
      </c>
      <c r="C123" s="2">
        <v>288936</v>
      </c>
      <c r="D123" s="2">
        <v>27852900</v>
      </c>
      <c r="E123" s="2">
        <v>20824687.999000002</v>
      </c>
      <c r="F123" s="3">
        <v>822353.43936153851</v>
      </c>
      <c r="J123" t="str">
        <f>_xlfn.SINGLE(Table1[Дата]) &amp; _xlfn.SINGLE(Table1[Территория])</f>
        <v>43972Санкт-Петербург Юг</v>
      </c>
    </row>
    <row r="124" spans="1:10" ht="14.25" customHeight="1">
      <c r="A124" s="8">
        <v>43971</v>
      </c>
      <c r="B124" s="21" t="s">
        <v>17</v>
      </c>
      <c r="C124" s="21">
        <v>300151.5</v>
      </c>
      <c r="D124" s="21">
        <v>29368771.617449999</v>
      </c>
      <c r="E124" s="21">
        <v>21545834.136</v>
      </c>
      <c r="F124" s="22">
        <v>1052145.9026769232</v>
      </c>
      <c r="J124" t="str">
        <f>_xlfn.SINGLE(Table1[Дата]) &amp; _xlfn.SINGLE(Table1[Территория])</f>
        <v>43971Санкт-Петербург Юг</v>
      </c>
    </row>
    <row r="125" spans="1:10" ht="14.25" customHeight="1">
      <c r="A125" s="9">
        <v>43956</v>
      </c>
      <c r="B125" s="2" t="s">
        <v>17</v>
      </c>
      <c r="C125" s="2">
        <v>262734</v>
      </c>
      <c r="D125" s="2">
        <v>27278441.145</v>
      </c>
      <c r="E125" s="2">
        <v>19610637.316999998</v>
      </c>
      <c r="F125" s="3">
        <v>919330.0461538462</v>
      </c>
      <c r="J125" t="str">
        <f>_xlfn.SINGLE(Table1[Дата]) &amp; _xlfn.SINGLE(Table1[Территория])</f>
        <v>43956Санкт-Петербург Юг</v>
      </c>
    </row>
    <row r="126" spans="1:10" ht="14.25" customHeight="1">
      <c r="A126" s="8">
        <v>43949</v>
      </c>
      <c r="B126" s="21" t="s">
        <v>17</v>
      </c>
      <c r="C126" s="21">
        <v>286002</v>
      </c>
      <c r="D126" s="21">
        <v>29159032.5</v>
      </c>
      <c r="E126" s="21">
        <v>21437602.310000002</v>
      </c>
      <c r="F126" s="22">
        <v>637711.59372307686</v>
      </c>
      <c r="J126" t="str">
        <f>_xlfn.SINGLE(Table1[Дата]) &amp; _xlfn.SINGLE(Table1[Территория])</f>
        <v>43949Санкт-Петербург Юг</v>
      </c>
    </row>
    <row r="127" spans="1:10" ht="14.25" customHeight="1">
      <c r="A127" s="9">
        <v>43964</v>
      </c>
      <c r="B127" s="2" t="s">
        <v>17</v>
      </c>
      <c r="C127" s="2">
        <v>258459</v>
      </c>
      <c r="D127" s="2">
        <v>26467453.5</v>
      </c>
      <c r="E127" s="2">
        <v>19153152.526999999</v>
      </c>
      <c r="F127" s="3">
        <v>636197.23340769229</v>
      </c>
      <c r="J127" t="str">
        <f>_xlfn.SINGLE(Table1[Дата]) &amp; _xlfn.SINGLE(Table1[Территория])</f>
        <v>43964Санкт-Петербург Юг</v>
      </c>
    </row>
    <row r="128" spans="1:10" ht="14.25" customHeight="1">
      <c r="A128" s="8">
        <v>43954</v>
      </c>
      <c r="B128" s="21" t="s">
        <v>17</v>
      </c>
      <c r="C128" s="21">
        <v>274083</v>
      </c>
      <c r="D128" s="21">
        <v>28427001</v>
      </c>
      <c r="E128" s="21">
        <v>20563887.598999999</v>
      </c>
      <c r="F128" s="22">
        <v>779849.36538461538</v>
      </c>
      <c r="J128" t="str">
        <f>_xlfn.SINGLE(Table1[Дата]) &amp; _xlfn.SINGLE(Table1[Территория])</f>
        <v>43954Санкт-Петербург Юг</v>
      </c>
    </row>
    <row r="129" spans="1:10" ht="14.25" customHeight="1">
      <c r="A129" s="9">
        <v>43957</v>
      </c>
      <c r="B129" s="2" t="s">
        <v>17</v>
      </c>
      <c r="C129" s="2">
        <v>277512</v>
      </c>
      <c r="D129" s="2">
        <v>28770810.105599999</v>
      </c>
      <c r="E129" s="2">
        <v>20810852.736000001</v>
      </c>
      <c r="F129" s="3">
        <v>790162.57692307688</v>
      </c>
      <c r="J129" t="str">
        <f>_xlfn.SINGLE(Table1[Дата]) &amp; _xlfn.SINGLE(Table1[Территория])</f>
        <v>43957Санкт-Петербург Юг</v>
      </c>
    </row>
    <row r="130" spans="1:10" ht="14.25" customHeight="1">
      <c r="A130" s="8">
        <v>43974</v>
      </c>
      <c r="B130" s="21" t="s">
        <v>17</v>
      </c>
      <c r="C130" s="21">
        <v>356982</v>
      </c>
      <c r="D130" s="21">
        <v>35103926.711549997</v>
      </c>
      <c r="E130" s="21">
        <v>26357141.036999997</v>
      </c>
      <c r="F130" s="22">
        <v>601482.07692307688</v>
      </c>
      <c r="J130" t="str">
        <f>_xlfn.SINGLE(Table1[Дата]) &amp; _xlfn.SINGLE(Table1[Территория])</f>
        <v>43974Санкт-Петербург Юг</v>
      </c>
    </row>
    <row r="131" spans="1:10" ht="14.25" customHeight="1">
      <c r="A131" s="9">
        <v>43976</v>
      </c>
      <c r="B131" s="2" t="s">
        <v>17</v>
      </c>
      <c r="C131" s="2">
        <v>266983.5</v>
      </c>
      <c r="D131" s="2">
        <v>27165913.5</v>
      </c>
      <c r="E131" s="2">
        <v>19659432.722999997</v>
      </c>
      <c r="F131" s="3">
        <v>698314.9846153846</v>
      </c>
      <c r="J131" t="str">
        <f>_xlfn.SINGLE(Table1[Дата]) &amp; _xlfn.SINGLE(Table1[Территория])</f>
        <v>43976Санкт-Петербург Юг</v>
      </c>
    </row>
    <row r="132" spans="1:10" ht="14.25" customHeight="1">
      <c r="A132" s="8">
        <v>43951</v>
      </c>
      <c r="B132" s="21" t="s">
        <v>17</v>
      </c>
      <c r="C132" s="21">
        <v>311131.5</v>
      </c>
      <c r="D132" s="21">
        <v>32418879</v>
      </c>
      <c r="E132" s="21">
        <v>23595019.660999998</v>
      </c>
      <c r="F132" s="22">
        <v>265444.33165384614</v>
      </c>
      <c r="J132" t="str">
        <f>_xlfn.SINGLE(Table1[Дата]) &amp; _xlfn.SINGLE(Table1[Территория])</f>
        <v>43951Санкт-Петербург Юг</v>
      </c>
    </row>
    <row r="133" spans="1:10" ht="14.25" customHeight="1">
      <c r="A133" s="9">
        <v>43961</v>
      </c>
      <c r="B133" s="2" t="s">
        <v>17</v>
      </c>
      <c r="C133" s="2">
        <v>287206.5</v>
      </c>
      <c r="D133" s="2">
        <v>29536176.10605</v>
      </c>
      <c r="E133" s="2">
        <v>21276357.105999999</v>
      </c>
      <c r="F133" s="3">
        <v>541588.89356153843</v>
      </c>
      <c r="J133" t="str">
        <f>_xlfn.SINGLE(Table1[Дата]) &amp; _xlfn.SINGLE(Table1[Территория])</f>
        <v>43961Санкт-Петербург Юг</v>
      </c>
    </row>
    <row r="134" spans="1:10" ht="14.25" customHeight="1">
      <c r="A134" s="8">
        <v>43959</v>
      </c>
      <c r="B134" s="21" t="s">
        <v>17</v>
      </c>
      <c r="C134" s="21">
        <v>370092</v>
      </c>
      <c r="D134" s="21">
        <v>38091556.5</v>
      </c>
      <c r="E134" s="21">
        <v>28012065.349999998</v>
      </c>
      <c r="F134" s="22">
        <v>725212.99592307687</v>
      </c>
      <c r="J134" t="str">
        <f>_xlfn.SINGLE(Table1[Дата]) &amp; _xlfn.SINGLE(Table1[Территория])</f>
        <v>43959Санкт-Петербург Юг</v>
      </c>
    </row>
    <row r="135" spans="1:10" ht="14.25" customHeight="1">
      <c r="A135" s="9">
        <v>43958</v>
      </c>
      <c r="B135" s="2" t="s">
        <v>17</v>
      </c>
      <c r="C135" s="2">
        <v>247813.5</v>
      </c>
      <c r="D135" s="2">
        <v>25325271</v>
      </c>
      <c r="E135" s="2">
        <v>18582990.427999999</v>
      </c>
      <c r="F135" s="3">
        <v>865201.87857692305</v>
      </c>
      <c r="J135" t="str">
        <f>_xlfn.SINGLE(Table1[Дата]) &amp; _xlfn.SINGLE(Table1[Территория])</f>
        <v>43958Санкт-Петербург Юг</v>
      </c>
    </row>
    <row r="136" spans="1:10" ht="14.25" customHeight="1">
      <c r="A136" s="8">
        <v>43975</v>
      </c>
      <c r="B136" s="21" t="s">
        <v>17</v>
      </c>
      <c r="C136" s="21">
        <v>287740.5</v>
      </c>
      <c r="D136" s="21">
        <v>28188534</v>
      </c>
      <c r="E136" s="21">
        <v>21369401.386999998</v>
      </c>
      <c r="F136" s="22">
        <v>607679.34615384613</v>
      </c>
      <c r="J136" t="str">
        <f>_xlfn.SINGLE(Table1[Дата]) &amp; _xlfn.SINGLE(Table1[Территория])</f>
        <v>43975Санкт-Петербург Юг</v>
      </c>
    </row>
    <row r="137" spans="1:10" ht="14.25" customHeight="1">
      <c r="A137" s="9">
        <v>43967</v>
      </c>
      <c r="B137" s="2" t="s">
        <v>18</v>
      </c>
      <c r="C137" s="2">
        <v>408810</v>
      </c>
      <c r="D137" s="2">
        <v>42323631</v>
      </c>
      <c r="E137" s="2">
        <v>31033323.692999996</v>
      </c>
      <c r="F137" s="3">
        <v>571764.09076923074</v>
      </c>
      <c r="J137" t="str">
        <f>_xlfn.SINGLE(Table1[Дата]) &amp; _xlfn.SINGLE(Table1[Территория])</f>
        <v>43967Санкт-Петербург Север</v>
      </c>
    </row>
    <row r="138" spans="1:10" ht="14.25" customHeight="1">
      <c r="A138" s="8">
        <v>43970</v>
      </c>
      <c r="B138" s="21" t="s">
        <v>18</v>
      </c>
      <c r="C138" s="21">
        <v>362536.5</v>
      </c>
      <c r="D138" s="21">
        <v>37023243</v>
      </c>
      <c r="E138" s="21">
        <v>26762183.377</v>
      </c>
      <c r="F138" s="22">
        <v>650375.76849230775</v>
      </c>
      <c r="J138" t="str">
        <f>_xlfn.SINGLE(Table1[Дата]) &amp; _xlfn.SINGLE(Table1[Территория])</f>
        <v>43970Санкт-Петербург Север</v>
      </c>
    </row>
    <row r="139" spans="1:10" ht="14.25" customHeight="1">
      <c r="A139" s="9">
        <v>43968</v>
      </c>
      <c r="B139" s="2" t="s">
        <v>18</v>
      </c>
      <c r="C139" s="2">
        <v>357072</v>
      </c>
      <c r="D139" s="2">
        <v>36834567</v>
      </c>
      <c r="E139" s="2">
        <v>26914635.671</v>
      </c>
      <c r="F139" s="3">
        <v>566638.92575384618</v>
      </c>
      <c r="J139" t="str">
        <f>_xlfn.SINGLE(Table1[Дата]) &amp; _xlfn.SINGLE(Table1[Территория])</f>
        <v>43968Санкт-Петербург Север</v>
      </c>
    </row>
    <row r="140" spans="1:10" ht="14.25" customHeight="1">
      <c r="A140" s="8">
        <v>43960</v>
      </c>
      <c r="B140" s="21" t="s">
        <v>18</v>
      </c>
      <c r="C140" s="21">
        <v>359214</v>
      </c>
      <c r="D140" s="21">
        <v>38693427</v>
      </c>
      <c r="E140" s="21">
        <v>27863789.055</v>
      </c>
      <c r="F140" s="22">
        <v>582268.72615384613</v>
      </c>
      <c r="J140" t="str">
        <f>_xlfn.SINGLE(Table1[Дата]) &amp; _xlfn.SINGLE(Table1[Территория])</f>
        <v>43960Санкт-Петербург Север</v>
      </c>
    </row>
    <row r="141" spans="1:10" ht="14.25" customHeight="1">
      <c r="A141" s="9">
        <v>43955</v>
      </c>
      <c r="B141" s="2" t="s">
        <v>18</v>
      </c>
      <c r="C141" s="2">
        <v>360255</v>
      </c>
      <c r="D141" s="2">
        <v>38406954</v>
      </c>
      <c r="E141" s="2">
        <v>27588003.988000002</v>
      </c>
      <c r="F141" s="3">
        <v>1078421.345076923</v>
      </c>
      <c r="J141" t="str">
        <f>_xlfn.SINGLE(Table1[Дата]) &amp; _xlfn.SINGLE(Table1[Территория])</f>
        <v>43955Санкт-Петербург Север</v>
      </c>
    </row>
    <row r="142" spans="1:10" ht="14.25" customHeight="1">
      <c r="A142" s="8">
        <v>43950</v>
      </c>
      <c r="B142" s="21" t="s">
        <v>18</v>
      </c>
      <c r="C142" s="21">
        <v>387220.5</v>
      </c>
      <c r="D142" s="21">
        <v>41559384</v>
      </c>
      <c r="E142" s="21">
        <v>30476170.214999996</v>
      </c>
      <c r="F142" s="22">
        <v>642893.56656923075</v>
      </c>
      <c r="J142" t="str">
        <f>_xlfn.SINGLE(Table1[Дата]) &amp; _xlfn.SINGLE(Table1[Территория])</f>
        <v>43950Санкт-Петербург Север</v>
      </c>
    </row>
    <row r="143" spans="1:10" ht="14.25" customHeight="1">
      <c r="A143" s="9">
        <v>43953</v>
      </c>
      <c r="B143" s="2" t="s">
        <v>18</v>
      </c>
      <c r="C143" s="2">
        <v>296580</v>
      </c>
      <c r="D143" s="2">
        <v>31843737</v>
      </c>
      <c r="E143" s="2">
        <v>23119777.98</v>
      </c>
      <c r="F143" s="3">
        <v>657754.31880000001</v>
      </c>
      <c r="J143" t="str">
        <f>_xlfn.SINGLE(Table1[Дата]) &amp; _xlfn.SINGLE(Table1[Территория])</f>
        <v>43953Санкт-Петербург Север</v>
      </c>
    </row>
    <row r="144" spans="1:10" ht="14.25" customHeight="1">
      <c r="A144" s="8">
        <v>43977</v>
      </c>
      <c r="B144" s="21" t="s">
        <v>18</v>
      </c>
      <c r="C144" s="21">
        <v>369861</v>
      </c>
      <c r="D144" s="21">
        <v>38365960.5</v>
      </c>
      <c r="E144" s="21">
        <v>27592063.502999999</v>
      </c>
      <c r="F144" s="22">
        <v>589339.03384615376</v>
      </c>
      <c r="J144" t="str">
        <f>_xlfn.SINGLE(Table1[Дата]) &amp; _xlfn.SINGLE(Table1[Территория])</f>
        <v>43977Санкт-Петербург Север</v>
      </c>
    </row>
    <row r="145" spans="1:10" ht="14.25" customHeight="1">
      <c r="A145" s="9">
        <v>43952</v>
      </c>
      <c r="B145" s="2" t="s">
        <v>18</v>
      </c>
      <c r="C145" s="2">
        <v>372504</v>
      </c>
      <c r="D145" s="2">
        <v>40077193.5</v>
      </c>
      <c r="E145" s="2">
        <v>29141359.438000001</v>
      </c>
      <c r="F145" s="3">
        <v>848425.41843846149</v>
      </c>
      <c r="J145" t="str">
        <f>_xlfn.SINGLE(Table1[Дата]) &amp; _xlfn.SINGLE(Table1[Территория])</f>
        <v>43952Санкт-Петербург Север</v>
      </c>
    </row>
    <row r="146" spans="1:10" ht="14.25" customHeight="1">
      <c r="A146" s="8">
        <v>43963</v>
      </c>
      <c r="B146" s="21" t="s">
        <v>18</v>
      </c>
      <c r="C146" s="21">
        <v>373392</v>
      </c>
      <c r="D146" s="21">
        <v>39578577</v>
      </c>
      <c r="E146" s="21">
        <v>28453665.594999999</v>
      </c>
      <c r="F146" s="22">
        <v>535419.89796923078</v>
      </c>
      <c r="J146" t="str">
        <f>_xlfn.SINGLE(Table1[Дата]) &amp; _xlfn.SINGLE(Table1[Территория])</f>
        <v>43963Санкт-Петербург Север</v>
      </c>
    </row>
    <row r="147" spans="1:10" ht="14.25" customHeight="1">
      <c r="A147" s="9">
        <v>43972</v>
      </c>
      <c r="B147" s="2" t="s">
        <v>18</v>
      </c>
      <c r="C147" s="2">
        <v>378043.5</v>
      </c>
      <c r="D147" s="2">
        <v>37902156.57</v>
      </c>
      <c r="E147" s="2">
        <v>28083686.689999998</v>
      </c>
      <c r="F147" s="3">
        <v>713697.60769230768</v>
      </c>
      <c r="J147" t="str">
        <f>_xlfn.SINGLE(Table1[Дата]) &amp; _xlfn.SINGLE(Table1[Территория])</f>
        <v>43972Санкт-Петербург Север</v>
      </c>
    </row>
    <row r="148" spans="1:10" ht="14.25" customHeight="1">
      <c r="A148" s="8">
        <v>43971</v>
      </c>
      <c r="B148" s="21" t="s">
        <v>18</v>
      </c>
      <c r="C148" s="21">
        <v>388668</v>
      </c>
      <c r="D148" s="21">
        <v>39639309</v>
      </c>
      <c r="E148" s="21">
        <v>28736966.634</v>
      </c>
      <c r="F148" s="22">
        <v>997757.75384615385</v>
      </c>
      <c r="J148" t="str">
        <f>_xlfn.SINGLE(Table1[Дата]) &amp; _xlfn.SINGLE(Table1[Территория])</f>
        <v>43971Санкт-Петербург Север</v>
      </c>
    </row>
    <row r="149" spans="1:10" ht="14.25" customHeight="1">
      <c r="A149" s="9">
        <v>43956</v>
      </c>
      <c r="B149" s="2" t="s">
        <v>18</v>
      </c>
      <c r="C149" s="2">
        <v>333792</v>
      </c>
      <c r="D149" s="2">
        <v>35671734</v>
      </c>
      <c r="E149" s="2">
        <v>25644478.342</v>
      </c>
      <c r="F149" s="3">
        <v>919576.96055384621</v>
      </c>
      <c r="J149" t="str">
        <f>_xlfn.SINGLE(Table1[Дата]) &amp; _xlfn.SINGLE(Table1[Территория])</f>
        <v>43956Санкт-Петербург Север</v>
      </c>
    </row>
    <row r="150" spans="1:10" ht="14.25" customHeight="1">
      <c r="A150" s="8">
        <v>43949</v>
      </c>
      <c r="B150" s="21" t="s">
        <v>18</v>
      </c>
      <c r="C150" s="21">
        <v>376060.5</v>
      </c>
      <c r="D150" s="21">
        <v>39918028.5</v>
      </c>
      <c r="E150" s="21">
        <v>29154014.884</v>
      </c>
      <c r="F150" s="22">
        <v>611904.23352307687</v>
      </c>
      <c r="J150" t="str">
        <f>_xlfn.SINGLE(Table1[Дата]) &amp; _xlfn.SINGLE(Table1[Территория])</f>
        <v>43949Санкт-Петербург Север</v>
      </c>
    </row>
    <row r="151" spans="1:10" ht="14.25" customHeight="1">
      <c r="A151" s="9">
        <v>43964</v>
      </c>
      <c r="B151" s="2" t="s">
        <v>18</v>
      </c>
      <c r="C151" s="2">
        <v>350068.5</v>
      </c>
      <c r="D151" s="2">
        <v>37197115.5</v>
      </c>
      <c r="E151" s="2">
        <v>26793668.158999998</v>
      </c>
      <c r="F151" s="3">
        <v>582815.36153846153</v>
      </c>
      <c r="J151" t="str">
        <f>_xlfn.SINGLE(Table1[Дата]) &amp; _xlfn.SINGLE(Table1[Территория])</f>
        <v>43964Санкт-Петербург Север</v>
      </c>
    </row>
    <row r="152" spans="1:10" ht="14.25" customHeight="1">
      <c r="A152" s="8">
        <v>43982</v>
      </c>
      <c r="B152" s="21" t="s">
        <v>17</v>
      </c>
      <c r="C152" s="21">
        <v>294337.5</v>
      </c>
      <c r="D152" s="21">
        <v>29327766</v>
      </c>
      <c r="E152" s="21">
        <v>22491044.692999996</v>
      </c>
      <c r="F152" s="22">
        <v>283716.73846153845</v>
      </c>
      <c r="J152" t="str">
        <f>_xlfn.SINGLE(Table1[Дата]) &amp; _xlfn.SINGLE(Table1[Территория])</f>
        <v>43982Санкт-Петербург Юг</v>
      </c>
    </row>
    <row r="153" spans="1:10" ht="14.25" customHeight="1">
      <c r="A153" s="9">
        <v>43954</v>
      </c>
      <c r="B153" s="2" t="s">
        <v>18</v>
      </c>
      <c r="C153" s="2">
        <v>342666</v>
      </c>
      <c r="D153" s="2">
        <v>36631999.5</v>
      </c>
      <c r="E153" s="2">
        <v>26408496.047999997</v>
      </c>
      <c r="F153" s="3">
        <v>820373.56815384608</v>
      </c>
      <c r="J153" t="str">
        <f>_xlfn.SINGLE(Table1[Дата]) &amp; _xlfn.SINGLE(Table1[Территория])</f>
        <v>43954Санкт-Петербург Север</v>
      </c>
    </row>
    <row r="154" spans="1:10" ht="14.25" customHeight="1">
      <c r="A154" s="8">
        <v>43981</v>
      </c>
      <c r="B154" s="21" t="s">
        <v>17</v>
      </c>
      <c r="C154" s="21">
        <v>364882.5</v>
      </c>
      <c r="D154" s="21">
        <v>35724493.5</v>
      </c>
      <c r="E154" s="21">
        <v>27535617.434</v>
      </c>
      <c r="F154" s="22">
        <v>541116.6988461538</v>
      </c>
      <c r="J154" t="str">
        <f>_xlfn.SINGLE(Table1[Дата]) &amp; _xlfn.SINGLE(Table1[Территория])</f>
        <v>43981Санкт-Петербург Юг</v>
      </c>
    </row>
    <row r="155" spans="1:10" ht="14.25" customHeight="1">
      <c r="A155" s="9">
        <v>43957</v>
      </c>
      <c r="B155" s="2" t="s">
        <v>18</v>
      </c>
      <c r="C155" s="2">
        <v>355278</v>
      </c>
      <c r="D155" s="2">
        <v>38092344</v>
      </c>
      <c r="E155" s="2">
        <v>27467616.702999998</v>
      </c>
      <c r="F155" s="3">
        <v>942702.9</v>
      </c>
      <c r="J155" t="str">
        <f>_xlfn.SINGLE(Table1[Дата]) &amp; _xlfn.SINGLE(Table1[Территория])</f>
        <v>43957Санкт-Петербург Север</v>
      </c>
    </row>
    <row r="156" spans="1:10" ht="14.25" customHeight="1">
      <c r="A156" s="8">
        <v>43974</v>
      </c>
      <c r="B156" s="21" t="s">
        <v>18</v>
      </c>
      <c r="C156" s="21">
        <v>456885</v>
      </c>
      <c r="D156" s="21">
        <v>46408080</v>
      </c>
      <c r="E156" s="21">
        <v>34793888.932999998</v>
      </c>
      <c r="F156" s="22">
        <v>595793.09065384604</v>
      </c>
      <c r="J156" t="str">
        <f>_xlfn.SINGLE(Table1[Дата]) &amp; _xlfn.SINGLE(Table1[Территория])</f>
        <v>43974Санкт-Петербург Север</v>
      </c>
    </row>
    <row r="157" spans="1:10" ht="14.25" customHeight="1">
      <c r="A157" s="9">
        <v>43979</v>
      </c>
      <c r="B157" s="2" t="s">
        <v>17</v>
      </c>
      <c r="C157" s="2">
        <v>278491.5</v>
      </c>
      <c r="D157" s="2">
        <v>28151004.75</v>
      </c>
      <c r="E157" s="2">
        <v>20806418.796</v>
      </c>
      <c r="F157" s="3">
        <v>591565.35384615383</v>
      </c>
      <c r="J157" t="str">
        <f>_xlfn.SINGLE(Table1[Дата]) &amp; _xlfn.SINGLE(Table1[Территория])</f>
        <v>43979Санкт-Петербург Юг</v>
      </c>
    </row>
    <row r="158" spans="1:10" ht="14.25" customHeight="1">
      <c r="A158" s="8">
        <v>43976</v>
      </c>
      <c r="B158" s="21" t="s">
        <v>18</v>
      </c>
      <c r="C158" s="21">
        <v>349734</v>
      </c>
      <c r="D158" s="21">
        <v>36883428</v>
      </c>
      <c r="E158" s="21">
        <v>26438356.802999999</v>
      </c>
      <c r="F158" s="22">
        <v>742420.26923076913</v>
      </c>
      <c r="J158" t="str">
        <f>_xlfn.SINGLE(Table1[Дата]) &amp; _xlfn.SINGLE(Table1[Территория])</f>
        <v>43976Санкт-Петербург Север</v>
      </c>
    </row>
    <row r="159" spans="1:10" ht="14.25" customHeight="1">
      <c r="A159" s="9">
        <v>43951</v>
      </c>
      <c r="B159" s="2" t="s">
        <v>18</v>
      </c>
      <c r="C159" s="2">
        <v>401580</v>
      </c>
      <c r="D159" s="2">
        <v>43028734.5</v>
      </c>
      <c r="E159" s="2">
        <v>31156525.939999998</v>
      </c>
      <c r="F159" s="3">
        <v>343786.08461538458</v>
      </c>
      <c r="J159" t="str">
        <f>_xlfn.SINGLE(Table1[Дата]) &amp; _xlfn.SINGLE(Table1[Территория])</f>
        <v>43951Санкт-Петербург Север</v>
      </c>
    </row>
    <row r="160" spans="1:10" ht="14.25" customHeight="1">
      <c r="A160" s="8">
        <v>43961</v>
      </c>
      <c r="B160" s="21" t="s">
        <v>18</v>
      </c>
      <c r="C160" s="21">
        <v>368649</v>
      </c>
      <c r="D160" s="21">
        <v>39010875</v>
      </c>
      <c r="E160" s="21">
        <v>28090230.958999999</v>
      </c>
      <c r="F160" s="22">
        <v>532663.16153846146</v>
      </c>
      <c r="J160" t="str">
        <f>_xlfn.SINGLE(Table1[Дата]) &amp; _xlfn.SINGLE(Table1[Территория])</f>
        <v>43961Санкт-Петербург Север</v>
      </c>
    </row>
    <row r="161" spans="1:10" ht="14.25" customHeight="1">
      <c r="A161" s="9">
        <v>43959</v>
      </c>
      <c r="B161" s="2" t="s">
        <v>18</v>
      </c>
      <c r="C161" s="2">
        <v>463530</v>
      </c>
      <c r="D161" s="2">
        <v>49123180.5</v>
      </c>
      <c r="E161" s="2">
        <v>36012087.989</v>
      </c>
      <c r="F161" s="3">
        <v>700442.11537692312</v>
      </c>
      <c r="J161" t="str">
        <f>_xlfn.SINGLE(Table1[Дата]) &amp; _xlfn.SINGLE(Table1[Территория])</f>
        <v>43959Санкт-Петербург Север</v>
      </c>
    </row>
    <row r="162" spans="1:10" ht="14.25" customHeight="1">
      <c r="A162" s="8">
        <v>43958</v>
      </c>
      <c r="B162" s="21" t="s">
        <v>18</v>
      </c>
      <c r="C162" s="21">
        <v>319110</v>
      </c>
      <c r="D162" s="21">
        <v>33763989</v>
      </c>
      <c r="E162" s="21">
        <v>24610757.489</v>
      </c>
      <c r="F162" s="22">
        <v>1101833.4472307691</v>
      </c>
      <c r="J162" t="str">
        <f>_xlfn.SINGLE(Table1[Дата]) &amp; _xlfn.SINGLE(Table1[Территория])</f>
        <v>43958Санкт-Петербург Север</v>
      </c>
    </row>
    <row r="163" spans="1:10" ht="14.25" customHeight="1">
      <c r="A163" s="9">
        <v>43975</v>
      </c>
      <c r="B163" s="2" t="s">
        <v>18</v>
      </c>
      <c r="C163" s="2">
        <v>375744</v>
      </c>
      <c r="D163" s="2">
        <v>38191381.5</v>
      </c>
      <c r="E163" s="2">
        <v>28822960.470999997</v>
      </c>
      <c r="F163" s="3">
        <v>574198.11538461538</v>
      </c>
      <c r="J163" t="str">
        <f>_xlfn.SINGLE(Table1[Дата]) &amp; _xlfn.SINGLE(Table1[Территория])</f>
        <v>43975Санкт-Петербург Север</v>
      </c>
    </row>
    <row r="164" spans="1:10" ht="14.25" customHeight="1">
      <c r="A164" s="8">
        <v>43967</v>
      </c>
      <c r="B164" s="21" t="s">
        <v>19</v>
      </c>
      <c r="C164" s="21">
        <v>81331.5</v>
      </c>
      <c r="D164" s="21">
        <v>6652179</v>
      </c>
      <c r="E164" s="21">
        <v>5305378.9040000001</v>
      </c>
      <c r="F164" s="22">
        <v>156413.8362153846</v>
      </c>
      <c r="J164" t="str">
        <f>_xlfn.SINGLE(Table1[Дата]) &amp; _xlfn.SINGLE(Table1[Территория])</f>
        <v>43967Волгоград</v>
      </c>
    </row>
    <row r="165" spans="1:10" ht="14.25" customHeight="1">
      <c r="A165" s="9">
        <v>43970</v>
      </c>
      <c r="B165" s="2" t="s">
        <v>19</v>
      </c>
      <c r="C165" s="2">
        <v>75796.5</v>
      </c>
      <c r="D165" s="2">
        <v>6173463</v>
      </c>
      <c r="E165" s="2">
        <v>4915101.7949999999</v>
      </c>
      <c r="F165" s="3">
        <v>253686.7171923077</v>
      </c>
      <c r="J165" t="str">
        <f>_xlfn.SINGLE(Table1[Дата]) &amp; _xlfn.SINGLE(Table1[Территория])</f>
        <v>43970Волгоград</v>
      </c>
    </row>
    <row r="166" spans="1:10" ht="14.25" customHeight="1">
      <c r="A166" s="8">
        <v>43968</v>
      </c>
      <c r="B166" s="21" t="s">
        <v>19</v>
      </c>
      <c r="C166" s="21">
        <v>72861</v>
      </c>
      <c r="D166" s="21">
        <v>5952802.5</v>
      </c>
      <c r="E166" s="21">
        <v>4711294.2009999994</v>
      </c>
      <c r="F166" s="22">
        <v>125880.90000000001</v>
      </c>
      <c r="J166" t="str">
        <f>_xlfn.SINGLE(Table1[Дата]) &amp; _xlfn.SINGLE(Table1[Территория])</f>
        <v>43968Волгоград</v>
      </c>
    </row>
    <row r="167" spans="1:10" ht="14.25" customHeight="1">
      <c r="A167" s="9">
        <v>43960</v>
      </c>
      <c r="B167" s="2" t="s">
        <v>19</v>
      </c>
      <c r="C167" s="2">
        <v>83373</v>
      </c>
      <c r="D167" s="2">
        <v>7253427</v>
      </c>
      <c r="E167" s="2">
        <v>5531366.3810000001</v>
      </c>
      <c r="F167" s="3">
        <v>221053.87967692307</v>
      </c>
      <c r="J167" t="str">
        <f>_xlfn.SINGLE(Table1[Дата]) &amp; _xlfn.SINGLE(Table1[Территория])</f>
        <v>43960Волгоград</v>
      </c>
    </row>
    <row r="168" spans="1:10" ht="14.25" customHeight="1">
      <c r="A168" s="8">
        <v>43955</v>
      </c>
      <c r="B168" s="21" t="s">
        <v>19</v>
      </c>
      <c r="C168" s="21">
        <v>64108.5</v>
      </c>
      <c r="D168" s="21">
        <v>5561452.5</v>
      </c>
      <c r="E168" s="21">
        <v>4257859.3720000004</v>
      </c>
      <c r="F168" s="22">
        <v>337872.83273076924</v>
      </c>
      <c r="J168" t="str">
        <f>_xlfn.SINGLE(Table1[Дата]) &amp; _xlfn.SINGLE(Table1[Территория])</f>
        <v>43955Волгоград</v>
      </c>
    </row>
    <row r="169" spans="1:10" ht="14.25" customHeight="1">
      <c r="A169" s="9">
        <v>43950</v>
      </c>
      <c r="B169" s="2" t="s">
        <v>19</v>
      </c>
      <c r="C169" s="2">
        <v>74707.5</v>
      </c>
      <c r="D169" s="2">
        <v>6454458</v>
      </c>
      <c r="E169" s="2">
        <v>4968152.9469999997</v>
      </c>
      <c r="F169" s="3">
        <v>118941.29398461539</v>
      </c>
      <c r="J169" t="str">
        <f>_xlfn.SINGLE(Table1[Дата]) &amp; _xlfn.SINGLE(Table1[Территория])</f>
        <v>43950Волгоград</v>
      </c>
    </row>
    <row r="170" spans="1:10" ht="14.25" customHeight="1">
      <c r="A170" s="8">
        <v>43953</v>
      </c>
      <c r="B170" s="21" t="s">
        <v>19</v>
      </c>
      <c r="C170" s="21">
        <v>46216.5</v>
      </c>
      <c r="D170" s="21">
        <v>4118251.5</v>
      </c>
      <c r="E170" s="21">
        <v>3133704.9279999998</v>
      </c>
      <c r="F170" s="22">
        <v>179531.89196153847</v>
      </c>
      <c r="J170" t="str">
        <f>_xlfn.SINGLE(Table1[Дата]) &amp; _xlfn.SINGLE(Table1[Территория])</f>
        <v>43953Волгоград</v>
      </c>
    </row>
    <row r="171" spans="1:10" ht="14.25" customHeight="1">
      <c r="A171" s="9">
        <v>43977</v>
      </c>
      <c r="B171" s="2" t="s">
        <v>19</v>
      </c>
      <c r="C171" s="2">
        <v>67726.5</v>
      </c>
      <c r="D171" s="2">
        <v>5864989.5</v>
      </c>
      <c r="E171" s="2">
        <v>4506085.4840000002</v>
      </c>
      <c r="F171" s="3">
        <v>167003.69436153845</v>
      </c>
      <c r="J171" t="str">
        <f>_xlfn.SINGLE(Table1[Дата]) &amp; _xlfn.SINGLE(Table1[Территория])</f>
        <v>43977Волгоград</v>
      </c>
    </row>
    <row r="172" spans="1:10" ht="14.25" customHeight="1">
      <c r="A172" s="8">
        <v>43952</v>
      </c>
      <c r="B172" s="21" t="s">
        <v>19</v>
      </c>
      <c r="C172" s="21">
        <v>82228.5</v>
      </c>
      <c r="D172" s="21">
        <v>7032225</v>
      </c>
      <c r="E172" s="21">
        <v>5546127.1919999998</v>
      </c>
      <c r="F172" s="22">
        <v>196859.98644615384</v>
      </c>
      <c r="J172" t="str">
        <f>_xlfn.SINGLE(Table1[Дата]) &amp; _xlfn.SINGLE(Table1[Территория])</f>
        <v>43952Волгоград</v>
      </c>
    </row>
    <row r="173" spans="1:10" ht="14.25" customHeight="1">
      <c r="A173" s="9">
        <v>43963</v>
      </c>
      <c r="B173" s="2" t="s">
        <v>19</v>
      </c>
      <c r="C173" s="2">
        <v>64390.5</v>
      </c>
      <c r="D173" s="2">
        <v>5523145.5</v>
      </c>
      <c r="E173" s="2">
        <v>4230689.2069999995</v>
      </c>
      <c r="F173" s="3">
        <v>183154.05167692306</v>
      </c>
      <c r="J173" t="str">
        <f>_xlfn.SINGLE(Table1[Дата]) &amp; _xlfn.SINGLE(Table1[Территория])</f>
        <v>43963Волгоград</v>
      </c>
    </row>
    <row r="174" spans="1:10" ht="14.25" customHeight="1">
      <c r="A174" s="8">
        <v>43972</v>
      </c>
      <c r="B174" s="21" t="s">
        <v>19</v>
      </c>
      <c r="C174" s="21">
        <v>73126.5</v>
      </c>
      <c r="D174" s="21">
        <v>5864085</v>
      </c>
      <c r="E174" s="21">
        <v>4847142.9859999996</v>
      </c>
      <c r="F174" s="22">
        <v>142998.2095</v>
      </c>
      <c r="J174" t="str">
        <f>_xlfn.SINGLE(Table1[Дата]) &amp; _xlfn.SINGLE(Table1[Территория])</f>
        <v>43972Волгоград</v>
      </c>
    </row>
    <row r="175" spans="1:10" ht="14.25" customHeight="1">
      <c r="A175" s="9">
        <v>43971</v>
      </c>
      <c r="B175" s="2" t="s">
        <v>19</v>
      </c>
      <c r="C175" s="2">
        <v>99631.5</v>
      </c>
      <c r="D175" s="2">
        <v>7121946</v>
      </c>
      <c r="E175" s="2">
        <v>6279205.8499999996</v>
      </c>
      <c r="F175" s="3">
        <v>279127.27602307691</v>
      </c>
      <c r="J175" t="str">
        <f>_xlfn.SINGLE(Table1[Дата]) &amp; _xlfn.SINGLE(Table1[Территория])</f>
        <v>43971Волгоград</v>
      </c>
    </row>
    <row r="176" spans="1:10" ht="14.25" customHeight="1">
      <c r="A176" s="8">
        <v>43956</v>
      </c>
      <c r="B176" s="21" t="s">
        <v>19</v>
      </c>
      <c r="C176" s="21">
        <v>66396</v>
      </c>
      <c r="D176" s="21">
        <v>5770539</v>
      </c>
      <c r="E176" s="21">
        <v>4433831.2509999992</v>
      </c>
      <c r="F176" s="22">
        <v>232587.42287692308</v>
      </c>
      <c r="J176" t="str">
        <f>_xlfn.SINGLE(Table1[Дата]) &amp; _xlfn.SINGLE(Table1[Территория])</f>
        <v>43956Волгоград</v>
      </c>
    </row>
    <row r="177" spans="1:10" ht="14.25" customHeight="1">
      <c r="A177" s="9">
        <v>43949</v>
      </c>
      <c r="B177" s="2" t="s">
        <v>19</v>
      </c>
      <c r="C177" s="2">
        <v>73147.5</v>
      </c>
      <c r="D177" s="2">
        <v>6288246</v>
      </c>
      <c r="E177" s="2">
        <v>4798265.1129999999</v>
      </c>
      <c r="F177" s="3">
        <v>123081.63515384615</v>
      </c>
      <c r="J177" t="str">
        <f>_xlfn.SINGLE(Table1[Дата]) &amp; _xlfn.SINGLE(Table1[Территория])</f>
        <v>43949Волгоград</v>
      </c>
    </row>
    <row r="178" spans="1:10" ht="14.25" customHeight="1">
      <c r="A178" s="8">
        <v>43964</v>
      </c>
      <c r="B178" s="21" t="s">
        <v>19</v>
      </c>
      <c r="C178" s="21">
        <v>73062</v>
      </c>
      <c r="D178" s="21">
        <v>6333828</v>
      </c>
      <c r="E178" s="21">
        <v>4890619.2620000001</v>
      </c>
      <c r="F178" s="22">
        <v>181964.68769230769</v>
      </c>
      <c r="J178" t="str">
        <f>_xlfn.SINGLE(Table1[Дата]) &amp; _xlfn.SINGLE(Table1[Территория])</f>
        <v>43964Волгоград</v>
      </c>
    </row>
    <row r="179" spans="1:10" ht="14.25" customHeight="1">
      <c r="A179" s="9">
        <v>43982</v>
      </c>
      <c r="B179" s="2" t="s">
        <v>18</v>
      </c>
      <c r="C179" s="2">
        <v>379663.5</v>
      </c>
      <c r="D179" s="2">
        <v>39380178</v>
      </c>
      <c r="E179" s="2">
        <v>29726473.223999996</v>
      </c>
      <c r="F179" s="3">
        <v>305744.98843076918</v>
      </c>
      <c r="J179" t="str">
        <f>_xlfn.SINGLE(Table1[Дата]) &amp; _xlfn.SINGLE(Table1[Территория])</f>
        <v>43982Санкт-Петербург Север</v>
      </c>
    </row>
    <row r="180" spans="1:10" ht="14.25" customHeight="1">
      <c r="A180" s="8">
        <v>43954</v>
      </c>
      <c r="B180" s="21" t="s">
        <v>19</v>
      </c>
      <c r="C180" s="21">
        <v>70581</v>
      </c>
      <c r="D180" s="21">
        <v>6221320.5</v>
      </c>
      <c r="E180" s="21">
        <v>4762185.0609999998</v>
      </c>
      <c r="F180" s="22">
        <v>172821.83076923076</v>
      </c>
      <c r="J180" t="str">
        <f>_xlfn.SINGLE(Table1[Дата]) &amp; _xlfn.SINGLE(Table1[Территория])</f>
        <v>43954Волгоград</v>
      </c>
    </row>
    <row r="181" spans="1:10" ht="14.25" customHeight="1">
      <c r="A181" s="9">
        <v>43981</v>
      </c>
      <c r="B181" s="2" t="s">
        <v>18</v>
      </c>
      <c r="C181" s="2">
        <v>453123</v>
      </c>
      <c r="D181" s="2">
        <v>46370904</v>
      </c>
      <c r="E181" s="2">
        <v>35190775.285000004</v>
      </c>
      <c r="F181" s="3">
        <v>552625.80000000005</v>
      </c>
      <c r="J181" t="str">
        <f>_xlfn.SINGLE(Table1[Дата]) &amp; _xlfn.SINGLE(Table1[Территория])</f>
        <v>43981Санкт-Петербург Север</v>
      </c>
    </row>
    <row r="182" spans="1:10" ht="14.25" customHeight="1">
      <c r="A182" s="8">
        <v>43957</v>
      </c>
      <c r="B182" s="21" t="s">
        <v>19</v>
      </c>
      <c r="C182" s="21">
        <v>63012</v>
      </c>
      <c r="D182" s="21">
        <v>5454121.5</v>
      </c>
      <c r="E182" s="21">
        <v>4155234.554</v>
      </c>
      <c r="F182" s="22">
        <v>234787.55649230769</v>
      </c>
      <c r="J182" t="str">
        <f>_xlfn.SINGLE(Table1[Дата]) &amp; _xlfn.SINGLE(Table1[Территория])</f>
        <v>43957Волгоград</v>
      </c>
    </row>
    <row r="183" spans="1:10" ht="14.25" customHeight="1">
      <c r="A183" s="9">
        <v>43974</v>
      </c>
      <c r="B183" s="2" t="s">
        <v>19</v>
      </c>
      <c r="C183" s="2">
        <v>89556</v>
      </c>
      <c r="D183" s="2">
        <v>7173117</v>
      </c>
      <c r="E183" s="2">
        <v>6068194.523</v>
      </c>
      <c r="F183" s="3">
        <v>139983.69019999998</v>
      </c>
      <c r="J183" t="str">
        <f>_xlfn.SINGLE(Table1[Дата]) &amp; _xlfn.SINGLE(Table1[Территория])</f>
        <v>43974Волгоград</v>
      </c>
    </row>
    <row r="184" spans="1:10" ht="14.25" customHeight="1">
      <c r="A184" s="8">
        <v>43979</v>
      </c>
      <c r="B184" s="21" t="s">
        <v>18</v>
      </c>
      <c r="C184" s="21">
        <v>364638</v>
      </c>
      <c r="D184" s="21">
        <v>37947688.5</v>
      </c>
      <c r="E184" s="21">
        <v>27829971.363000002</v>
      </c>
      <c r="F184" s="22">
        <v>628647.33076923073</v>
      </c>
      <c r="J184" t="str">
        <f>_xlfn.SINGLE(Table1[Дата]) &amp; _xlfn.SINGLE(Table1[Территория])</f>
        <v>43979Санкт-Петербург Север</v>
      </c>
    </row>
    <row r="185" spans="1:10" ht="14.25" customHeight="1">
      <c r="A185" s="9">
        <v>43976</v>
      </c>
      <c r="B185" s="2" t="s">
        <v>19</v>
      </c>
      <c r="C185" s="2">
        <v>66316.5</v>
      </c>
      <c r="D185" s="2">
        <v>5704650</v>
      </c>
      <c r="E185" s="2">
        <v>4375924.2359999996</v>
      </c>
      <c r="F185" s="3">
        <v>135246.95929230767</v>
      </c>
      <c r="J185" t="str">
        <f>_xlfn.SINGLE(Table1[Дата]) &amp; _xlfn.SINGLE(Table1[Территория])</f>
        <v>43976Волгоград</v>
      </c>
    </row>
    <row r="186" spans="1:10" ht="14.25" customHeight="1">
      <c r="A186" s="8">
        <v>43951</v>
      </c>
      <c r="B186" s="21" t="s">
        <v>19</v>
      </c>
      <c r="C186" s="21">
        <v>78235.5</v>
      </c>
      <c r="D186" s="21">
        <v>6819594</v>
      </c>
      <c r="E186" s="21">
        <v>5260171.5349999992</v>
      </c>
      <c r="F186" s="22">
        <v>70931.816676923074</v>
      </c>
      <c r="J186" t="str">
        <f>_xlfn.SINGLE(Table1[Дата]) &amp; _xlfn.SINGLE(Table1[Территория])</f>
        <v>43951Волгоград</v>
      </c>
    </row>
    <row r="187" spans="1:10" ht="14.25" customHeight="1">
      <c r="A187" s="9">
        <v>43961</v>
      </c>
      <c r="B187" s="2" t="s">
        <v>19</v>
      </c>
      <c r="C187" s="2">
        <v>88311</v>
      </c>
      <c r="D187" s="2">
        <v>7726069.5</v>
      </c>
      <c r="E187" s="2">
        <v>5922893.7209999999</v>
      </c>
      <c r="F187" s="3">
        <v>161614.12454615385</v>
      </c>
      <c r="J187" t="str">
        <f>_xlfn.SINGLE(Table1[Дата]) &amp; _xlfn.SINGLE(Table1[Территория])</f>
        <v>43961Волгоград</v>
      </c>
    </row>
    <row r="188" spans="1:10" ht="14.25" customHeight="1">
      <c r="A188" s="8">
        <v>43959</v>
      </c>
      <c r="B188" s="21" t="s">
        <v>19</v>
      </c>
      <c r="C188" s="21">
        <v>61804.5</v>
      </c>
      <c r="D188" s="21">
        <v>5365708.5</v>
      </c>
      <c r="E188" s="21">
        <v>4091691.3249999997</v>
      </c>
      <c r="F188" s="22">
        <v>232169.67161538458</v>
      </c>
      <c r="J188" t="str">
        <f>_xlfn.SINGLE(Table1[Дата]) &amp; _xlfn.SINGLE(Table1[Территория])</f>
        <v>43959Волгоград</v>
      </c>
    </row>
    <row r="189" spans="1:10" ht="14.25" customHeight="1">
      <c r="A189" s="9">
        <v>43958</v>
      </c>
      <c r="B189" s="2" t="s">
        <v>19</v>
      </c>
      <c r="C189" s="2">
        <v>71067</v>
      </c>
      <c r="D189" s="2">
        <v>6175837.5</v>
      </c>
      <c r="E189" s="2">
        <v>4747959.6140000001</v>
      </c>
      <c r="F189" s="3">
        <v>157793.27424615383</v>
      </c>
      <c r="J189" t="str">
        <f>_xlfn.SINGLE(Table1[Дата]) &amp; _xlfn.SINGLE(Table1[Территория])</f>
        <v>43958Волгоград</v>
      </c>
    </row>
    <row r="190" spans="1:10" ht="14.25" customHeight="1">
      <c r="A190" s="8">
        <v>43975</v>
      </c>
      <c r="B190" s="21" t="s">
        <v>19</v>
      </c>
      <c r="C190" s="21">
        <v>74649</v>
      </c>
      <c r="D190" s="21">
        <v>6098236.5</v>
      </c>
      <c r="E190" s="21">
        <v>5042435.841</v>
      </c>
      <c r="F190" s="22">
        <v>156805.83461538461</v>
      </c>
      <c r="J190" t="str">
        <f>_xlfn.SINGLE(Table1[Дата]) &amp; _xlfn.SINGLE(Table1[Территория])</f>
        <v>43975Волгоград</v>
      </c>
    </row>
    <row r="191" spans="1:10" ht="14.25" customHeight="1">
      <c r="A191" s="9">
        <v>43967</v>
      </c>
      <c r="B191" s="2" t="s">
        <v>20</v>
      </c>
      <c r="C191" s="2">
        <v>44560.5</v>
      </c>
      <c r="D191" s="2">
        <v>4025148</v>
      </c>
      <c r="E191" s="2">
        <v>3259483.304</v>
      </c>
      <c r="F191" s="3">
        <v>145385.33866923075</v>
      </c>
      <c r="J191" t="str">
        <f>_xlfn.SINGLE(Table1[Дата]) &amp; _xlfn.SINGLE(Table1[Территория])</f>
        <v>43967Казань</v>
      </c>
    </row>
    <row r="192" spans="1:10" ht="14.25" customHeight="1">
      <c r="A192" s="8">
        <v>43970</v>
      </c>
      <c r="B192" s="21" t="s">
        <v>20</v>
      </c>
      <c r="C192" s="21">
        <v>38250</v>
      </c>
      <c r="D192" s="21">
        <v>3552937.5</v>
      </c>
      <c r="E192" s="21">
        <v>2795344.17</v>
      </c>
      <c r="F192" s="22">
        <v>245048.26007692309</v>
      </c>
      <c r="J192" t="str">
        <f>_xlfn.SINGLE(Table1[Дата]) &amp; _xlfn.SINGLE(Table1[Территория])</f>
        <v>43970Казань</v>
      </c>
    </row>
    <row r="193" spans="1:10" ht="14.25" customHeight="1">
      <c r="A193" s="9">
        <v>43968</v>
      </c>
      <c r="B193" s="2" t="s">
        <v>20</v>
      </c>
      <c r="C193" s="2">
        <v>34830</v>
      </c>
      <c r="D193" s="2">
        <v>3191155.5</v>
      </c>
      <c r="E193" s="2">
        <v>2528990.5839999998</v>
      </c>
      <c r="F193" s="3">
        <v>292821.22307692311</v>
      </c>
      <c r="J193" t="str">
        <f>_xlfn.SINGLE(Table1[Дата]) &amp; _xlfn.SINGLE(Table1[Территория])</f>
        <v>43968Казань</v>
      </c>
    </row>
    <row r="194" spans="1:10" ht="14.25" customHeight="1">
      <c r="A194" s="8">
        <v>43960</v>
      </c>
      <c r="B194" s="21" t="s">
        <v>20</v>
      </c>
      <c r="C194" s="21">
        <v>32239.5</v>
      </c>
      <c r="D194" s="21">
        <v>3084892.5</v>
      </c>
      <c r="E194" s="21">
        <v>2384575.3629999999</v>
      </c>
      <c r="F194" s="22">
        <v>184346.05176923078</v>
      </c>
      <c r="J194" t="str">
        <f>_xlfn.SINGLE(Table1[Дата]) &amp; _xlfn.SINGLE(Table1[Территория])</f>
        <v>43960Казань</v>
      </c>
    </row>
    <row r="195" spans="1:10" ht="14.25" customHeight="1">
      <c r="A195" s="9">
        <v>43955</v>
      </c>
      <c r="B195" s="2" t="s">
        <v>20</v>
      </c>
      <c r="C195" s="2">
        <v>30780</v>
      </c>
      <c r="D195" s="2">
        <v>2817853.5</v>
      </c>
      <c r="E195" s="2">
        <v>2169377.2250000001</v>
      </c>
      <c r="F195" s="3">
        <v>215836.18461538458</v>
      </c>
      <c r="J195" t="str">
        <f>_xlfn.SINGLE(Table1[Дата]) &amp; _xlfn.SINGLE(Table1[Территория])</f>
        <v>43955Казань</v>
      </c>
    </row>
    <row r="196" spans="1:10" ht="14.25" customHeight="1">
      <c r="A196" s="8">
        <v>43950</v>
      </c>
      <c r="B196" s="21" t="s">
        <v>20</v>
      </c>
      <c r="C196" s="21">
        <v>29142</v>
      </c>
      <c r="D196" s="21">
        <v>2627595</v>
      </c>
      <c r="E196" s="21">
        <v>2033299.2799999998</v>
      </c>
      <c r="F196" s="22">
        <v>202681.39594615382</v>
      </c>
      <c r="J196" t="str">
        <f>_xlfn.SINGLE(Table1[Дата]) &amp; _xlfn.SINGLE(Table1[Территория])</f>
        <v>43950Казань</v>
      </c>
    </row>
    <row r="197" spans="1:10" ht="14.25" customHeight="1">
      <c r="A197" s="9">
        <v>43953</v>
      </c>
      <c r="B197" s="2" t="s">
        <v>20</v>
      </c>
      <c r="C197" s="2">
        <v>26428.5</v>
      </c>
      <c r="D197" s="2">
        <v>2470465.5</v>
      </c>
      <c r="E197" s="2">
        <v>1911613.1440000001</v>
      </c>
      <c r="F197" s="3">
        <v>187667.93086153845</v>
      </c>
      <c r="J197" t="str">
        <f>_xlfn.SINGLE(Table1[Дата]) &amp; _xlfn.SINGLE(Table1[Территория])</f>
        <v>43953Казань</v>
      </c>
    </row>
    <row r="198" spans="1:10" ht="14.25" customHeight="1">
      <c r="A198" s="8">
        <v>43977</v>
      </c>
      <c r="B198" s="21" t="s">
        <v>20</v>
      </c>
      <c r="C198" s="21">
        <v>40744.5</v>
      </c>
      <c r="D198" s="21">
        <v>3700311</v>
      </c>
      <c r="E198" s="21">
        <v>2861069.8419999997</v>
      </c>
      <c r="F198" s="22">
        <v>170303.62015384613</v>
      </c>
      <c r="J198" t="str">
        <f>_xlfn.SINGLE(Table1[Дата]) &amp; _xlfn.SINGLE(Table1[Территория])</f>
        <v>43977Казань</v>
      </c>
    </row>
    <row r="199" spans="1:10" ht="14.25" customHeight="1">
      <c r="A199" s="9">
        <v>43952</v>
      </c>
      <c r="B199" s="2" t="s">
        <v>20</v>
      </c>
      <c r="C199" s="2">
        <v>46620</v>
      </c>
      <c r="D199" s="2">
        <v>4293241.5</v>
      </c>
      <c r="E199" s="2">
        <v>3389723.9589999998</v>
      </c>
      <c r="F199" s="3">
        <v>329717.03827692306</v>
      </c>
      <c r="J199" t="str">
        <f>_xlfn.SINGLE(Table1[Дата]) &amp; _xlfn.SINGLE(Table1[Территория])</f>
        <v>43952Казань</v>
      </c>
    </row>
    <row r="200" spans="1:10" ht="14.25" customHeight="1">
      <c r="A200" s="8">
        <v>43963</v>
      </c>
      <c r="B200" s="21" t="s">
        <v>20</v>
      </c>
      <c r="C200" s="21">
        <v>32419.5</v>
      </c>
      <c r="D200" s="21">
        <v>3080614.5</v>
      </c>
      <c r="E200" s="21">
        <v>2363955.7909999997</v>
      </c>
      <c r="F200" s="22">
        <v>200042.36143846155</v>
      </c>
      <c r="J200" t="str">
        <f>_xlfn.SINGLE(Table1[Дата]) &amp; _xlfn.SINGLE(Table1[Территория])</f>
        <v>43963Казань</v>
      </c>
    </row>
    <row r="201" spans="1:10" ht="14.25" customHeight="1">
      <c r="A201" s="9">
        <v>43972</v>
      </c>
      <c r="B201" s="2" t="s">
        <v>20</v>
      </c>
      <c r="C201" s="2">
        <v>40819.5</v>
      </c>
      <c r="D201" s="2">
        <v>3810394.5</v>
      </c>
      <c r="E201" s="2">
        <v>3046897.7940000002</v>
      </c>
      <c r="F201" s="3">
        <v>144594.40769230769</v>
      </c>
      <c r="J201" t="str">
        <f>_xlfn.SINGLE(Table1[Дата]) &amp; _xlfn.SINGLE(Table1[Территория])</f>
        <v>43972Казань</v>
      </c>
    </row>
    <row r="202" spans="1:10" ht="14.25" customHeight="1">
      <c r="A202" s="8">
        <v>43971</v>
      </c>
      <c r="B202" s="21" t="s">
        <v>20</v>
      </c>
      <c r="C202" s="21">
        <v>41391</v>
      </c>
      <c r="D202" s="21">
        <v>3918987</v>
      </c>
      <c r="E202" s="21">
        <v>3141103.9569999999</v>
      </c>
      <c r="F202" s="22">
        <v>205451.17950769232</v>
      </c>
      <c r="J202" t="str">
        <f>_xlfn.SINGLE(Table1[Дата]) &amp; _xlfn.SINGLE(Table1[Территория])</f>
        <v>43971Казань</v>
      </c>
    </row>
    <row r="203" spans="1:10" ht="14.25" customHeight="1">
      <c r="A203" s="9">
        <v>43956</v>
      </c>
      <c r="B203" s="2" t="s">
        <v>20</v>
      </c>
      <c r="C203" s="2">
        <v>29482.5</v>
      </c>
      <c r="D203" s="2">
        <v>2648688</v>
      </c>
      <c r="E203" s="2">
        <v>2021918.12</v>
      </c>
      <c r="F203" s="3">
        <v>219587.1531846154</v>
      </c>
      <c r="J203" t="str">
        <f>_xlfn.SINGLE(Table1[Дата]) &amp; _xlfn.SINGLE(Table1[Территория])</f>
        <v>43956Казань</v>
      </c>
    </row>
    <row r="204" spans="1:10" ht="14.25" customHeight="1">
      <c r="A204" s="8">
        <v>43949</v>
      </c>
      <c r="B204" s="21" t="s">
        <v>20</v>
      </c>
      <c r="C204" s="21">
        <v>32181</v>
      </c>
      <c r="D204" s="21">
        <v>2863600.5</v>
      </c>
      <c r="E204" s="21">
        <v>2246478.6170000001</v>
      </c>
      <c r="F204" s="22">
        <v>140503.93076923076</v>
      </c>
      <c r="J204" t="str">
        <f>_xlfn.SINGLE(Table1[Дата]) &amp; _xlfn.SINGLE(Table1[Территория])</f>
        <v>43949Казань</v>
      </c>
    </row>
    <row r="205" spans="1:10" ht="14.25" customHeight="1">
      <c r="A205" s="9">
        <v>43964</v>
      </c>
      <c r="B205" s="2" t="s">
        <v>20</v>
      </c>
      <c r="C205" s="2">
        <v>35535</v>
      </c>
      <c r="D205" s="2">
        <v>3288069</v>
      </c>
      <c r="E205" s="2">
        <v>2580984.0299999998</v>
      </c>
      <c r="F205" s="3">
        <v>208081.82515384615</v>
      </c>
      <c r="J205" t="str">
        <f>_xlfn.SINGLE(Table1[Дата]) &amp; _xlfn.SINGLE(Table1[Территория])</f>
        <v>43964Казань</v>
      </c>
    </row>
    <row r="206" spans="1:10" ht="14.25" customHeight="1">
      <c r="A206" s="8">
        <v>43982</v>
      </c>
      <c r="B206" s="21" t="s">
        <v>19</v>
      </c>
      <c r="C206" s="21">
        <v>76234.5</v>
      </c>
      <c r="D206" s="21">
        <v>6500848.5</v>
      </c>
      <c r="E206" s="21">
        <v>5172874.4439999992</v>
      </c>
      <c r="F206" s="22">
        <v>60556.251538461533</v>
      </c>
      <c r="J206" t="str">
        <f>_xlfn.SINGLE(Table1[Дата]) &amp; _xlfn.SINGLE(Table1[Территория])</f>
        <v>43982Волгоград</v>
      </c>
    </row>
    <row r="207" spans="1:10" ht="14.25" customHeight="1">
      <c r="A207" s="9">
        <v>43954</v>
      </c>
      <c r="B207" s="2" t="s">
        <v>20</v>
      </c>
      <c r="C207" s="2">
        <v>29935.5</v>
      </c>
      <c r="D207" s="2">
        <v>2720002.5</v>
      </c>
      <c r="E207" s="2">
        <v>2102974.0010000002</v>
      </c>
      <c r="F207" s="3">
        <v>175338.6411076923</v>
      </c>
      <c r="J207" t="str">
        <f>_xlfn.SINGLE(Table1[Дата]) &amp; _xlfn.SINGLE(Table1[Территория])</f>
        <v>43954Казань</v>
      </c>
    </row>
    <row r="208" spans="1:10" ht="14.25" customHeight="1">
      <c r="A208" s="8">
        <v>43981</v>
      </c>
      <c r="B208" s="21" t="s">
        <v>19</v>
      </c>
      <c r="C208" s="21">
        <v>106926</v>
      </c>
      <c r="D208" s="21">
        <v>9098386.5</v>
      </c>
      <c r="E208" s="21">
        <v>7354572.0109999999</v>
      </c>
      <c r="F208" s="22">
        <v>193869.59292307691</v>
      </c>
      <c r="J208" t="str">
        <f>_xlfn.SINGLE(Table1[Дата]) &amp; _xlfn.SINGLE(Table1[Территория])</f>
        <v>43981Волгоград</v>
      </c>
    </row>
    <row r="209" spans="1:10" ht="14.25" customHeight="1">
      <c r="A209" s="9">
        <v>43957</v>
      </c>
      <c r="B209" s="2" t="s">
        <v>20</v>
      </c>
      <c r="C209" s="2">
        <v>30342</v>
      </c>
      <c r="D209" s="2">
        <v>2738127</v>
      </c>
      <c r="E209" s="2">
        <v>2094375.01</v>
      </c>
      <c r="F209" s="3">
        <v>174068.47879999998</v>
      </c>
      <c r="J209" t="str">
        <f>_xlfn.SINGLE(Table1[Дата]) &amp; _xlfn.SINGLE(Table1[Территория])</f>
        <v>43957Казань</v>
      </c>
    </row>
    <row r="210" spans="1:10" ht="14.25" customHeight="1">
      <c r="A210" s="8">
        <v>43974</v>
      </c>
      <c r="B210" s="21" t="s">
        <v>20</v>
      </c>
      <c r="C210" s="21">
        <v>42999</v>
      </c>
      <c r="D210" s="21">
        <v>3883215</v>
      </c>
      <c r="E210" s="21">
        <v>3151914.3419999997</v>
      </c>
      <c r="F210" s="22">
        <v>162279.9956153846</v>
      </c>
      <c r="J210" t="str">
        <f>_xlfn.SINGLE(Table1[Дата]) &amp; _xlfn.SINGLE(Table1[Территория])</f>
        <v>43974Казань</v>
      </c>
    </row>
    <row r="211" spans="1:10" ht="14.25" customHeight="1">
      <c r="A211" s="9">
        <v>43979</v>
      </c>
      <c r="B211" s="2" t="s">
        <v>19</v>
      </c>
      <c r="C211" s="2">
        <v>69945</v>
      </c>
      <c r="D211" s="2">
        <v>6101931</v>
      </c>
      <c r="E211" s="2">
        <v>4743581.9779999992</v>
      </c>
      <c r="F211" s="3">
        <v>226018.55243846151</v>
      </c>
      <c r="J211" t="str">
        <f>_xlfn.SINGLE(Table1[Дата]) &amp; _xlfn.SINGLE(Table1[Территория])</f>
        <v>43979Волгоград</v>
      </c>
    </row>
    <row r="212" spans="1:10" ht="14.25" customHeight="1">
      <c r="A212" s="8">
        <v>43976</v>
      </c>
      <c r="B212" s="21" t="s">
        <v>20</v>
      </c>
      <c r="C212" s="21">
        <v>38740.5</v>
      </c>
      <c r="D212" s="21">
        <v>3561655.5</v>
      </c>
      <c r="E212" s="21">
        <v>2769041.2770000002</v>
      </c>
      <c r="F212" s="22">
        <v>180495.52483076922</v>
      </c>
      <c r="J212" t="str">
        <f>_xlfn.SINGLE(Table1[Дата]) &amp; _xlfn.SINGLE(Table1[Территория])</f>
        <v>43976Казань</v>
      </c>
    </row>
    <row r="213" spans="1:10" ht="14.25" customHeight="1">
      <c r="A213" s="9">
        <v>43951</v>
      </c>
      <c r="B213" s="2" t="s">
        <v>20</v>
      </c>
      <c r="C213" s="2">
        <v>31231.5</v>
      </c>
      <c r="D213" s="2">
        <v>2853310.5</v>
      </c>
      <c r="E213" s="2">
        <v>2211817.6569999997</v>
      </c>
      <c r="F213" s="3">
        <v>63441.684615384613</v>
      </c>
      <c r="J213" t="str">
        <f>_xlfn.SINGLE(Table1[Дата]) &amp; _xlfn.SINGLE(Table1[Территория])</f>
        <v>43951Казань</v>
      </c>
    </row>
    <row r="214" spans="1:10" ht="14.25" customHeight="1">
      <c r="A214" s="8">
        <v>43961</v>
      </c>
      <c r="B214" s="21" t="s">
        <v>20</v>
      </c>
      <c r="C214" s="21">
        <v>37489.5</v>
      </c>
      <c r="D214" s="21">
        <v>3549097.5</v>
      </c>
      <c r="E214" s="21">
        <v>2745646.9479999999</v>
      </c>
      <c r="F214" s="22">
        <v>258287.05384615384</v>
      </c>
      <c r="J214" t="str">
        <f>_xlfn.SINGLE(Table1[Дата]) &amp; _xlfn.SINGLE(Table1[Территория])</f>
        <v>43961Казань</v>
      </c>
    </row>
    <row r="215" spans="1:10" ht="14.25" customHeight="1">
      <c r="A215" s="9">
        <v>43959</v>
      </c>
      <c r="B215" s="2" t="s">
        <v>20</v>
      </c>
      <c r="C215" s="2">
        <v>34399.5</v>
      </c>
      <c r="D215" s="2">
        <v>3201358.5</v>
      </c>
      <c r="E215" s="2">
        <v>2481896.3339999998</v>
      </c>
      <c r="F215" s="3">
        <v>156377.12456923077</v>
      </c>
      <c r="J215" t="str">
        <f>_xlfn.SINGLE(Table1[Дата]) &amp; _xlfn.SINGLE(Table1[Территория])</f>
        <v>43959Казань</v>
      </c>
    </row>
    <row r="216" spans="1:10" ht="14.25" customHeight="1">
      <c r="A216" s="8">
        <v>43958</v>
      </c>
      <c r="B216" s="21" t="s">
        <v>20</v>
      </c>
      <c r="C216" s="21">
        <v>32851.5</v>
      </c>
      <c r="D216" s="21">
        <v>2934504</v>
      </c>
      <c r="E216" s="21">
        <v>2253872.1379999998</v>
      </c>
      <c r="F216" s="22">
        <v>160756.50769230767</v>
      </c>
      <c r="J216" t="str">
        <f>_xlfn.SINGLE(Table1[Дата]) &amp; _xlfn.SINGLE(Table1[Территория])</f>
        <v>43958Казань</v>
      </c>
    </row>
    <row r="217" spans="1:10" ht="14.25" customHeight="1">
      <c r="A217" s="9">
        <v>43975</v>
      </c>
      <c r="B217" s="2" t="s">
        <v>20</v>
      </c>
      <c r="C217" s="2">
        <v>38194.5</v>
      </c>
      <c r="D217" s="2">
        <v>3449302.5</v>
      </c>
      <c r="E217" s="2">
        <v>2798056.2479999997</v>
      </c>
      <c r="F217" s="3">
        <v>174707.83838461537</v>
      </c>
      <c r="J217" t="str">
        <f>_xlfn.SINGLE(Table1[Дата]) &amp; _xlfn.SINGLE(Table1[Территория])</f>
        <v>43975Казань</v>
      </c>
    </row>
    <row r="218" spans="1:10" ht="14.25" customHeight="1">
      <c r="A218" s="8">
        <v>43982</v>
      </c>
      <c r="B218" s="21" t="s">
        <v>20</v>
      </c>
      <c r="C218" s="21">
        <v>42423</v>
      </c>
      <c r="D218" s="21">
        <v>3994153.5</v>
      </c>
      <c r="E218" s="21">
        <v>3105853.9129999997</v>
      </c>
      <c r="F218" s="22">
        <v>53605.712153846151</v>
      </c>
      <c r="J218" t="str">
        <f>_xlfn.SINGLE(Table1[Дата]) &amp; _xlfn.SINGLE(Table1[Территория])</f>
        <v>43982Казань</v>
      </c>
    </row>
    <row r="219" spans="1:10" ht="14.25" customHeight="1">
      <c r="A219" s="9">
        <v>43981</v>
      </c>
      <c r="B219" s="2" t="s">
        <v>20</v>
      </c>
      <c r="C219" s="2">
        <v>48286.5</v>
      </c>
      <c r="D219" s="2">
        <v>4456441.5</v>
      </c>
      <c r="E219" s="2">
        <v>3473157.5449999999</v>
      </c>
      <c r="F219" s="3">
        <v>205639.55141538463</v>
      </c>
      <c r="J219" t="str">
        <f>_xlfn.SINGLE(Table1[Дата]) &amp; _xlfn.SINGLE(Table1[Территория])</f>
        <v>43981Казань</v>
      </c>
    </row>
    <row r="220" spans="1:10" ht="14.25" customHeight="1">
      <c r="A220" s="8">
        <v>43979</v>
      </c>
      <c r="B220" s="21" t="s">
        <v>20</v>
      </c>
      <c r="C220" s="21">
        <v>41442</v>
      </c>
      <c r="D220" s="21">
        <v>3893680.5</v>
      </c>
      <c r="E220" s="21">
        <v>3004872.3489999999</v>
      </c>
      <c r="F220" s="22">
        <v>190911.88401538462</v>
      </c>
      <c r="J220" t="str">
        <f>_xlfn.SINGLE(Table1[Дата]) &amp; _xlfn.SINGLE(Table1[Территория])</f>
        <v>43979Казань</v>
      </c>
    </row>
    <row r="221" spans="1:10" ht="14.25" customHeight="1">
      <c r="A221" s="9">
        <v>43967</v>
      </c>
      <c r="B221" s="2" t="s">
        <v>21</v>
      </c>
      <c r="C221" s="2">
        <v>18600</v>
      </c>
      <c r="D221" s="2">
        <v>1601425.5</v>
      </c>
      <c r="E221" s="2">
        <v>1268422.666</v>
      </c>
      <c r="F221" s="3">
        <v>189642.93076923076</v>
      </c>
      <c r="J221" t="str">
        <f>_xlfn.SINGLE(Table1[Дата]) &amp; _xlfn.SINGLE(Table1[Территория])</f>
        <v>43967Пермь</v>
      </c>
    </row>
    <row r="222" spans="1:10" ht="14.25" customHeight="1">
      <c r="A222" s="8">
        <v>43970</v>
      </c>
      <c r="B222" s="21" t="s">
        <v>21</v>
      </c>
      <c r="C222" s="21">
        <v>16638</v>
      </c>
      <c r="D222" s="21">
        <v>1364847</v>
      </c>
      <c r="E222" s="21">
        <v>1137103.412</v>
      </c>
      <c r="F222" s="22">
        <v>258642.5153846154</v>
      </c>
      <c r="J222" t="str">
        <f>_xlfn.SINGLE(Table1[Дата]) &amp; _xlfn.SINGLE(Table1[Территория])</f>
        <v>43970Пермь</v>
      </c>
    </row>
    <row r="223" spans="1:10" ht="14.25" customHeight="1">
      <c r="A223" s="9">
        <v>43968</v>
      </c>
      <c r="B223" s="2" t="s">
        <v>21</v>
      </c>
      <c r="C223" s="2">
        <v>15609</v>
      </c>
      <c r="D223" s="2">
        <v>1377577.5</v>
      </c>
      <c r="E223" s="2">
        <v>1086345.0159999998</v>
      </c>
      <c r="F223" s="3">
        <v>224718.40769230769</v>
      </c>
      <c r="J223" t="str">
        <f>_xlfn.SINGLE(Table1[Дата]) &amp; _xlfn.SINGLE(Table1[Территория])</f>
        <v>43968Пермь</v>
      </c>
    </row>
    <row r="224" spans="1:10" ht="14.25" customHeight="1">
      <c r="A224" s="8">
        <v>43960</v>
      </c>
      <c r="B224" s="21" t="s">
        <v>21</v>
      </c>
      <c r="C224" s="21">
        <v>13948.5</v>
      </c>
      <c r="D224" s="21">
        <v>1222932</v>
      </c>
      <c r="E224" s="21">
        <v>974409.1449999999</v>
      </c>
      <c r="F224" s="22">
        <v>299208.26923076925</v>
      </c>
      <c r="J224" t="str">
        <f>_xlfn.SINGLE(Table1[Дата]) &amp; _xlfn.SINGLE(Table1[Территория])</f>
        <v>43960Пермь</v>
      </c>
    </row>
    <row r="225" spans="1:10" ht="14.25" customHeight="1">
      <c r="A225" s="9">
        <v>43955</v>
      </c>
      <c r="B225" s="2" t="s">
        <v>21</v>
      </c>
      <c r="C225" s="2">
        <v>12301.5</v>
      </c>
      <c r="D225" s="2">
        <v>1085211</v>
      </c>
      <c r="E225" s="2">
        <v>874153.34499999997</v>
      </c>
      <c r="F225" s="3">
        <v>243709.48269230771</v>
      </c>
      <c r="J225" t="str">
        <f>_xlfn.SINGLE(Table1[Дата]) &amp; _xlfn.SINGLE(Table1[Территория])</f>
        <v>43955Пермь</v>
      </c>
    </row>
    <row r="226" spans="1:10" ht="14.25" customHeight="1">
      <c r="A226" s="8">
        <v>43950</v>
      </c>
      <c r="B226" s="21" t="s">
        <v>21</v>
      </c>
      <c r="C226" s="21">
        <v>13014</v>
      </c>
      <c r="D226" s="21">
        <v>1115992.5</v>
      </c>
      <c r="E226" s="21">
        <v>928035.23599999992</v>
      </c>
      <c r="F226" s="22">
        <v>185811.06153846154</v>
      </c>
      <c r="J226" t="str">
        <f>_xlfn.SINGLE(Table1[Дата]) &amp; _xlfn.SINGLE(Table1[Территория])</f>
        <v>43950Пермь</v>
      </c>
    </row>
    <row r="227" spans="1:10" ht="14.25" customHeight="1">
      <c r="A227" s="9">
        <v>43953</v>
      </c>
      <c r="B227" s="2" t="s">
        <v>21</v>
      </c>
      <c r="C227" s="2">
        <v>12313.5</v>
      </c>
      <c r="D227" s="2">
        <v>1053220.5</v>
      </c>
      <c r="E227" s="2">
        <v>843395.10900000005</v>
      </c>
      <c r="F227" s="3">
        <v>137019.67692307691</v>
      </c>
      <c r="J227" t="str">
        <f>_xlfn.SINGLE(Table1[Дата]) &amp; _xlfn.SINGLE(Table1[Территория])</f>
        <v>43953Пермь</v>
      </c>
    </row>
    <row r="228" spans="1:10" ht="14.25" customHeight="1">
      <c r="A228" s="8">
        <v>43977</v>
      </c>
      <c r="B228" s="21" t="s">
        <v>21</v>
      </c>
      <c r="C228" s="21">
        <v>17391</v>
      </c>
      <c r="D228" s="21">
        <v>1489132.5</v>
      </c>
      <c r="E228" s="21">
        <v>1209901.0159999998</v>
      </c>
      <c r="F228" s="22">
        <v>272121.81538461539</v>
      </c>
      <c r="J228" t="str">
        <f>_xlfn.SINGLE(Table1[Дата]) &amp; _xlfn.SINGLE(Table1[Территория])</f>
        <v>43977Пермь</v>
      </c>
    </row>
    <row r="229" spans="1:10" ht="14.25" customHeight="1">
      <c r="A229" s="9">
        <v>43952</v>
      </c>
      <c r="B229" s="2" t="s">
        <v>21</v>
      </c>
      <c r="C229" s="2">
        <v>17113.5</v>
      </c>
      <c r="D229" s="2">
        <v>1465842</v>
      </c>
      <c r="E229" s="2">
        <v>1193019.642</v>
      </c>
      <c r="F229" s="3">
        <v>272484.63076923077</v>
      </c>
      <c r="J229" t="str">
        <f>_xlfn.SINGLE(Table1[Дата]) &amp; _xlfn.SINGLE(Table1[Территория])</f>
        <v>43952Пермь</v>
      </c>
    </row>
    <row r="230" spans="1:10" ht="14.25" customHeight="1">
      <c r="A230" s="8">
        <v>43963</v>
      </c>
      <c r="B230" s="21" t="s">
        <v>21</v>
      </c>
      <c r="C230" s="21">
        <v>12802.5</v>
      </c>
      <c r="D230" s="21">
        <v>1123830</v>
      </c>
      <c r="E230" s="21">
        <v>914932.571</v>
      </c>
      <c r="F230" s="22">
        <v>284287.79007692303</v>
      </c>
      <c r="J230" t="str">
        <f>_xlfn.SINGLE(Table1[Дата]) &amp; _xlfn.SINGLE(Table1[Территория])</f>
        <v>43963Пермь</v>
      </c>
    </row>
    <row r="231" spans="1:10" ht="14.25" customHeight="1">
      <c r="A231" s="9">
        <v>43972</v>
      </c>
      <c r="B231" s="2" t="s">
        <v>21</v>
      </c>
      <c r="C231" s="2">
        <v>16554</v>
      </c>
      <c r="D231" s="2">
        <v>1380751.5</v>
      </c>
      <c r="E231" s="2">
        <v>1137748.7319999998</v>
      </c>
      <c r="F231" s="3">
        <v>227139.51416923077</v>
      </c>
      <c r="J231" t="str">
        <f>_xlfn.SINGLE(Table1[Дата]) &amp; _xlfn.SINGLE(Table1[Территория])</f>
        <v>43972Пермь</v>
      </c>
    </row>
    <row r="232" spans="1:10" ht="14.25" customHeight="1">
      <c r="A232" s="8">
        <v>43971</v>
      </c>
      <c r="B232" s="21" t="s">
        <v>21</v>
      </c>
      <c r="C232" s="21">
        <v>17329.5</v>
      </c>
      <c r="D232" s="21">
        <v>1430254.5</v>
      </c>
      <c r="E232" s="21">
        <v>1175778.8370000001</v>
      </c>
      <c r="F232" s="22">
        <v>286968.87692307692</v>
      </c>
      <c r="J232" t="str">
        <f>_xlfn.SINGLE(Table1[Дата]) &amp; _xlfn.SINGLE(Table1[Территория])</f>
        <v>43971Пермь</v>
      </c>
    </row>
    <row r="233" spans="1:10" ht="14.25" customHeight="1">
      <c r="A233" s="9">
        <v>43956</v>
      </c>
      <c r="B233" s="2" t="s">
        <v>21</v>
      </c>
      <c r="C233" s="2">
        <v>15987</v>
      </c>
      <c r="D233" s="2">
        <v>1384179</v>
      </c>
      <c r="E233" s="2">
        <v>1116620.7919999999</v>
      </c>
      <c r="F233" s="3">
        <v>220298.15353846154</v>
      </c>
      <c r="J233" t="str">
        <f>_xlfn.SINGLE(Table1[Дата]) &amp; _xlfn.SINGLE(Table1[Территория])</f>
        <v>43956Пермь</v>
      </c>
    </row>
    <row r="234" spans="1:10" ht="14.25" customHeight="1">
      <c r="A234" s="8">
        <v>43949</v>
      </c>
      <c r="B234" s="21" t="s">
        <v>21</v>
      </c>
      <c r="C234" s="21">
        <v>13303.5</v>
      </c>
      <c r="D234" s="21">
        <v>1102887</v>
      </c>
      <c r="E234" s="21">
        <v>914116.79200000002</v>
      </c>
      <c r="F234" s="22">
        <v>173095.92049999998</v>
      </c>
      <c r="J234" t="str">
        <f>_xlfn.SINGLE(Table1[Дата]) &amp; _xlfn.SINGLE(Table1[Территория])</f>
        <v>43949Пермь</v>
      </c>
    </row>
    <row r="235" spans="1:10" ht="14.25" customHeight="1">
      <c r="A235" s="9">
        <v>43964</v>
      </c>
      <c r="B235" s="2" t="s">
        <v>21</v>
      </c>
      <c r="C235" s="2">
        <v>14305.5</v>
      </c>
      <c r="D235" s="2">
        <v>1243507.5</v>
      </c>
      <c r="E235" s="2">
        <v>987216.74099999992</v>
      </c>
      <c r="F235" s="3">
        <v>233030.6</v>
      </c>
      <c r="J235" t="str">
        <f>_xlfn.SINGLE(Table1[Дата]) &amp; _xlfn.SINGLE(Table1[Территория])</f>
        <v>43964Пермь</v>
      </c>
    </row>
    <row r="236" spans="1:10" ht="14.25" customHeight="1">
      <c r="A236" s="8">
        <v>43954</v>
      </c>
      <c r="B236" s="21" t="s">
        <v>21</v>
      </c>
      <c r="C236" s="21">
        <v>12924</v>
      </c>
      <c r="D236" s="21">
        <v>1120009.5</v>
      </c>
      <c r="E236" s="21">
        <v>902752.71699999995</v>
      </c>
      <c r="F236" s="22">
        <v>193184.6</v>
      </c>
      <c r="J236" t="str">
        <f>_xlfn.SINGLE(Table1[Дата]) &amp; _xlfn.SINGLE(Table1[Территория])</f>
        <v>43954Пермь</v>
      </c>
    </row>
    <row r="237" spans="1:10" ht="14.25" customHeight="1">
      <c r="A237" s="9">
        <v>43957</v>
      </c>
      <c r="B237" s="2" t="s">
        <v>21</v>
      </c>
      <c r="C237" s="2">
        <v>14061</v>
      </c>
      <c r="D237" s="2">
        <v>1221057</v>
      </c>
      <c r="E237" s="2">
        <v>983096.41700000002</v>
      </c>
      <c r="F237" s="3">
        <v>373408.83343076921</v>
      </c>
      <c r="J237" t="str">
        <f>_xlfn.SINGLE(Table1[Дата]) &amp; _xlfn.SINGLE(Table1[Территория])</f>
        <v>43957Пермь</v>
      </c>
    </row>
    <row r="238" spans="1:10" ht="14.25" customHeight="1">
      <c r="A238" s="8">
        <v>43974</v>
      </c>
      <c r="B238" s="21" t="s">
        <v>21</v>
      </c>
      <c r="C238" s="21">
        <v>21958.5</v>
      </c>
      <c r="D238" s="21">
        <v>1854001.5</v>
      </c>
      <c r="E238" s="21">
        <v>1515956.368</v>
      </c>
      <c r="F238" s="22">
        <v>206787.93638461537</v>
      </c>
      <c r="J238" t="str">
        <f>_xlfn.SINGLE(Table1[Дата]) &amp; _xlfn.SINGLE(Table1[Территория])</f>
        <v>43974Пермь</v>
      </c>
    </row>
    <row r="239" spans="1:10" ht="14.25" customHeight="1">
      <c r="A239" s="9">
        <v>43976</v>
      </c>
      <c r="B239" s="2" t="s">
        <v>21</v>
      </c>
      <c r="C239" s="2">
        <v>17211</v>
      </c>
      <c r="D239" s="2">
        <v>1507867.5</v>
      </c>
      <c r="E239" s="2">
        <v>1217527.6069999998</v>
      </c>
      <c r="F239" s="3">
        <v>246242.8615384615</v>
      </c>
      <c r="J239" t="str">
        <f>_xlfn.SINGLE(Table1[Дата]) &amp; _xlfn.SINGLE(Table1[Территория])</f>
        <v>43976Пермь</v>
      </c>
    </row>
    <row r="240" spans="1:10" ht="14.25" customHeight="1">
      <c r="A240" s="8">
        <v>43951</v>
      </c>
      <c r="B240" s="21" t="s">
        <v>21</v>
      </c>
      <c r="C240" s="21">
        <v>12753</v>
      </c>
      <c r="D240" s="21">
        <v>1103068.5</v>
      </c>
      <c r="E240" s="21">
        <v>904501.45600000001</v>
      </c>
      <c r="F240" s="22">
        <v>58978.558669230762</v>
      </c>
      <c r="J240" t="str">
        <f>_xlfn.SINGLE(Table1[Дата]) &amp; _xlfn.SINGLE(Table1[Территория])</f>
        <v>43951Пермь</v>
      </c>
    </row>
    <row r="241" spans="1:10" ht="14.25" customHeight="1">
      <c r="A241" s="9">
        <v>43961</v>
      </c>
      <c r="B241" s="2" t="s">
        <v>21</v>
      </c>
      <c r="C241" s="2">
        <v>16435.5</v>
      </c>
      <c r="D241" s="2">
        <v>1471537.5</v>
      </c>
      <c r="E241" s="2">
        <v>1176721.1640000001</v>
      </c>
      <c r="F241" s="3">
        <v>252262.82307692306</v>
      </c>
      <c r="J241" t="str">
        <f>_xlfn.SINGLE(Table1[Дата]) &amp; _xlfn.SINGLE(Table1[Территория])</f>
        <v>43961Пермь</v>
      </c>
    </row>
    <row r="242" spans="1:10" ht="14.25" customHeight="1">
      <c r="A242" s="8">
        <v>43959</v>
      </c>
      <c r="B242" s="21" t="s">
        <v>21</v>
      </c>
      <c r="C242" s="21">
        <v>14494.5</v>
      </c>
      <c r="D242" s="21">
        <v>1269786</v>
      </c>
      <c r="E242" s="21">
        <v>1018857.6680000001</v>
      </c>
      <c r="F242" s="22">
        <v>197493.53076923077</v>
      </c>
      <c r="J242" t="str">
        <f>_xlfn.SINGLE(Table1[Дата]) &amp; _xlfn.SINGLE(Table1[Территория])</f>
        <v>43959Пермь</v>
      </c>
    </row>
    <row r="243" spans="1:10" ht="14.25" customHeight="1">
      <c r="A243" s="9">
        <v>43958</v>
      </c>
      <c r="B243" s="2" t="s">
        <v>21</v>
      </c>
      <c r="C243" s="2">
        <v>12705</v>
      </c>
      <c r="D243" s="2">
        <v>1123894.5</v>
      </c>
      <c r="E243" s="2">
        <v>898508.49699999997</v>
      </c>
      <c r="F243" s="3">
        <v>273904.81530769228</v>
      </c>
      <c r="J243" t="str">
        <f>_xlfn.SINGLE(Table1[Дата]) &amp; _xlfn.SINGLE(Table1[Территория])</f>
        <v>43958Пермь</v>
      </c>
    </row>
    <row r="244" spans="1:10" ht="14.25" customHeight="1">
      <c r="A244" s="8">
        <v>43975</v>
      </c>
      <c r="B244" s="21" t="s">
        <v>21</v>
      </c>
      <c r="C244" s="21">
        <v>18075</v>
      </c>
      <c r="D244" s="21">
        <v>1548099</v>
      </c>
      <c r="E244" s="21">
        <v>1256993.4810000001</v>
      </c>
      <c r="F244" s="22">
        <v>213288.93846153846</v>
      </c>
      <c r="J244" t="str">
        <f>_xlfn.SINGLE(Table1[Дата]) &amp; _xlfn.SINGLE(Table1[Территория])</f>
        <v>43975Пермь</v>
      </c>
    </row>
    <row r="245" spans="1:10" ht="14.25" customHeight="1">
      <c r="A245" s="9">
        <v>43967</v>
      </c>
      <c r="B245" s="2" t="s">
        <v>22</v>
      </c>
      <c r="C245" s="2">
        <v>13120.5</v>
      </c>
      <c r="D245" s="2">
        <v>1215033</v>
      </c>
      <c r="E245" s="2">
        <v>985281.03599999985</v>
      </c>
      <c r="F245" s="3">
        <v>143418.86295384614</v>
      </c>
      <c r="J245" t="str">
        <f>_xlfn.SINGLE(Table1[Дата]) &amp; _xlfn.SINGLE(Table1[Территория])</f>
        <v>43967Ростов-на-Дону</v>
      </c>
    </row>
    <row r="246" spans="1:10" ht="14.25" customHeight="1">
      <c r="A246" s="8">
        <v>43970</v>
      </c>
      <c r="B246" s="21" t="s">
        <v>22</v>
      </c>
      <c r="C246" s="21">
        <v>16237.5</v>
      </c>
      <c r="D246" s="21">
        <v>1403047.5</v>
      </c>
      <c r="E246" s="21">
        <v>1195875.8800000001</v>
      </c>
      <c r="F246" s="22">
        <v>173178.52204615384</v>
      </c>
      <c r="J246" t="str">
        <f>_xlfn.SINGLE(Table1[Дата]) &amp; _xlfn.SINGLE(Table1[Территория])</f>
        <v>43970Ростов-на-Дону</v>
      </c>
    </row>
    <row r="247" spans="1:10" ht="14.25" customHeight="1">
      <c r="A247" s="9">
        <v>43968</v>
      </c>
      <c r="B247" s="2" t="s">
        <v>22</v>
      </c>
      <c r="C247" s="2">
        <v>11967</v>
      </c>
      <c r="D247" s="2">
        <v>1060489.5</v>
      </c>
      <c r="E247" s="2">
        <v>851805.179</v>
      </c>
      <c r="F247" s="3">
        <v>171981.49101538458</v>
      </c>
      <c r="J247" t="str">
        <f>_xlfn.SINGLE(Table1[Дата]) &amp; _xlfn.SINGLE(Table1[Территория])</f>
        <v>43968Ростов-на-Дону</v>
      </c>
    </row>
    <row r="248" spans="1:10" ht="14.25" customHeight="1">
      <c r="A248" s="8">
        <v>43960</v>
      </c>
      <c r="B248" s="21" t="s">
        <v>22</v>
      </c>
      <c r="C248" s="21">
        <v>12037.5</v>
      </c>
      <c r="D248" s="21">
        <v>1081216.5</v>
      </c>
      <c r="E248" s="21">
        <v>910141.15500000003</v>
      </c>
      <c r="F248" s="22">
        <v>143296.04318461538</v>
      </c>
      <c r="J248" t="str">
        <f>_xlfn.SINGLE(Table1[Дата]) &amp; _xlfn.SINGLE(Table1[Территория])</f>
        <v>43960Ростов-на-Дону</v>
      </c>
    </row>
    <row r="249" spans="1:10" ht="14.25" customHeight="1">
      <c r="A249" s="9">
        <v>43955</v>
      </c>
      <c r="B249" s="2" t="s">
        <v>22</v>
      </c>
      <c r="C249" s="2">
        <v>7087.5</v>
      </c>
      <c r="D249" s="2">
        <v>610855.5</v>
      </c>
      <c r="E249" s="2">
        <v>541946.12800000003</v>
      </c>
      <c r="F249" s="3">
        <v>150795.58461538461</v>
      </c>
      <c r="J249" t="str">
        <f>_xlfn.SINGLE(Table1[Дата]) &amp; _xlfn.SINGLE(Table1[Территория])</f>
        <v>43955Ростов-на-Дону</v>
      </c>
    </row>
    <row r="250" spans="1:10" ht="14.25" customHeight="1">
      <c r="A250" s="8">
        <v>43950</v>
      </c>
      <c r="B250" s="21" t="s">
        <v>23</v>
      </c>
      <c r="C250" s="21">
        <v>25816.5</v>
      </c>
      <c r="D250" s="21">
        <v>2360914.5</v>
      </c>
      <c r="E250" s="21">
        <v>1868643.6719999998</v>
      </c>
      <c r="F250" s="22">
        <v>137636.84266153845</v>
      </c>
      <c r="J250" t="str">
        <f>_xlfn.SINGLE(Table1[Дата]) &amp; _xlfn.SINGLE(Table1[Территория])</f>
        <v>43950Краснодар</v>
      </c>
    </row>
    <row r="251" spans="1:10" ht="14.25" customHeight="1">
      <c r="A251" s="9">
        <v>43953</v>
      </c>
      <c r="B251" s="2" t="s">
        <v>22</v>
      </c>
      <c r="C251" s="2">
        <v>4624.5</v>
      </c>
      <c r="D251" s="2">
        <v>433243.5</v>
      </c>
      <c r="E251" s="2">
        <v>377401.46199999994</v>
      </c>
      <c r="F251" s="3">
        <v>65936.343369230759</v>
      </c>
      <c r="J251" t="str">
        <f>_xlfn.SINGLE(Table1[Дата]) &amp; _xlfn.SINGLE(Table1[Территория])</f>
        <v>43953Ростов-на-Дону</v>
      </c>
    </row>
    <row r="252" spans="1:10" ht="14.25" customHeight="1">
      <c r="A252" s="8">
        <v>43977</v>
      </c>
      <c r="B252" s="21" t="s">
        <v>22</v>
      </c>
      <c r="C252" s="21">
        <v>12259.5</v>
      </c>
      <c r="D252" s="21">
        <v>1152054</v>
      </c>
      <c r="E252" s="21">
        <v>906579.62099999993</v>
      </c>
      <c r="F252" s="22">
        <v>217611.18753846153</v>
      </c>
      <c r="J252" t="str">
        <f>_xlfn.SINGLE(Table1[Дата]) &amp; _xlfn.SINGLE(Table1[Территория])</f>
        <v>43977Ростов-на-Дону</v>
      </c>
    </row>
    <row r="253" spans="1:10" ht="14.25" customHeight="1">
      <c r="A253" s="9">
        <v>43952</v>
      </c>
      <c r="B253" s="2" t="s">
        <v>22</v>
      </c>
      <c r="C253" s="2">
        <v>5446.5</v>
      </c>
      <c r="D253" s="2">
        <v>505572</v>
      </c>
      <c r="E253" s="2">
        <v>422390.908</v>
      </c>
      <c r="F253" s="3">
        <v>42729.218369230766</v>
      </c>
      <c r="J253" t="str">
        <f>_xlfn.SINGLE(Table1[Дата]) &amp; _xlfn.SINGLE(Table1[Территория])</f>
        <v>43952Ростов-на-Дону</v>
      </c>
    </row>
    <row r="254" spans="1:10" ht="14.25" customHeight="1">
      <c r="A254" s="8">
        <v>43963</v>
      </c>
      <c r="B254" s="21" t="s">
        <v>22</v>
      </c>
      <c r="C254" s="21">
        <v>11296.5</v>
      </c>
      <c r="D254" s="21">
        <v>989632.5</v>
      </c>
      <c r="E254" s="21">
        <v>829947.41200000001</v>
      </c>
      <c r="F254" s="22">
        <v>196319.5046923077</v>
      </c>
      <c r="J254" t="str">
        <f>_xlfn.SINGLE(Table1[Дата]) &amp; _xlfn.SINGLE(Table1[Территория])</f>
        <v>43963Ростов-на-Дону</v>
      </c>
    </row>
    <row r="255" spans="1:10" ht="14.25" customHeight="1">
      <c r="A255" s="9">
        <v>43972</v>
      </c>
      <c r="B255" s="2" t="s">
        <v>22</v>
      </c>
      <c r="C255" s="2">
        <v>12135</v>
      </c>
      <c r="D255" s="2">
        <v>1103623.5</v>
      </c>
      <c r="E255" s="2">
        <v>899589.3060000001</v>
      </c>
      <c r="F255" s="3">
        <v>184440.53076923077</v>
      </c>
      <c r="J255" t="str">
        <f>_xlfn.SINGLE(Table1[Дата]) &amp; _xlfn.SINGLE(Table1[Территория])</f>
        <v>43972Ростов-на-Дону</v>
      </c>
    </row>
    <row r="256" spans="1:10" ht="14.25" customHeight="1">
      <c r="A256" s="8">
        <v>43971</v>
      </c>
      <c r="B256" s="21" t="s">
        <v>22</v>
      </c>
      <c r="C256" s="21">
        <v>12630</v>
      </c>
      <c r="D256" s="21">
        <v>1104858</v>
      </c>
      <c r="E256" s="21">
        <v>915994.11899999983</v>
      </c>
      <c r="F256" s="22">
        <v>161654.46923076923</v>
      </c>
      <c r="J256" t="str">
        <f>_xlfn.SINGLE(Table1[Дата]) &amp; _xlfn.SINGLE(Table1[Территория])</f>
        <v>43971Ростов-на-Дону</v>
      </c>
    </row>
    <row r="257" spans="1:10" ht="14.25" customHeight="1">
      <c r="A257" s="9">
        <v>43956</v>
      </c>
      <c r="B257" s="2" t="s">
        <v>22</v>
      </c>
      <c r="C257" s="2">
        <v>8223</v>
      </c>
      <c r="D257" s="2">
        <v>694593</v>
      </c>
      <c r="E257" s="2">
        <v>622755.04999999993</v>
      </c>
      <c r="F257" s="3">
        <v>172368.62218461538</v>
      </c>
      <c r="J257" t="str">
        <f>_xlfn.SINGLE(Table1[Дата]) &amp; _xlfn.SINGLE(Table1[Территория])</f>
        <v>43956Ростов-на-Дону</v>
      </c>
    </row>
    <row r="258" spans="1:10" ht="14.25" customHeight="1">
      <c r="A258" s="8">
        <v>43949</v>
      </c>
      <c r="B258" s="21" t="s">
        <v>23</v>
      </c>
      <c r="C258" s="21">
        <v>25149</v>
      </c>
      <c r="D258" s="21">
        <v>2277072</v>
      </c>
      <c r="E258" s="21">
        <v>1804070.1239999998</v>
      </c>
      <c r="F258" s="22">
        <v>125553.02143076922</v>
      </c>
      <c r="J258" t="str">
        <f>_xlfn.SINGLE(Table1[Дата]) &amp; _xlfn.SINGLE(Table1[Территория])</f>
        <v>43949Краснодар</v>
      </c>
    </row>
    <row r="259" spans="1:10" ht="14.25" customHeight="1">
      <c r="A259" s="9">
        <v>43964</v>
      </c>
      <c r="B259" s="2" t="s">
        <v>22</v>
      </c>
      <c r="C259" s="2">
        <v>10401</v>
      </c>
      <c r="D259" s="2">
        <v>949912.5</v>
      </c>
      <c r="E259" s="2">
        <v>785961.28899999999</v>
      </c>
      <c r="F259" s="3">
        <v>253438.94004615385</v>
      </c>
      <c r="J259" t="str">
        <f>_xlfn.SINGLE(Table1[Дата]) &amp; _xlfn.SINGLE(Table1[Территория])</f>
        <v>43964Ростов-на-Дону</v>
      </c>
    </row>
    <row r="260" spans="1:10" ht="14.25" customHeight="1">
      <c r="A260" s="8">
        <v>43982</v>
      </c>
      <c r="B260" s="21" t="s">
        <v>21</v>
      </c>
      <c r="C260" s="21">
        <v>17689.5</v>
      </c>
      <c r="D260" s="21">
        <v>1592119.5</v>
      </c>
      <c r="E260" s="21">
        <v>1279369.1529999999</v>
      </c>
      <c r="F260" s="22">
        <v>119890.85384615383</v>
      </c>
      <c r="J260" t="str">
        <f>_xlfn.SINGLE(Table1[Дата]) &amp; _xlfn.SINGLE(Table1[Территория])</f>
        <v>43982Пермь</v>
      </c>
    </row>
    <row r="261" spans="1:10" ht="14.25" customHeight="1">
      <c r="A261" s="9">
        <v>43954</v>
      </c>
      <c r="B261" s="2" t="s">
        <v>22</v>
      </c>
      <c r="C261" s="2">
        <v>8127</v>
      </c>
      <c r="D261" s="2">
        <v>665302.5</v>
      </c>
      <c r="E261" s="2">
        <v>644221.49399999995</v>
      </c>
      <c r="F261" s="3">
        <v>95245.727138461531</v>
      </c>
      <c r="J261" t="str">
        <f>_xlfn.SINGLE(Table1[Дата]) &amp; _xlfn.SINGLE(Table1[Территория])</f>
        <v>43954Ростов-на-Дону</v>
      </c>
    </row>
    <row r="262" spans="1:10" ht="14.25" customHeight="1">
      <c r="A262" s="8">
        <v>43981</v>
      </c>
      <c r="B262" s="21" t="s">
        <v>21</v>
      </c>
      <c r="C262" s="21">
        <v>27250.5</v>
      </c>
      <c r="D262" s="21">
        <v>2457252</v>
      </c>
      <c r="E262" s="21">
        <v>1983435.05</v>
      </c>
      <c r="F262" s="22">
        <v>175066.50692307693</v>
      </c>
      <c r="J262" t="str">
        <f>_xlfn.SINGLE(Table1[Дата]) &amp; _xlfn.SINGLE(Table1[Территория])</f>
        <v>43981Пермь</v>
      </c>
    </row>
    <row r="263" spans="1:10" ht="14.25" customHeight="1">
      <c r="A263" s="9">
        <v>43957</v>
      </c>
      <c r="B263" s="2" t="s">
        <v>22</v>
      </c>
      <c r="C263" s="2">
        <v>8464.5</v>
      </c>
      <c r="D263" s="2">
        <v>739291.5</v>
      </c>
      <c r="E263" s="2">
        <v>651727.3679999999</v>
      </c>
      <c r="F263" s="3">
        <v>154318.62433846152</v>
      </c>
      <c r="J263" t="str">
        <f>_xlfn.SINGLE(Table1[Дата]) &amp; _xlfn.SINGLE(Table1[Территория])</f>
        <v>43957Ростов-на-Дону</v>
      </c>
    </row>
    <row r="264" spans="1:10" ht="14.25" customHeight="1">
      <c r="A264" s="8">
        <v>43974</v>
      </c>
      <c r="B264" s="21" t="s">
        <v>22</v>
      </c>
      <c r="C264" s="21">
        <v>14167.5</v>
      </c>
      <c r="D264" s="21">
        <v>1315075.5</v>
      </c>
      <c r="E264" s="21">
        <v>1074904.135</v>
      </c>
      <c r="F264" s="22">
        <v>269233.34436923079</v>
      </c>
      <c r="J264" t="str">
        <f>_xlfn.SINGLE(Table1[Дата]) &amp; _xlfn.SINGLE(Table1[Территория])</f>
        <v>43974Ростов-на-Дону</v>
      </c>
    </row>
    <row r="265" spans="1:10" ht="14.25" customHeight="1">
      <c r="A265" s="9">
        <v>43979</v>
      </c>
      <c r="B265" s="2" t="s">
        <v>21</v>
      </c>
      <c r="C265" s="2">
        <v>16500</v>
      </c>
      <c r="D265" s="2">
        <v>1487928</v>
      </c>
      <c r="E265" s="2">
        <v>1187884.8939999999</v>
      </c>
      <c r="F265" s="3">
        <v>279400.0153846154</v>
      </c>
      <c r="J265" t="str">
        <f>_xlfn.SINGLE(Table1[Дата]) &amp; _xlfn.SINGLE(Table1[Территория])</f>
        <v>43979Пермь</v>
      </c>
    </row>
    <row r="266" spans="1:10" ht="14.25" customHeight="1">
      <c r="A266" s="8">
        <v>43976</v>
      </c>
      <c r="B266" s="21" t="s">
        <v>22</v>
      </c>
      <c r="C266" s="21">
        <v>13260</v>
      </c>
      <c r="D266" s="21">
        <v>1230687</v>
      </c>
      <c r="E266" s="21">
        <v>985675.48699999996</v>
      </c>
      <c r="F266" s="22">
        <v>224353.45695384615</v>
      </c>
      <c r="J266" t="str">
        <f>_xlfn.SINGLE(Table1[Дата]) &amp; _xlfn.SINGLE(Table1[Территория])</f>
        <v>43976Ростов-на-Дону</v>
      </c>
    </row>
    <row r="267" spans="1:10" ht="14.25" customHeight="1">
      <c r="A267" s="9">
        <v>43951</v>
      </c>
      <c r="B267" s="2" t="s">
        <v>22</v>
      </c>
      <c r="C267" s="2">
        <v>4285.5</v>
      </c>
      <c r="D267" s="2">
        <v>404691</v>
      </c>
      <c r="E267" s="2">
        <v>333054.54800000001</v>
      </c>
      <c r="F267" s="3">
        <v>11494.630769230769</v>
      </c>
      <c r="J267" t="str">
        <f>_xlfn.SINGLE(Table1[Дата]) &amp; _xlfn.SINGLE(Table1[Территория])</f>
        <v>43951Ростов-на-Дону</v>
      </c>
    </row>
    <row r="268" spans="1:10" ht="14.25" customHeight="1">
      <c r="A268" s="8">
        <v>43961</v>
      </c>
      <c r="B268" s="21" t="s">
        <v>22</v>
      </c>
      <c r="C268" s="21">
        <v>13440</v>
      </c>
      <c r="D268" s="21">
        <v>1198285.5</v>
      </c>
      <c r="E268" s="21">
        <v>1018063.802</v>
      </c>
      <c r="F268" s="22">
        <v>178012.59307692308</v>
      </c>
      <c r="J268" t="str">
        <f>_xlfn.SINGLE(Table1[Дата]) &amp; _xlfn.SINGLE(Table1[Территория])</f>
        <v>43961Ростов-на-Дону</v>
      </c>
    </row>
    <row r="269" spans="1:10" ht="14.25" customHeight="1">
      <c r="A269" s="9">
        <v>43959</v>
      </c>
      <c r="B269" s="2" t="s">
        <v>22</v>
      </c>
      <c r="C269" s="2">
        <v>9058.5</v>
      </c>
      <c r="D269" s="2">
        <v>798759</v>
      </c>
      <c r="E269" s="2">
        <v>669115.93699999992</v>
      </c>
      <c r="F269" s="3">
        <v>171987.47030000002</v>
      </c>
      <c r="J269" t="str">
        <f>_xlfn.SINGLE(Table1[Дата]) &amp; _xlfn.SINGLE(Table1[Территория])</f>
        <v>43959Ростов-на-Дону</v>
      </c>
    </row>
    <row r="270" spans="1:10" ht="14.25" customHeight="1">
      <c r="A270" s="8">
        <v>43958</v>
      </c>
      <c r="B270" s="21" t="s">
        <v>22</v>
      </c>
      <c r="C270" s="21">
        <v>8719.5</v>
      </c>
      <c r="D270" s="21">
        <v>769276.5</v>
      </c>
      <c r="E270" s="21">
        <v>654599.97699999996</v>
      </c>
      <c r="F270" s="22">
        <v>184385.1884923077</v>
      </c>
      <c r="J270" t="str">
        <f>_xlfn.SINGLE(Table1[Дата]) &amp; _xlfn.SINGLE(Table1[Территория])</f>
        <v>43958Ростов-на-Дону</v>
      </c>
    </row>
    <row r="271" spans="1:10" ht="14.25" customHeight="1">
      <c r="A271" s="9">
        <v>43975</v>
      </c>
      <c r="B271" s="2" t="s">
        <v>22</v>
      </c>
      <c r="C271" s="2">
        <v>12666</v>
      </c>
      <c r="D271" s="2">
        <v>1184865</v>
      </c>
      <c r="E271" s="2">
        <v>953822.62099999993</v>
      </c>
      <c r="F271" s="3">
        <v>340158.78723076923</v>
      </c>
      <c r="J271" t="str">
        <f>_xlfn.SINGLE(Table1[Дата]) &amp; _xlfn.SINGLE(Table1[Территория])</f>
        <v>43975Ростов-на-Дону</v>
      </c>
    </row>
    <row r="272" spans="1:10" ht="14.25" customHeight="1">
      <c r="A272" s="8">
        <v>43967</v>
      </c>
      <c r="B272" s="21" t="s">
        <v>23</v>
      </c>
      <c r="C272" s="21">
        <v>34563</v>
      </c>
      <c r="D272" s="21">
        <v>2922883.5</v>
      </c>
      <c r="E272" s="21">
        <v>2340316.3049999997</v>
      </c>
      <c r="F272" s="22">
        <v>109812.45384615385</v>
      </c>
      <c r="J272" t="str">
        <f>_xlfn.SINGLE(Table1[Дата]) &amp; _xlfn.SINGLE(Table1[Территория])</f>
        <v>43967Краснодар</v>
      </c>
    </row>
    <row r="273" spans="1:10" ht="14.25" customHeight="1">
      <c r="A273" s="9">
        <v>43970</v>
      </c>
      <c r="B273" s="2" t="s">
        <v>23</v>
      </c>
      <c r="C273" s="2">
        <v>28882.5</v>
      </c>
      <c r="D273" s="2">
        <v>2446530</v>
      </c>
      <c r="E273" s="2">
        <v>1956748.2629999998</v>
      </c>
      <c r="F273" s="3">
        <v>108543.03143076923</v>
      </c>
      <c r="J273" t="str">
        <f>_xlfn.SINGLE(Table1[Дата]) &amp; _xlfn.SINGLE(Table1[Территория])</f>
        <v>43970Краснодар</v>
      </c>
    </row>
    <row r="274" spans="1:10" ht="14.25" customHeight="1">
      <c r="A274" s="8">
        <v>43968</v>
      </c>
      <c r="B274" s="21" t="s">
        <v>23</v>
      </c>
      <c r="C274" s="21">
        <v>28275</v>
      </c>
      <c r="D274" s="21">
        <v>2435632.5</v>
      </c>
      <c r="E274" s="21">
        <v>1954139.7149999999</v>
      </c>
      <c r="F274" s="22">
        <v>79541.984615384616</v>
      </c>
      <c r="J274" t="str">
        <f>_xlfn.SINGLE(Table1[Дата]) &amp; _xlfn.SINGLE(Table1[Территория])</f>
        <v>43968Краснодар</v>
      </c>
    </row>
    <row r="275" spans="1:10" ht="14.25" customHeight="1">
      <c r="A275" s="9">
        <v>43960</v>
      </c>
      <c r="B275" s="2" t="s">
        <v>23</v>
      </c>
      <c r="C275" s="2">
        <v>26271</v>
      </c>
      <c r="D275" s="2">
        <v>2384937</v>
      </c>
      <c r="E275" s="2">
        <v>1880070.5110000002</v>
      </c>
      <c r="F275" s="3">
        <v>141472.14615384614</v>
      </c>
      <c r="J275" t="str">
        <f>_xlfn.SINGLE(Table1[Дата]) &amp; _xlfn.SINGLE(Table1[Территория])</f>
        <v>43960Краснодар</v>
      </c>
    </row>
    <row r="276" spans="1:10" ht="14.25" customHeight="1">
      <c r="A276" s="8">
        <v>43955</v>
      </c>
      <c r="B276" s="21" t="s">
        <v>23</v>
      </c>
      <c r="C276" s="21">
        <v>23587.5</v>
      </c>
      <c r="D276" s="21">
        <v>2155668</v>
      </c>
      <c r="E276" s="21">
        <v>1685753.1839999999</v>
      </c>
      <c r="F276" s="22">
        <v>135489.15811538461</v>
      </c>
      <c r="J276" t="str">
        <f>_xlfn.SINGLE(Table1[Дата]) &amp; _xlfn.SINGLE(Table1[Территория])</f>
        <v>43955Краснодар</v>
      </c>
    </row>
    <row r="277" spans="1:10" ht="14.25" customHeight="1">
      <c r="A277" s="9">
        <v>43953</v>
      </c>
      <c r="B277" s="2" t="s">
        <v>23</v>
      </c>
      <c r="C277" s="2">
        <v>18427.5</v>
      </c>
      <c r="D277" s="2">
        <v>1682851.5</v>
      </c>
      <c r="E277" s="2">
        <v>1337535.2989999999</v>
      </c>
      <c r="F277" s="3">
        <v>121636.08074615385</v>
      </c>
      <c r="J277" t="str">
        <f>_xlfn.SINGLE(Table1[Дата]) &amp; _xlfn.SINGLE(Table1[Территория])</f>
        <v>43953Краснодар</v>
      </c>
    </row>
    <row r="278" spans="1:10" ht="14.25" customHeight="1">
      <c r="A278" s="8">
        <v>43977</v>
      </c>
      <c r="B278" s="21" t="s">
        <v>23</v>
      </c>
      <c r="C278" s="21">
        <v>27156</v>
      </c>
      <c r="D278" s="21">
        <v>2410803</v>
      </c>
      <c r="E278" s="21">
        <v>1897998.2520000001</v>
      </c>
      <c r="F278" s="22">
        <v>96303.4</v>
      </c>
      <c r="J278" t="str">
        <f>_xlfn.SINGLE(Table1[Дата]) &amp; _xlfn.SINGLE(Table1[Территория])</f>
        <v>43977Краснодар</v>
      </c>
    </row>
    <row r="279" spans="1:10" ht="14.25" customHeight="1">
      <c r="A279" s="9">
        <v>43952</v>
      </c>
      <c r="B279" s="2" t="s">
        <v>23</v>
      </c>
      <c r="C279" s="2">
        <v>35190</v>
      </c>
      <c r="D279" s="2">
        <v>3168510</v>
      </c>
      <c r="E279" s="2">
        <v>2533138.7200000002</v>
      </c>
      <c r="F279" s="3">
        <v>102615.49999999999</v>
      </c>
      <c r="J279" t="str">
        <f>_xlfn.SINGLE(Table1[Дата]) &amp; _xlfn.SINGLE(Table1[Территория])</f>
        <v>43952Краснодар</v>
      </c>
    </row>
    <row r="280" spans="1:10" ht="14.25" customHeight="1">
      <c r="A280" s="8">
        <v>43963</v>
      </c>
      <c r="B280" s="21" t="s">
        <v>23</v>
      </c>
      <c r="C280" s="21">
        <v>25483.5</v>
      </c>
      <c r="D280" s="21">
        <v>2243160</v>
      </c>
      <c r="E280" s="21">
        <v>1757185.7729999998</v>
      </c>
      <c r="F280" s="22">
        <v>114933.59230769231</v>
      </c>
      <c r="J280" t="str">
        <f>_xlfn.SINGLE(Table1[Дата]) &amp; _xlfn.SINGLE(Table1[Территория])</f>
        <v>43963Краснодар</v>
      </c>
    </row>
    <row r="281" spans="1:10" ht="14.25" customHeight="1">
      <c r="A281" s="9">
        <v>43972</v>
      </c>
      <c r="B281" s="2" t="s">
        <v>23</v>
      </c>
      <c r="C281" s="2">
        <v>25362</v>
      </c>
      <c r="D281" s="2">
        <v>2198935.5</v>
      </c>
      <c r="E281" s="2">
        <v>1755958.3049999999</v>
      </c>
      <c r="F281" s="3">
        <v>102833.37792307691</v>
      </c>
      <c r="J281" t="str">
        <f>_xlfn.SINGLE(Table1[Дата]) &amp; _xlfn.SINGLE(Table1[Территория])</f>
        <v>43972Краснодар</v>
      </c>
    </row>
    <row r="282" spans="1:10" ht="14.25" customHeight="1">
      <c r="A282" s="8">
        <v>43971</v>
      </c>
      <c r="B282" s="21" t="s">
        <v>23</v>
      </c>
      <c r="C282" s="21">
        <v>28849.5</v>
      </c>
      <c r="D282" s="21">
        <v>2520759</v>
      </c>
      <c r="E282" s="21">
        <v>2010739.0729999999</v>
      </c>
      <c r="F282" s="22">
        <v>106300.0107076923</v>
      </c>
      <c r="J282" t="str">
        <f>_xlfn.SINGLE(Table1[Дата]) &amp; _xlfn.SINGLE(Table1[Территория])</f>
        <v>43971Краснодар</v>
      </c>
    </row>
    <row r="283" spans="1:10" ht="14.25" customHeight="1">
      <c r="A283" s="9">
        <v>43956</v>
      </c>
      <c r="B283" s="2" t="s">
        <v>23</v>
      </c>
      <c r="C283" s="2">
        <v>26367</v>
      </c>
      <c r="D283" s="2">
        <v>2380333.5</v>
      </c>
      <c r="E283" s="2">
        <v>1873451.2719999999</v>
      </c>
      <c r="F283" s="3">
        <v>149632.49369999999</v>
      </c>
      <c r="J283" t="str">
        <f>_xlfn.SINGLE(Table1[Дата]) &amp; _xlfn.SINGLE(Table1[Территория])</f>
        <v>43956Краснодар</v>
      </c>
    </row>
    <row r="284" spans="1:10" ht="14.25" customHeight="1">
      <c r="A284" s="8">
        <v>43964</v>
      </c>
      <c r="B284" s="21" t="s">
        <v>23</v>
      </c>
      <c r="C284" s="21">
        <v>25539</v>
      </c>
      <c r="D284" s="21">
        <v>2263651.5</v>
      </c>
      <c r="E284" s="21">
        <v>1783039.3049999997</v>
      </c>
      <c r="F284" s="22">
        <v>139331.31929230769</v>
      </c>
      <c r="J284" t="str">
        <f>_xlfn.SINGLE(Table1[Дата]) &amp; _xlfn.SINGLE(Table1[Территория])</f>
        <v>43964Краснодар</v>
      </c>
    </row>
    <row r="285" spans="1:10" ht="14.25" customHeight="1">
      <c r="A285" s="9">
        <v>43982</v>
      </c>
      <c r="B285" s="2" t="s">
        <v>22</v>
      </c>
      <c r="C285" s="2">
        <v>14808</v>
      </c>
      <c r="D285" s="2">
        <v>1336789.5</v>
      </c>
      <c r="E285" s="2">
        <v>1084824.9949999999</v>
      </c>
      <c r="F285" s="3">
        <v>167974.06755384614</v>
      </c>
      <c r="J285" t="str">
        <f>_xlfn.SINGLE(Table1[Дата]) &amp; _xlfn.SINGLE(Table1[Территория])</f>
        <v>43982Ростов-на-Дону</v>
      </c>
    </row>
    <row r="286" spans="1:10" ht="14.25" customHeight="1">
      <c r="A286" s="8">
        <v>43954</v>
      </c>
      <c r="B286" s="21" t="s">
        <v>23</v>
      </c>
      <c r="C286" s="21">
        <v>21343.5</v>
      </c>
      <c r="D286" s="21">
        <v>1906557</v>
      </c>
      <c r="E286" s="21">
        <v>1485927.8739999998</v>
      </c>
      <c r="F286" s="22">
        <v>100092.68052307691</v>
      </c>
      <c r="J286" t="str">
        <f>_xlfn.SINGLE(Table1[Дата]) &amp; _xlfn.SINGLE(Table1[Территория])</f>
        <v>43954Краснодар</v>
      </c>
    </row>
    <row r="287" spans="1:10" ht="14.25" customHeight="1">
      <c r="A287" s="9">
        <v>43981</v>
      </c>
      <c r="B287" s="2" t="s">
        <v>22</v>
      </c>
      <c r="C287" s="2">
        <v>17946</v>
      </c>
      <c r="D287" s="2">
        <v>1609090.5</v>
      </c>
      <c r="E287" s="2">
        <v>1298844.2</v>
      </c>
      <c r="F287" s="3">
        <v>137945.5276</v>
      </c>
      <c r="J287" t="str">
        <f>_xlfn.SINGLE(Table1[Дата]) &amp; _xlfn.SINGLE(Table1[Территория])</f>
        <v>43981Ростов-на-Дону</v>
      </c>
    </row>
    <row r="288" spans="1:10" ht="14.25" customHeight="1">
      <c r="A288" s="8">
        <v>43957</v>
      </c>
      <c r="B288" s="21" t="s">
        <v>23</v>
      </c>
      <c r="C288" s="21">
        <v>24337.5</v>
      </c>
      <c r="D288" s="21">
        <v>2159350.5</v>
      </c>
      <c r="E288" s="21">
        <v>1715939.5399999998</v>
      </c>
      <c r="F288" s="22">
        <v>115138.50836153845</v>
      </c>
      <c r="J288" t="str">
        <f>_xlfn.SINGLE(Table1[Дата]) &amp; _xlfn.SINGLE(Table1[Территория])</f>
        <v>43957Краснодар</v>
      </c>
    </row>
    <row r="289" spans="1:10" ht="14.25" customHeight="1">
      <c r="A289" s="9">
        <v>43974</v>
      </c>
      <c r="B289" s="2" t="s">
        <v>23</v>
      </c>
      <c r="C289" s="2">
        <v>36997.5</v>
      </c>
      <c r="D289" s="2">
        <v>3089140.5</v>
      </c>
      <c r="E289" s="2">
        <v>2533823.1740000001</v>
      </c>
      <c r="F289" s="3">
        <v>109891.53846153845</v>
      </c>
      <c r="J289" t="str">
        <f>_xlfn.SINGLE(Table1[Дата]) &amp; _xlfn.SINGLE(Table1[Территория])</f>
        <v>43974Краснодар</v>
      </c>
    </row>
    <row r="290" spans="1:10" ht="14.25" customHeight="1">
      <c r="A290" s="8">
        <v>43979</v>
      </c>
      <c r="B290" s="21" t="s">
        <v>22</v>
      </c>
      <c r="C290" s="21">
        <v>13864.5</v>
      </c>
      <c r="D290" s="21">
        <v>1239747</v>
      </c>
      <c r="E290" s="21">
        <v>995597.5199999999</v>
      </c>
      <c r="F290" s="22">
        <v>216733.44615384613</v>
      </c>
      <c r="J290" t="str">
        <f>_xlfn.SINGLE(Table1[Дата]) &amp; _xlfn.SINGLE(Table1[Территория])</f>
        <v>43979Ростов-на-Дону</v>
      </c>
    </row>
    <row r="291" spans="1:10" ht="14.25" customHeight="1">
      <c r="A291" s="9">
        <v>43976</v>
      </c>
      <c r="B291" s="2" t="s">
        <v>23</v>
      </c>
      <c r="C291" s="2">
        <v>28494</v>
      </c>
      <c r="D291" s="2">
        <v>2512803</v>
      </c>
      <c r="E291" s="2">
        <v>1972327.267</v>
      </c>
      <c r="F291" s="3">
        <v>174025.3846153846</v>
      </c>
      <c r="J291" t="str">
        <f>_xlfn.SINGLE(Table1[Дата]) &amp; _xlfn.SINGLE(Table1[Территория])</f>
        <v>43976Краснодар</v>
      </c>
    </row>
    <row r="292" spans="1:10" ht="14.25" customHeight="1">
      <c r="A292" s="8">
        <v>43951</v>
      </c>
      <c r="B292" s="21" t="s">
        <v>23</v>
      </c>
      <c r="C292" s="21">
        <v>27883.5</v>
      </c>
      <c r="D292" s="21">
        <v>2560080</v>
      </c>
      <c r="E292" s="21">
        <v>2016381.645</v>
      </c>
      <c r="F292" s="22">
        <v>41912.707692307689</v>
      </c>
      <c r="J292" t="str">
        <f>_xlfn.SINGLE(Table1[Дата]) &amp; _xlfn.SINGLE(Table1[Территория])</f>
        <v>43951Краснодар</v>
      </c>
    </row>
    <row r="293" spans="1:10" ht="14.25" customHeight="1">
      <c r="A293" s="9">
        <v>43961</v>
      </c>
      <c r="B293" s="2" t="s">
        <v>23</v>
      </c>
      <c r="C293" s="2">
        <v>31224</v>
      </c>
      <c r="D293" s="2">
        <v>2767270.5</v>
      </c>
      <c r="E293" s="2">
        <v>2174380.5969999996</v>
      </c>
      <c r="F293" s="3">
        <v>80170.980907692297</v>
      </c>
      <c r="J293" t="str">
        <f>_xlfn.SINGLE(Table1[Дата]) &amp; _xlfn.SINGLE(Table1[Территория])</f>
        <v>43961Краснодар</v>
      </c>
    </row>
    <row r="294" spans="1:10" ht="14.25" customHeight="1">
      <c r="A294" s="8">
        <v>43959</v>
      </c>
      <c r="B294" s="21" t="s">
        <v>23</v>
      </c>
      <c r="C294" s="21">
        <v>25020</v>
      </c>
      <c r="D294" s="21">
        <v>2235960</v>
      </c>
      <c r="E294" s="21">
        <v>1780335.608</v>
      </c>
      <c r="F294" s="22">
        <v>140320.89928461539</v>
      </c>
      <c r="J294" t="str">
        <f>_xlfn.SINGLE(Table1[Дата]) &amp; _xlfn.SINGLE(Table1[Территория])</f>
        <v>43959Краснодар</v>
      </c>
    </row>
    <row r="295" spans="1:10" ht="14.25" customHeight="1">
      <c r="A295" s="9">
        <v>43958</v>
      </c>
      <c r="B295" s="2" t="s">
        <v>23</v>
      </c>
      <c r="C295" s="2">
        <v>26184</v>
      </c>
      <c r="D295" s="2">
        <v>2308336.5</v>
      </c>
      <c r="E295" s="2">
        <v>1837113.1940000001</v>
      </c>
      <c r="F295" s="3">
        <v>115064.43612307693</v>
      </c>
      <c r="J295" t="str">
        <f>_xlfn.SINGLE(Table1[Дата]) &amp; _xlfn.SINGLE(Table1[Территория])</f>
        <v>43958Краснодар</v>
      </c>
    </row>
    <row r="296" spans="1:10" ht="14.25" customHeight="1">
      <c r="A296" s="8">
        <v>43975</v>
      </c>
      <c r="B296" s="21" t="s">
        <v>23</v>
      </c>
      <c r="C296" s="21">
        <v>29824.5</v>
      </c>
      <c r="D296" s="21">
        <v>2526909</v>
      </c>
      <c r="E296" s="21">
        <v>2092407.26</v>
      </c>
      <c r="F296" s="22">
        <v>62346.415384615379</v>
      </c>
      <c r="J296" t="str">
        <f>_xlfn.SINGLE(Table1[Дата]) &amp; _xlfn.SINGLE(Table1[Территория])</f>
        <v>43975Краснодар</v>
      </c>
    </row>
    <row r="297" spans="1:10" ht="14.25" customHeight="1">
      <c r="A297" s="9">
        <v>43950</v>
      </c>
      <c r="B297" s="2" t="s">
        <v>24</v>
      </c>
      <c r="C297" s="2">
        <v>208351.5</v>
      </c>
      <c r="D297" s="2">
        <v>21615333</v>
      </c>
      <c r="E297" s="2">
        <v>15729720.814999998</v>
      </c>
      <c r="F297" s="3">
        <v>273156.71999999997</v>
      </c>
      <c r="J297" t="str">
        <f>_xlfn.SINGLE(Table1[Дата]) &amp; _xlfn.SINGLE(Table1[Территория])</f>
        <v>43950Москва Запад</v>
      </c>
    </row>
    <row r="298" spans="1:10" ht="14.25" customHeight="1">
      <c r="A298" s="8">
        <v>43949</v>
      </c>
      <c r="B298" s="21" t="s">
        <v>24</v>
      </c>
      <c r="C298" s="21">
        <v>204637.5</v>
      </c>
      <c r="D298" s="21">
        <v>21114898.5</v>
      </c>
      <c r="E298" s="21">
        <v>15426373.358999999</v>
      </c>
      <c r="F298" s="22">
        <v>255889.23846153845</v>
      </c>
      <c r="J298" t="str">
        <f>_xlfn.SINGLE(Table1[Дата]) &amp; _xlfn.SINGLE(Table1[Территория])</f>
        <v>43949Москва Запад</v>
      </c>
    </row>
    <row r="299" spans="1:10" ht="14.25" customHeight="1">
      <c r="A299" s="9">
        <v>43982</v>
      </c>
      <c r="B299" s="2" t="s">
        <v>23</v>
      </c>
      <c r="C299" s="2">
        <v>31372.5</v>
      </c>
      <c r="D299" s="2">
        <v>2794324.5</v>
      </c>
      <c r="E299" s="2">
        <v>2251714.5490000001</v>
      </c>
      <c r="F299" s="3">
        <v>37852.04366923077</v>
      </c>
      <c r="J299" t="str">
        <f>_xlfn.SINGLE(Table1[Дата]) &amp; _xlfn.SINGLE(Table1[Территория])</f>
        <v>43982Краснодар</v>
      </c>
    </row>
    <row r="300" spans="1:10" ht="14.25" customHeight="1">
      <c r="A300" s="8">
        <v>43981</v>
      </c>
      <c r="B300" s="21" t="s">
        <v>23</v>
      </c>
      <c r="C300" s="21">
        <v>34681.5</v>
      </c>
      <c r="D300" s="21">
        <v>3005334</v>
      </c>
      <c r="E300" s="21">
        <v>2408136.8190000001</v>
      </c>
      <c r="F300" s="22">
        <v>113231.09230769232</v>
      </c>
      <c r="J300" t="str">
        <f>_xlfn.SINGLE(Table1[Дата]) &amp; _xlfn.SINGLE(Table1[Территория])</f>
        <v>43981Краснодар</v>
      </c>
    </row>
    <row r="301" spans="1:10" ht="14.25" customHeight="1">
      <c r="A301" s="9">
        <v>43979</v>
      </c>
      <c r="B301" s="2" t="s">
        <v>23</v>
      </c>
      <c r="C301" s="2">
        <v>28197</v>
      </c>
      <c r="D301" s="2">
        <v>2559211.5</v>
      </c>
      <c r="E301" s="2">
        <v>2038847.0090000001</v>
      </c>
      <c r="F301" s="3">
        <v>74270.530769230769</v>
      </c>
      <c r="J301" t="str">
        <f>_xlfn.SINGLE(Table1[Дата]) &amp; _xlfn.SINGLE(Table1[Территория])</f>
        <v>43979Краснодар</v>
      </c>
    </row>
    <row r="302" spans="1:10" ht="14.25" customHeight="1">
      <c r="A302" s="8">
        <v>43967</v>
      </c>
      <c r="B302" s="21" t="s">
        <v>24</v>
      </c>
      <c r="C302" s="21">
        <v>236551.5</v>
      </c>
      <c r="D302" s="21">
        <v>23689383</v>
      </c>
      <c r="E302" s="21">
        <v>17329462.175999999</v>
      </c>
      <c r="F302" s="22">
        <v>258177.63846153844</v>
      </c>
      <c r="J302" t="str">
        <f>_xlfn.SINGLE(Table1[Дата]) &amp; _xlfn.SINGLE(Table1[Территория])</f>
        <v>43967Москва Запад</v>
      </c>
    </row>
    <row r="303" spans="1:10" ht="14.25" customHeight="1">
      <c r="A303" s="9">
        <v>43970</v>
      </c>
      <c r="B303" s="2" t="s">
        <v>24</v>
      </c>
      <c r="C303" s="2">
        <v>223597.5</v>
      </c>
      <c r="D303" s="2">
        <v>21945858</v>
      </c>
      <c r="E303" s="2">
        <v>15975681.728</v>
      </c>
      <c r="F303" s="3">
        <v>296759.42307692306</v>
      </c>
      <c r="J303" t="str">
        <f>_xlfn.SINGLE(Table1[Дата]) &amp; _xlfn.SINGLE(Table1[Территория])</f>
        <v>43970Москва Запад</v>
      </c>
    </row>
    <row r="304" spans="1:10" ht="14.25" customHeight="1">
      <c r="A304" s="8">
        <v>43968</v>
      </c>
      <c r="B304" s="21" t="s">
        <v>24</v>
      </c>
      <c r="C304" s="21">
        <v>193363.5</v>
      </c>
      <c r="D304" s="21">
        <v>19546386</v>
      </c>
      <c r="E304" s="21">
        <v>14278298.844000001</v>
      </c>
      <c r="F304" s="22">
        <v>264289.06153846154</v>
      </c>
      <c r="J304" t="str">
        <f>_xlfn.SINGLE(Table1[Дата]) &amp; _xlfn.SINGLE(Table1[Территория])</f>
        <v>43968Москва Запад</v>
      </c>
    </row>
    <row r="305" spans="1:10" ht="14.25" customHeight="1">
      <c r="A305" s="9">
        <v>43960</v>
      </c>
      <c r="B305" s="2" t="s">
        <v>24</v>
      </c>
      <c r="C305" s="2">
        <v>188319</v>
      </c>
      <c r="D305" s="2">
        <v>19218631.5</v>
      </c>
      <c r="E305" s="2">
        <v>13973128.512</v>
      </c>
      <c r="F305" s="3">
        <v>403874.8839461538</v>
      </c>
      <c r="J305" t="str">
        <f>_xlfn.SINGLE(Table1[Дата]) &amp; _xlfn.SINGLE(Table1[Территория])</f>
        <v>43960Москва Запад</v>
      </c>
    </row>
    <row r="306" spans="1:10" ht="14.25" customHeight="1">
      <c r="A306" s="8">
        <v>43955</v>
      </c>
      <c r="B306" s="21" t="s">
        <v>24</v>
      </c>
      <c r="C306" s="21">
        <v>237544.5</v>
      </c>
      <c r="D306" s="21">
        <v>24292218</v>
      </c>
      <c r="E306" s="21">
        <v>17650186.028999999</v>
      </c>
      <c r="F306" s="22">
        <v>347608.63846153842</v>
      </c>
      <c r="J306" t="str">
        <f>_xlfn.SINGLE(Table1[Дата]) &amp; _xlfn.SINGLE(Table1[Территория])</f>
        <v>43955Москва Запад</v>
      </c>
    </row>
    <row r="307" spans="1:10" ht="14.25" customHeight="1">
      <c r="A307" s="9">
        <v>43950</v>
      </c>
      <c r="B307" s="2" t="s">
        <v>25</v>
      </c>
      <c r="C307" s="2">
        <v>203209.5</v>
      </c>
      <c r="D307" s="2">
        <v>20871391.5</v>
      </c>
      <c r="E307" s="2">
        <v>15206983.089</v>
      </c>
      <c r="F307" s="3">
        <v>284467.66153846157</v>
      </c>
      <c r="J307" t="str">
        <f>_xlfn.SINGLE(Table1[Дата]) &amp; _xlfn.SINGLE(Table1[Территория])</f>
        <v>43950Москва Восток</v>
      </c>
    </row>
    <row r="308" spans="1:10" ht="14.25" customHeight="1">
      <c r="A308" s="8">
        <v>43953</v>
      </c>
      <c r="B308" s="21" t="s">
        <v>24</v>
      </c>
      <c r="C308" s="21">
        <v>185979</v>
      </c>
      <c r="D308" s="21">
        <v>19625364</v>
      </c>
      <c r="E308" s="21">
        <v>14386025.838000001</v>
      </c>
      <c r="F308" s="22">
        <v>361439.69230769225</v>
      </c>
      <c r="J308" t="str">
        <f>_xlfn.SINGLE(Table1[Дата]) &amp; _xlfn.SINGLE(Table1[Территория])</f>
        <v>43953Москва Запад</v>
      </c>
    </row>
    <row r="309" spans="1:10" ht="14.25" customHeight="1">
      <c r="A309" s="9">
        <v>43977</v>
      </c>
      <c r="B309" s="2" t="s">
        <v>24</v>
      </c>
      <c r="C309" s="2">
        <v>244905</v>
      </c>
      <c r="D309" s="2">
        <v>25163431.5</v>
      </c>
      <c r="E309" s="2">
        <v>18210825.697000001</v>
      </c>
      <c r="F309" s="3">
        <v>272401.2</v>
      </c>
      <c r="J309" t="str">
        <f>_xlfn.SINGLE(Table1[Дата]) &amp; _xlfn.SINGLE(Table1[Территория])</f>
        <v>43977Москва Запад</v>
      </c>
    </row>
    <row r="310" spans="1:10" ht="14.25" customHeight="1">
      <c r="A310" s="8">
        <v>43952</v>
      </c>
      <c r="B310" s="21" t="s">
        <v>24</v>
      </c>
      <c r="C310" s="21">
        <v>239409</v>
      </c>
      <c r="D310" s="21">
        <v>25413351</v>
      </c>
      <c r="E310" s="21">
        <v>18463277.771000002</v>
      </c>
      <c r="F310" s="22">
        <v>369443.39999999997</v>
      </c>
      <c r="J310" t="str">
        <f>_xlfn.SINGLE(Table1[Дата]) &amp; _xlfn.SINGLE(Table1[Территория])</f>
        <v>43952Москва Запад</v>
      </c>
    </row>
    <row r="311" spans="1:10" ht="14.25" customHeight="1">
      <c r="A311" s="9">
        <v>43963</v>
      </c>
      <c r="B311" s="2" t="s">
        <v>24</v>
      </c>
      <c r="C311" s="2">
        <v>192886.5</v>
      </c>
      <c r="D311" s="2">
        <v>19205179.5</v>
      </c>
      <c r="E311" s="2">
        <v>13834210.461999999</v>
      </c>
      <c r="F311" s="3">
        <v>383344.65076923074</v>
      </c>
      <c r="J311" t="str">
        <f>_xlfn.SINGLE(Table1[Дата]) &amp; _xlfn.SINGLE(Table1[Территория])</f>
        <v>43963Москва Запад</v>
      </c>
    </row>
    <row r="312" spans="1:10" ht="14.25" customHeight="1">
      <c r="A312" s="8">
        <v>43972</v>
      </c>
      <c r="B312" s="21" t="s">
        <v>24</v>
      </c>
      <c r="C312" s="21">
        <v>224233.5</v>
      </c>
      <c r="D312" s="21">
        <v>22253295</v>
      </c>
      <c r="E312" s="21">
        <v>16496134.313999999</v>
      </c>
      <c r="F312" s="22">
        <v>334550.50769230764</v>
      </c>
      <c r="J312" t="str">
        <f>_xlfn.SINGLE(Table1[Дата]) &amp; _xlfn.SINGLE(Table1[Территория])</f>
        <v>43972Москва Запад</v>
      </c>
    </row>
    <row r="313" spans="1:10" ht="14.25" customHeight="1">
      <c r="A313" s="9">
        <v>43971</v>
      </c>
      <c r="B313" s="2" t="s">
        <v>24</v>
      </c>
      <c r="C313" s="2">
        <v>219622.5</v>
      </c>
      <c r="D313" s="2">
        <v>21959286</v>
      </c>
      <c r="E313" s="2">
        <v>15958453.927999999</v>
      </c>
      <c r="F313" s="3">
        <v>417117.17692307686</v>
      </c>
      <c r="J313" t="str">
        <f>_xlfn.SINGLE(Table1[Дата]) &amp; _xlfn.SINGLE(Table1[Территория])</f>
        <v>43971Москва Запад</v>
      </c>
    </row>
    <row r="314" spans="1:10" ht="14.25" customHeight="1">
      <c r="A314" s="8">
        <v>43956</v>
      </c>
      <c r="B314" s="21" t="s">
        <v>24</v>
      </c>
      <c r="C314" s="21">
        <v>213582</v>
      </c>
      <c r="D314" s="21">
        <v>21919435.5</v>
      </c>
      <c r="E314" s="21">
        <v>15790923.194999998</v>
      </c>
      <c r="F314" s="22">
        <v>365011.08061538462</v>
      </c>
      <c r="J314" t="str">
        <f>_xlfn.SINGLE(Table1[Дата]) &amp; _xlfn.SINGLE(Table1[Территория])</f>
        <v>43956Москва Запад</v>
      </c>
    </row>
    <row r="315" spans="1:10" ht="14.25" customHeight="1">
      <c r="A315" s="9">
        <v>43949</v>
      </c>
      <c r="B315" s="2" t="s">
        <v>25</v>
      </c>
      <c r="C315" s="2">
        <v>195705</v>
      </c>
      <c r="D315" s="2">
        <v>20003263.5</v>
      </c>
      <c r="E315" s="2">
        <v>14633542.982000001</v>
      </c>
      <c r="F315" s="3">
        <v>268185.43076923076</v>
      </c>
      <c r="J315" t="str">
        <f>_xlfn.SINGLE(Table1[Дата]) &amp; _xlfn.SINGLE(Table1[Территория])</f>
        <v>43949Москва Восток</v>
      </c>
    </row>
    <row r="316" spans="1:10" ht="14.25" customHeight="1">
      <c r="A316" s="8">
        <v>43964</v>
      </c>
      <c r="B316" s="21" t="s">
        <v>24</v>
      </c>
      <c r="C316" s="21">
        <v>193722</v>
      </c>
      <c r="D316" s="21">
        <v>19437273</v>
      </c>
      <c r="E316" s="21">
        <v>13979092.230999999</v>
      </c>
      <c r="F316" s="22">
        <v>418713.96153846156</v>
      </c>
      <c r="J316" t="str">
        <f>_xlfn.SINGLE(Table1[Дата]) &amp; _xlfn.SINGLE(Table1[Территория])</f>
        <v>43964Москва Запад</v>
      </c>
    </row>
    <row r="317" spans="1:10" ht="14.25" customHeight="1">
      <c r="A317" s="9">
        <v>43954</v>
      </c>
      <c r="B317" s="2" t="s">
        <v>24</v>
      </c>
      <c r="C317" s="2">
        <v>257215.5</v>
      </c>
      <c r="D317" s="2">
        <v>26492278.5</v>
      </c>
      <c r="E317" s="2">
        <v>19179229.932</v>
      </c>
      <c r="F317" s="3">
        <v>254778.07384615383</v>
      </c>
      <c r="J317" t="str">
        <f>_xlfn.SINGLE(Table1[Дата]) &amp; _xlfn.SINGLE(Table1[Территория])</f>
        <v>43954Москва Запад</v>
      </c>
    </row>
    <row r="318" spans="1:10" ht="14.25" customHeight="1">
      <c r="A318" s="8">
        <v>43957</v>
      </c>
      <c r="B318" s="21" t="s">
        <v>24</v>
      </c>
      <c r="C318" s="21">
        <v>224779.5</v>
      </c>
      <c r="D318" s="21">
        <v>23032992</v>
      </c>
      <c r="E318" s="21">
        <v>16792969.817999996</v>
      </c>
      <c r="F318" s="22">
        <v>443086.25303076918</v>
      </c>
      <c r="J318" t="str">
        <f>_xlfn.SINGLE(Table1[Дата]) &amp; _xlfn.SINGLE(Table1[Территория])</f>
        <v>43957Москва Запад</v>
      </c>
    </row>
    <row r="319" spans="1:10" ht="14.25" customHeight="1">
      <c r="A319" s="9">
        <v>43974</v>
      </c>
      <c r="B319" s="2" t="s">
        <v>24</v>
      </c>
      <c r="C319" s="2">
        <v>292018.5</v>
      </c>
      <c r="D319" s="2">
        <v>28590910.5</v>
      </c>
      <c r="E319" s="2">
        <v>21740920.338999998</v>
      </c>
      <c r="F319" s="3">
        <v>206427.73076923075</v>
      </c>
      <c r="J319" t="str">
        <f>_xlfn.SINGLE(Table1[Дата]) &amp; _xlfn.SINGLE(Table1[Территория])</f>
        <v>43974Москва Запад</v>
      </c>
    </row>
    <row r="320" spans="1:10" ht="14.25" customHeight="1">
      <c r="A320" s="8">
        <v>43976</v>
      </c>
      <c r="B320" s="21" t="s">
        <v>24</v>
      </c>
      <c r="C320" s="21">
        <v>198751.5</v>
      </c>
      <c r="D320" s="21">
        <v>20582743.5</v>
      </c>
      <c r="E320" s="21">
        <v>14894008.652000001</v>
      </c>
      <c r="F320" s="22">
        <v>316452.66153846157</v>
      </c>
      <c r="J320" t="str">
        <f>_xlfn.SINGLE(Table1[Дата]) &amp; _xlfn.SINGLE(Table1[Территория])</f>
        <v>43976Москва Запад</v>
      </c>
    </row>
    <row r="321" spans="1:10" ht="14.25" customHeight="1">
      <c r="A321" s="9">
        <v>43951</v>
      </c>
      <c r="B321" s="2" t="s">
        <v>24</v>
      </c>
      <c r="C321" s="2">
        <v>214386</v>
      </c>
      <c r="D321" s="2">
        <v>22530000</v>
      </c>
      <c r="E321" s="2">
        <v>16370527.077</v>
      </c>
      <c r="F321" s="3">
        <v>115618.05384615384</v>
      </c>
      <c r="J321" t="str">
        <f>_xlfn.SINGLE(Table1[Дата]) &amp; _xlfn.SINGLE(Table1[Территория])</f>
        <v>43951Москва Запад</v>
      </c>
    </row>
    <row r="322" spans="1:10" ht="14.25" customHeight="1">
      <c r="A322" s="8">
        <v>43961</v>
      </c>
      <c r="B322" s="21" t="s">
        <v>24</v>
      </c>
      <c r="C322" s="21">
        <v>243825</v>
      </c>
      <c r="D322" s="21">
        <v>24890404.5</v>
      </c>
      <c r="E322" s="21">
        <v>18159589.107999999</v>
      </c>
      <c r="F322" s="22">
        <v>258558.49999999997</v>
      </c>
      <c r="J322" t="str">
        <f>_xlfn.SINGLE(Table1[Дата]) &amp; _xlfn.SINGLE(Table1[Территория])</f>
        <v>43961Москва Запад</v>
      </c>
    </row>
    <row r="323" spans="1:10" ht="14.25" customHeight="1">
      <c r="A323" s="9">
        <v>43959</v>
      </c>
      <c r="B323" s="2" t="s">
        <v>24</v>
      </c>
      <c r="C323" s="2">
        <v>232701</v>
      </c>
      <c r="D323" s="2">
        <v>23881948.5</v>
      </c>
      <c r="E323" s="2">
        <v>17462223.403999999</v>
      </c>
      <c r="F323" s="3">
        <v>512464.9846153846</v>
      </c>
      <c r="J323" t="str">
        <f>_xlfn.SINGLE(Table1[Дата]) &amp; _xlfn.SINGLE(Table1[Территория])</f>
        <v>43959Москва Запад</v>
      </c>
    </row>
    <row r="324" spans="1:10" ht="14.25" customHeight="1">
      <c r="A324" s="8">
        <v>43958</v>
      </c>
      <c r="B324" s="21" t="s">
        <v>24</v>
      </c>
      <c r="C324" s="21">
        <v>219411</v>
      </c>
      <c r="D324" s="21">
        <v>22460130</v>
      </c>
      <c r="E324" s="21">
        <v>16627687.641000001</v>
      </c>
      <c r="F324" s="22">
        <v>518998.75384615385</v>
      </c>
      <c r="J324" t="str">
        <f>_xlfn.SINGLE(Table1[Дата]) &amp; _xlfn.SINGLE(Table1[Территория])</f>
        <v>43958Москва Запад</v>
      </c>
    </row>
    <row r="325" spans="1:10" ht="14.25" customHeight="1">
      <c r="A325" s="9">
        <v>43975</v>
      </c>
      <c r="B325" s="2" t="s">
        <v>24</v>
      </c>
      <c r="C325" s="2">
        <v>200029.5</v>
      </c>
      <c r="D325" s="2">
        <v>19959801</v>
      </c>
      <c r="E325" s="2">
        <v>15125624.641999999</v>
      </c>
      <c r="F325" s="3">
        <v>318671.85465384612</v>
      </c>
      <c r="J325" t="str">
        <f>_xlfn.SINGLE(Table1[Дата]) &amp; _xlfn.SINGLE(Table1[Территория])</f>
        <v>43975Москва Запад</v>
      </c>
    </row>
    <row r="326" spans="1:10" ht="14.25" customHeight="1">
      <c r="A326" s="8">
        <v>43967</v>
      </c>
      <c r="B326" s="21" t="s">
        <v>25</v>
      </c>
      <c r="C326" s="21">
        <v>225480</v>
      </c>
      <c r="D326" s="21">
        <v>22355338.5</v>
      </c>
      <c r="E326" s="21">
        <v>16443448.491999999</v>
      </c>
      <c r="F326" s="22">
        <v>291468.59999999998</v>
      </c>
      <c r="J326" t="str">
        <f>_xlfn.SINGLE(Table1[Дата]) &amp; _xlfn.SINGLE(Table1[Территория])</f>
        <v>43967Москва Восток</v>
      </c>
    </row>
    <row r="327" spans="1:10" ht="14.25" customHeight="1">
      <c r="A327" s="9">
        <v>43970</v>
      </c>
      <c r="B327" s="2" t="s">
        <v>25</v>
      </c>
      <c r="C327" s="2">
        <v>211453.5</v>
      </c>
      <c r="D327" s="2">
        <v>20590072.5</v>
      </c>
      <c r="E327" s="2">
        <v>15078027.685000001</v>
      </c>
      <c r="F327" s="3">
        <v>293452.29237692308</v>
      </c>
      <c r="J327" t="str">
        <f>_xlfn.SINGLE(Table1[Дата]) &amp; _xlfn.SINGLE(Table1[Территория])</f>
        <v>43970Москва Восток</v>
      </c>
    </row>
    <row r="328" spans="1:10" ht="14.25" customHeight="1">
      <c r="A328" s="8">
        <v>43968</v>
      </c>
      <c r="B328" s="21" t="s">
        <v>25</v>
      </c>
      <c r="C328" s="21">
        <v>184801.5</v>
      </c>
      <c r="D328" s="21">
        <v>18449091</v>
      </c>
      <c r="E328" s="21">
        <v>13533023.127999999</v>
      </c>
      <c r="F328" s="22">
        <v>246229.69714615386</v>
      </c>
      <c r="J328" t="str">
        <f>_xlfn.SINGLE(Table1[Дата]) &amp; _xlfn.SINGLE(Table1[Территория])</f>
        <v>43968Москва Восток</v>
      </c>
    </row>
    <row r="329" spans="1:10" ht="14.25" customHeight="1">
      <c r="A329" s="9">
        <v>43960</v>
      </c>
      <c r="B329" s="2" t="s">
        <v>25</v>
      </c>
      <c r="C329" s="2">
        <v>177976.5</v>
      </c>
      <c r="D329" s="2">
        <v>18085798.5</v>
      </c>
      <c r="E329" s="2">
        <v>13150397.668</v>
      </c>
      <c r="F329" s="3">
        <v>444057.73347692302</v>
      </c>
      <c r="J329" t="str">
        <f>_xlfn.SINGLE(Table1[Дата]) &amp; _xlfn.SINGLE(Table1[Территория])</f>
        <v>43960Москва Восток</v>
      </c>
    </row>
    <row r="330" spans="1:10" ht="14.25" customHeight="1">
      <c r="A330" s="8">
        <v>43955</v>
      </c>
      <c r="B330" s="21" t="s">
        <v>25</v>
      </c>
      <c r="C330" s="21">
        <v>223617</v>
      </c>
      <c r="D330" s="21">
        <v>22796827.5</v>
      </c>
      <c r="E330" s="21">
        <v>16597666.014999999</v>
      </c>
      <c r="F330" s="22">
        <v>404297.74615384609</v>
      </c>
      <c r="J330" t="str">
        <f>_xlfn.SINGLE(Table1[Дата]) &amp; _xlfn.SINGLE(Table1[Территория])</f>
        <v>43955Москва Восток</v>
      </c>
    </row>
    <row r="331" spans="1:10" ht="14.25" customHeight="1">
      <c r="A331" s="9">
        <v>43953</v>
      </c>
      <c r="B331" s="2" t="s">
        <v>25</v>
      </c>
      <c r="C331" s="2">
        <v>176397</v>
      </c>
      <c r="D331" s="2">
        <v>18625921.5</v>
      </c>
      <c r="E331" s="2">
        <v>13628439.163999999</v>
      </c>
      <c r="F331" s="3">
        <v>370802.93846153846</v>
      </c>
      <c r="J331" t="str">
        <f>_xlfn.SINGLE(Table1[Дата]) &amp; _xlfn.SINGLE(Table1[Территория])</f>
        <v>43953Москва Восток</v>
      </c>
    </row>
    <row r="332" spans="1:10" ht="14.25" customHeight="1">
      <c r="A332" s="8">
        <v>43977</v>
      </c>
      <c r="B332" s="21" t="s">
        <v>25</v>
      </c>
      <c r="C332" s="21">
        <v>232369.5</v>
      </c>
      <c r="D332" s="21">
        <v>23856345</v>
      </c>
      <c r="E332" s="21">
        <v>17297352.185000002</v>
      </c>
      <c r="F332" s="22">
        <v>279472.16153846151</v>
      </c>
      <c r="J332" t="str">
        <f>_xlfn.SINGLE(Table1[Дата]) &amp; _xlfn.SINGLE(Table1[Территория])</f>
        <v>43977Москва Восток</v>
      </c>
    </row>
    <row r="333" spans="1:10" ht="14.25" customHeight="1">
      <c r="A333" s="9">
        <v>43952</v>
      </c>
      <c r="B333" s="2" t="s">
        <v>25</v>
      </c>
      <c r="C333" s="2">
        <v>226540.5</v>
      </c>
      <c r="D333" s="2">
        <v>23953536</v>
      </c>
      <c r="E333" s="2">
        <v>17342946.796999998</v>
      </c>
      <c r="F333" s="3">
        <v>380499.56092307693</v>
      </c>
      <c r="J333" t="str">
        <f>_xlfn.SINGLE(Table1[Дата]) &amp; _xlfn.SINGLE(Table1[Территория])</f>
        <v>43952Москва Восток</v>
      </c>
    </row>
    <row r="334" spans="1:10" ht="14.25" customHeight="1">
      <c r="A334" s="8">
        <v>43963</v>
      </c>
      <c r="B334" s="21" t="s">
        <v>25</v>
      </c>
      <c r="C334" s="21">
        <v>189679.5</v>
      </c>
      <c r="D334" s="21">
        <v>18718036.5</v>
      </c>
      <c r="E334" s="21">
        <v>13500671.991999999</v>
      </c>
      <c r="F334" s="22">
        <v>344959.87384615385</v>
      </c>
      <c r="J334" t="str">
        <f>_xlfn.SINGLE(Table1[Дата]) &amp; _xlfn.SINGLE(Table1[Территория])</f>
        <v>43963Москва Восток</v>
      </c>
    </row>
    <row r="335" spans="1:10" ht="14.25" customHeight="1">
      <c r="A335" s="9">
        <v>43972</v>
      </c>
      <c r="B335" s="2" t="s">
        <v>25</v>
      </c>
      <c r="C335" s="2">
        <v>213640.5</v>
      </c>
      <c r="D335" s="2">
        <v>21042673.5</v>
      </c>
      <c r="E335" s="2">
        <v>15681371.557000002</v>
      </c>
      <c r="F335" s="3">
        <v>296732.59615384613</v>
      </c>
      <c r="J335" t="str">
        <f>_xlfn.SINGLE(Table1[Дата]) &amp; _xlfn.SINGLE(Table1[Территория])</f>
        <v>43972Москва Восток</v>
      </c>
    </row>
    <row r="336" spans="1:10" ht="14.25" customHeight="1">
      <c r="A336" s="8">
        <v>43971</v>
      </c>
      <c r="B336" s="21" t="s">
        <v>25</v>
      </c>
      <c r="C336" s="21">
        <v>214885.5</v>
      </c>
      <c r="D336" s="21">
        <v>21411349.5</v>
      </c>
      <c r="E336" s="21">
        <v>15600701.422999999</v>
      </c>
      <c r="F336" s="22">
        <v>410370.5153846154</v>
      </c>
      <c r="J336" t="str">
        <f>_xlfn.SINGLE(Table1[Дата]) &amp; _xlfn.SINGLE(Table1[Территория])</f>
        <v>43971Москва Восток</v>
      </c>
    </row>
    <row r="337" spans="1:10" ht="14.25" customHeight="1">
      <c r="A337" s="9">
        <v>43956</v>
      </c>
      <c r="B337" s="2" t="s">
        <v>25</v>
      </c>
      <c r="C337" s="2">
        <v>203832</v>
      </c>
      <c r="D337" s="2">
        <v>20880142.5</v>
      </c>
      <c r="E337" s="2">
        <v>15015521.489999998</v>
      </c>
      <c r="F337" s="3">
        <v>398269.43076923076</v>
      </c>
      <c r="J337" t="str">
        <f>_xlfn.SINGLE(Table1[Дата]) &amp; _xlfn.SINGLE(Table1[Территория])</f>
        <v>43956Москва Восток</v>
      </c>
    </row>
    <row r="338" spans="1:10" ht="14.25" customHeight="1">
      <c r="A338" s="8">
        <v>43964</v>
      </c>
      <c r="B338" s="21" t="s">
        <v>25</v>
      </c>
      <c r="C338" s="21">
        <v>188662.5</v>
      </c>
      <c r="D338" s="21">
        <v>18784000.5</v>
      </c>
      <c r="E338" s="21">
        <v>13568684.673999999</v>
      </c>
      <c r="F338" s="22">
        <v>349844.36153846153</v>
      </c>
      <c r="J338" t="str">
        <f>_xlfn.SINGLE(Table1[Дата]) &amp; _xlfn.SINGLE(Table1[Территория])</f>
        <v>43964Москва Восток</v>
      </c>
    </row>
    <row r="339" spans="1:10" ht="14.25" customHeight="1">
      <c r="A339" s="9">
        <v>43982</v>
      </c>
      <c r="B339" s="2" t="s">
        <v>24</v>
      </c>
      <c r="C339" s="2">
        <v>215277</v>
      </c>
      <c r="D339" s="2">
        <v>21585316.5</v>
      </c>
      <c r="E339" s="2">
        <v>16285354.714</v>
      </c>
      <c r="F339" s="3">
        <v>183249.26153846155</v>
      </c>
      <c r="J339" t="str">
        <f>_xlfn.SINGLE(Table1[Дата]) &amp; _xlfn.SINGLE(Table1[Территория])</f>
        <v>43982Москва Запад</v>
      </c>
    </row>
    <row r="340" spans="1:10" ht="14.25" customHeight="1">
      <c r="A340" s="8">
        <v>43954</v>
      </c>
      <c r="B340" s="21" t="s">
        <v>25</v>
      </c>
      <c r="C340" s="21">
        <v>248148</v>
      </c>
      <c r="D340" s="21">
        <v>25519072.5</v>
      </c>
      <c r="E340" s="21">
        <v>18491870.614999998</v>
      </c>
      <c r="F340" s="22">
        <v>270910.05384615384</v>
      </c>
      <c r="J340" t="str">
        <f>_xlfn.SINGLE(Table1[Дата]) &amp; _xlfn.SINGLE(Table1[Территория])</f>
        <v>43954Москва Восток</v>
      </c>
    </row>
    <row r="341" spans="1:10" ht="14.25" customHeight="1">
      <c r="A341" s="9">
        <v>43981</v>
      </c>
      <c r="B341" s="2" t="s">
        <v>24</v>
      </c>
      <c r="C341" s="2">
        <v>246414</v>
      </c>
      <c r="D341" s="2">
        <v>24527245.5</v>
      </c>
      <c r="E341" s="2">
        <v>18595804.535</v>
      </c>
      <c r="F341" s="3">
        <v>282204.5230769231</v>
      </c>
      <c r="J341" t="str">
        <f>_xlfn.SINGLE(Table1[Дата]) &amp; _xlfn.SINGLE(Table1[Территория])</f>
        <v>43981Москва Запад</v>
      </c>
    </row>
    <row r="342" spans="1:10" ht="14.25" customHeight="1">
      <c r="A342" s="8">
        <v>43957</v>
      </c>
      <c r="B342" s="21" t="s">
        <v>25</v>
      </c>
      <c r="C342" s="21">
        <v>216498</v>
      </c>
      <c r="D342" s="21">
        <v>22126444.5</v>
      </c>
      <c r="E342" s="21">
        <v>16128268.832</v>
      </c>
      <c r="F342" s="22">
        <v>389877.53846153844</v>
      </c>
      <c r="J342" t="str">
        <f>_xlfn.SINGLE(Table1[Дата]) &amp; _xlfn.SINGLE(Table1[Территория])</f>
        <v>43957Москва Восток</v>
      </c>
    </row>
    <row r="343" spans="1:10" ht="14.25" customHeight="1">
      <c r="A343" s="9">
        <v>43974</v>
      </c>
      <c r="B343" s="2" t="s">
        <v>25</v>
      </c>
      <c r="C343" s="2">
        <v>275793</v>
      </c>
      <c r="D343" s="2">
        <v>26806626</v>
      </c>
      <c r="E343" s="2">
        <v>20508194.544999998</v>
      </c>
      <c r="F343" s="3">
        <v>239346.81538461536</v>
      </c>
      <c r="J343" t="str">
        <f>_xlfn.SINGLE(Table1[Дата]) &amp; _xlfn.SINGLE(Table1[Территория])</f>
        <v>43974Москва Восток</v>
      </c>
    </row>
    <row r="344" spans="1:10" ht="14.25" customHeight="1">
      <c r="A344" s="8">
        <v>43979</v>
      </c>
      <c r="B344" s="21" t="s">
        <v>24</v>
      </c>
      <c r="C344" s="21">
        <v>199753.5</v>
      </c>
      <c r="D344" s="21">
        <v>20535733.5</v>
      </c>
      <c r="E344" s="21">
        <v>15173462.744000001</v>
      </c>
      <c r="F344" s="22">
        <v>257491.36923076925</v>
      </c>
      <c r="J344" t="str">
        <f>_xlfn.SINGLE(Table1[Дата]) &amp; _xlfn.SINGLE(Table1[Территория])</f>
        <v>43979Москва Запад</v>
      </c>
    </row>
    <row r="345" spans="1:10" ht="14.25" customHeight="1">
      <c r="A345" s="9">
        <v>43976</v>
      </c>
      <c r="B345" s="2" t="s">
        <v>25</v>
      </c>
      <c r="C345" s="2">
        <v>192948</v>
      </c>
      <c r="D345" s="2">
        <v>19806927</v>
      </c>
      <c r="E345" s="2">
        <v>14358653.389999999</v>
      </c>
      <c r="F345" s="3">
        <v>319377.7946153846</v>
      </c>
      <c r="J345" t="str">
        <f>_xlfn.SINGLE(Table1[Дата]) &amp; _xlfn.SINGLE(Table1[Территория])</f>
        <v>43976Москва Восток</v>
      </c>
    </row>
    <row r="346" spans="1:10" ht="14.25" customHeight="1">
      <c r="A346" s="8">
        <v>43951</v>
      </c>
      <c r="B346" s="21" t="s">
        <v>25</v>
      </c>
      <c r="C346" s="21">
        <v>206038.5</v>
      </c>
      <c r="D346" s="21">
        <v>21740460</v>
      </c>
      <c r="E346" s="21">
        <v>15789926.042999998</v>
      </c>
      <c r="F346" s="22">
        <v>115102.03846153845</v>
      </c>
      <c r="J346" t="str">
        <f>_xlfn.SINGLE(Table1[Дата]) &amp; _xlfn.SINGLE(Table1[Территория])</f>
        <v>43951Москва Восток</v>
      </c>
    </row>
    <row r="347" spans="1:10" ht="14.25" customHeight="1">
      <c r="A347" s="9">
        <v>43961</v>
      </c>
      <c r="B347" s="2" t="s">
        <v>25</v>
      </c>
      <c r="C347" s="2">
        <v>231559.5</v>
      </c>
      <c r="D347" s="2">
        <v>23443725</v>
      </c>
      <c r="E347" s="2">
        <v>17121204.866</v>
      </c>
      <c r="F347" s="3">
        <v>269535.72538461542</v>
      </c>
      <c r="J347" t="str">
        <f>_xlfn.SINGLE(Table1[Дата]) &amp; _xlfn.SINGLE(Table1[Территория])</f>
        <v>43961Москва Восток</v>
      </c>
    </row>
    <row r="348" spans="1:10" ht="14.25" customHeight="1">
      <c r="A348" s="8">
        <v>43959</v>
      </c>
      <c r="B348" s="21" t="s">
        <v>25</v>
      </c>
      <c r="C348" s="21">
        <v>225076.5</v>
      </c>
      <c r="D348" s="21">
        <v>22846078.5</v>
      </c>
      <c r="E348" s="21">
        <v>16722171.227</v>
      </c>
      <c r="F348" s="22">
        <v>479024.68461538455</v>
      </c>
      <c r="J348" t="str">
        <f>_xlfn.SINGLE(Table1[Дата]) &amp; _xlfn.SINGLE(Table1[Территория])</f>
        <v>43959Москва Восток</v>
      </c>
    </row>
    <row r="349" spans="1:10" ht="14.25" customHeight="1">
      <c r="A349" s="9">
        <v>43958</v>
      </c>
      <c r="B349" s="2" t="s">
        <v>25</v>
      </c>
      <c r="C349" s="2">
        <v>209415</v>
      </c>
      <c r="D349" s="2">
        <v>21463023</v>
      </c>
      <c r="E349" s="2">
        <v>15847839.739</v>
      </c>
      <c r="F349" s="3">
        <v>521163.87692307692</v>
      </c>
      <c r="J349" t="str">
        <f>_xlfn.SINGLE(Table1[Дата]) &amp; _xlfn.SINGLE(Table1[Территория])</f>
        <v>43958Москва Восток</v>
      </c>
    </row>
    <row r="350" spans="1:10" ht="14.25" customHeight="1">
      <c r="A350" s="8">
        <v>43975</v>
      </c>
      <c r="B350" s="21" t="s">
        <v>25</v>
      </c>
      <c r="C350" s="21">
        <v>193719</v>
      </c>
      <c r="D350" s="21">
        <v>19071117</v>
      </c>
      <c r="E350" s="21">
        <v>14541424.877999999</v>
      </c>
      <c r="F350" s="22">
        <v>304806.9854230769</v>
      </c>
      <c r="J350" t="str">
        <f>_xlfn.SINGLE(Table1[Дата]) &amp; _xlfn.SINGLE(Table1[Территория])</f>
        <v>43975Москва Восток</v>
      </c>
    </row>
    <row r="351" spans="1:10" ht="14.25" customHeight="1">
      <c r="A351" s="9">
        <v>43950</v>
      </c>
      <c r="B351" s="2" t="s">
        <v>26</v>
      </c>
      <c r="C351" s="2">
        <v>12250.5</v>
      </c>
      <c r="D351" s="2">
        <v>981519</v>
      </c>
      <c r="E351" s="2">
        <v>867080.68200000003</v>
      </c>
      <c r="F351" s="3">
        <v>102160.21538461538</v>
      </c>
      <c r="J351" t="str">
        <f>_xlfn.SINGLE(Table1[Дата]) &amp; _xlfn.SINGLE(Table1[Территория])</f>
        <v>43950Новосибирск</v>
      </c>
    </row>
    <row r="352" spans="1:10" ht="14.25" customHeight="1">
      <c r="A352" s="8">
        <v>43949</v>
      </c>
      <c r="B352" s="21" t="s">
        <v>26</v>
      </c>
      <c r="C352" s="21">
        <v>12541.5</v>
      </c>
      <c r="D352" s="21">
        <v>992541</v>
      </c>
      <c r="E352" s="21">
        <v>874678.696</v>
      </c>
      <c r="F352" s="22">
        <v>83886.676923076913</v>
      </c>
      <c r="J352" t="str">
        <f>_xlfn.SINGLE(Table1[Дата]) &amp; _xlfn.SINGLE(Table1[Территория])</f>
        <v>43949Новосибирск</v>
      </c>
    </row>
    <row r="353" spans="1:10" ht="14.25" customHeight="1">
      <c r="A353" s="9">
        <v>43982</v>
      </c>
      <c r="B353" s="2" t="s">
        <v>25</v>
      </c>
      <c r="C353" s="2">
        <v>206758.5</v>
      </c>
      <c r="D353" s="2">
        <v>20717248.5</v>
      </c>
      <c r="E353" s="2">
        <v>15667372.685999999</v>
      </c>
      <c r="F353" s="3">
        <v>180007.08753846152</v>
      </c>
      <c r="J353" t="str">
        <f>_xlfn.SINGLE(Table1[Дата]) &amp; _xlfn.SINGLE(Table1[Территория])</f>
        <v>43982Москва Восток</v>
      </c>
    </row>
    <row r="354" spans="1:10" ht="14.25" customHeight="1">
      <c r="A354" s="8">
        <v>43981</v>
      </c>
      <c r="B354" s="21" t="s">
        <v>25</v>
      </c>
      <c r="C354" s="21">
        <v>244734</v>
      </c>
      <c r="D354" s="21">
        <v>24151980</v>
      </c>
      <c r="E354" s="21">
        <v>18429449.488000002</v>
      </c>
      <c r="F354" s="22">
        <v>303444.36538461538</v>
      </c>
      <c r="J354" t="str">
        <f>_xlfn.SINGLE(Table1[Дата]) &amp; _xlfn.SINGLE(Table1[Территория])</f>
        <v>43981Москва Восток</v>
      </c>
    </row>
    <row r="355" spans="1:10" ht="14.25" customHeight="1">
      <c r="A355" s="9">
        <v>43979</v>
      </c>
      <c r="B355" s="2" t="s">
        <v>25</v>
      </c>
      <c r="C355" s="2">
        <v>191641.5</v>
      </c>
      <c r="D355" s="2">
        <v>19549036.5</v>
      </c>
      <c r="E355" s="2">
        <v>14481164.23</v>
      </c>
      <c r="F355" s="3">
        <v>266079.27846153843</v>
      </c>
      <c r="J355" t="str">
        <f>_xlfn.SINGLE(Table1[Дата]) &amp; _xlfn.SINGLE(Table1[Территория])</f>
        <v>43979Москва Восток</v>
      </c>
    </row>
    <row r="356" spans="1:10" ht="14.25" customHeight="1">
      <c r="A356" s="8">
        <v>43967</v>
      </c>
      <c r="B356" s="21" t="s">
        <v>26</v>
      </c>
      <c r="C356" s="21">
        <v>16368</v>
      </c>
      <c r="D356" s="21">
        <v>1316350.5</v>
      </c>
      <c r="E356" s="21">
        <v>1092945.2830000001</v>
      </c>
      <c r="F356" s="22">
        <v>175846.6446153846</v>
      </c>
      <c r="J356" t="str">
        <f>_xlfn.SINGLE(Table1[Дата]) &amp; _xlfn.SINGLE(Table1[Территория])</f>
        <v>43967Новосибирск</v>
      </c>
    </row>
    <row r="357" spans="1:10" ht="14.25" customHeight="1">
      <c r="A357" s="9">
        <v>43970</v>
      </c>
      <c r="B357" s="2" t="s">
        <v>26</v>
      </c>
      <c r="C357" s="2">
        <v>14427</v>
      </c>
      <c r="D357" s="2">
        <v>1126810.5</v>
      </c>
      <c r="E357" s="2">
        <v>963035.41399999999</v>
      </c>
      <c r="F357" s="3">
        <v>202056.34519230769</v>
      </c>
      <c r="J357" t="str">
        <f>_xlfn.SINGLE(Table1[Дата]) &amp; _xlfn.SINGLE(Table1[Территория])</f>
        <v>43970Новосибирск</v>
      </c>
    </row>
    <row r="358" spans="1:10" ht="14.25" customHeight="1">
      <c r="A358" s="8">
        <v>43968</v>
      </c>
      <c r="B358" s="21" t="s">
        <v>26</v>
      </c>
      <c r="C358" s="21">
        <v>13440</v>
      </c>
      <c r="D358" s="21">
        <v>1157529</v>
      </c>
      <c r="E358" s="21">
        <v>935379.42299999984</v>
      </c>
      <c r="F358" s="22">
        <v>111375.6648</v>
      </c>
      <c r="J358" t="str">
        <f>_xlfn.SINGLE(Table1[Дата]) &amp; _xlfn.SINGLE(Table1[Территория])</f>
        <v>43968Новосибирск</v>
      </c>
    </row>
    <row r="359" spans="1:10" ht="14.25" customHeight="1">
      <c r="A359" s="9">
        <v>43960</v>
      </c>
      <c r="B359" s="2" t="s">
        <v>26</v>
      </c>
      <c r="C359" s="2">
        <v>11745</v>
      </c>
      <c r="D359" s="2">
        <v>955801.5</v>
      </c>
      <c r="E359" s="2">
        <v>795942.652</v>
      </c>
      <c r="F359" s="3">
        <v>165952.05877692305</v>
      </c>
      <c r="J359" t="str">
        <f>_xlfn.SINGLE(Table1[Дата]) &amp; _xlfn.SINGLE(Table1[Территория])</f>
        <v>43960Новосибирск</v>
      </c>
    </row>
    <row r="360" spans="1:10" ht="14.25" customHeight="1">
      <c r="A360" s="8">
        <v>43955</v>
      </c>
      <c r="B360" s="21" t="s">
        <v>26</v>
      </c>
      <c r="C360" s="21">
        <v>11062.5</v>
      </c>
      <c r="D360" s="21">
        <v>906343.5</v>
      </c>
      <c r="E360" s="21">
        <v>762082.74899999995</v>
      </c>
      <c r="F360" s="22">
        <v>125305.56399230768</v>
      </c>
      <c r="J360" t="str">
        <f>_xlfn.SINGLE(Table1[Дата]) &amp; _xlfn.SINGLE(Table1[Территория])</f>
        <v>43955Новосибирск</v>
      </c>
    </row>
    <row r="361" spans="1:10" ht="14.25" customHeight="1">
      <c r="A361" s="9">
        <v>43953</v>
      </c>
      <c r="B361" s="2" t="s">
        <v>26</v>
      </c>
      <c r="C361" s="2">
        <v>10018.5</v>
      </c>
      <c r="D361" s="2">
        <v>816859.5</v>
      </c>
      <c r="E361" s="2">
        <v>697541.2969999999</v>
      </c>
      <c r="F361" s="3">
        <v>106508.82307692307</v>
      </c>
      <c r="J361" t="str">
        <f>_xlfn.SINGLE(Table1[Дата]) &amp; _xlfn.SINGLE(Table1[Территория])</f>
        <v>43953Новосибирск</v>
      </c>
    </row>
    <row r="362" spans="1:10" ht="14.25" customHeight="1">
      <c r="A362" s="8">
        <v>43977</v>
      </c>
      <c r="B362" s="21" t="s">
        <v>27</v>
      </c>
      <c r="C362" s="21">
        <v>10437</v>
      </c>
      <c r="D362" s="21">
        <v>833815.5</v>
      </c>
      <c r="E362" s="21">
        <v>737888.36599999992</v>
      </c>
      <c r="F362" s="22">
        <v>39424.853846153841</v>
      </c>
      <c r="J362" t="str">
        <f>_xlfn.SINGLE(Table1[Дата]) &amp; _xlfn.SINGLE(Table1[Территория])</f>
        <v>43977Тюмень</v>
      </c>
    </row>
    <row r="363" spans="1:10" ht="14.25" customHeight="1">
      <c r="A363" s="9">
        <v>43952</v>
      </c>
      <c r="B363" s="2" t="s">
        <v>26</v>
      </c>
      <c r="C363" s="2">
        <v>13644</v>
      </c>
      <c r="D363" s="2">
        <v>1134444</v>
      </c>
      <c r="E363" s="2">
        <v>971710.87099999993</v>
      </c>
      <c r="F363" s="3">
        <v>291527.8831384615</v>
      </c>
      <c r="J363" t="str">
        <f>_xlfn.SINGLE(Table1[Дата]) &amp; _xlfn.SINGLE(Table1[Территория])</f>
        <v>43952Новосибирск</v>
      </c>
    </row>
    <row r="364" spans="1:10" ht="14.25" customHeight="1">
      <c r="A364" s="8">
        <v>43963</v>
      </c>
      <c r="B364" s="21" t="s">
        <v>26</v>
      </c>
      <c r="C364" s="21">
        <v>13443</v>
      </c>
      <c r="D364" s="21">
        <v>1092277.5</v>
      </c>
      <c r="E364" s="21">
        <v>921493.48300000001</v>
      </c>
      <c r="F364" s="22">
        <v>218151.6</v>
      </c>
      <c r="J364" t="str">
        <f>_xlfn.SINGLE(Table1[Дата]) &amp; _xlfn.SINGLE(Table1[Территория])</f>
        <v>43963Новосибирск</v>
      </c>
    </row>
    <row r="365" spans="1:10" ht="14.25" customHeight="1">
      <c r="A365" s="9">
        <v>43972</v>
      </c>
      <c r="B365" s="2" t="s">
        <v>26</v>
      </c>
      <c r="C365" s="2">
        <v>14182.5</v>
      </c>
      <c r="D365" s="2">
        <v>1172574</v>
      </c>
      <c r="E365" s="2">
        <v>968784.86499999987</v>
      </c>
      <c r="F365" s="3">
        <v>94547</v>
      </c>
      <c r="J365" t="str">
        <f>_xlfn.SINGLE(Table1[Дата]) &amp; _xlfn.SINGLE(Table1[Территория])</f>
        <v>43972Новосибирск</v>
      </c>
    </row>
    <row r="366" spans="1:10" ht="14.25" customHeight="1">
      <c r="A366" s="8">
        <v>43971</v>
      </c>
      <c r="B366" s="21" t="s">
        <v>26</v>
      </c>
      <c r="C366" s="21">
        <v>14928</v>
      </c>
      <c r="D366" s="21">
        <v>1217749.5</v>
      </c>
      <c r="E366" s="21">
        <v>1025585.5199999999</v>
      </c>
      <c r="F366" s="22">
        <v>84618.754369230766</v>
      </c>
      <c r="J366" t="str">
        <f>_xlfn.SINGLE(Table1[Дата]) &amp; _xlfn.SINGLE(Table1[Территория])</f>
        <v>43971Новосибирск</v>
      </c>
    </row>
    <row r="367" spans="1:10" ht="14.25" customHeight="1">
      <c r="A367" s="9">
        <v>43956</v>
      </c>
      <c r="B367" s="2" t="s">
        <v>26</v>
      </c>
      <c r="C367" s="2">
        <v>13941</v>
      </c>
      <c r="D367" s="2">
        <v>1145575.5</v>
      </c>
      <c r="E367" s="2">
        <v>974448.12600000005</v>
      </c>
      <c r="F367" s="3">
        <v>152152.96544615386</v>
      </c>
      <c r="J367" t="str">
        <f>_xlfn.SINGLE(Table1[Дата]) &amp; _xlfn.SINGLE(Table1[Территория])</f>
        <v>43956Новосибирск</v>
      </c>
    </row>
    <row r="368" spans="1:10" ht="14.25" customHeight="1">
      <c r="A368" s="8">
        <v>43964</v>
      </c>
      <c r="B368" s="21" t="s">
        <v>26</v>
      </c>
      <c r="C368" s="21">
        <v>14643</v>
      </c>
      <c r="D368" s="21">
        <v>1172691</v>
      </c>
      <c r="E368" s="21">
        <v>971555.08299999998</v>
      </c>
      <c r="F368" s="22">
        <v>124018.33614615384</v>
      </c>
      <c r="J368" t="str">
        <f>_xlfn.SINGLE(Table1[Дата]) &amp; _xlfn.SINGLE(Table1[Территория])</f>
        <v>43964Новосибирск</v>
      </c>
    </row>
    <row r="369" spans="1:10" ht="14.25" customHeight="1">
      <c r="A369" s="9">
        <v>43954</v>
      </c>
      <c r="B369" s="2" t="s">
        <v>26</v>
      </c>
      <c r="C369" s="2">
        <v>10032</v>
      </c>
      <c r="D369" s="2">
        <v>816150</v>
      </c>
      <c r="E369" s="2">
        <v>698626.03299999994</v>
      </c>
      <c r="F369" s="3">
        <v>97812.892307692295</v>
      </c>
      <c r="J369" t="str">
        <f>_xlfn.SINGLE(Table1[Дата]) &amp; _xlfn.SINGLE(Table1[Территория])</f>
        <v>43954Новосибирск</v>
      </c>
    </row>
    <row r="370" spans="1:10" ht="14.25" customHeight="1">
      <c r="A370" s="8">
        <v>43957</v>
      </c>
      <c r="B370" s="21" t="s">
        <v>26</v>
      </c>
      <c r="C370" s="21">
        <v>12468</v>
      </c>
      <c r="D370" s="21">
        <v>1016566.5</v>
      </c>
      <c r="E370" s="21">
        <v>858367.60399999993</v>
      </c>
      <c r="F370" s="22">
        <v>88833.638169230762</v>
      </c>
      <c r="J370" t="str">
        <f>_xlfn.SINGLE(Table1[Дата]) &amp; _xlfn.SINGLE(Table1[Территория])</f>
        <v>43957Новосибирск</v>
      </c>
    </row>
    <row r="371" spans="1:10" ht="14.25" customHeight="1">
      <c r="A371" s="9">
        <v>43974</v>
      </c>
      <c r="B371" s="2" t="s">
        <v>26</v>
      </c>
      <c r="C371" s="2">
        <v>17943</v>
      </c>
      <c r="D371" s="2">
        <v>1457391</v>
      </c>
      <c r="E371" s="2">
        <v>1194154.7659999998</v>
      </c>
      <c r="F371" s="3">
        <v>124621.03076923077</v>
      </c>
      <c r="J371" t="str">
        <f>_xlfn.SINGLE(Table1[Дата]) &amp; _xlfn.SINGLE(Table1[Территория])</f>
        <v>43974Новосибирск</v>
      </c>
    </row>
    <row r="372" spans="1:10" ht="14.25" customHeight="1">
      <c r="A372" s="8">
        <v>43976</v>
      </c>
      <c r="B372" s="21" t="s">
        <v>26</v>
      </c>
      <c r="C372" s="21">
        <v>15807</v>
      </c>
      <c r="D372" s="21">
        <v>1326705</v>
      </c>
      <c r="E372" s="21">
        <v>1070563.6439999999</v>
      </c>
      <c r="F372" s="22">
        <v>123343.24153846155</v>
      </c>
      <c r="J372" t="str">
        <f>_xlfn.SINGLE(Table1[Дата]) &amp; _xlfn.SINGLE(Table1[Территория])</f>
        <v>43976Новосибирск</v>
      </c>
    </row>
    <row r="373" spans="1:10" ht="14.25" customHeight="1">
      <c r="A373" s="9">
        <v>43951</v>
      </c>
      <c r="B373" s="2" t="s">
        <v>26</v>
      </c>
      <c r="C373" s="2">
        <v>11976</v>
      </c>
      <c r="D373" s="2">
        <v>1004511</v>
      </c>
      <c r="E373" s="2">
        <v>861334.61399999994</v>
      </c>
      <c r="F373" s="3">
        <v>20847.353846153845</v>
      </c>
      <c r="J373" t="str">
        <f>_xlfn.SINGLE(Table1[Дата]) &amp; _xlfn.SINGLE(Table1[Территория])</f>
        <v>43951Новосибирск</v>
      </c>
    </row>
    <row r="374" spans="1:10" ht="14.25" customHeight="1">
      <c r="A374" s="8">
        <v>43961</v>
      </c>
      <c r="B374" s="21" t="s">
        <v>26</v>
      </c>
      <c r="C374" s="21">
        <v>14566.5</v>
      </c>
      <c r="D374" s="21">
        <v>1216557</v>
      </c>
      <c r="E374" s="21">
        <v>1013050.3829999999</v>
      </c>
      <c r="F374" s="22">
        <v>102510.40189230769</v>
      </c>
      <c r="J374" t="str">
        <f>_xlfn.SINGLE(Table1[Дата]) &amp; _xlfn.SINGLE(Table1[Территория])</f>
        <v>43961Новосибирск</v>
      </c>
    </row>
    <row r="375" spans="1:10" ht="14.25" customHeight="1">
      <c r="A375" s="9">
        <v>43959</v>
      </c>
      <c r="B375" s="2" t="s">
        <v>26</v>
      </c>
      <c r="C375" s="2">
        <v>12976.5</v>
      </c>
      <c r="D375" s="2">
        <v>1046848.5</v>
      </c>
      <c r="E375" s="2">
        <v>892743.74599999993</v>
      </c>
      <c r="F375" s="3">
        <v>396844.24095384614</v>
      </c>
      <c r="J375" t="str">
        <f>_xlfn.SINGLE(Table1[Дата]) &amp; _xlfn.SINGLE(Table1[Территория])</f>
        <v>43959Новосибирск</v>
      </c>
    </row>
    <row r="376" spans="1:10" ht="14.25" customHeight="1">
      <c r="A376" s="8">
        <v>43958</v>
      </c>
      <c r="B376" s="21" t="s">
        <v>26</v>
      </c>
      <c r="C376" s="21">
        <v>11719.5</v>
      </c>
      <c r="D376" s="21">
        <v>965880</v>
      </c>
      <c r="E376" s="21">
        <v>809986.38600000006</v>
      </c>
      <c r="F376" s="22">
        <v>106745.03623846154</v>
      </c>
      <c r="J376" t="str">
        <f>_xlfn.SINGLE(Table1[Дата]) &amp; _xlfn.SINGLE(Table1[Территория])</f>
        <v>43958Новосибирск</v>
      </c>
    </row>
    <row r="377" spans="1:10" ht="14.25" customHeight="1">
      <c r="A377" s="9">
        <v>43975</v>
      </c>
      <c r="B377" s="2" t="s">
        <v>26</v>
      </c>
      <c r="C377" s="2">
        <v>17197.5</v>
      </c>
      <c r="D377" s="2">
        <v>1386262.5</v>
      </c>
      <c r="E377" s="2">
        <v>1130117.3810000001</v>
      </c>
      <c r="F377" s="3">
        <v>121581.84923076924</v>
      </c>
      <c r="J377" t="str">
        <f>_xlfn.SINGLE(Table1[Дата]) &amp; _xlfn.SINGLE(Table1[Территория])</f>
        <v>43975Новосибирск</v>
      </c>
    </row>
    <row r="378" spans="1:10" ht="14.25" customHeight="1">
      <c r="A378" s="8">
        <v>43977</v>
      </c>
      <c r="B378" s="21" t="s">
        <v>26</v>
      </c>
      <c r="C378" s="21">
        <v>14419.5</v>
      </c>
      <c r="D378" s="21">
        <v>1210456.5</v>
      </c>
      <c r="E378" s="21">
        <v>970917.12399999995</v>
      </c>
      <c r="F378" s="22">
        <v>88147.13846153846</v>
      </c>
      <c r="J378" t="str">
        <f>_xlfn.SINGLE(Table1[Дата]) &amp; _xlfn.SINGLE(Table1[Территория])</f>
        <v>43977Новосибирск</v>
      </c>
    </row>
    <row r="379" spans="1:10" ht="14.25" customHeight="1">
      <c r="A379" s="9">
        <v>43983</v>
      </c>
      <c r="B379" s="2" t="s">
        <v>12</v>
      </c>
      <c r="C379" s="2">
        <v>7816.5</v>
      </c>
      <c r="D379" s="2">
        <v>636345</v>
      </c>
      <c r="E379" s="2">
        <v>550528.66300000006</v>
      </c>
      <c r="F379" s="3">
        <v>190344.3008</v>
      </c>
      <c r="J379" t="str">
        <f>_xlfn.SINGLE(Table1[Дата]) &amp; _xlfn.SINGLE(Table1[Территория])</f>
        <v>43983Самара</v>
      </c>
    </row>
    <row r="380" spans="1:10" ht="14.25" customHeight="1">
      <c r="A380" s="8">
        <v>43982</v>
      </c>
      <c r="B380" s="21" t="s">
        <v>28</v>
      </c>
      <c r="C380" s="21">
        <v>6409.5</v>
      </c>
      <c r="D380" s="21">
        <v>493893</v>
      </c>
      <c r="E380" s="21">
        <v>459762.61999999994</v>
      </c>
      <c r="F380" s="22">
        <v>28040.97692307692</v>
      </c>
      <c r="J380" t="str">
        <f>_xlfn.SINGLE(Table1[Дата]) &amp; _xlfn.SINGLE(Table1[Территория])</f>
        <v>43982Томск</v>
      </c>
    </row>
    <row r="381" spans="1:10" ht="14.25" customHeight="1">
      <c r="A381" s="9">
        <v>43981</v>
      </c>
      <c r="B381" s="2" t="s">
        <v>27</v>
      </c>
      <c r="C381" s="2">
        <v>11220</v>
      </c>
      <c r="D381" s="2">
        <v>928675.5</v>
      </c>
      <c r="E381" s="2">
        <v>802403.80799999996</v>
      </c>
      <c r="F381" s="3">
        <v>136423.60523076923</v>
      </c>
      <c r="J381" t="str">
        <f>_xlfn.SINGLE(Table1[Дата]) &amp; _xlfn.SINGLE(Table1[Территория])</f>
        <v>43981Тюмень</v>
      </c>
    </row>
    <row r="382" spans="1:10" ht="14.25" customHeight="1">
      <c r="A382" s="8">
        <v>43980</v>
      </c>
      <c r="B382" s="21" t="s">
        <v>12</v>
      </c>
      <c r="C382" s="21">
        <v>8350.5</v>
      </c>
      <c r="D382" s="21">
        <v>651237</v>
      </c>
      <c r="E382" s="21">
        <v>601485.12600000005</v>
      </c>
      <c r="F382" s="22">
        <v>83014.635053846156</v>
      </c>
      <c r="J382" t="str">
        <f>_xlfn.SINGLE(Table1[Дата]) &amp; _xlfn.SINGLE(Table1[Территория])</f>
        <v>43980Самара</v>
      </c>
    </row>
    <row r="383" spans="1:10" ht="14.25" customHeight="1">
      <c r="A383" s="9">
        <v>43979</v>
      </c>
      <c r="B383" s="2" t="s">
        <v>27</v>
      </c>
      <c r="C383" s="2">
        <v>8428.5</v>
      </c>
      <c r="D383" s="2">
        <v>694669.5</v>
      </c>
      <c r="E383" s="2">
        <v>594994.696</v>
      </c>
      <c r="F383" s="3">
        <v>42699.38461538461</v>
      </c>
      <c r="J383" t="str">
        <f>_xlfn.SINGLE(Table1[Дата]) &amp; _xlfn.SINGLE(Table1[Территория])</f>
        <v>43979Тюмень</v>
      </c>
    </row>
    <row r="384" spans="1:10" ht="14.25" customHeight="1">
      <c r="A384" s="8">
        <v>43978</v>
      </c>
      <c r="B384" s="21" t="s">
        <v>13</v>
      </c>
      <c r="C384" s="21">
        <v>32817</v>
      </c>
      <c r="D384" s="21">
        <v>3015751.5</v>
      </c>
      <c r="E384" s="21">
        <v>2415980.7719999999</v>
      </c>
      <c r="F384" s="22">
        <v>346048.63569230767</v>
      </c>
      <c r="J384" t="str">
        <f>_xlfn.SINGLE(Table1[Дата]) &amp; _xlfn.SINGLE(Table1[Территория])</f>
        <v>43978Кемерово</v>
      </c>
    </row>
    <row r="385" spans="1:10" ht="14.25" customHeight="1">
      <c r="A385" s="9">
        <v>43973</v>
      </c>
      <c r="B385" s="2" t="s">
        <v>13</v>
      </c>
      <c r="C385" s="2">
        <v>36031.5</v>
      </c>
      <c r="D385" s="2">
        <v>3091069.5</v>
      </c>
      <c r="E385" s="2">
        <v>2549333.4129999997</v>
      </c>
      <c r="F385" s="3">
        <v>289900.09384615382</v>
      </c>
      <c r="J385" t="str">
        <f>_xlfn.SINGLE(Table1[Дата]) &amp; _xlfn.SINGLE(Table1[Территория])</f>
        <v>43973Кемерово</v>
      </c>
    </row>
    <row r="386" spans="1:10" ht="14.25" customHeight="1">
      <c r="A386" s="8">
        <v>43982</v>
      </c>
      <c r="B386" s="21" t="s">
        <v>29</v>
      </c>
      <c r="C386" s="21">
        <v>5127</v>
      </c>
      <c r="D386" s="21">
        <v>468835.5</v>
      </c>
      <c r="E386" s="21">
        <v>412625.88699999999</v>
      </c>
      <c r="F386" s="22">
        <v>8642.376923076923</v>
      </c>
      <c r="J386" t="str">
        <f>_xlfn.SINGLE(Table1[Дата]) &amp; _xlfn.SINGLE(Table1[Территория])</f>
        <v>43982Уфа</v>
      </c>
    </row>
    <row r="387" spans="1:10" ht="14.25" customHeight="1">
      <c r="A387" s="9">
        <v>43962</v>
      </c>
      <c r="B387" s="2" t="s">
        <v>13</v>
      </c>
      <c r="C387" s="2">
        <v>27187.5</v>
      </c>
      <c r="D387" s="2">
        <v>2479396.5</v>
      </c>
      <c r="E387" s="2">
        <v>1950422.9030000002</v>
      </c>
      <c r="F387" s="3">
        <v>381635.95355384616</v>
      </c>
      <c r="J387" t="str">
        <f>_xlfn.SINGLE(Table1[Дата]) &amp; _xlfn.SINGLE(Table1[Территория])</f>
        <v>43962Кемерово</v>
      </c>
    </row>
    <row r="388" spans="1:10" ht="14.25" customHeight="1">
      <c r="A388" s="8">
        <v>43981</v>
      </c>
      <c r="B388" s="21" t="s">
        <v>26</v>
      </c>
      <c r="C388" s="21">
        <v>20688</v>
      </c>
      <c r="D388" s="21">
        <v>1773154.5</v>
      </c>
      <c r="E388" s="21">
        <v>1458979.4909999999</v>
      </c>
      <c r="F388" s="22">
        <v>98432.213407692296</v>
      </c>
      <c r="J388" t="str">
        <f>_xlfn.SINGLE(Table1[Дата]) &amp; _xlfn.SINGLE(Table1[Территория])</f>
        <v>43981Новосибирск</v>
      </c>
    </row>
    <row r="389" spans="1:10" ht="14.25" customHeight="1">
      <c r="A389" s="9">
        <v>43979</v>
      </c>
      <c r="B389" s="2" t="s">
        <v>26</v>
      </c>
      <c r="C389" s="2">
        <v>15678</v>
      </c>
      <c r="D389" s="2">
        <v>1387443</v>
      </c>
      <c r="E389" s="2">
        <v>1121336.507</v>
      </c>
      <c r="F389" s="3">
        <v>101620.2923076923</v>
      </c>
      <c r="J389" t="str">
        <f>_xlfn.SINGLE(Table1[Дата]) &amp; _xlfn.SINGLE(Table1[Территория])</f>
        <v>43979Новосибирск</v>
      </c>
    </row>
    <row r="390" spans="1:10" ht="14.25" customHeight="1">
      <c r="A390" s="8">
        <v>43969</v>
      </c>
      <c r="B390" s="21" t="s">
        <v>13</v>
      </c>
      <c r="C390" s="21">
        <v>31329</v>
      </c>
      <c r="D390" s="21">
        <v>2826379.5</v>
      </c>
      <c r="E390" s="21">
        <v>2229453.5079999999</v>
      </c>
      <c r="F390" s="22">
        <v>331756.18072307692</v>
      </c>
      <c r="J390" t="str">
        <f>_xlfn.SINGLE(Table1[Дата]) &amp; _xlfn.SINGLE(Table1[Территория])</f>
        <v>43969Кемерово</v>
      </c>
    </row>
    <row r="391" spans="1:10" ht="14.25" customHeight="1">
      <c r="A391" s="9">
        <v>43965</v>
      </c>
      <c r="B391" s="2" t="s">
        <v>13</v>
      </c>
      <c r="C391" s="2">
        <v>29658</v>
      </c>
      <c r="D391" s="2">
        <v>2703132</v>
      </c>
      <c r="E391" s="2">
        <v>2160539.9959999998</v>
      </c>
      <c r="F391" s="3">
        <v>312856.16153846151</v>
      </c>
      <c r="J391" t="str">
        <f>_xlfn.SINGLE(Table1[Дата]) &amp; _xlfn.SINGLE(Table1[Территория])</f>
        <v>43965Кемерово</v>
      </c>
    </row>
    <row r="392" spans="1:10" ht="14.25" customHeight="1">
      <c r="A392" s="8">
        <v>43966</v>
      </c>
      <c r="B392" s="21" t="s">
        <v>13</v>
      </c>
      <c r="C392" s="21">
        <v>34150.5</v>
      </c>
      <c r="D392" s="21">
        <v>3038293.5</v>
      </c>
      <c r="E392" s="21">
        <v>2442084.5610000002</v>
      </c>
      <c r="F392" s="22">
        <v>277257.14947692305</v>
      </c>
      <c r="J392" t="str">
        <f>_xlfn.SINGLE(Table1[Дата]) &amp; _xlfn.SINGLE(Table1[Территория])</f>
        <v>43966Кемерово</v>
      </c>
    </row>
    <row r="393" spans="1:10" ht="14.25" customHeight="1">
      <c r="A393" s="9">
        <v>43983</v>
      </c>
      <c r="B393" s="2" t="s">
        <v>13</v>
      </c>
      <c r="C393" s="2">
        <v>31947</v>
      </c>
      <c r="D393" s="2">
        <v>2945035.5</v>
      </c>
      <c r="E393" s="2">
        <v>2320195.4450000003</v>
      </c>
      <c r="F393" s="3">
        <v>383761.6669230769</v>
      </c>
      <c r="J393" t="str">
        <f>_xlfn.SINGLE(Table1[Дата]) &amp; _xlfn.SINGLE(Table1[Территория])</f>
        <v>43983Кемерово</v>
      </c>
    </row>
    <row r="394" spans="1:10" ht="14.25" customHeight="1">
      <c r="A394" s="8">
        <v>43982</v>
      </c>
      <c r="B394" s="21" t="s">
        <v>27</v>
      </c>
      <c r="C394" s="21">
        <v>10416</v>
      </c>
      <c r="D394" s="21">
        <v>866023.5</v>
      </c>
      <c r="E394" s="21">
        <v>744833.00199999998</v>
      </c>
      <c r="F394" s="22">
        <v>19998.63846153846</v>
      </c>
      <c r="J394" t="str">
        <f>_xlfn.SINGLE(Table1[Дата]) &amp; _xlfn.SINGLE(Table1[Территория])</f>
        <v>43982Тюмень</v>
      </c>
    </row>
    <row r="395" spans="1:10" ht="14.25" customHeight="1">
      <c r="A395" s="9">
        <v>43980</v>
      </c>
      <c r="B395" s="2" t="s">
        <v>13</v>
      </c>
      <c r="C395" s="2">
        <v>35431.5</v>
      </c>
      <c r="D395" s="2">
        <v>3193167</v>
      </c>
      <c r="E395" s="2">
        <v>2545757.0549999997</v>
      </c>
      <c r="F395" s="3">
        <v>202281.06923076924</v>
      </c>
      <c r="J395" t="str">
        <f>_xlfn.SINGLE(Table1[Дата]) &amp; _xlfn.SINGLE(Table1[Территория])</f>
        <v>43980Кемерово</v>
      </c>
    </row>
    <row r="396" spans="1:10" ht="14.25" customHeight="1">
      <c r="A396" s="8">
        <v>43978</v>
      </c>
      <c r="B396" s="21" t="s">
        <v>14</v>
      </c>
      <c r="C396" s="21">
        <v>78544.5</v>
      </c>
      <c r="D396" s="21">
        <v>6701083.5</v>
      </c>
      <c r="E396" s="21">
        <v>5109499.6169999996</v>
      </c>
      <c r="F396" s="22">
        <v>76226.26923076922</v>
      </c>
      <c r="J396" t="str">
        <f>_xlfn.SINGLE(Table1[Дата]) &amp; _xlfn.SINGLE(Table1[Территория])</f>
        <v>43978Екатеринбург</v>
      </c>
    </row>
    <row r="397" spans="1:10" ht="14.25" customHeight="1">
      <c r="A397" s="9">
        <v>43973</v>
      </c>
      <c r="B397" s="2" t="s">
        <v>14</v>
      </c>
      <c r="C397" s="2">
        <v>97963.5</v>
      </c>
      <c r="D397" s="2">
        <v>7728465</v>
      </c>
      <c r="E397" s="2">
        <v>6415904.9240000006</v>
      </c>
      <c r="F397" s="3">
        <v>150138.82307692309</v>
      </c>
      <c r="J397" t="str">
        <f>_xlfn.SINGLE(Table1[Дата]) &amp; _xlfn.SINGLE(Table1[Территория])</f>
        <v>43973Екатеринбург</v>
      </c>
    </row>
    <row r="398" spans="1:10" ht="14.25" customHeight="1">
      <c r="A398" s="8">
        <v>43983</v>
      </c>
      <c r="B398" s="21" t="s">
        <v>14</v>
      </c>
      <c r="C398" s="21">
        <v>77269.5</v>
      </c>
      <c r="D398" s="21">
        <v>6829921.5</v>
      </c>
      <c r="E398" s="21">
        <v>5152925.182</v>
      </c>
      <c r="F398" s="22">
        <v>219200.11557692307</v>
      </c>
      <c r="J398" t="str">
        <f>_xlfn.SINGLE(Table1[Дата]) &amp; _xlfn.SINGLE(Table1[Территория])</f>
        <v>43983Екатеринбург</v>
      </c>
    </row>
    <row r="399" spans="1:10" ht="14.25" customHeight="1">
      <c r="A399" s="9">
        <v>43982</v>
      </c>
      <c r="B399" s="2" t="s">
        <v>26</v>
      </c>
      <c r="C399" s="2">
        <v>16143</v>
      </c>
      <c r="D399" s="2">
        <v>1423410</v>
      </c>
      <c r="E399" s="2">
        <v>1183524.9380000001</v>
      </c>
      <c r="F399" s="3">
        <v>41938.950392307692</v>
      </c>
      <c r="J399" t="str">
        <f>_xlfn.SINGLE(Table1[Дата]) &amp; _xlfn.SINGLE(Table1[Территория])</f>
        <v>43982Новосибирск</v>
      </c>
    </row>
    <row r="400" spans="1:10" ht="14.25" customHeight="1">
      <c r="A400" s="8">
        <v>43962</v>
      </c>
      <c r="B400" s="21" t="s">
        <v>14</v>
      </c>
      <c r="C400" s="21">
        <v>72220.5</v>
      </c>
      <c r="D400" s="21">
        <v>6398719.5</v>
      </c>
      <c r="E400" s="21">
        <v>4782829.6060000006</v>
      </c>
      <c r="F400" s="22">
        <v>186502.14615384614</v>
      </c>
      <c r="J400" t="str">
        <f>_xlfn.SINGLE(Table1[Дата]) &amp; _xlfn.SINGLE(Table1[Территория])</f>
        <v>43962Екатеринбург</v>
      </c>
    </row>
    <row r="401" spans="1:10" ht="14.25" customHeight="1">
      <c r="A401" s="9">
        <v>43969</v>
      </c>
      <c r="B401" s="2" t="s">
        <v>14</v>
      </c>
      <c r="C401" s="2">
        <v>78058.5</v>
      </c>
      <c r="D401" s="2">
        <v>6609714</v>
      </c>
      <c r="E401" s="2">
        <v>5024858.7929999996</v>
      </c>
      <c r="F401" s="3">
        <v>140406.07692307691</v>
      </c>
      <c r="J401" t="str">
        <f>_xlfn.SINGLE(Table1[Дата]) &amp; _xlfn.SINGLE(Table1[Территория])</f>
        <v>43969Екатеринбург</v>
      </c>
    </row>
    <row r="402" spans="1:10" ht="14.25" customHeight="1">
      <c r="A402" s="8">
        <v>43965</v>
      </c>
      <c r="B402" s="21" t="s">
        <v>14</v>
      </c>
      <c r="C402" s="21">
        <v>70498.5</v>
      </c>
      <c r="D402" s="21">
        <v>6053649</v>
      </c>
      <c r="E402" s="21">
        <v>4580254.1549999993</v>
      </c>
      <c r="F402" s="22">
        <v>131801.93944615382</v>
      </c>
      <c r="J402" t="str">
        <f>_xlfn.SINGLE(Table1[Дата]) &amp; _xlfn.SINGLE(Table1[Территория])</f>
        <v>43965Екатеринбург</v>
      </c>
    </row>
    <row r="403" spans="1:10" ht="14.25" customHeight="1">
      <c r="A403" s="9">
        <v>43966</v>
      </c>
      <c r="B403" s="2" t="s">
        <v>14</v>
      </c>
      <c r="C403" s="2">
        <v>78961.5</v>
      </c>
      <c r="D403" s="2">
        <v>6876454.5</v>
      </c>
      <c r="E403" s="2">
        <v>5258162.2879999997</v>
      </c>
      <c r="F403" s="3">
        <v>162133.18461538461</v>
      </c>
      <c r="J403" t="str">
        <f>_xlfn.SINGLE(Table1[Дата]) &amp; _xlfn.SINGLE(Table1[Территория])</f>
        <v>43966Екатеринбург</v>
      </c>
    </row>
    <row r="404" spans="1:10" ht="14.25" customHeight="1">
      <c r="A404" s="8">
        <v>43978</v>
      </c>
      <c r="B404" s="21" t="s">
        <v>15</v>
      </c>
      <c r="C404" s="21">
        <v>12490.5</v>
      </c>
      <c r="D404" s="21">
        <v>1054798.5</v>
      </c>
      <c r="E404" s="21">
        <v>878389.06499999994</v>
      </c>
      <c r="F404" s="22">
        <v>67454.765369230765</v>
      </c>
      <c r="J404" t="str">
        <f>_xlfn.SINGLE(Table1[Дата]) &amp; _xlfn.SINGLE(Table1[Территория])</f>
        <v>43978Тольятти</v>
      </c>
    </row>
    <row r="405" spans="1:10" ht="14.25" customHeight="1">
      <c r="A405" s="9">
        <v>43973</v>
      </c>
      <c r="B405" s="2" t="s">
        <v>15</v>
      </c>
      <c r="C405" s="2">
        <v>18036</v>
      </c>
      <c r="D405" s="2">
        <v>1455049.5</v>
      </c>
      <c r="E405" s="2">
        <v>1301439.284</v>
      </c>
      <c r="F405" s="3">
        <v>69189.123076923075</v>
      </c>
      <c r="J405" t="str">
        <f>_xlfn.SINGLE(Table1[Дата]) &amp; _xlfn.SINGLE(Table1[Территория])</f>
        <v>43973Тольятти</v>
      </c>
    </row>
    <row r="406" spans="1:10" ht="14.25" customHeight="1">
      <c r="A406" s="8">
        <v>43983</v>
      </c>
      <c r="B406" s="21" t="s">
        <v>15</v>
      </c>
      <c r="C406" s="21">
        <v>11416.5</v>
      </c>
      <c r="D406" s="21">
        <v>1007742</v>
      </c>
      <c r="E406" s="21">
        <v>815296.88</v>
      </c>
      <c r="F406" s="22">
        <v>145147.84546153847</v>
      </c>
      <c r="J406" t="str">
        <f>_xlfn.SINGLE(Table1[Дата]) &amp; _xlfn.SINGLE(Table1[Территория])</f>
        <v>43983Тольятти</v>
      </c>
    </row>
    <row r="407" spans="1:10" ht="14.25" customHeight="1">
      <c r="A407" s="9">
        <v>43962</v>
      </c>
      <c r="B407" s="2" t="s">
        <v>15</v>
      </c>
      <c r="C407" s="2">
        <v>9007.5</v>
      </c>
      <c r="D407" s="2">
        <v>734335.5</v>
      </c>
      <c r="E407" s="2">
        <v>622482.40399999998</v>
      </c>
      <c r="F407" s="3">
        <v>113093.66153846154</v>
      </c>
      <c r="J407" t="str">
        <f>_xlfn.SINGLE(Table1[Дата]) &amp; _xlfn.SINGLE(Table1[Территория])</f>
        <v>43962Тольятти</v>
      </c>
    </row>
    <row r="408" spans="1:10" ht="14.25" customHeight="1">
      <c r="A408" s="8">
        <v>43980</v>
      </c>
      <c r="B408" s="21" t="s">
        <v>14</v>
      </c>
      <c r="C408" s="21">
        <v>87552</v>
      </c>
      <c r="D408" s="21">
        <v>7387116</v>
      </c>
      <c r="E408" s="21">
        <v>5815890.3319999995</v>
      </c>
      <c r="F408" s="22">
        <v>161811.89230769229</v>
      </c>
      <c r="J408" t="str">
        <f>_xlfn.SINGLE(Table1[Дата]) &amp; _xlfn.SINGLE(Table1[Территория])</f>
        <v>43980Екатеринбург</v>
      </c>
    </row>
    <row r="409" spans="1:10" ht="14.25" customHeight="1">
      <c r="A409" s="9">
        <v>43969</v>
      </c>
      <c r="B409" s="2" t="s">
        <v>15</v>
      </c>
      <c r="C409" s="2">
        <v>11680.5</v>
      </c>
      <c r="D409" s="2">
        <v>936427.5</v>
      </c>
      <c r="E409" s="2">
        <v>813406.68400000001</v>
      </c>
      <c r="F409" s="3">
        <v>117272.7846153846</v>
      </c>
      <c r="J409" t="str">
        <f>_xlfn.SINGLE(Table1[Дата]) &amp; _xlfn.SINGLE(Table1[Территория])</f>
        <v>43969Тольятти</v>
      </c>
    </row>
    <row r="410" spans="1:10" ht="14.25" customHeight="1">
      <c r="A410" s="8">
        <v>43965</v>
      </c>
      <c r="B410" s="21" t="s">
        <v>15</v>
      </c>
      <c r="C410" s="21">
        <v>12037.5</v>
      </c>
      <c r="D410" s="21">
        <v>981564</v>
      </c>
      <c r="E410" s="21">
        <v>877726.201</v>
      </c>
      <c r="F410" s="22">
        <v>69249.011815384612</v>
      </c>
      <c r="J410" t="str">
        <f>_xlfn.SINGLE(Table1[Дата]) &amp; _xlfn.SINGLE(Table1[Территория])</f>
        <v>43965Тольятти</v>
      </c>
    </row>
    <row r="411" spans="1:10" ht="14.25" customHeight="1">
      <c r="A411" s="9">
        <v>43966</v>
      </c>
      <c r="B411" s="2" t="s">
        <v>15</v>
      </c>
      <c r="C411" s="2">
        <v>14421</v>
      </c>
      <c r="D411" s="2">
        <v>1150579.5</v>
      </c>
      <c r="E411" s="2">
        <v>1038033.7869999999</v>
      </c>
      <c r="F411" s="3">
        <v>68487.358569230768</v>
      </c>
      <c r="J411" t="str">
        <f>_xlfn.SINGLE(Table1[Дата]) &amp; _xlfn.SINGLE(Table1[Территория])</f>
        <v>43966Тольятти</v>
      </c>
    </row>
    <row r="412" spans="1:10" ht="14.25" customHeight="1">
      <c r="A412" s="8">
        <v>43980</v>
      </c>
      <c r="B412" s="21" t="s">
        <v>15</v>
      </c>
      <c r="C412" s="21">
        <v>14823</v>
      </c>
      <c r="D412" s="21">
        <v>1273464</v>
      </c>
      <c r="E412" s="21">
        <v>1068326.9369999999</v>
      </c>
      <c r="F412" s="22">
        <v>76299.023384615386</v>
      </c>
      <c r="J412" t="str">
        <f>_xlfn.SINGLE(Table1[Дата]) &amp; _xlfn.SINGLE(Table1[Территория])</f>
        <v>43980Тольятти</v>
      </c>
    </row>
    <row r="413" spans="1:10" ht="14.25" customHeight="1">
      <c r="A413" s="9">
        <v>43978</v>
      </c>
      <c r="B413" s="2" t="s">
        <v>16</v>
      </c>
      <c r="C413" s="2">
        <v>31257</v>
      </c>
      <c r="D413" s="2">
        <v>2924133</v>
      </c>
      <c r="E413" s="2">
        <v>2311405.017</v>
      </c>
      <c r="F413" s="3">
        <v>148582.33846153846</v>
      </c>
      <c r="J413" t="str">
        <f>_xlfn.SINGLE(Table1[Дата]) &amp; _xlfn.SINGLE(Table1[Территория])</f>
        <v>43978Нижний Новгород</v>
      </c>
    </row>
    <row r="414" spans="1:10" ht="14.25" customHeight="1">
      <c r="A414" s="8">
        <v>43973</v>
      </c>
      <c r="B414" s="21" t="s">
        <v>16</v>
      </c>
      <c r="C414" s="21">
        <v>38074.5</v>
      </c>
      <c r="D414" s="21">
        <v>3414180</v>
      </c>
      <c r="E414" s="21">
        <v>2805831.5209999997</v>
      </c>
      <c r="F414" s="22">
        <v>124540.74078461538</v>
      </c>
      <c r="J414" t="str">
        <f>_xlfn.SINGLE(Table1[Дата]) &amp; _xlfn.SINGLE(Table1[Территория])</f>
        <v>43973Нижний Новгород</v>
      </c>
    </row>
    <row r="415" spans="1:10" ht="14.25" customHeight="1">
      <c r="A415" s="9">
        <v>43983</v>
      </c>
      <c r="B415" s="2" t="s">
        <v>16</v>
      </c>
      <c r="C415" s="2">
        <v>32170.5</v>
      </c>
      <c r="D415" s="2">
        <v>3013512</v>
      </c>
      <c r="E415" s="2">
        <v>2355616.679</v>
      </c>
      <c r="F415" s="3">
        <v>219429.2774153846</v>
      </c>
      <c r="J415" t="str">
        <f>_xlfn.SINGLE(Table1[Дата]) &amp; _xlfn.SINGLE(Table1[Территория])</f>
        <v>43983Нижний Новгород</v>
      </c>
    </row>
    <row r="416" spans="1:10" ht="14.25" customHeight="1">
      <c r="A416" s="8">
        <v>43962</v>
      </c>
      <c r="B416" s="21" t="s">
        <v>16</v>
      </c>
      <c r="C416" s="21">
        <v>42397.5</v>
      </c>
      <c r="D416" s="21">
        <v>3911979</v>
      </c>
      <c r="E416" s="21">
        <v>3086459.8370000003</v>
      </c>
      <c r="F416" s="22">
        <v>164514.63076923075</v>
      </c>
      <c r="J416" t="str">
        <f>_xlfn.SINGLE(Table1[Дата]) &amp; _xlfn.SINGLE(Table1[Территория])</f>
        <v>43962Нижний Новгород</v>
      </c>
    </row>
    <row r="417" spans="1:10" ht="14.25" customHeight="1">
      <c r="A417" s="9">
        <v>43969</v>
      </c>
      <c r="B417" s="2" t="s">
        <v>16</v>
      </c>
      <c r="C417" s="2">
        <v>28668</v>
      </c>
      <c r="D417" s="2">
        <v>2588148</v>
      </c>
      <c r="E417" s="2">
        <v>2042294.1669999999</v>
      </c>
      <c r="F417" s="3">
        <v>160977.42935384615</v>
      </c>
      <c r="J417" t="str">
        <f>_xlfn.SINGLE(Table1[Дата]) &amp; _xlfn.SINGLE(Table1[Территория])</f>
        <v>43969Нижний Новгород</v>
      </c>
    </row>
    <row r="418" spans="1:10" ht="14.25" customHeight="1">
      <c r="A418" s="8">
        <v>43965</v>
      </c>
      <c r="B418" s="21" t="s">
        <v>16</v>
      </c>
      <c r="C418" s="21">
        <v>27411</v>
      </c>
      <c r="D418" s="21">
        <v>2441520</v>
      </c>
      <c r="E418" s="21">
        <v>1933378.3459999997</v>
      </c>
      <c r="F418" s="22">
        <v>141658.27661538462</v>
      </c>
      <c r="J418" t="str">
        <f>_xlfn.SINGLE(Table1[Дата]) &amp; _xlfn.SINGLE(Table1[Территория])</f>
        <v>43965Нижний Новгород</v>
      </c>
    </row>
    <row r="419" spans="1:10" ht="14.25" customHeight="1">
      <c r="A419" s="9">
        <v>43966</v>
      </c>
      <c r="B419" s="2" t="s">
        <v>16</v>
      </c>
      <c r="C419" s="2">
        <v>32854.5</v>
      </c>
      <c r="D419" s="2">
        <v>2949078</v>
      </c>
      <c r="E419" s="2">
        <v>2391958.463</v>
      </c>
      <c r="F419" s="3">
        <v>129383.86666153846</v>
      </c>
      <c r="J419" t="str">
        <f>_xlfn.SINGLE(Table1[Дата]) &amp; _xlfn.SINGLE(Table1[Территория])</f>
        <v>43966Нижний Новгород</v>
      </c>
    </row>
    <row r="420" spans="1:10" ht="14.25" customHeight="1">
      <c r="A420" s="8">
        <v>43980</v>
      </c>
      <c r="B420" s="21" t="s">
        <v>16</v>
      </c>
      <c r="C420" s="21">
        <v>35346</v>
      </c>
      <c r="D420" s="21">
        <v>3258054</v>
      </c>
      <c r="E420" s="21">
        <v>2595610.66</v>
      </c>
      <c r="F420" s="22">
        <v>195198.78461538462</v>
      </c>
      <c r="J420" t="str">
        <f>_xlfn.SINGLE(Table1[Дата]) &amp; _xlfn.SINGLE(Table1[Территория])</f>
        <v>43980Нижний Новгород</v>
      </c>
    </row>
    <row r="421" spans="1:10" ht="14.25" customHeight="1">
      <c r="A421" s="9">
        <v>43978</v>
      </c>
      <c r="B421" s="2" t="s">
        <v>17</v>
      </c>
      <c r="C421" s="2">
        <v>286558.5</v>
      </c>
      <c r="D421" s="2">
        <v>29256993</v>
      </c>
      <c r="E421" s="2">
        <v>21169527.457000002</v>
      </c>
      <c r="F421" s="3">
        <v>646741.28130000003</v>
      </c>
      <c r="J421" t="str">
        <f>_xlfn.SINGLE(Table1[Дата]) &amp; _xlfn.SINGLE(Table1[Территория])</f>
        <v>43978Санкт-Петербург Юг</v>
      </c>
    </row>
    <row r="422" spans="1:10" ht="14.25" customHeight="1">
      <c r="A422" s="8">
        <v>43973</v>
      </c>
      <c r="B422" s="21" t="s">
        <v>17</v>
      </c>
      <c r="C422" s="21">
        <v>304092</v>
      </c>
      <c r="D422" s="21">
        <v>29465769</v>
      </c>
      <c r="E422" s="21">
        <v>22276452.264999997</v>
      </c>
      <c r="F422" s="22">
        <v>570447.6369538462</v>
      </c>
      <c r="J422" t="str">
        <f>_xlfn.SINGLE(Table1[Дата]) &amp; _xlfn.SINGLE(Table1[Территория])</f>
        <v>43973Санкт-Петербург Юг</v>
      </c>
    </row>
    <row r="423" spans="1:10" ht="14.25" customHeight="1">
      <c r="A423" s="9">
        <v>43983</v>
      </c>
      <c r="B423" s="2" t="s">
        <v>17</v>
      </c>
      <c r="C423" s="2">
        <v>272926.5</v>
      </c>
      <c r="D423" s="2">
        <v>27770092.5</v>
      </c>
      <c r="E423" s="2">
        <v>20952913.508000001</v>
      </c>
      <c r="F423" s="3">
        <v>872904.40428461542</v>
      </c>
      <c r="J423" t="str">
        <f>_xlfn.SINGLE(Table1[Дата]) &amp; _xlfn.SINGLE(Table1[Территория])</f>
        <v>43983Санкт-Петербург Юг</v>
      </c>
    </row>
    <row r="424" spans="1:10" ht="14.25" customHeight="1">
      <c r="A424" s="8">
        <v>43962</v>
      </c>
      <c r="B424" s="21" t="s">
        <v>17</v>
      </c>
      <c r="C424" s="21">
        <v>237099</v>
      </c>
      <c r="D424" s="21">
        <v>24628233.223949999</v>
      </c>
      <c r="E424" s="21">
        <v>17679930.469999999</v>
      </c>
      <c r="F424" s="22">
        <v>622499.33031538466</v>
      </c>
      <c r="J424" t="str">
        <f>_xlfn.SINGLE(Table1[Дата]) &amp; _xlfn.SINGLE(Table1[Территория])</f>
        <v>43962Санкт-Петербург Юг</v>
      </c>
    </row>
    <row r="425" spans="1:10" ht="14.25" customHeight="1">
      <c r="A425" s="9">
        <v>43969</v>
      </c>
      <c r="B425" s="2" t="s">
        <v>17</v>
      </c>
      <c r="C425" s="2">
        <v>273900</v>
      </c>
      <c r="D425" s="2">
        <v>27535284.147600003</v>
      </c>
      <c r="E425" s="2">
        <v>19680985.969000001</v>
      </c>
      <c r="F425" s="3">
        <v>764540.58792307694</v>
      </c>
      <c r="J425" t="str">
        <f>_xlfn.SINGLE(Table1[Дата]) &amp; _xlfn.SINGLE(Table1[Территория])</f>
        <v>43969Санкт-Петербург Юг</v>
      </c>
    </row>
    <row r="426" spans="1:10" ht="14.25" customHeight="1">
      <c r="A426" s="8">
        <v>43965</v>
      </c>
      <c r="B426" s="21" t="s">
        <v>17</v>
      </c>
      <c r="C426" s="21">
        <v>274059</v>
      </c>
      <c r="D426" s="21">
        <v>28181292</v>
      </c>
      <c r="E426" s="21">
        <v>20493717.226</v>
      </c>
      <c r="F426" s="22">
        <v>806120.19333076919</v>
      </c>
      <c r="J426" t="str">
        <f>_xlfn.SINGLE(Table1[Дата]) &amp; _xlfn.SINGLE(Table1[Территория])</f>
        <v>43965Санкт-Петербург Юг</v>
      </c>
    </row>
    <row r="427" spans="1:10" ht="14.25" customHeight="1">
      <c r="A427" s="9">
        <v>43966</v>
      </c>
      <c r="B427" s="2" t="s">
        <v>17</v>
      </c>
      <c r="C427" s="2">
        <v>318816</v>
      </c>
      <c r="D427" s="2">
        <v>32354331</v>
      </c>
      <c r="E427" s="2">
        <v>23895072.432</v>
      </c>
      <c r="F427" s="3">
        <v>616932.92353846144</v>
      </c>
      <c r="J427" t="str">
        <f>_xlfn.SINGLE(Table1[Дата]) &amp; _xlfn.SINGLE(Table1[Территория])</f>
        <v>43966Санкт-Петербург Юг</v>
      </c>
    </row>
    <row r="428" spans="1:10" ht="14.25" customHeight="1">
      <c r="A428" s="8">
        <v>43978</v>
      </c>
      <c r="B428" s="21" t="s">
        <v>18</v>
      </c>
      <c r="C428" s="21">
        <v>370012.5</v>
      </c>
      <c r="D428" s="21">
        <v>39034861.5</v>
      </c>
      <c r="E428" s="21">
        <v>28040467.216000002</v>
      </c>
      <c r="F428" s="22">
        <v>681486.56664615381</v>
      </c>
      <c r="J428" t="str">
        <f>_xlfn.SINGLE(Table1[Дата]) &amp; _xlfn.SINGLE(Table1[Территория])</f>
        <v>43978Санкт-Петербург Север</v>
      </c>
    </row>
    <row r="429" spans="1:10" ht="14.25" customHeight="1">
      <c r="A429" s="9">
        <v>43973</v>
      </c>
      <c r="B429" s="2" t="s">
        <v>18</v>
      </c>
      <c r="C429" s="2">
        <v>393018</v>
      </c>
      <c r="D429" s="2">
        <v>39498373.5</v>
      </c>
      <c r="E429" s="2">
        <v>29683782.432999995</v>
      </c>
      <c r="F429" s="3">
        <v>636230.32011538453</v>
      </c>
      <c r="J429" t="str">
        <f>_xlfn.SINGLE(Table1[Дата]) &amp; _xlfn.SINGLE(Table1[Территория])</f>
        <v>43973Санкт-Петербург Север</v>
      </c>
    </row>
    <row r="430" spans="1:10" ht="14.25" customHeight="1">
      <c r="A430" s="8">
        <v>43983</v>
      </c>
      <c r="B430" s="21" t="s">
        <v>18</v>
      </c>
      <c r="C430" s="21">
        <v>349699.5</v>
      </c>
      <c r="D430" s="21">
        <v>37257840.18135</v>
      </c>
      <c r="E430" s="21">
        <v>27640203.134</v>
      </c>
      <c r="F430" s="22">
        <v>744856.58547692304</v>
      </c>
      <c r="J430" t="str">
        <f>_xlfn.SINGLE(Table1[Дата]) &amp; _xlfn.SINGLE(Table1[Территория])</f>
        <v>43983Санкт-Петербург Север</v>
      </c>
    </row>
    <row r="431" spans="1:10" ht="14.25" customHeight="1">
      <c r="A431" s="9">
        <v>43962</v>
      </c>
      <c r="B431" s="2" t="s">
        <v>18</v>
      </c>
      <c r="C431" s="2">
        <v>318565.5</v>
      </c>
      <c r="D431" s="2">
        <v>33781581</v>
      </c>
      <c r="E431" s="2">
        <v>24232690.171</v>
      </c>
      <c r="F431" s="3">
        <v>605833.76570769225</v>
      </c>
      <c r="J431" t="str">
        <f>_xlfn.SINGLE(Table1[Дата]) &amp; _xlfn.SINGLE(Table1[Территория])</f>
        <v>43962Санкт-Петербург Север</v>
      </c>
    </row>
    <row r="432" spans="1:10" ht="14.25" customHeight="1">
      <c r="A432" s="8">
        <v>43980</v>
      </c>
      <c r="B432" s="21" t="s">
        <v>17</v>
      </c>
      <c r="C432" s="21">
        <v>422965.5</v>
      </c>
      <c r="D432" s="21">
        <v>41767140.105000004</v>
      </c>
      <c r="E432" s="21">
        <v>32361318.846999999</v>
      </c>
      <c r="F432" s="22">
        <v>525087.91538461542</v>
      </c>
      <c r="J432" t="str">
        <f>_xlfn.SINGLE(Table1[Дата]) &amp; _xlfn.SINGLE(Table1[Территория])</f>
        <v>43980Санкт-Петербург Юг</v>
      </c>
    </row>
    <row r="433" spans="1:10" ht="14.25" customHeight="1">
      <c r="A433" s="9">
        <v>43969</v>
      </c>
      <c r="B433" s="2" t="s">
        <v>18</v>
      </c>
      <c r="C433" s="2">
        <v>355081.5</v>
      </c>
      <c r="D433" s="2">
        <v>36876888</v>
      </c>
      <c r="E433" s="2">
        <v>26228948.559</v>
      </c>
      <c r="F433" s="3">
        <v>898617.75030769221</v>
      </c>
      <c r="J433" t="str">
        <f>_xlfn.SINGLE(Table1[Дата]) &amp; _xlfn.SINGLE(Table1[Территория])</f>
        <v>43969Санкт-Петербург Север</v>
      </c>
    </row>
    <row r="434" spans="1:10" ht="14.25" customHeight="1">
      <c r="A434" s="8">
        <v>43965</v>
      </c>
      <c r="B434" s="21" t="s">
        <v>18</v>
      </c>
      <c r="C434" s="21">
        <v>358387.5</v>
      </c>
      <c r="D434" s="21">
        <v>37963150.5</v>
      </c>
      <c r="E434" s="21">
        <v>27483828.208999999</v>
      </c>
      <c r="F434" s="22">
        <v>506964.83088461537</v>
      </c>
      <c r="J434" t="str">
        <f>_xlfn.SINGLE(Table1[Дата]) &amp; _xlfn.SINGLE(Table1[Территория])</f>
        <v>43965Санкт-Петербург Север</v>
      </c>
    </row>
    <row r="435" spans="1:10" ht="14.25" customHeight="1">
      <c r="A435" s="9">
        <v>43966</v>
      </c>
      <c r="B435" s="2" t="s">
        <v>18</v>
      </c>
      <c r="C435" s="2">
        <v>403261.5</v>
      </c>
      <c r="D435" s="2">
        <v>42271377</v>
      </c>
      <c r="E435" s="2">
        <v>31105053.390999999</v>
      </c>
      <c r="F435" s="3">
        <v>571050.76427692303</v>
      </c>
      <c r="J435" t="str">
        <f>_xlfn.SINGLE(Table1[Дата]) &amp; _xlfn.SINGLE(Table1[Территория])</f>
        <v>43966Санкт-Петербург Север</v>
      </c>
    </row>
    <row r="436" spans="1:10" ht="14.25" customHeight="1">
      <c r="A436" s="8">
        <v>43978</v>
      </c>
      <c r="B436" s="21" t="s">
        <v>19</v>
      </c>
      <c r="C436" s="21">
        <v>69010.5</v>
      </c>
      <c r="D436" s="21">
        <v>5985894</v>
      </c>
      <c r="E436" s="21">
        <v>4624968.49</v>
      </c>
      <c r="F436" s="22">
        <v>168769.33384615384</v>
      </c>
      <c r="J436" t="str">
        <f>_xlfn.SINGLE(Table1[Дата]) &amp; _xlfn.SINGLE(Table1[Территория])</f>
        <v>43978Волгоград</v>
      </c>
    </row>
    <row r="437" spans="1:10" ht="14.25" customHeight="1">
      <c r="A437" s="9">
        <v>43973</v>
      </c>
      <c r="B437" s="2" t="s">
        <v>19</v>
      </c>
      <c r="C437" s="2">
        <v>75820.5</v>
      </c>
      <c r="D437" s="2">
        <v>5943489</v>
      </c>
      <c r="E437" s="2">
        <v>5046963.6720000003</v>
      </c>
      <c r="F437" s="3">
        <v>196334.07284615384</v>
      </c>
      <c r="J437" t="str">
        <f>_xlfn.SINGLE(Table1[Дата]) &amp; _xlfn.SINGLE(Table1[Территория])</f>
        <v>43973Волгоград</v>
      </c>
    </row>
    <row r="438" spans="1:10" ht="14.25" customHeight="1">
      <c r="A438" s="8">
        <v>43983</v>
      </c>
      <c r="B438" s="21" t="s">
        <v>19</v>
      </c>
      <c r="C438" s="21">
        <v>64740</v>
      </c>
      <c r="D438" s="21">
        <v>5800290</v>
      </c>
      <c r="E438" s="21">
        <v>4332158.4330000002</v>
      </c>
      <c r="F438" s="22">
        <v>205428.24997692305</v>
      </c>
      <c r="J438" t="str">
        <f>_xlfn.SINGLE(Table1[Дата]) &amp; _xlfn.SINGLE(Table1[Территория])</f>
        <v>43983Волгоград</v>
      </c>
    </row>
    <row r="439" spans="1:10" ht="14.25" customHeight="1">
      <c r="A439" s="9">
        <v>43962</v>
      </c>
      <c r="B439" s="2" t="s">
        <v>19</v>
      </c>
      <c r="C439" s="2">
        <v>59574</v>
      </c>
      <c r="D439" s="2">
        <v>5178169.5</v>
      </c>
      <c r="E439" s="2">
        <v>3929032.2650000001</v>
      </c>
      <c r="F439" s="3">
        <v>208822.33076923079</v>
      </c>
      <c r="J439" t="str">
        <f>_xlfn.SINGLE(Table1[Дата]) &amp; _xlfn.SINGLE(Table1[Территория])</f>
        <v>43962Волгоград</v>
      </c>
    </row>
    <row r="440" spans="1:10" ht="14.25" customHeight="1">
      <c r="A440" s="8">
        <v>43980</v>
      </c>
      <c r="B440" s="21" t="s">
        <v>18</v>
      </c>
      <c r="C440" s="21">
        <v>524481</v>
      </c>
      <c r="D440" s="21">
        <v>54172029</v>
      </c>
      <c r="E440" s="21">
        <v>41382275.210999995</v>
      </c>
      <c r="F440" s="22">
        <v>512623.0388076923</v>
      </c>
      <c r="J440" t="str">
        <f>_xlfn.SINGLE(Table1[Дата]) &amp; _xlfn.SINGLE(Table1[Территория])</f>
        <v>43980Санкт-Петербург Север</v>
      </c>
    </row>
    <row r="441" spans="1:10" ht="14.25" customHeight="1">
      <c r="A441" s="9">
        <v>43969</v>
      </c>
      <c r="B441" s="2" t="s">
        <v>19</v>
      </c>
      <c r="C441" s="2">
        <v>70278</v>
      </c>
      <c r="D441" s="2">
        <v>5798476.5</v>
      </c>
      <c r="E441" s="2">
        <v>4485664.5060000001</v>
      </c>
      <c r="F441" s="3">
        <v>182019.63597692308</v>
      </c>
      <c r="J441" t="str">
        <f>_xlfn.SINGLE(Table1[Дата]) &amp; _xlfn.SINGLE(Table1[Территория])</f>
        <v>43969Волгоград</v>
      </c>
    </row>
    <row r="442" spans="1:10" ht="14.25" customHeight="1">
      <c r="A442" s="8">
        <v>43965</v>
      </c>
      <c r="B442" s="21" t="s">
        <v>19</v>
      </c>
      <c r="C442" s="21">
        <v>63645</v>
      </c>
      <c r="D442" s="21">
        <v>5366602.5</v>
      </c>
      <c r="E442" s="21">
        <v>4245727.3389999997</v>
      </c>
      <c r="F442" s="22">
        <v>137701.4149</v>
      </c>
      <c r="J442" t="str">
        <f>_xlfn.SINGLE(Table1[Дата]) &amp; _xlfn.SINGLE(Table1[Территория])</f>
        <v>43965Волгоград</v>
      </c>
    </row>
    <row r="443" spans="1:10" ht="14.25" customHeight="1">
      <c r="A443" s="9">
        <v>43966</v>
      </c>
      <c r="B443" s="2" t="s">
        <v>19</v>
      </c>
      <c r="C443" s="2">
        <v>75642</v>
      </c>
      <c r="D443" s="2">
        <v>6293952</v>
      </c>
      <c r="E443" s="2">
        <v>5100877.9309999999</v>
      </c>
      <c r="F443" s="3">
        <v>159537.61835384613</v>
      </c>
      <c r="J443" t="str">
        <f>_xlfn.SINGLE(Table1[Дата]) &amp; _xlfn.SINGLE(Table1[Территория])</f>
        <v>43966Волгоград</v>
      </c>
    </row>
    <row r="444" spans="1:10" ht="14.25" customHeight="1">
      <c r="A444" s="8">
        <v>43978</v>
      </c>
      <c r="B444" s="21" t="s">
        <v>20</v>
      </c>
      <c r="C444" s="21">
        <v>40420.5</v>
      </c>
      <c r="D444" s="21">
        <v>3780852</v>
      </c>
      <c r="E444" s="21">
        <v>2893288.4459999995</v>
      </c>
      <c r="F444" s="22">
        <v>291528.45785384614</v>
      </c>
      <c r="J444" t="str">
        <f>_xlfn.SINGLE(Table1[Дата]) &amp; _xlfn.SINGLE(Table1[Территория])</f>
        <v>43978Казань</v>
      </c>
    </row>
    <row r="445" spans="1:10" ht="14.25" customHeight="1">
      <c r="A445" s="9">
        <v>43973</v>
      </c>
      <c r="B445" s="2" t="s">
        <v>20</v>
      </c>
      <c r="C445" s="2">
        <v>53838</v>
      </c>
      <c r="D445" s="2">
        <v>4840833</v>
      </c>
      <c r="E445" s="2">
        <v>4017247.747</v>
      </c>
      <c r="F445" s="3">
        <v>147709.19777692307</v>
      </c>
      <c r="J445" t="str">
        <f>_xlfn.SINGLE(Table1[Дата]) &amp; _xlfn.SINGLE(Table1[Территория])</f>
        <v>43973Казань</v>
      </c>
    </row>
    <row r="446" spans="1:10" ht="14.25" customHeight="1">
      <c r="A446" s="8">
        <v>43983</v>
      </c>
      <c r="B446" s="21" t="s">
        <v>20</v>
      </c>
      <c r="C446" s="21">
        <v>40528.5</v>
      </c>
      <c r="D446" s="21">
        <v>3865251</v>
      </c>
      <c r="E446" s="21">
        <v>2972895.4169999999</v>
      </c>
      <c r="F446" s="22">
        <v>336001.08039230772</v>
      </c>
      <c r="J446" t="str">
        <f>_xlfn.SINGLE(Table1[Дата]) &amp; _xlfn.SINGLE(Table1[Территория])</f>
        <v>43983Казань</v>
      </c>
    </row>
    <row r="447" spans="1:10" ht="14.25" customHeight="1">
      <c r="A447" s="9">
        <v>43962</v>
      </c>
      <c r="B447" s="2" t="s">
        <v>20</v>
      </c>
      <c r="C447" s="2">
        <v>32733</v>
      </c>
      <c r="D447" s="2">
        <v>3079630.5</v>
      </c>
      <c r="E447" s="2">
        <v>2364369.4010000001</v>
      </c>
      <c r="F447" s="3">
        <v>281373.57021538459</v>
      </c>
      <c r="J447" t="str">
        <f>_xlfn.SINGLE(Table1[Дата]) &amp; _xlfn.SINGLE(Table1[Территория])</f>
        <v>43962Казань</v>
      </c>
    </row>
    <row r="448" spans="1:10" ht="14.25" customHeight="1">
      <c r="A448" s="8">
        <v>43980</v>
      </c>
      <c r="B448" s="21" t="s">
        <v>19</v>
      </c>
      <c r="C448" s="21">
        <v>84433.5</v>
      </c>
      <c r="D448" s="21">
        <v>7228395</v>
      </c>
      <c r="E448" s="21">
        <v>5795765.9359999998</v>
      </c>
      <c r="F448" s="22">
        <v>264121.66047692305</v>
      </c>
      <c r="J448" t="str">
        <f>_xlfn.SINGLE(Table1[Дата]) &amp; _xlfn.SINGLE(Table1[Территория])</f>
        <v>43980Волгоград</v>
      </c>
    </row>
    <row r="449" spans="1:10" ht="14.25" customHeight="1">
      <c r="A449" s="9">
        <v>43969</v>
      </c>
      <c r="B449" s="2" t="s">
        <v>20</v>
      </c>
      <c r="C449" s="2">
        <v>36655.5</v>
      </c>
      <c r="D449" s="2">
        <v>3360135</v>
      </c>
      <c r="E449" s="2">
        <v>2596293.8219999997</v>
      </c>
      <c r="F449" s="3">
        <v>202175.53846153847</v>
      </c>
      <c r="J449" t="str">
        <f>_xlfn.SINGLE(Table1[Дата]) &amp; _xlfn.SINGLE(Table1[Территория])</f>
        <v>43969Казань</v>
      </c>
    </row>
    <row r="450" spans="1:10" ht="14.25" customHeight="1">
      <c r="A450" s="8">
        <v>43965</v>
      </c>
      <c r="B450" s="21" t="s">
        <v>20</v>
      </c>
      <c r="C450" s="21">
        <v>33886.5</v>
      </c>
      <c r="D450" s="21">
        <v>3166479</v>
      </c>
      <c r="E450" s="21">
        <v>2522496.074</v>
      </c>
      <c r="F450" s="22">
        <v>156584.58769230769</v>
      </c>
      <c r="J450" t="str">
        <f>_xlfn.SINGLE(Table1[Дата]) &amp; _xlfn.SINGLE(Table1[Территория])</f>
        <v>43965Казань</v>
      </c>
    </row>
    <row r="451" spans="1:10" ht="14.25" customHeight="1">
      <c r="A451" s="9">
        <v>43966</v>
      </c>
      <c r="B451" s="2" t="s">
        <v>20</v>
      </c>
      <c r="C451" s="2">
        <v>41697</v>
      </c>
      <c r="D451" s="2">
        <v>3772258.5</v>
      </c>
      <c r="E451" s="2">
        <v>3092823.6680000001</v>
      </c>
      <c r="F451" s="3">
        <v>167669.98904615385</v>
      </c>
      <c r="J451" t="str">
        <f>_xlfn.SINGLE(Table1[Дата]) &amp; _xlfn.SINGLE(Table1[Территория])</f>
        <v>43966Казань</v>
      </c>
    </row>
    <row r="452" spans="1:10" ht="14.25" customHeight="1">
      <c r="A452" s="8">
        <v>43980</v>
      </c>
      <c r="B452" s="21" t="s">
        <v>20</v>
      </c>
      <c r="C452" s="21">
        <v>44569.5</v>
      </c>
      <c r="D452" s="21">
        <v>4108596</v>
      </c>
      <c r="E452" s="21">
        <v>3229427.0830000001</v>
      </c>
      <c r="F452" s="22">
        <v>121448.35925384614</v>
      </c>
      <c r="J452" t="str">
        <f>_xlfn.SINGLE(Table1[Дата]) &amp; _xlfn.SINGLE(Table1[Территория])</f>
        <v>43980Казань</v>
      </c>
    </row>
    <row r="453" spans="1:10" ht="14.25" customHeight="1">
      <c r="A453" s="9">
        <v>43978</v>
      </c>
      <c r="B453" s="2" t="s">
        <v>21</v>
      </c>
      <c r="C453" s="2">
        <v>18069</v>
      </c>
      <c r="D453" s="2">
        <v>1603084.5</v>
      </c>
      <c r="E453" s="2">
        <v>1312709.0090000001</v>
      </c>
      <c r="F453" s="3">
        <v>241760.20769230771</v>
      </c>
      <c r="J453" t="str">
        <f>_xlfn.SINGLE(Table1[Дата]) &amp; _xlfn.SINGLE(Table1[Территория])</f>
        <v>43978Пермь</v>
      </c>
    </row>
    <row r="454" spans="1:10" ht="14.25" customHeight="1">
      <c r="A454" s="8">
        <v>43973</v>
      </c>
      <c r="B454" s="21" t="s">
        <v>21</v>
      </c>
      <c r="C454" s="21">
        <v>21483</v>
      </c>
      <c r="D454" s="21">
        <v>1774329</v>
      </c>
      <c r="E454" s="21">
        <v>1460215.51</v>
      </c>
      <c r="F454" s="22">
        <v>181509.9923076923</v>
      </c>
      <c r="J454" t="str">
        <f>_xlfn.SINGLE(Table1[Дата]) &amp; _xlfn.SINGLE(Table1[Территория])</f>
        <v>43973Пермь</v>
      </c>
    </row>
    <row r="455" spans="1:10" ht="14.25" customHeight="1">
      <c r="A455" s="9">
        <v>43983</v>
      </c>
      <c r="B455" s="2" t="s">
        <v>21</v>
      </c>
      <c r="C455" s="2">
        <v>16687.5</v>
      </c>
      <c r="D455" s="2">
        <v>1526608.5</v>
      </c>
      <c r="E455" s="2">
        <v>1202670.0489999999</v>
      </c>
      <c r="F455" s="3">
        <v>340349.53369230771</v>
      </c>
      <c r="J455" t="str">
        <f>_xlfn.SINGLE(Table1[Дата]) &amp; _xlfn.SINGLE(Table1[Территория])</f>
        <v>43983Пермь</v>
      </c>
    </row>
    <row r="456" spans="1:10" ht="14.25" customHeight="1">
      <c r="A456" s="8">
        <v>43962</v>
      </c>
      <c r="B456" s="21" t="s">
        <v>21</v>
      </c>
      <c r="C456" s="21">
        <v>12238.5</v>
      </c>
      <c r="D456" s="21">
        <v>1096002</v>
      </c>
      <c r="E456" s="21">
        <v>872395.08600000001</v>
      </c>
      <c r="F456" s="22">
        <v>218895.40769230769</v>
      </c>
      <c r="J456" t="str">
        <f>_xlfn.SINGLE(Table1[Дата]) &amp; _xlfn.SINGLE(Table1[Территория])</f>
        <v>43962Пермь</v>
      </c>
    </row>
    <row r="457" spans="1:10" ht="14.25" customHeight="1">
      <c r="A457" s="9">
        <v>43969</v>
      </c>
      <c r="B457" s="2" t="s">
        <v>21</v>
      </c>
      <c r="C457" s="2">
        <v>14290.5</v>
      </c>
      <c r="D457" s="2">
        <v>1246162.5</v>
      </c>
      <c r="E457" s="2">
        <v>983143.48999999987</v>
      </c>
      <c r="F457" s="3">
        <v>263823.34615384613</v>
      </c>
      <c r="J457" t="str">
        <f>_xlfn.SINGLE(Table1[Дата]) &amp; _xlfn.SINGLE(Table1[Территория])</f>
        <v>43969Пермь</v>
      </c>
    </row>
    <row r="458" spans="1:10" ht="14.25" customHeight="1">
      <c r="A458" s="8">
        <v>43965</v>
      </c>
      <c r="B458" s="21" t="s">
        <v>21</v>
      </c>
      <c r="C458" s="21">
        <v>14385</v>
      </c>
      <c r="D458" s="21">
        <v>1223491.5</v>
      </c>
      <c r="E458" s="21">
        <v>977925.73100000003</v>
      </c>
      <c r="F458" s="22">
        <v>285708.40769230766</v>
      </c>
      <c r="J458" t="str">
        <f>_xlfn.SINGLE(Table1[Дата]) &amp; _xlfn.SINGLE(Table1[Территория])</f>
        <v>43965Пермь</v>
      </c>
    </row>
    <row r="459" spans="1:10" ht="14.25" customHeight="1">
      <c r="A459" s="9">
        <v>43966</v>
      </c>
      <c r="B459" s="2" t="s">
        <v>21</v>
      </c>
      <c r="C459" s="2">
        <v>16498.5</v>
      </c>
      <c r="D459" s="2">
        <v>1370482.5</v>
      </c>
      <c r="E459" s="2">
        <v>1095453.1229999999</v>
      </c>
      <c r="F459" s="3">
        <v>250663.81538461539</v>
      </c>
      <c r="J459" t="str">
        <f>_xlfn.SINGLE(Table1[Дата]) &amp; _xlfn.SINGLE(Table1[Территория])</f>
        <v>43966Пермь</v>
      </c>
    </row>
    <row r="460" spans="1:10" ht="14.25" customHeight="1">
      <c r="A460" s="8">
        <v>43978</v>
      </c>
      <c r="B460" s="21" t="s">
        <v>22</v>
      </c>
      <c r="C460" s="21">
        <v>13203</v>
      </c>
      <c r="D460" s="21">
        <v>1211457</v>
      </c>
      <c r="E460" s="21">
        <v>964554.21099999989</v>
      </c>
      <c r="F460" s="22">
        <v>156117.80846153846</v>
      </c>
      <c r="J460" t="str">
        <f>_xlfn.SINGLE(Table1[Дата]) &amp; _xlfn.SINGLE(Table1[Территория])</f>
        <v>43978Ростов-на-Дону</v>
      </c>
    </row>
    <row r="461" spans="1:10" ht="14.25" customHeight="1">
      <c r="A461" s="9">
        <v>43973</v>
      </c>
      <c r="B461" s="2" t="s">
        <v>22</v>
      </c>
      <c r="C461" s="2">
        <v>15802.5</v>
      </c>
      <c r="D461" s="2">
        <v>1411909.5</v>
      </c>
      <c r="E461" s="2">
        <v>1158841.584</v>
      </c>
      <c r="F461" s="3">
        <v>186035.59738461539</v>
      </c>
      <c r="J461" t="str">
        <f>_xlfn.SINGLE(Table1[Дата]) &amp; _xlfn.SINGLE(Table1[Территория])</f>
        <v>43973Ростов-на-Дону</v>
      </c>
    </row>
    <row r="462" spans="1:10" ht="14.25" customHeight="1">
      <c r="A462" s="8">
        <v>43983</v>
      </c>
      <c r="B462" s="21" t="s">
        <v>22</v>
      </c>
      <c r="C462" s="21">
        <v>16476</v>
      </c>
      <c r="D462" s="21">
        <v>1565632.5</v>
      </c>
      <c r="E462" s="21">
        <v>1234060.9909999999</v>
      </c>
      <c r="F462" s="22">
        <v>194827.87672307692</v>
      </c>
      <c r="J462" t="str">
        <f>_xlfn.SINGLE(Table1[Дата]) &amp; _xlfn.SINGLE(Table1[Территория])</f>
        <v>43983Ростов-на-Дону</v>
      </c>
    </row>
    <row r="463" spans="1:10" ht="14.25" customHeight="1">
      <c r="A463" s="9">
        <v>43962</v>
      </c>
      <c r="B463" s="2" t="s">
        <v>22</v>
      </c>
      <c r="C463" s="2">
        <v>12654</v>
      </c>
      <c r="D463" s="2">
        <v>1081158</v>
      </c>
      <c r="E463" s="2">
        <v>927698.82299999986</v>
      </c>
      <c r="F463" s="3">
        <v>197299.08136923076</v>
      </c>
      <c r="J463" t="str">
        <f>_xlfn.SINGLE(Table1[Дата]) &amp; _xlfn.SINGLE(Table1[Территория])</f>
        <v>43962Ростов-на-Дону</v>
      </c>
    </row>
    <row r="464" spans="1:10" ht="14.25" customHeight="1">
      <c r="A464" s="8">
        <v>43980</v>
      </c>
      <c r="B464" s="21" t="s">
        <v>21</v>
      </c>
      <c r="C464" s="21">
        <v>19647</v>
      </c>
      <c r="D464" s="21">
        <v>1764669</v>
      </c>
      <c r="E464" s="21">
        <v>1409485.402</v>
      </c>
      <c r="F464" s="22">
        <v>182377.32307692306</v>
      </c>
      <c r="J464" t="str">
        <f>_xlfn.SINGLE(Table1[Дата]) &amp; _xlfn.SINGLE(Table1[Территория])</f>
        <v>43980Пермь</v>
      </c>
    </row>
    <row r="465" spans="1:10" ht="14.25" customHeight="1">
      <c r="A465" s="9">
        <v>43969</v>
      </c>
      <c r="B465" s="2" t="s">
        <v>22</v>
      </c>
      <c r="C465" s="2">
        <v>12450</v>
      </c>
      <c r="D465" s="2">
        <v>1115146.5</v>
      </c>
      <c r="E465" s="2">
        <v>897555.51099999994</v>
      </c>
      <c r="F465" s="3">
        <v>150809.61403846153</v>
      </c>
      <c r="J465" t="str">
        <f>_xlfn.SINGLE(Table1[Дата]) &amp; _xlfn.SINGLE(Table1[Территория])</f>
        <v>43969Ростов-на-Дону</v>
      </c>
    </row>
    <row r="466" spans="1:10" ht="14.25" customHeight="1">
      <c r="A466" s="8">
        <v>43965</v>
      </c>
      <c r="B466" s="21" t="s">
        <v>22</v>
      </c>
      <c r="C466" s="21">
        <v>11161.5</v>
      </c>
      <c r="D466" s="21">
        <v>963502.5</v>
      </c>
      <c r="E466" s="21">
        <v>812962.67800000007</v>
      </c>
      <c r="F466" s="22">
        <v>193118.32307692309</v>
      </c>
      <c r="J466" t="str">
        <f>_xlfn.SINGLE(Table1[Дата]) &amp; _xlfn.SINGLE(Table1[Территория])</f>
        <v>43965Ростов-на-Дону</v>
      </c>
    </row>
    <row r="467" spans="1:10" ht="14.25" customHeight="1">
      <c r="A467" s="9">
        <v>43966</v>
      </c>
      <c r="B467" s="2" t="s">
        <v>22</v>
      </c>
      <c r="C467" s="2">
        <v>12229.5</v>
      </c>
      <c r="D467" s="2">
        <v>1122730.5</v>
      </c>
      <c r="E467" s="2">
        <v>921566.44700000004</v>
      </c>
      <c r="F467" s="3">
        <v>147588</v>
      </c>
      <c r="J467" t="str">
        <f>_xlfn.SINGLE(Table1[Дата]) &amp; _xlfn.SINGLE(Table1[Территория])</f>
        <v>43966Ростов-на-Дону</v>
      </c>
    </row>
    <row r="468" spans="1:10" ht="14.25" customHeight="1">
      <c r="A468" s="8">
        <v>43978</v>
      </c>
      <c r="B468" s="21" t="s">
        <v>23</v>
      </c>
      <c r="C468" s="21">
        <v>28050</v>
      </c>
      <c r="D468" s="21">
        <v>2458555.5</v>
      </c>
      <c r="E468" s="21">
        <v>1979227.4479999999</v>
      </c>
      <c r="F468" s="22">
        <v>122940.53466153846</v>
      </c>
      <c r="J468" t="str">
        <f>_xlfn.SINGLE(Table1[Дата]) &amp; _xlfn.SINGLE(Table1[Территория])</f>
        <v>43978Краснодар</v>
      </c>
    </row>
    <row r="469" spans="1:10" ht="14.25" customHeight="1">
      <c r="A469" s="9">
        <v>43973</v>
      </c>
      <c r="B469" s="2" t="s">
        <v>23</v>
      </c>
      <c r="C469" s="2">
        <v>30781.5</v>
      </c>
      <c r="D469" s="2">
        <v>2540715</v>
      </c>
      <c r="E469" s="2">
        <v>2108065.5690000001</v>
      </c>
      <c r="F469" s="3">
        <v>90381.169230769228</v>
      </c>
      <c r="J469" t="str">
        <f>_xlfn.SINGLE(Table1[Дата]) &amp; _xlfn.SINGLE(Table1[Территория])</f>
        <v>43973Краснодар</v>
      </c>
    </row>
    <row r="470" spans="1:10" ht="14.25" customHeight="1">
      <c r="A470" s="8">
        <v>43983</v>
      </c>
      <c r="B470" s="21" t="s">
        <v>23</v>
      </c>
      <c r="C470" s="21">
        <v>27960</v>
      </c>
      <c r="D470" s="21">
        <v>2538967.5</v>
      </c>
      <c r="E470" s="21">
        <v>1983277.5959999997</v>
      </c>
      <c r="F470" s="22">
        <v>134168.53587692307</v>
      </c>
      <c r="J470" t="str">
        <f>_xlfn.SINGLE(Table1[Дата]) &amp; _xlfn.SINGLE(Table1[Территория])</f>
        <v>43983Краснодар</v>
      </c>
    </row>
    <row r="471" spans="1:10" ht="14.25" customHeight="1">
      <c r="A471" s="9">
        <v>43962</v>
      </c>
      <c r="B471" s="2" t="s">
        <v>23</v>
      </c>
      <c r="C471" s="2">
        <v>23629.5</v>
      </c>
      <c r="D471" s="2">
        <v>2164365</v>
      </c>
      <c r="E471" s="2">
        <v>1678039.8589999999</v>
      </c>
      <c r="F471" s="3">
        <v>151098.71538461538</v>
      </c>
      <c r="J471" t="str">
        <f>_xlfn.SINGLE(Table1[Дата]) &amp; _xlfn.SINGLE(Table1[Территория])</f>
        <v>43962Краснодар</v>
      </c>
    </row>
    <row r="472" spans="1:10" ht="14.25" customHeight="1">
      <c r="A472" s="8">
        <v>43980</v>
      </c>
      <c r="B472" s="21" t="s">
        <v>22</v>
      </c>
      <c r="C472" s="21">
        <v>17052</v>
      </c>
      <c r="D472" s="21">
        <v>1549020</v>
      </c>
      <c r="E472" s="21">
        <v>1246591.997</v>
      </c>
      <c r="F472" s="22">
        <v>104864.4846153846</v>
      </c>
      <c r="J472" t="str">
        <f>_xlfn.SINGLE(Table1[Дата]) &amp; _xlfn.SINGLE(Table1[Территория])</f>
        <v>43980Ростов-на-Дону</v>
      </c>
    </row>
    <row r="473" spans="1:10" ht="14.25" customHeight="1">
      <c r="A473" s="9">
        <v>43969</v>
      </c>
      <c r="B473" s="2" t="s">
        <v>23</v>
      </c>
      <c r="C473" s="2">
        <v>27181.5</v>
      </c>
      <c r="D473" s="2">
        <v>2324490</v>
      </c>
      <c r="E473" s="2">
        <v>1796459.4790000001</v>
      </c>
      <c r="F473" s="3">
        <v>129793.76153846155</v>
      </c>
      <c r="J473" t="str">
        <f>_xlfn.SINGLE(Table1[Дата]) &amp; _xlfn.SINGLE(Table1[Территория])</f>
        <v>43969Краснодар</v>
      </c>
    </row>
    <row r="474" spans="1:10" ht="14.25" customHeight="1">
      <c r="A474" s="8">
        <v>43965</v>
      </c>
      <c r="B474" s="21" t="s">
        <v>23</v>
      </c>
      <c r="C474" s="21">
        <v>25656</v>
      </c>
      <c r="D474" s="21">
        <v>2225341.5</v>
      </c>
      <c r="E474" s="21">
        <v>1766450.28</v>
      </c>
      <c r="F474" s="22">
        <v>91828.489107692309</v>
      </c>
      <c r="J474" t="str">
        <f>_xlfn.SINGLE(Table1[Дата]) &amp; _xlfn.SINGLE(Table1[Территория])</f>
        <v>43965Краснодар</v>
      </c>
    </row>
    <row r="475" spans="1:10" ht="14.25" customHeight="1">
      <c r="A475" s="9">
        <v>43966</v>
      </c>
      <c r="B475" s="2" t="s">
        <v>23</v>
      </c>
      <c r="C475" s="2">
        <v>29283</v>
      </c>
      <c r="D475" s="2">
        <v>2477487</v>
      </c>
      <c r="E475" s="2">
        <v>2005719.3469999998</v>
      </c>
      <c r="F475" s="3">
        <v>77264.32873846154</v>
      </c>
      <c r="J475" t="str">
        <f>_xlfn.SINGLE(Table1[Дата]) &amp; _xlfn.SINGLE(Table1[Территория])</f>
        <v>43966Краснодар</v>
      </c>
    </row>
    <row r="476" spans="1:10" ht="14.25" customHeight="1">
      <c r="A476" s="8">
        <v>43980</v>
      </c>
      <c r="B476" s="21" t="s">
        <v>23</v>
      </c>
      <c r="C476" s="21">
        <v>32782.5</v>
      </c>
      <c r="D476" s="21">
        <v>2854741.5</v>
      </c>
      <c r="E476" s="21">
        <v>2293738.9569999999</v>
      </c>
      <c r="F476" s="22">
        <v>58400.799200000001</v>
      </c>
      <c r="J476" t="str">
        <f>_xlfn.SINGLE(Table1[Дата]) &amp; _xlfn.SINGLE(Table1[Территория])</f>
        <v>43980Краснодар</v>
      </c>
    </row>
    <row r="477" spans="1:10" ht="14.25" customHeight="1">
      <c r="A477" s="9">
        <v>43978</v>
      </c>
      <c r="B477" s="2" t="s">
        <v>24</v>
      </c>
      <c r="C477" s="2">
        <v>215592</v>
      </c>
      <c r="D477" s="2">
        <v>22342300.5</v>
      </c>
      <c r="E477" s="2">
        <v>16240834.603999998</v>
      </c>
      <c r="F477" s="3">
        <v>285591.72307692305</v>
      </c>
      <c r="J477" t="str">
        <f>_xlfn.SINGLE(Table1[Дата]) &amp; _xlfn.SINGLE(Table1[Территория])</f>
        <v>43978Москва Запад</v>
      </c>
    </row>
    <row r="478" spans="1:10" ht="14.25" customHeight="1">
      <c r="A478" s="8">
        <v>43973</v>
      </c>
      <c r="B478" s="21" t="s">
        <v>24</v>
      </c>
      <c r="C478" s="21">
        <v>228334.5</v>
      </c>
      <c r="D478" s="21">
        <v>22380772.5</v>
      </c>
      <c r="E478" s="21">
        <v>17031004.072999999</v>
      </c>
      <c r="F478" s="22">
        <v>275436.23846153845</v>
      </c>
      <c r="J478" t="str">
        <f>_xlfn.SINGLE(Table1[Дата]) &amp; _xlfn.SINGLE(Table1[Территория])</f>
        <v>43973Москва Запад</v>
      </c>
    </row>
    <row r="479" spans="1:10" ht="14.25" customHeight="1">
      <c r="A479" s="9">
        <v>43983</v>
      </c>
      <c r="B479" s="2" t="s">
        <v>24</v>
      </c>
      <c r="C479" s="2">
        <v>188776.5</v>
      </c>
      <c r="D479" s="2">
        <v>19465372.5</v>
      </c>
      <c r="E479" s="2">
        <v>14354207.141999999</v>
      </c>
      <c r="F479" s="3">
        <v>467483.70729230763</v>
      </c>
      <c r="J479" t="str">
        <f>_xlfn.SINGLE(Table1[Дата]) &amp; _xlfn.SINGLE(Table1[Территория])</f>
        <v>43983Москва Запад</v>
      </c>
    </row>
    <row r="480" spans="1:10" ht="14.25" customHeight="1">
      <c r="A480" s="8">
        <v>43962</v>
      </c>
      <c r="B480" s="21" t="s">
        <v>24</v>
      </c>
      <c r="C480" s="21">
        <v>175293</v>
      </c>
      <c r="D480" s="21">
        <v>17919144</v>
      </c>
      <c r="E480" s="21">
        <v>12903628.608999999</v>
      </c>
      <c r="F480" s="22">
        <v>355401.60769230768</v>
      </c>
      <c r="J480" t="str">
        <f>_xlfn.SINGLE(Table1[Дата]) &amp; _xlfn.SINGLE(Table1[Территория])</f>
        <v>43962Москва Запад</v>
      </c>
    </row>
    <row r="481" spans="1:10" ht="14.25" customHeight="1">
      <c r="A481" s="9">
        <v>43969</v>
      </c>
      <c r="B481" s="2" t="s">
        <v>24</v>
      </c>
      <c r="C481" s="2">
        <v>201999</v>
      </c>
      <c r="D481" s="2">
        <v>20422435.5</v>
      </c>
      <c r="E481" s="2">
        <v>14541626.939999998</v>
      </c>
      <c r="F481" s="3">
        <v>279597.86153846153</v>
      </c>
      <c r="J481" t="str">
        <f>_xlfn.SINGLE(Table1[Дата]) &amp; _xlfn.SINGLE(Table1[Территория])</f>
        <v>43969Москва Запад</v>
      </c>
    </row>
    <row r="482" spans="1:10" ht="14.25" customHeight="1">
      <c r="A482" s="8">
        <v>43965</v>
      </c>
      <c r="B482" s="21" t="s">
        <v>24</v>
      </c>
      <c r="C482" s="21">
        <v>197946</v>
      </c>
      <c r="D482" s="21">
        <v>19942435.5</v>
      </c>
      <c r="E482" s="21">
        <v>14561721.772999998</v>
      </c>
      <c r="F482" s="22">
        <v>363750.55692307692</v>
      </c>
      <c r="J482" t="str">
        <f>_xlfn.SINGLE(Table1[Дата]) &amp; _xlfn.SINGLE(Table1[Территория])</f>
        <v>43965Москва Запад</v>
      </c>
    </row>
    <row r="483" spans="1:10" ht="14.25" customHeight="1">
      <c r="A483" s="9">
        <v>43966</v>
      </c>
      <c r="B483" s="2" t="s">
        <v>24</v>
      </c>
      <c r="C483" s="2">
        <v>230896.5</v>
      </c>
      <c r="D483" s="2">
        <v>23085222</v>
      </c>
      <c r="E483" s="2">
        <v>17099721.813000001</v>
      </c>
      <c r="F483" s="3">
        <v>329754.63076923077</v>
      </c>
      <c r="J483" t="str">
        <f>_xlfn.SINGLE(Table1[Дата]) &amp; _xlfn.SINGLE(Table1[Территория])</f>
        <v>43966Москва Запад</v>
      </c>
    </row>
    <row r="484" spans="1:10" ht="14.25" customHeight="1">
      <c r="A484" s="8">
        <v>43978</v>
      </c>
      <c r="B484" s="21" t="s">
        <v>25</v>
      </c>
      <c r="C484" s="21">
        <v>203532</v>
      </c>
      <c r="D484" s="21">
        <v>20953324.5</v>
      </c>
      <c r="E484" s="21">
        <v>15301120.521000002</v>
      </c>
      <c r="F484" s="22">
        <v>356339.00384615385</v>
      </c>
      <c r="J484" t="str">
        <f>_xlfn.SINGLE(Table1[Дата]) &amp; _xlfn.SINGLE(Table1[Территория])</f>
        <v>43978Москва Восток</v>
      </c>
    </row>
    <row r="485" spans="1:10" ht="14.25" customHeight="1">
      <c r="A485" s="9">
        <v>43973</v>
      </c>
      <c r="B485" s="2" t="s">
        <v>25</v>
      </c>
      <c r="C485" s="2">
        <v>214428</v>
      </c>
      <c r="D485" s="2">
        <v>20812585.5</v>
      </c>
      <c r="E485" s="2">
        <v>15857489.721000001</v>
      </c>
      <c r="F485" s="3">
        <v>256649.16153846151</v>
      </c>
      <c r="J485" t="str">
        <f>_xlfn.SINGLE(Table1[Дата]) &amp; _xlfn.SINGLE(Table1[Территория])</f>
        <v>43973Москва Восток</v>
      </c>
    </row>
    <row r="486" spans="1:10" ht="14.25" customHeight="1">
      <c r="A486" s="8">
        <v>43983</v>
      </c>
      <c r="B486" s="21" t="s">
        <v>25</v>
      </c>
      <c r="C486" s="21">
        <v>183228</v>
      </c>
      <c r="D486" s="21">
        <v>18914194.5</v>
      </c>
      <c r="E486" s="21">
        <v>13959979.012</v>
      </c>
      <c r="F486" s="22">
        <v>464232.54846153839</v>
      </c>
      <c r="J486" t="str">
        <f>_xlfn.SINGLE(Table1[Дата]) &amp; _xlfn.SINGLE(Table1[Территория])</f>
        <v>43983Москва Восток</v>
      </c>
    </row>
    <row r="487" spans="1:10" ht="14.25" customHeight="1">
      <c r="A487" s="9">
        <v>43962</v>
      </c>
      <c r="B487" s="2" t="s">
        <v>25</v>
      </c>
      <c r="C487" s="2">
        <v>166948.5</v>
      </c>
      <c r="D487" s="2">
        <v>16971231</v>
      </c>
      <c r="E487" s="2">
        <v>12200989.641000001</v>
      </c>
      <c r="F487" s="3">
        <v>416475.07692307688</v>
      </c>
      <c r="J487" t="str">
        <f>_xlfn.SINGLE(Table1[Дата]) &amp; _xlfn.SINGLE(Table1[Территория])</f>
        <v>43962Москва Восток</v>
      </c>
    </row>
    <row r="488" spans="1:10" ht="14.25" customHeight="1">
      <c r="A488" s="8">
        <v>43980</v>
      </c>
      <c r="B488" s="21" t="s">
        <v>24</v>
      </c>
      <c r="C488" s="21">
        <v>232102.5</v>
      </c>
      <c r="D488" s="21">
        <v>23120443.5</v>
      </c>
      <c r="E488" s="21">
        <v>17632080.519000001</v>
      </c>
      <c r="F488" s="22">
        <v>331721.66923076921</v>
      </c>
      <c r="J488" t="str">
        <f>_xlfn.SINGLE(Table1[Дата]) &amp; _xlfn.SINGLE(Table1[Территория])</f>
        <v>43980Москва Запад</v>
      </c>
    </row>
    <row r="489" spans="1:10" ht="14.25" customHeight="1">
      <c r="A489" s="9">
        <v>43969</v>
      </c>
      <c r="B489" s="2" t="s">
        <v>25</v>
      </c>
      <c r="C489" s="2">
        <v>196560</v>
      </c>
      <c r="D489" s="2">
        <v>19855122</v>
      </c>
      <c r="E489" s="2">
        <v>14172342.450999999</v>
      </c>
      <c r="F489" s="3">
        <v>269626.30769230769</v>
      </c>
      <c r="J489" t="str">
        <f>_xlfn.SINGLE(Table1[Дата]) &amp; _xlfn.SINGLE(Table1[Территория])</f>
        <v>43969Москва Восток</v>
      </c>
    </row>
    <row r="490" spans="1:10" ht="14.25" customHeight="1">
      <c r="A490" s="8">
        <v>43965</v>
      </c>
      <c r="B490" s="21" t="s">
        <v>25</v>
      </c>
      <c r="C490" s="21">
        <v>186496.5</v>
      </c>
      <c r="D490" s="21">
        <v>18640998</v>
      </c>
      <c r="E490" s="21">
        <v>13641908.620999999</v>
      </c>
      <c r="F490" s="22">
        <v>364896.93846153846</v>
      </c>
      <c r="J490" t="str">
        <f>_xlfn.SINGLE(Table1[Дата]) &amp; _xlfn.SINGLE(Table1[Территория])</f>
        <v>43965Москва Восток</v>
      </c>
    </row>
    <row r="491" spans="1:10" ht="14.25" customHeight="1">
      <c r="A491" s="9">
        <v>43966</v>
      </c>
      <c r="B491" s="2" t="s">
        <v>25</v>
      </c>
      <c r="C491" s="2">
        <v>219772.5</v>
      </c>
      <c r="D491" s="2">
        <v>21895294.5</v>
      </c>
      <c r="E491" s="2">
        <v>16241999.308</v>
      </c>
      <c r="F491" s="3">
        <v>317179.04615384614</v>
      </c>
      <c r="J491" t="str">
        <f>_xlfn.SINGLE(Table1[Дата]) &amp; _xlfn.SINGLE(Table1[Территория])</f>
        <v>43966Москва Восток</v>
      </c>
    </row>
    <row r="492" spans="1:10" ht="14.25" customHeight="1">
      <c r="A492" s="8">
        <v>43980</v>
      </c>
      <c r="B492" s="21" t="s">
        <v>25</v>
      </c>
      <c r="C492" s="21">
        <v>226476</v>
      </c>
      <c r="D492" s="21">
        <v>22416151.5</v>
      </c>
      <c r="E492" s="21">
        <v>17175270.221000001</v>
      </c>
      <c r="F492" s="22">
        <v>306548.18846153846</v>
      </c>
      <c r="J492" t="str">
        <f>_xlfn.SINGLE(Table1[Дата]) &amp; _xlfn.SINGLE(Table1[Территория])</f>
        <v>43980Москва Восток</v>
      </c>
    </row>
    <row r="493" spans="1:10" ht="14.25" customHeight="1">
      <c r="A493" s="9">
        <v>43978</v>
      </c>
      <c r="B493" s="2" t="s">
        <v>27</v>
      </c>
      <c r="C493" s="2">
        <v>8362.5</v>
      </c>
      <c r="D493" s="2">
        <v>687684</v>
      </c>
      <c r="E493" s="2">
        <v>597300.38899999997</v>
      </c>
      <c r="F493" s="3">
        <v>48380.499253846152</v>
      </c>
      <c r="J493" t="str">
        <f>_xlfn.SINGLE(Table1[Дата]) &amp; _xlfn.SINGLE(Table1[Территория])</f>
        <v>43978Тюмень</v>
      </c>
    </row>
    <row r="494" spans="1:10" ht="14.25" customHeight="1">
      <c r="A494" s="8">
        <v>43973</v>
      </c>
      <c r="B494" s="21" t="s">
        <v>26</v>
      </c>
      <c r="C494" s="21">
        <v>17008.5</v>
      </c>
      <c r="D494" s="21">
        <v>1398771</v>
      </c>
      <c r="E494" s="21">
        <v>1144986.3970000001</v>
      </c>
      <c r="F494" s="22">
        <v>158820.4117</v>
      </c>
      <c r="J494" t="str">
        <f>_xlfn.SINGLE(Table1[Дата]) &amp; _xlfn.SINGLE(Table1[Территория])</f>
        <v>43973Новосибирск</v>
      </c>
    </row>
    <row r="495" spans="1:10" ht="14.25" customHeight="1">
      <c r="A495" s="9">
        <v>43983</v>
      </c>
      <c r="B495" s="2" t="s">
        <v>28</v>
      </c>
      <c r="C495" s="2">
        <v>5166</v>
      </c>
      <c r="D495" s="2">
        <v>389013</v>
      </c>
      <c r="E495" s="2">
        <v>357353.07299999997</v>
      </c>
      <c r="F495" s="3">
        <v>141592.70844615385</v>
      </c>
      <c r="J495" t="str">
        <f>_xlfn.SINGLE(Table1[Дата]) &amp; _xlfn.SINGLE(Table1[Территория])</f>
        <v>43983Томск</v>
      </c>
    </row>
    <row r="496" spans="1:10" ht="14.25" customHeight="1">
      <c r="A496" s="8">
        <v>43962</v>
      </c>
      <c r="B496" s="21" t="s">
        <v>26</v>
      </c>
      <c r="C496" s="21">
        <v>10941</v>
      </c>
      <c r="D496" s="21">
        <v>880356</v>
      </c>
      <c r="E496" s="21">
        <v>723289.05500000005</v>
      </c>
      <c r="F496" s="22">
        <v>166333.57363076921</v>
      </c>
      <c r="J496" t="str">
        <f>_xlfn.SINGLE(Table1[Дата]) &amp; _xlfn.SINGLE(Table1[Территория])</f>
        <v>43962Новосибирск</v>
      </c>
    </row>
    <row r="497" spans="1:10" ht="14.25" customHeight="1">
      <c r="A497" s="9">
        <v>43969</v>
      </c>
      <c r="B497" s="2" t="s">
        <v>26</v>
      </c>
      <c r="C497" s="2">
        <v>14497.5</v>
      </c>
      <c r="D497" s="2">
        <v>1230711</v>
      </c>
      <c r="E497" s="2">
        <v>1005560.455</v>
      </c>
      <c r="F497" s="3">
        <v>171097.83406153845</v>
      </c>
      <c r="J497" t="str">
        <f>_xlfn.SINGLE(Table1[Дата]) &amp; _xlfn.SINGLE(Table1[Территория])</f>
        <v>43969Новосибирск</v>
      </c>
    </row>
    <row r="498" spans="1:10" ht="14.25" customHeight="1">
      <c r="A498" s="8">
        <v>43965</v>
      </c>
      <c r="B498" s="21" t="s">
        <v>26</v>
      </c>
      <c r="C498" s="21">
        <v>13810.5</v>
      </c>
      <c r="D498" s="21">
        <v>1131676.5</v>
      </c>
      <c r="E498" s="21">
        <v>966968.63599999994</v>
      </c>
      <c r="F498" s="22">
        <v>195740.02307692307</v>
      </c>
      <c r="J498" t="str">
        <f>_xlfn.SINGLE(Table1[Дата]) &amp; _xlfn.SINGLE(Table1[Территория])</f>
        <v>43965Новосибирск</v>
      </c>
    </row>
    <row r="499" spans="1:10" ht="14.25" customHeight="1">
      <c r="A499" s="9">
        <v>43966</v>
      </c>
      <c r="B499" s="2" t="s">
        <v>26</v>
      </c>
      <c r="C499" s="2">
        <v>13752</v>
      </c>
      <c r="D499" s="2">
        <v>1091040</v>
      </c>
      <c r="E499" s="2">
        <v>898790.64599999995</v>
      </c>
      <c r="F499" s="3">
        <v>149313.46028461537</v>
      </c>
      <c r="J499" t="str">
        <f>_xlfn.SINGLE(Table1[Дата]) &amp; _xlfn.SINGLE(Table1[Территория])</f>
        <v>43966Новосибирск</v>
      </c>
    </row>
    <row r="500" spans="1:10" ht="14.25" customHeight="1">
      <c r="A500" s="8">
        <v>43978</v>
      </c>
      <c r="B500" s="21" t="s">
        <v>26</v>
      </c>
      <c r="C500" s="21">
        <v>15276</v>
      </c>
      <c r="D500" s="21">
        <v>1350199.5</v>
      </c>
      <c r="E500" s="21">
        <v>1100106.21</v>
      </c>
      <c r="F500" s="22">
        <v>107692.85196923077</v>
      </c>
      <c r="J500" t="str">
        <f>_xlfn.SINGLE(Table1[Дата]) &amp; _xlfn.SINGLE(Table1[Территория])</f>
        <v>43978Новосибирск</v>
      </c>
    </row>
    <row r="501" spans="1:10" ht="14.25" customHeight="1">
      <c r="A501" s="9">
        <v>43983</v>
      </c>
      <c r="B501" s="2" t="s">
        <v>29</v>
      </c>
      <c r="C501" s="2">
        <v>4408.5</v>
      </c>
      <c r="D501" s="2">
        <v>410892</v>
      </c>
      <c r="E501" s="2">
        <v>346029.05</v>
      </c>
      <c r="F501" s="3">
        <v>36168.753846153842</v>
      </c>
      <c r="J501" t="str">
        <f>_xlfn.SINGLE(Table1[Дата]) &amp; _xlfn.SINGLE(Table1[Территория])</f>
        <v>43983Уфа</v>
      </c>
    </row>
    <row r="502" spans="1:10" ht="14.25" customHeight="1">
      <c r="A502" s="8">
        <v>43980</v>
      </c>
      <c r="B502" s="21" t="s">
        <v>27</v>
      </c>
      <c r="C502" s="21">
        <v>9927</v>
      </c>
      <c r="D502" s="21">
        <v>850840.5</v>
      </c>
      <c r="E502" s="21">
        <v>733232.38899999997</v>
      </c>
      <c r="F502" s="22">
        <v>51066.353846153841</v>
      </c>
      <c r="J502" t="str">
        <f>_xlfn.SINGLE(Table1[Дата]) &amp; _xlfn.SINGLE(Table1[Территория])</f>
        <v>43980Тюмень</v>
      </c>
    </row>
    <row r="503" spans="1:10" ht="14.25" customHeight="1">
      <c r="A503" s="9">
        <v>43983</v>
      </c>
      <c r="B503" s="2" t="s">
        <v>27</v>
      </c>
      <c r="C503" s="2">
        <v>9474</v>
      </c>
      <c r="D503" s="2">
        <v>802447.5</v>
      </c>
      <c r="E503" s="2">
        <v>682814.14599999995</v>
      </c>
      <c r="F503" s="3">
        <v>81560.983369230773</v>
      </c>
      <c r="J503" t="str">
        <f>_xlfn.SINGLE(Table1[Дата]) &amp; _xlfn.SINGLE(Table1[Территория])</f>
        <v>43983Тюмень</v>
      </c>
    </row>
    <row r="504" spans="1:10" ht="14.25" customHeight="1">
      <c r="A504" s="8">
        <v>43980</v>
      </c>
      <c r="B504" s="21" t="s">
        <v>26</v>
      </c>
      <c r="C504" s="21">
        <v>16878</v>
      </c>
      <c r="D504" s="21">
        <v>1438255.5</v>
      </c>
      <c r="E504" s="21">
        <v>1180692.7039999999</v>
      </c>
      <c r="F504" s="22">
        <v>102040.10621538461</v>
      </c>
      <c r="J504" t="str">
        <f>_xlfn.SINGLE(Table1[Дата]) &amp; _xlfn.SINGLE(Table1[Территория])</f>
        <v>43980Новосибирск</v>
      </c>
    </row>
    <row r="505" spans="1:10" ht="14.25" customHeight="1">
      <c r="A505" s="10">
        <v>43983</v>
      </c>
      <c r="B505" s="4" t="s">
        <v>26</v>
      </c>
      <c r="C505" s="4">
        <v>14238</v>
      </c>
      <c r="D505" s="4">
        <v>1293219</v>
      </c>
      <c r="E505" s="4">
        <v>1006008.1159999999</v>
      </c>
      <c r="F505" s="5">
        <v>129348.2923076923</v>
      </c>
      <c r="J505" t="str">
        <f>_xlfn.SINGLE(Table1[Дата]) &amp; _xlfn.SINGLE(Table1[Территория])</f>
        <v>43983Новосибирск</v>
      </c>
    </row>
    <row r="506" spans="1:10" ht="14.25" customHeight="1"/>
    <row r="507" spans="1:10" ht="14.25" customHeight="1"/>
    <row r="508" spans="1:10" ht="14.25" customHeight="1"/>
    <row r="509" spans="1:10" ht="14.25" customHeight="1"/>
    <row r="510" spans="1:10" ht="14.25" customHeight="1"/>
    <row r="511" spans="1:10" ht="14.25" customHeight="1"/>
    <row r="512" spans="1:10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F2" sqref="F2"/>
    </sheetView>
  </sheetViews>
  <sheetFormatPr defaultColWidth="14.42578125" defaultRowHeight="15" customHeight="1"/>
  <cols>
    <col min="1" max="1" width="11.140625" bestFit="1" customWidth="1"/>
    <col min="2" max="2" width="22.85546875" customWidth="1"/>
    <col min="3" max="5" width="20.5703125" customWidth="1"/>
    <col min="6" max="6" width="28.140625" bestFit="1" customWidth="1"/>
    <col min="7" max="26" width="8.7109375" customWidth="1"/>
  </cols>
  <sheetData>
    <row r="1" spans="1:6">
      <c r="A1" s="13" t="s">
        <v>0</v>
      </c>
      <c r="B1" s="13" t="s">
        <v>1</v>
      </c>
      <c r="C1" s="13" t="s">
        <v>6</v>
      </c>
      <c r="D1" s="13" t="s">
        <v>7</v>
      </c>
      <c r="E1" s="13" t="s">
        <v>8</v>
      </c>
      <c r="F1" s="13" t="s">
        <v>44</v>
      </c>
    </row>
    <row r="2" spans="1:6" ht="14.25" customHeight="1">
      <c r="A2" s="6">
        <v>43949</v>
      </c>
      <c r="B2" s="7" t="s">
        <v>19</v>
      </c>
      <c r="C2" s="7">
        <v>36</v>
      </c>
      <c r="D2" s="7">
        <v>4923</v>
      </c>
      <c r="E2" s="7">
        <v>4560</v>
      </c>
      <c r="F2" s="15" t="str">
        <f>_xlfn.SINGLE(Table2[Дата]) &amp; _xlfn.SINGLE(Table2[Территория])</f>
        <v>43949Волгоград</v>
      </c>
    </row>
    <row r="3" spans="1:6" ht="14.25" customHeight="1">
      <c r="A3" s="6">
        <v>43949</v>
      </c>
      <c r="B3" s="7" t="s">
        <v>14</v>
      </c>
      <c r="C3" s="7">
        <v>31</v>
      </c>
      <c r="D3" s="7">
        <v>5465</v>
      </c>
      <c r="E3" s="7">
        <v>5096</v>
      </c>
      <c r="F3" s="15" t="str">
        <f>_xlfn.SINGLE(Table2[Дата]) &amp; _xlfn.SINGLE(Table2[Территория])</f>
        <v>43949Екатеринбург</v>
      </c>
    </row>
    <row r="4" spans="1:6" ht="14.25" customHeight="1">
      <c r="A4" s="6">
        <v>43949</v>
      </c>
      <c r="B4" s="7" t="s">
        <v>20</v>
      </c>
      <c r="C4" s="7">
        <v>19</v>
      </c>
      <c r="D4" s="7">
        <v>1846</v>
      </c>
      <c r="E4" s="7">
        <v>1681</v>
      </c>
      <c r="F4" s="15" t="str">
        <f>_xlfn.SINGLE(Table2[Дата]) &amp; _xlfn.SINGLE(Table2[Территория])</f>
        <v>43949Казань</v>
      </c>
    </row>
    <row r="5" spans="1:6" ht="14.25" customHeight="1">
      <c r="A5" s="6">
        <v>43949</v>
      </c>
      <c r="B5" s="7" t="s">
        <v>13</v>
      </c>
      <c r="C5" s="7">
        <v>18</v>
      </c>
      <c r="D5" s="7">
        <v>1539</v>
      </c>
      <c r="E5" s="7">
        <v>1404</v>
      </c>
      <c r="F5" s="15" t="str">
        <f>_xlfn.SINGLE(Table2[Дата]) &amp; _xlfn.SINGLE(Table2[Территория])</f>
        <v>43949Кемерово</v>
      </c>
    </row>
    <row r="6" spans="1:6" ht="14.25" customHeight="1">
      <c r="A6" s="6">
        <v>43949</v>
      </c>
      <c r="B6" s="7" t="s">
        <v>23</v>
      </c>
      <c r="C6" s="7">
        <v>18</v>
      </c>
      <c r="D6" s="7">
        <v>1505</v>
      </c>
      <c r="E6" s="7">
        <v>1368</v>
      </c>
      <c r="F6" s="15" t="str">
        <f>_xlfn.SINGLE(Table2[Дата]) &amp; _xlfn.SINGLE(Table2[Территория])</f>
        <v>43949Краснодар</v>
      </c>
    </row>
    <row r="7" spans="1:6" ht="14.25" customHeight="1">
      <c r="A7" s="6">
        <v>43949</v>
      </c>
      <c r="B7" s="7" t="s">
        <v>25</v>
      </c>
      <c r="C7" s="7">
        <v>54</v>
      </c>
      <c r="D7" s="7">
        <v>12306</v>
      </c>
      <c r="E7" s="7">
        <v>11532</v>
      </c>
      <c r="F7" s="15" t="str">
        <f>_xlfn.SINGLE(Table2[Дата]) &amp; _xlfn.SINGLE(Table2[Территория])</f>
        <v>43949Москва Восток</v>
      </c>
    </row>
    <row r="8" spans="1:6" ht="14.25" customHeight="1">
      <c r="A8" s="6">
        <v>43949</v>
      </c>
      <c r="B8" s="7" t="s">
        <v>24</v>
      </c>
      <c r="C8" s="7">
        <v>59</v>
      </c>
      <c r="D8" s="7">
        <v>12943</v>
      </c>
      <c r="E8" s="7">
        <v>12072</v>
      </c>
      <c r="F8" s="15" t="str">
        <f>_xlfn.SINGLE(Table2[Дата]) &amp; _xlfn.SINGLE(Table2[Территория])</f>
        <v>43949Москва Запад</v>
      </c>
    </row>
    <row r="9" spans="1:6" ht="14.25" customHeight="1">
      <c r="A9" s="6">
        <v>43949</v>
      </c>
      <c r="B9" s="7" t="s">
        <v>16</v>
      </c>
      <c r="C9" s="7">
        <v>17</v>
      </c>
      <c r="D9" s="7">
        <v>1439</v>
      </c>
      <c r="E9" s="7">
        <v>1265</v>
      </c>
      <c r="F9" s="15" t="str">
        <f>_xlfn.SINGLE(Table2[Дата]) &amp; _xlfn.SINGLE(Table2[Территория])</f>
        <v>43949Нижний Новгород</v>
      </c>
    </row>
    <row r="10" spans="1:6" ht="14.25" customHeight="1">
      <c r="A10" s="6">
        <v>43949</v>
      </c>
      <c r="B10" s="7" t="s">
        <v>26</v>
      </c>
      <c r="C10" s="7">
        <v>15</v>
      </c>
      <c r="D10" s="7">
        <v>636</v>
      </c>
      <c r="E10" s="7">
        <v>547</v>
      </c>
      <c r="F10" s="15" t="str">
        <f>_xlfn.SINGLE(Table2[Дата]) &amp; _xlfn.SINGLE(Table2[Территория])</f>
        <v>43949Новосибирск</v>
      </c>
    </row>
    <row r="11" spans="1:6" ht="14.25" customHeight="1">
      <c r="A11" s="6">
        <v>43949</v>
      </c>
      <c r="B11" s="7" t="s">
        <v>21</v>
      </c>
      <c r="C11" s="7">
        <v>15</v>
      </c>
      <c r="D11" s="7">
        <v>780</v>
      </c>
      <c r="E11" s="7">
        <v>690</v>
      </c>
      <c r="F11" s="15" t="str">
        <f>_xlfn.SINGLE(Table2[Дата]) &amp; _xlfn.SINGLE(Table2[Территория])</f>
        <v>43949Пермь</v>
      </c>
    </row>
    <row r="12" spans="1:6" ht="14.25" customHeight="1">
      <c r="A12" s="6">
        <v>43949</v>
      </c>
      <c r="B12" s="7" t="s">
        <v>18</v>
      </c>
      <c r="C12" s="7">
        <v>125</v>
      </c>
      <c r="D12" s="7">
        <v>20914</v>
      </c>
      <c r="E12" s="7">
        <v>19479</v>
      </c>
      <c r="F12" s="15" t="str">
        <f>_xlfn.SINGLE(Table2[Дата]) &amp; _xlfn.SINGLE(Table2[Территория])</f>
        <v>43949Санкт-Петербург Север</v>
      </c>
    </row>
    <row r="13" spans="1:6" ht="14.25" customHeight="1">
      <c r="A13" s="6">
        <v>43949</v>
      </c>
      <c r="B13" s="7" t="s">
        <v>17</v>
      </c>
      <c r="C13" s="7">
        <v>128</v>
      </c>
      <c r="D13" s="7">
        <v>16450</v>
      </c>
      <c r="E13" s="7">
        <v>15320</v>
      </c>
      <c r="F13" s="15" t="str">
        <f>_xlfn.SINGLE(Table2[Дата]) &amp; _xlfn.SINGLE(Table2[Территория])</f>
        <v>43949Санкт-Петербург Юг</v>
      </c>
    </row>
    <row r="14" spans="1:6" ht="14.25" customHeight="1">
      <c r="A14" s="6">
        <v>43949</v>
      </c>
      <c r="B14" s="7" t="s">
        <v>15</v>
      </c>
      <c r="C14" s="7">
        <v>10</v>
      </c>
      <c r="D14" s="7">
        <v>580</v>
      </c>
      <c r="E14" s="7">
        <v>506</v>
      </c>
      <c r="F14" s="15" t="str">
        <f>_xlfn.SINGLE(Table2[Дата]) &amp; _xlfn.SINGLE(Table2[Территория])</f>
        <v>43949Тольятти</v>
      </c>
    </row>
    <row r="15" spans="1:6" ht="14.25" customHeight="1">
      <c r="A15" s="6">
        <v>43950</v>
      </c>
      <c r="B15" s="7" t="s">
        <v>19</v>
      </c>
      <c r="C15" s="7">
        <v>36</v>
      </c>
      <c r="D15" s="7">
        <v>4937</v>
      </c>
      <c r="E15" s="7">
        <v>4561</v>
      </c>
      <c r="F15" s="15" t="str">
        <f>_xlfn.SINGLE(Table2[Дата]) &amp; _xlfn.SINGLE(Table2[Территория])</f>
        <v>43950Волгоград</v>
      </c>
    </row>
    <row r="16" spans="1:6" ht="14.25" customHeight="1">
      <c r="A16" s="6">
        <v>43950</v>
      </c>
      <c r="B16" s="7" t="s">
        <v>14</v>
      </c>
      <c r="C16" s="7">
        <v>31</v>
      </c>
      <c r="D16" s="7">
        <v>5378</v>
      </c>
      <c r="E16" s="7">
        <v>4985</v>
      </c>
      <c r="F16" s="15" t="str">
        <f>_xlfn.SINGLE(Table2[Дата]) &amp; _xlfn.SINGLE(Table2[Территория])</f>
        <v>43950Екатеринбург</v>
      </c>
    </row>
    <row r="17" spans="1:6" ht="14.25" customHeight="1">
      <c r="A17" s="6">
        <v>43950</v>
      </c>
      <c r="B17" s="7" t="s">
        <v>20</v>
      </c>
      <c r="C17" s="7">
        <v>19</v>
      </c>
      <c r="D17" s="7">
        <v>1676</v>
      </c>
      <c r="E17" s="7">
        <v>1516</v>
      </c>
      <c r="F17" s="15" t="str">
        <f>_xlfn.SINGLE(Table2[Дата]) &amp; _xlfn.SINGLE(Table2[Территория])</f>
        <v>43950Казань</v>
      </c>
    </row>
    <row r="18" spans="1:6" ht="14.25" customHeight="1">
      <c r="A18" s="6">
        <v>43950</v>
      </c>
      <c r="B18" s="7" t="s">
        <v>13</v>
      </c>
      <c r="C18" s="7">
        <v>18</v>
      </c>
      <c r="D18" s="7">
        <v>1684</v>
      </c>
      <c r="E18" s="7">
        <v>1528</v>
      </c>
      <c r="F18" s="15" t="str">
        <f>_xlfn.SINGLE(Table2[Дата]) &amp; _xlfn.SINGLE(Table2[Территория])</f>
        <v>43950Кемерово</v>
      </c>
    </row>
    <row r="19" spans="1:6" ht="14.25" customHeight="1">
      <c r="A19" s="6">
        <v>43950</v>
      </c>
      <c r="B19" s="7" t="s">
        <v>23</v>
      </c>
      <c r="C19" s="7">
        <v>18</v>
      </c>
      <c r="D19" s="7">
        <v>1599</v>
      </c>
      <c r="E19" s="7">
        <v>1450</v>
      </c>
      <c r="F19" s="15" t="str">
        <f>_xlfn.SINGLE(Table2[Дата]) &amp; _xlfn.SINGLE(Table2[Территория])</f>
        <v>43950Краснодар</v>
      </c>
    </row>
    <row r="20" spans="1:6" ht="14.25" customHeight="1">
      <c r="A20" s="6">
        <v>43950</v>
      </c>
      <c r="B20" s="7" t="s">
        <v>25</v>
      </c>
      <c r="C20" s="7">
        <v>54</v>
      </c>
      <c r="D20" s="7">
        <v>12747</v>
      </c>
      <c r="E20" s="7">
        <v>11884</v>
      </c>
      <c r="F20" s="15" t="str">
        <f>_xlfn.SINGLE(Table2[Дата]) &amp; _xlfn.SINGLE(Table2[Территория])</f>
        <v>43950Москва Восток</v>
      </c>
    </row>
    <row r="21" spans="1:6" ht="14.25" customHeight="1">
      <c r="A21" s="6">
        <v>43950</v>
      </c>
      <c r="B21" s="7" t="s">
        <v>24</v>
      </c>
      <c r="C21" s="7">
        <v>59</v>
      </c>
      <c r="D21" s="7">
        <v>13186</v>
      </c>
      <c r="E21" s="7">
        <v>12251</v>
      </c>
      <c r="F21" s="15" t="str">
        <f>_xlfn.SINGLE(Table2[Дата]) &amp; _xlfn.SINGLE(Table2[Территория])</f>
        <v>43950Москва Запад</v>
      </c>
    </row>
    <row r="22" spans="1:6" ht="14.25" customHeight="1">
      <c r="A22" s="6">
        <v>43950</v>
      </c>
      <c r="B22" s="7" t="s">
        <v>16</v>
      </c>
      <c r="C22" s="7">
        <v>18</v>
      </c>
      <c r="D22" s="7">
        <v>1534</v>
      </c>
      <c r="E22" s="7">
        <v>1369</v>
      </c>
      <c r="F22" s="15" t="str">
        <f>_xlfn.SINGLE(Table2[Дата]) &amp; _xlfn.SINGLE(Table2[Территория])</f>
        <v>43950Нижний Новгород</v>
      </c>
    </row>
    <row r="23" spans="1:6" ht="14.25" customHeight="1">
      <c r="A23" s="6">
        <v>43950</v>
      </c>
      <c r="B23" s="7" t="s">
        <v>26</v>
      </c>
      <c r="C23" s="7">
        <v>15</v>
      </c>
      <c r="D23" s="7">
        <v>659</v>
      </c>
      <c r="E23" s="7">
        <v>575</v>
      </c>
      <c r="F23" s="15" t="str">
        <f>_xlfn.SINGLE(Table2[Дата]) &amp; _xlfn.SINGLE(Table2[Территория])</f>
        <v>43950Новосибирск</v>
      </c>
    </row>
    <row r="24" spans="1:6" ht="14.25" customHeight="1">
      <c r="A24" s="6">
        <v>43950</v>
      </c>
      <c r="B24" s="7" t="s">
        <v>21</v>
      </c>
      <c r="C24" s="7">
        <v>15</v>
      </c>
      <c r="D24" s="7">
        <v>786</v>
      </c>
      <c r="E24" s="7">
        <v>695</v>
      </c>
      <c r="F24" s="15" t="str">
        <f>_xlfn.SINGLE(Table2[Дата]) &amp; _xlfn.SINGLE(Table2[Территория])</f>
        <v>43950Пермь</v>
      </c>
    </row>
    <row r="25" spans="1:6" ht="14.25" customHeight="1">
      <c r="A25" s="6">
        <v>43950</v>
      </c>
      <c r="B25" s="7" t="s">
        <v>18</v>
      </c>
      <c r="C25" s="7">
        <v>125</v>
      </c>
      <c r="D25" s="7">
        <v>21863</v>
      </c>
      <c r="E25" s="7">
        <v>20160</v>
      </c>
      <c r="F25" s="15" t="str">
        <f>_xlfn.SINGLE(Table2[Дата]) &amp; _xlfn.SINGLE(Table2[Территория])</f>
        <v>43950Санкт-Петербург Север</v>
      </c>
    </row>
    <row r="26" spans="1:6" ht="14.25" customHeight="1">
      <c r="A26" s="6">
        <v>43950</v>
      </c>
      <c r="B26" s="7" t="s">
        <v>17</v>
      </c>
      <c r="C26" s="7">
        <v>128</v>
      </c>
      <c r="D26" s="7">
        <v>17368</v>
      </c>
      <c r="E26" s="7">
        <v>16077</v>
      </c>
      <c r="F26" s="15" t="str">
        <f>_xlfn.SINGLE(Table2[Дата]) &amp; _xlfn.SINGLE(Table2[Территория])</f>
        <v>43950Санкт-Петербург Юг</v>
      </c>
    </row>
    <row r="27" spans="1:6" ht="14.25" customHeight="1">
      <c r="A27" s="6">
        <v>43950</v>
      </c>
      <c r="B27" s="7" t="s">
        <v>15</v>
      </c>
      <c r="C27" s="7">
        <v>10</v>
      </c>
      <c r="D27" s="7">
        <v>502</v>
      </c>
      <c r="E27" s="7">
        <v>433</v>
      </c>
      <c r="F27" s="15" t="str">
        <f>_xlfn.SINGLE(Table2[Дата]) &amp; _xlfn.SINGLE(Table2[Территория])</f>
        <v>43950Тольятти</v>
      </c>
    </row>
    <row r="28" spans="1:6" ht="14.25" customHeight="1">
      <c r="A28" s="6">
        <v>43951</v>
      </c>
      <c r="B28" s="7" t="s">
        <v>19</v>
      </c>
      <c r="C28" s="7">
        <v>36</v>
      </c>
      <c r="D28" s="7">
        <v>5143</v>
      </c>
      <c r="E28" s="7">
        <v>4715</v>
      </c>
      <c r="F28" s="15" t="str">
        <f>_xlfn.SINGLE(Table2[Дата]) &amp; _xlfn.SINGLE(Table2[Территория])</f>
        <v>43951Волгоград</v>
      </c>
    </row>
    <row r="29" spans="1:6" ht="14.25" customHeight="1">
      <c r="A29" s="6">
        <v>43951</v>
      </c>
      <c r="B29" s="7" t="s">
        <v>14</v>
      </c>
      <c r="C29" s="7">
        <v>31</v>
      </c>
      <c r="D29" s="7">
        <v>5120</v>
      </c>
      <c r="E29" s="7">
        <v>4737</v>
      </c>
      <c r="F29" s="15" t="str">
        <f>_xlfn.SINGLE(Table2[Дата]) &amp; _xlfn.SINGLE(Table2[Территория])</f>
        <v>43951Екатеринбург</v>
      </c>
    </row>
    <row r="30" spans="1:6" ht="14.25" customHeight="1">
      <c r="A30" s="6">
        <v>43951</v>
      </c>
      <c r="B30" s="7" t="s">
        <v>20</v>
      </c>
      <c r="C30" s="7">
        <v>20</v>
      </c>
      <c r="D30" s="7">
        <v>1756</v>
      </c>
      <c r="E30" s="7">
        <v>1586</v>
      </c>
      <c r="F30" s="15" t="str">
        <f>_xlfn.SINGLE(Table2[Дата]) &amp; _xlfn.SINGLE(Table2[Территория])</f>
        <v>43951Казань</v>
      </c>
    </row>
    <row r="31" spans="1:6" ht="14.25" customHeight="1">
      <c r="A31" s="6">
        <v>43951</v>
      </c>
      <c r="B31" s="7" t="s">
        <v>13</v>
      </c>
      <c r="C31" s="7">
        <v>19</v>
      </c>
      <c r="D31" s="7">
        <v>1712</v>
      </c>
      <c r="E31" s="7">
        <v>1552</v>
      </c>
      <c r="F31" s="15" t="str">
        <f>_xlfn.SINGLE(Table2[Дата]) &amp; _xlfn.SINGLE(Table2[Территория])</f>
        <v>43951Кемерово</v>
      </c>
    </row>
    <row r="32" spans="1:6" ht="14.25" customHeight="1">
      <c r="A32" s="6">
        <v>43951</v>
      </c>
      <c r="B32" s="7" t="s">
        <v>23</v>
      </c>
      <c r="C32" s="7">
        <v>19</v>
      </c>
      <c r="D32" s="7">
        <v>1662</v>
      </c>
      <c r="E32" s="7">
        <v>1506</v>
      </c>
      <c r="F32" s="15" t="str">
        <f>_xlfn.SINGLE(Table2[Дата]) &amp; _xlfn.SINGLE(Table2[Территория])</f>
        <v>43951Краснодар</v>
      </c>
    </row>
    <row r="33" spans="1:6" ht="14.25" customHeight="1">
      <c r="A33" s="6">
        <v>43951</v>
      </c>
      <c r="B33" s="7" t="s">
        <v>25</v>
      </c>
      <c r="C33" s="7">
        <v>54</v>
      </c>
      <c r="D33" s="7">
        <v>12817</v>
      </c>
      <c r="E33" s="7">
        <v>11865</v>
      </c>
      <c r="F33" s="15" t="str">
        <f>_xlfn.SINGLE(Table2[Дата]) &amp; _xlfn.SINGLE(Table2[Территория])</f>
        <v>43951Москва Восток</v>
      </c>
    </row>
    <row r="34" spans="1:6" ht="14.25" customHeight="1">
      <c r="A34" s="6">
        <v>43951</v>
      </c>
      <c r="B34" s="7" t="s">
        <v>24</v>
      </c>
      <c r="C34" s="7">
        <v>59</v>
      </c>
      <c r="D34" s="7">
        <v>13251</v>
      </c>
      <c r="E34" s="7">
        <v>12255</v>
      </c>
      <c r="F34" s="15" t="str">
        <f>_xlfn.SINGLE(Table2[Дата]) &amp; _xlfn.SINGLE(Table2[Территория])</f>
        <v>43951Москва Запад</v>
      </c>
    </row>
    <row r="35" spans="1:6" ht="14.25" customHeight="1">
      <c r="A35" s="6">
        <v>43951</v>
      </c>
      <c r="B35" s="7" t="s">
        <v>16</v>
      </c>
      <c r="C35" s="7">
        <v>19</v>
      </c>
      <c r="D35" s="7">
        <v>1499</v>
      </c>
      <c r="E35" s="7">
        <v>1322</v>
      </c>
      <c r="F35" s="15" t="str">
        <f>_xlfn.SINGLE(Table2[Дата]) &amp; _xlfn.SINGLE(Table2[Территория])</f>
        <v>43951Нижний Новгород</v>
      </c>
    </row>
    <row r="36" spans="1:6" ht="14.25" customHeight="1">
      <c r="A36" s="6">
        <v>43951</v>
      </c>
      <c r="B36" s="7" t="s">
        <v>26</v>
      </c>
      <c r="C36" s="7">
        <v>15</v>
      </c>
      <c r="D36" s="7">
        <v>644</v>
      </c>
      <c r="E36" s="7">
        <v>550</v>
      </c>
      <c r="F36" s="15" t="str">
        <f>_xlfn.SINGLE(Table2[Дата]) &amp; _xlfn.SINGLE(Table2[Территория])</f>
        <v>43951Новосибирск</v>
      </c>
    </row>
    <row r="37" spans="1:6" ht="14.25" customHeight="1">
      <c r="A37" s="6">
        <v>43951</v>
      </c>
      <c r="B37" s="7" t="s">
        <v>21</v>
      </c>
      <c r="C37" s="7">
        <v>15</v>
      </c>
      <c r="D37" s="7">
        <v>791</v>
      </c>
      <c r="E37" s="7">
        <v>691</v>
      </c>
      <c r="F37" s="15" t="str">
        <f>_xlfn.SINGLE(Table2[Дата]) &amp; _xlfn.SINGLE(Table2[Территория])</f>
        <v>43951Пермь</v>
      </c>
    </row>
    <row r="38" spans="1:6" ht="14.25" customHeight="1">
      <c r="A38" s="6">
        <v>43951</v>
      </c>
      <c r="B38" s="7" t="s">
        <v>22</v>
      </c>
      <c r="C38" s="7">
        <v>15</v>
      </c>
      <c r="D38" s="7">
        <v>262</v>
      </c>
      <c r="E38" s="7">
        <v>195</v>
      </c>
      <c r="F38" s="15" t="str">
        <f>_xlfn.SINGLE(Table2[Дата]) &amp; _xlfn.SINGLE(Table2[Территория])</f>
        <v>43951Ростов-на-Дону</v>
      </c>
    </row>
    <row r="39" spans="1:6" ht="14.25" customHeight="1">
      <c r="A39" s="6">
        <v>43951</v>
      </c>
      <c r="B39" s="7" t="s">
        <v>18</v>
      </c>
      <c r="C39" s="7">
        <v>125</v>
      </c>
      <c r="D39" s="7">
        <v>22368</v>
      </c>
      <c r="E39" s="7">
        <v>20625</v>
      </c>
      <c r="F39" s="15" t="str">
        <f>_xlfn.SINGLE(Table2[Дата]) &amp; _xlfn.SINGLE(Table2[Территория])</f>
        <v>43951Санкт-Петербург Север</v>
      </c>
    </row>
    <row r="40" spans="1:6" ht="14.25" customHeight="1">
      <c r="A40" s="6">
        <v>43951</v>
      </c>
      <c r="B40" s="7" t="s">
        <v>17</v>
      </c>
      <c r="C40" s="7">
        <v>129</v>
      </c>
      <c r="D40" s="7">
        <v>18042</v>
      </c>
      <c r="E40" s="7">
        <v>16631</v>
      </c>
      <c r="F40" s="15" t="str">
        <f>_xlfn.SINGLE(Table2[Дата]) &amp; _xlfn.SINGLE(Table2[Территория])</f>
        <v>43951Санкт-Петербург Юг</v>
      </c>
    </row>
    <row r="41" spans="1:6" ht="14.25" customHeight="1">
      <c r="A41" s="6">
        <v>43951</v>
      </c>
      <c r="B41" s="7" t="s">
        <v>15</v>
      </c>
      <c r="C41" s="7">
        <v>10</v>
      </c>
      <c r="D41" s="7">
        <v>448</v>
      </c>
      <c r="E41" s="7">
        <v>376</v>
      </c>
      <c r="F41" s="15" t="str">
        <f>_xlfn.SINGLE(Table2[Дата]) &amp; _xlfn.SINGLE(Table2[Территория])</f>
        <v>43951Тольятти</v>
      </c>
    </row>
    <row r="42" spans="1:6" ht="14.25" customHeight="1">
      <c r="A42" s="6">
        <v>43952</v>
      </c>
      <c r="B42" s="7" t="s">
        <v>19</v>
      </c>
      <c r="C42" s="7">
        <v>36</v>
      </c>
      <c r="D42" s="7">
        <v>5457</v>
      </c>
      <c r="E42" s="7">
        <v>4916</v>
      </c>
      <c r="F42" s="15" t="str">
        <f>_xlfn.SINGLE(Table2[Дата]) &amp; _xlfn.SINGLE(Table2[Территория])</f>
        <v>43952Волгоград</v>
      </c>
    </row>
    <row r="43" spans="1:6" ht="14.25" customHeight="1">
      <c r="A43" s="6">
        <v>43952</v>
      </c>
      <c r="B43" s="7" t="s">
        <v>14</v>
      </c>
      <c r="C43" s="7">
        <v>31</v>
      </c>
      <c r="D43" s="7">
        <v>6118</v>
      </c>
      <c r="E43" s="7">
        <v>5564</v>
      </c>
      <c r="F43" s="15" t="str">
        <f>_xlfn.SINGLE(Table2[Дата]) &amp; _xlfn.SINGLE(Table2[Территория])</f>
        <v>43952Екатеринбург</v>
      </c>
    </row>
    <row r="44" spans="1:6" ht="14.25" customHeight="1">
      <c r="A44" s="6">
        <v>43952</v>
      </c>
      <c r="B44" s="7" t="s">
        <v>20</v>
      </c>
      <c r="C44" s="7">
        <v>20</v>
      </c>
      <c r="D44" s="7">
        <v>2468</v>
      </c>
      <c r="E44" s="7">
        <v>2221</v>
      </c>
      <c r="F44" s="15" t="str">
        <f>_xlfn.SINGLE(Table2[Дата]) &amp; _xlfn.SINGLE(Table2[Территория])</f>
        <v>43952Казань</v>
      </c>
    </row>
    <row r="45" spans="1:6" ht="14.25" customHeight="1">
      <c r="A45" s="6">
        <v>43952</v>
      </c>
      <c r="B45" s="7" t="s">
        <v>13</v>
      </c>
      <c r="C45" s="7">
        <v>18</v>
      </c>
      <c r="D45" s="7">
        <v>1826</v>
      </c>
      <c r="E45" s="7">
        <v>1633</v>
      </c>
      <c r="F45" s="15" t="str">
        <f>_xlfn.SINGLE(Table2[Дата]) &amp; _xlfn.SINGLE(Table2[Территория])</f>
        <v>43952Кемерово</v>
      </c>
    </row>
    <row r="46" spans="1:6" ht="14.25" customHeight="1">
      <c r="A46" s="6">
        <v>43952</v>
      </c>
      <c r="B46" s="7" t="s">
        <v>23</v>
      </c>
      <c r="C46" s="7">
        <v>19</v>
      </c>
      <c r="D46" s="7">
        <v>1987</v>
      </c>
      <c r="E46" s="7">
        <v>1791</v>
      </c>
      <c r="F46" s="15" t="str">
        <f>_xlfn.SINGLE(Table2[Дата]) &amp; _xlfn.SINGLE(Table2[Территория])</f>
        <v>43952Краснодар</v>
      </c>
    </row>
    <row r="47" spans="1:6" ht="14.25" customHeight="1">
      <c r="A47" s="6">
        <v>43952</v>
      </c>
      <c r="B47" s="7" t="s">
        <v>25</v>
      </c>
      <c r="C47" s="7">
        <v>54</v>
      </c>
      <c r="D47" s="7">
        <v>14205</v>
      </c>
      <c r="E47" s="7">
        <v>13026</v>
      </c>
      <c r="F47" s="15" t="str">
        <f>_xlfn.SINGLE(Table2[Дата]) &amp; _xlfn.SINGLE(Table2[Территория])</f>
        <v>43952Москва Восток</v>
      </c>
    </row>
    <row r="48" spans="1:6" ht="14.25" customHeight="1">
      <c r="A48" s="6">
        <v>43952</v>
      </c>
      <c r="B48" s="7" t="s">
        <v>24</v>
      </c>
      <c r="C48" s="7">
        <v>59</v>
      </c>
      <c r="D48" s="7">
        <v>15222</v>
      </c>
      <c r="E48" s="7">
        <v>13873</v>
      </c>
      <c r="F48" s="15" t="str">
        <f>_xlfn.SINGLE(Table2[Дата]) &amp; _xlfn.SINGLE(Table2[Территория])</f>
        <v>43952Москва Запад</v>
      </c>
    </row>
    <row r="49" spans="1:6" ht="14.25" customHeight="1">
      <c r="A49" s="6">
        <v>43952</v>
      </c>
      <c r="B49" s="7" t="s">
        <v>16</v>
      </c>
      <c r="C49" s="7">
        <v>19</v>
      </c>
      <c r="D49" s="7">
        <v>1497</v>
      </c>
      <c r="E49" s="7">
        <v>1291</v>
      </c>
      <c r="F49" s="15" t="str">
        <f>_xlfn.SINGLE(Table2[Дата]) &amp; _xlfn.SINGLE(Table2[Территория])</f>
        <v>43952Нижний Новгород</v>
      </c>
    </row>
    <row r="50" spans="1:6" ht="14.25" customHeight="1">
      <c r="A50" s="6">
        <v>43952</v>
      </c>
      <c r="B50" s="7" t="s">
        <v>26</v>
      </c>
      <c r="C50" s="7">
        <v>15</v>
      </c>
      <c r="D50" s="7">
        <v>721</v>
      </c>
      <c r="E50" s="7">
        <v>625</v>
      </c>
      <c r="F50" s="15" t="str">
        <f>_xlfn.SINGLE(Table2[Дата]) &amp; _xlfn.SINGLE(Table2[Территория])</f>
        <v>43952Новосибирск</v>
      </c>
    </row>
    <row r="51" spans="1:6" ht="14.25" customHeight="1">
      <c r="A51" s="6">
        <v>43952</v>
      </c>
      <c r="B51" s="7" t="s">
        <v>21</v>
      </c>
      <c r="C51" s="7">
        <v>15</v>
      </c>
      <c r="D51" s="7">
        <v>996</v>
      </c>
      <c r="E51" s="7">
        <v>888</v>
      </c>
      <c r="F51" s="15" t="str">
        <f>_xlfn.SINGLE(Table2[Дата]) &amp; _xlfn.SINGLE(Table2[Территория])</f>
        <v>43952Пермь</v>
      </c>
    </row>
    <row r="52" spans="1:6" ht="14.25" customHeight="1">
      <c r="A52" s="6">
        <v>43952</v>
      </c>
      <c r="B52" s="7" t="s">
        <v>22</v>
      </c>
      <c r="C52" s="7">
        <v>15</v>
      </c>
      <c r="D52" s="7">
        <v>294</v>
      </c>
      <c r="E52" s="7">
        <v>225</v>
      </c>
      <c r="F52" s="15" t="str">
        <f>_xlfn.SINGLE(Table2[Дата]) &amp; _xlfn.SINGLE(Table2[Территория])</f>
        <v>43952Ростов-на-Дону</v>
      </c>
    </row>
    <row r="53" spans="1:6" ht="14.25" customHeight="1">
      <c r="A53" s="6">
        <v>43952</v>
      </c>
      <c r="B53" s="7" t="s">
        <v>18</v>
      </c>
      <c r="C53" s="7">
        <v>125</v>
      </c>
      <c r="D53" s="7">
        <v>20602</v>
      </c>
      <c r="E53" s="7">
        <v>18845</v>
      </c>
      <c r="F53" s="15" t="str">
        <f>_xlfn.SINGLE(Table2[Дата]) &amp; _xlfn.SINGLE(Table2[Территория])</f>
        <v>43952Санкт-Петербург Север</v>
      </c>
    </row>
    <row r="54" spans="1:6" ht="14.25" customHeight="1">
      <c r="A54" s="6">
        <v>43952</v>
      </c>
      <c r="B54" s="7" t="s">
        <v>17</v>
      </c>
      <c r="C54" s="7">
        <v>129</v>
      </c>
      <c r="D54" s="7">
        <v>17002</v>
      </c>
      <c r="E54" s="7">
        <v>15570</v>
      </c>
      <c r="F54" s="15" t="str">
        <f>_xlfn.SINGLE(Table2[Дата]) &amp; _xlfn.SINGLE(Table2[Территория])</f>
        <v>43952Санкт-Петербург Юг</v>
      </c>
    </row>
    <row r="55" spans="1:6" ht="14.25" customHeight="1">
      <c r="A55" s="6">
        <v>43952</v>
      </c>
      <c r="B55" s="7" t="s">
        <v>15</v>
      </c>
      <c r="C55" s="7">
        <v>10</v>
      </c>
      <c r="D55" s="7">
        <v>554</v>
      </c>
      <c r="E55" s="7">
        <v>472</v>
      </c>
      <c r="F55" s="15" t="str">
        <f>_xlfn.SINGLE(Table2[Дата]) &amp; _xlfn.SINGLE(Table2[Территория])</f>
        <v>43952Тольятти</v>
      </c>
    </row>
    <row r="56" spans="1:6" ht="14.25" customHeight="1">
      <c r="A56" s="6">
        <v>43953</v>
      </c>
      <c r="B56" s="7" t="s">
        <v>19</v>
      </c>
      <c r="C56" s="7">
        <v>36</v>
      </c>
      <c r="D56" s="7">
        <v>3442</v>
      </c>
      <c r="E56" s="7">
        <v>3147</v>
      </c>
      <c r="F56" s="15" t="str">
        <f>_xlfn.SINGLE(Table2[Дата]) &amp; _xlfn.SINGLE(Table2[Территория])</f>
        <v>43953Волгоград</v>
      </c>
    </row>
    <row r="57" spans="1:6" ht="14.25" customHeight="1">
      <c r="A57" s="6">
        <v>43953</v>
      </c>
      <c r="B57" s="7" t="s">
        <v>14</v>
      </c>
      <c r="C57" s="7">
        <v>31</v>
      </c>
      <c r="D57" s="7">
        <v>4157</v>
      </c>
      <c r="E57" s="7">
        <v>3823</v>
      </c>
      <c r="F57" s="15" t="str">
        <f>_xlfn.SINGLE(Table2[Дата]) &amp; _xlfn.SINGLE(Table2[Территория])</f>
        <v>43953Екатеринбург</v>
      </c>
    </row>
    <row r="58" spans="1:6" ht="14.25" customHeight="1">
      <c r="A58" s="6">
        <v>43953</v>
      </c>
      <c r="B58" s="7" t="s">
        <v>20</v>
      </c>
      <c r="C58" s="7">
        <v>20</v>
      </c>
      <c r="D58" s="7">
        <v>1613</v>
      </c>
      <c r="E58" s="7">
        <v>1457</v>
      </c>
      <c r="F58" s="15" t="str">
        <f>_xlfn.SINGLE(Table2[Дата]) &amp; _xlfn.SINGLE(Table2[Территория])</f>
        <v>43953Казань</v>
      </c>
    </row>
    <row r="59" spans="1:6" ht="14.25" customHeight="1">
      <c r="A59" s="6">
        <v>43953</v>
      </c>
      <c r="B59" s="7" t="s">
        <v>13</v>
      </c>
      <c r="C59" s="7">
        <v>18</v>
      </c>
      <c r="D59" s="7">
        <v>1708</v>
      </c>
      <c r="E59" s="7">
        <v>1534</v>
      </c>
      <c r="F59" s="15" t="str">
        <f>_xlfn.SINGLE(Table2[Дата]) &amp; _xlfn.SINGLE(Table2[Территория])</f>
        <v>43953Кемерово</v>
      </c>
    </row>
    <row r="60" spans="1:6" ht="14.25" customHeight="1">
      <c r="A60" s="6">
        <v>43953</v>
      </c>
      <c r="B60" s="7" t="s">
        <v>23</v>
      </c>
      <c r="C60" s="7">
        <v>19</v>
      </c>
      <c r="D60" s="7">
        <v>1206</v>
      </c>
      <c r="E60" s="7">
        <v>1080</v>
      </c>
      <c r="F60" s="15" t="str">
        <f>_xlfn.SINGLE(Table2[Дата]) &amp; _xlfn.SINGLE(Table2[Территория])</f>
        <v>43953Краснодар</v>
      </c>
    </row>
    <row r="61" spans="1:6" ht="14.25" customHeight="1">
      <c r="A61" s="6">
        <v>43953</v>
      </c>
      <c r="B61" s="7" t="s">
        <v>25</v>
      </c>
      <c r="C61" s="7">
        <v>54</v>
      </c>
      <c r="D61" s="7">
        <v>11622</v>
      </c>
      <c r="E61" s="7">
        <v>10754</v>
      </c>
      <c r="F61" s="15" t="str">
        <f>_xlfn.SINGLE(Table2[Дата]) &amp; _xlfn.SINGLE(Table2[Территория])</f>
        <v>43953Москва Восток</v>
      </c>
    </row>
    <row r="62" spans="1:6" ht="14.25" customHeight="1">
      <c r="A62" s="6">
        <v>43953</v>
      </c>
      <c r="B62" s="7" t="s">
        <v>24</v>
      </c>
      <c r="C62" s="7">
        <v>59</v>
      </c>
      <c r="D62" s="7">
        <v>12429</v>
      </c>
      <c r="E62" s="7">
        <v>11477</v>
      </c>
      <c r="F62" s="15" t="str">
        <f>_xlfn.SINGLE(Table2[Дата]) &amp; _xlfn.SINGLE(Table2[Территория])</f>
        <v>43953Москва Запад</v>
      </c>
    </row>
    <row r="63" spans="1:6" ht="14.25" customHeight="1">
      <c r="A63" s="6">
        <v>43953</v>
      </c>
      <c r="B63" s="7" t="s">
        <v>16</v>
      </c>
      <c r="C63" s="7">
        <v>19</v>
      </c>
      <c r="D63" s="7">
        <v>1217</v>
      </c>
      <c r="E63" s="7">
        <v>1048</v>
      </c>
      <c r="F63" s="15" t="str">
        <f>_xlfn.SINGLE(Table2[Дата]) &amp; _xlfn.SINGLE(Table2[Территория])</f>
        <v>43953Нижний Новгород</v>
      </c>
    </row>
    <row r="64" spans="1:6" ht="14.25" customHeight="1">
      <c r="A64" s="6">
        <v>43953</v>
      </c>
      <c r="B64" s="7" t="s">
        <v>26</v>
      </c>
      <c r="C64" s="7">
        <v>15</v>
      </c>
      <c r="D64" s="7">
        <v>567</v>
      </c>
      <c r="E64" s="7">
        <v>493</v>
      </c>
      <c r="F64" s="15" t="str">
        <f>_xlfn.SINGLE(Table2[Дата]) &amp; _xlfn.SINGLE(Table2[Территория])</f>
        <v>43953Новосибирск</v>
      </c>
    </row>
    <row r="65" spans="1:6" ht="14.25" customHeight="1">
      <c r="A65" s="6">
        <v>43953</v>
      </c>
      <c r="B65" s="7" t="s">
        <v>21</v>
      </c>
      <c r="C65" s="7">
        <v>15</v>
      </c>
      <c r="D65" s="7">
        <v>751</v>
      </c>
      <c r="E65" s="7">
        <v>651</v>
      </c>
      <c r="F65" s="15" t="str">
        <f>_xlfn.SINGLE(Table2[Дата]) &amp; _xlfn.SINGLE(Table2[Территория])</f>
        <v>43953Пермь</v>
      </c>
    </row>
    <row r="66" spans="1:6" ht="14.25" customHeight="1">
      <c r="A66" s="6">
        <v>43953</v>
      </c>
      <c r="B66" s="7" t="s">
        <v>22</v>
      </c>
      <c r="C66" s="7">
        <v>15</v>
      </c>
      <c r="D66" s="7">
        <v>274</v>
      </c>
      <c r="E66" s="7">
        <v>203</v>
      </c>
      <c r="F66" s="15" t="str">
        <f>_xlfn.SINGLE(Table2[Дата]) &amp; _xlfn.SINGLE(Table2[Территория])</f>
        <v>43953Ростов-на-Дону</v>
      </c>
    </row>
    <row r="67" spans="1:6" ht="14.25" customHeight="1">
      <c r="A67" s="6">
        <v>43953</v>
      </c>
      <c r="B67" s="7" t="s">
        <v>18</v>
      </c>
      <c r="C67" s="7">
        <v>125</v>
      </c>
      <c r="D67" s="7">
        <v>16932</v>
      </c>
      <c r="E67" s="7">
        <v>15601</v>
      </c>
      <c r="F67" s="15" t="str">
        <f>_xlfn.SINGLE(Table2[Дата]) &amp; _xlfn.SINGLE(Table2[Территория])</f>
        <v>43953Санкт-Петербург Север</v>
      </c>
    </row>
    <row r="68" spans="1:6" ht="14.25" customHeight="1">
      <c r="A68" s="6">
        <v>43953</v>
      </c>
      <c r="B68" s="7" t="s">
        <v>17</v>
      </c>
      <c r="C68" s="7">
        <v>129</v>
      </c>
      <c r="D68" s="7">
        <v>14009</v>
      </c>
      <c r="E68" s="7">
        <v>12920</v>
      </c>
      <c r="F68" s="15" t="str">
        <f>_xlfn.SINGLE(Table2[Дата]) &amp; _xlfn.SINGLE(Table2[Территория])</f>
        <v>43953Санкт-Петербург Юг</v>
      </c>
    </row>
    <row r="69" spans="1:6" ht="14.25" customHeight="1">
      <c r="A69" s="6">
        <v>43953</v>
      </c>
      <c r="B69" s="7" t="s">
        <v>15</v>
      </c>
      <c r="C69" s="7">
        <v>10</v>
      </c>
      <c r="D69" s="7">
        <v>416</v>
      </c>
      <c r="E69" s="7">
        <v>341</v>
      </c>
      <c r="F69" s="15" t="str">
        <f>_xlfn.SINGLE(Table2[Дата]) &amp; _xlfn.SINGLE(Table2[Территория])</f>
        <v>43953Тольятти</v>
      </c>
    </row>
    <row r="70" spans="1:6" ht="14.25" customHeight="1">
      <c r="A70" s="6">
        <v>43954</v>
      </c>
      <c r="B70" s="7" t="s">
        <v>19</v>
      </c>
      <c r="C70" s="7">
        <v>36</v>
      </c>
      <c r="D70" s="7">
        <v>4751</v>
      </c>
      <c r="E70" s="7">
        <v>4370</v>
      </c>
      <c r="F70" s="15" t="str">
        <f>_xlfn.SINGLE(Table2[Дата]) &amp; _xlfn.SINGLE(Table2[Территория])</f>
        <v>43954Волгоград</v>
      </c>
    </row>
    <row r="71" spans="1:6" ht="14.25" customHeight="1">
      <c r="A71" s="6">
        <v>43954</v>
      </c>
      <c r="B71" s="7" t="s">
        <v>14</v>
      </c>
      <c r="C71" s="7">
        <v>31</v>
      </c>
      <c r="D71" s="7">
        <v>5155</v>
      </c>
      <c r="E71" s="7">
        <v>4762</v>
      </c>
      <c r="F71" s="15" t="str">
        <f>_xlfn.SINGLE(Table2[Дата]) &amp; _xlfn.SINGLE(Table2[Территория])</f>
        <v>43954Екатеринбург</v>
      </c>
    </row>
    <row r="72" spans="1:6" ht="14.25" customHeight="1">
      <c r="A72" s="6">
        <v>43954</v>
      </c>
      <c r="B72" s="7" t="s">
        <v>20</v>
      </c>
      <c r="C72" s="7">
        <v>20</v>
      </c>
      <c r="D72" s="7">
        <v>1716</v>
      </c>
      <c r="E72" s="7">
        <v>1561</v>
      </c>
      <c r="F72" s="15" t="str">
        <f>_xlfn.SINGLE(Table2[Дата]) &amp; _xlfn.SINGLE(Table2[Территория])</f>
        <v>43954Казань</v>
      </c>
    </row>
    <row r="73" spans="1:6" ht="14.25" customHeight="1">
      <c r="A73" s="6">
        <v>43954</v>
      </c>
      <c r="B73" s="7" t="s">
        <v>13</v>
      </c>
      <c r="C73" s="7">
        <v>20</v>
      </c>
      <c r="D73" s="7">
        <v>1520</v>
      </c>
      <c r="E73" s="7">
        <v>1373</v>
      </c>
      <c r="F73" s="15" t="str">
        <f>_xlfn.SINGLE(Table2[Дата]) &amp; _xlfn.SINGLE(Table2[Территория])</f>
        <v>43954Кемерово</v>
      </c>
    </row>
    <row r="74" spans="1:6" ht="14.25" customHeight="1">
      <c r="A74" s="6">
        <v>43954</v>
      </c>
      <c r="B74" s="7" t="s">
        <v>23</v>
      </c>
      <c r="C74" s="7">
        <v>19</v>
      </c>
      <c r="D74" s="7">
        <v>1314</v>
      </c>
      <c r="E74" s="7">
        <v>1192</v>
      </c>
      <c r="F74" s="15" t="str">
        <f>_xlfn.SINGLE(Table2[Дата]) &amp; _xlfn.SINGLE(Table2[Территория])</f>
        <v>43954Краснодар</v>
      </c>
    </row>
    <row r="75" spans="1:6" ht="14.25" customHeight="1">
      <c r="A75" s="6">
        <v>43954</v>
      </c>
      <c r="B75" s="7" t="s">
        <v>25</v>
      </c>
      <c r="C75" s="7">
        <v>54</v>
      </c>
      <c r="D75" s="7">
        <v>14823</v>
      </c>
      <c r="E75" s="7">
        <v>13751</v>
      </c>
      <c r="F75" s="15" t="str">
        <f>_xlfn.SINGLE(Table2[Дата]) &amp; _xlfn.SINGLE(Table2[Территория])</f>
        <v>43954Москва Восток</v>
      </c>
    </row>
    <row r="76" spans="1:6" ht="14.25" customHeight="1">
      <c r="A76" s="6">
        <v>43954</v>
      </c>
      <c r="B76" s="7" t="s">
        <v>24</v>
      </c>
      <c r="C76" s="7">
        <v>59</v>
      </c>
      <c r="D76" s="7">
        <v>15277</v>
      </c>
      <c r="E76" s="7">
        <v>14163</v>
      </c>
      <c r="F76" s="15" t="str">
        <f>_xlfn.SINGLE(Table2[Дата]) &amp; _xlfn.SINGLE(Table2[Территория])</f>
        <v>43954Москва Запад</v>
      </c>
    </row>
    <row r="77" spans="1:6" ht="14.25" customHeight="1">
      <c r="A77" s="6">
        <v>43954</v>
      </c>
      <c r="B77" s="7" t="s">
        <v>16</v>
      </c>
      <c r="C77" s="7">
        <v>19</v>
      </c>
      <c r="D77" s="7">
        <v>1402</v>
      </c>
      <c r="E77" s="7">
        <v>1234</v>
      </c>
      <c r="F77" s="15" t="str">
        <f>_xlfn.SINGLE(Table2[Дата]) &amp; _xlfn.SINGLE(Table2[Территория])</f>
        <v>43954Нижний Новгород</v>
      </c>
    </row>
    <row r="78" spans="1:6" ht="14.25" customHeight="1">
      <c r="A78" s="6">
        <v>43954</v>
      </c>
      <c r="B78" s="7" t="s">
        <v>26</v>
      </c>
      <c r="C78" s="7">
        <v>15</v>
      </c>
      <c r="D78" s="7">
        <v>585</v>
      </c>
      <c r="E78" s="7">
        <v>502</v>
      </c>
      <c r="F78" s="15" t="str">
        <f>_xlfn.SINGLE(Table2[Дата]) &amp; _xlfn.SINGLE(Table2[Территория])</f>
        <v>43954Новосибирск</v>
      </c>
    </row>
    <row r="79" spans="1:6" ht="14.25" customHeight="1">
      <c r="A79" s="6">
        <v>43954</v>
      </c>
      <c r="B79" s="7" t="s">
        <v>21</v>
      </c>
      <c r="C79" s="7">
        <v>15</v>
      </c>
      <c r="D79" s="7">
        <v>784</v>
      </c>
      <c r="E79" s="7">
        <v>696</v>
      </c>
      <c r="F79" s="15" t="str">
        <f>_xlfn.SINGLE(Table2[Дата]) &amp; _xlfn.SINGLE(Table2[Территория])</f>
        <v>43954Пермь</v>
      </c>
    </row>
    <row r="80" spans="1:6" ht="14.25" customHeight="1">
      <c r="A80" s="6">
        <v>43954</v>
      </c>
      <c r="B80" s="7" t="s">
        <v>22</v>
      </c>
      <c r="C80" s="7">
        <v>15</v>
      </c>
      <c r="D80" s="7">
        <v>455</v>
      </c>
      <c r="E80" s="7">
        <v>384</v>
      </c>
      <c r="F80" s="15" t="str">
        <f>_xlfn.SINGLE(Table2[Дата]) &amp; _xlfn.SINGLE(Table2[Территория])</f>
        <v>43954Ростов-на-Дону</v>
      </c>
    </row>
    <row r="81" spans="1:6" ht="14.25" customHeight="1">
      <c r="A81" s="6">
        <v>43954</v>
      </c>
      <c r="B81" s="7" t="s">
        <v>18</v>
      </c>
      <c r="C81" s="7">
        <v>125</v>
      </c>
      <c r="D81" s="7">
        <v>18861</v>
      </c>
      <c r="E81" s="7">
        <v>17420</v>
      </c>
      <c r="F81" s="15" t="str">
        <f>_xlfn.SINGLE(Table2[Дата]) &amp; _xlfn.SINGLE(Table2[Территория])</f>
        <v>43954Санкт-Петербург Север</v>
      </c>
    </row>
    <row r="82" spans="1:6" ht="14.25" customHeight="1">
      <c r="A82" s="6">
        <v>43954</v>
      </c>
      <c r="B82" s="7" t="s">
        <v>17</v>
      </c>
      <c r="C82" s="7">
        <v>129</v>
      </c>
      <c r="D82" s="7">
        <v>15778</v>
      </c>
      <c r="E82" s="7">
        <v>14624</v>
      </c>
      <c r="F82" s="15" t="str">
        <f>_xlfn.SINGLE(Table2[Дата]) &amp; _xlfn.SINGLE(Table2[Территория])</f>
        <v>43954Санкт-Петербург Юг</v>
      </c>
    </row>
    <row r="83" spans="1:6" ht="14.25" customHeight="1">
      <c r="A83" s="6">
        <v>43954</v>
      </c>
      <c r="B83" s="7" t="s">
        <v>15</v>
      </c>
      <c r="C83" s="7">
        <v>10</v>
      </c>
      <c r="D83" s="7">
        <v>402</v>
      </c>
      <c r="E83" s="7">
        <v>333</v>
      </c>
      <c r="F83" s="15" t="str">
        <f>_xlfn.SINGLE(Table2[Дата]) &amp; _xlfn.SINGLE(Table2[Территория])</f>
        <v>43954Тольятти</v>
      </c>
    </row>
    <row r="84" spans="1:6" ht="14.25" customHeight="1">
      <c r="A84" s="6">
        <v>43955</v>
      </c>
      <c r="B84" s="7" t="s">
        <v>19</v>
      </c>
      <c r="C84" s="7">
        <v>36</v>
      </c>
      <c r="D84" s="7">
        <v>4508</v>
      </c>
      <c r="E84" s="7">
        <v>4149</v>
      </c>
      <c r="F84" s="15" t="str">
        <f>_xlfn.SINGLE(Table2[Дата]) &amp; _xlfn.SINGLE(Table2[Территория])</f>
        <v>43955Волгоград</v>
      </c>
    </row>
    <row r="85" spans="1:6" ht="14.25" customHeight="1">
      <c r="A85" s="6">
        <v>43955</v>
      </c>
      <c r="B85" s="7" t="s">
        <v>14</v>
      </c>
      <c r="C85" s="7">
        <v>31</v>
      </c>
      <c r="D85" s="7">
        <v>4968</v>
      </c>
      <c r="E85" s="7">
        <v>4596</v>
      </c>
      <c r="F85" s="15" t="str">
        <f>_xlfn.SINGLE(Table2[Дата]) &amp; _xlfn.SINGLE(Table2[Территория])</f>
        <v>43955Екатеринбург</v>
      </c>
    </row>
    <row r="86" spans="1:6" ht="14.25" customHeight="1">
      <c r="A86" s="6">
        <v>43955</v>
      </c>
      <c r="B86" s="7" t="s">
        <v>20</v>
      </c>
      <c r="C86" s="7">
        <v>20</v>
      </c>
      <c r="D86" s="7">
        <v>1804</v>
      </c>
      <c r="E86" s="7">
        <v>1638</v>
      </c>
      <c r="F86" s="15" t="str">
        <f>_xlfn.SINGLE(Table2[Дата]) &amp; _xlfn.SINGLE(Table2[Территория])</f>
        <v>43955Казань</v>
      </c>
    </row>
    <row r="87" spans="1:6" ht="14.25" customHeight="1">
      <c r="A87" s="6">
        <v>43955</v>
      </c>
      <c r="B87" s="7" t="s">
        <v>13</v>
      </c>
      <c r="C87" s="7">
        <v>20</v>
      </c>
      <c r="D87" s="7">
        <v>1519</v>
      </c>
      <c r="E87" s="7">
        <v>1372</v>
      </c>
      <c r="F87" s="15" t="str">
        <f>_xlfn.SINGLE(Table2[Дата]) &amp; _xlfn.SINGLE(Table2[Территория])</f>
        <v>43955Кемерово</v>
      </c>
    </row>
    <row r="88" spans="1:6" ht="14.25" customHeight="1">
      <c r="A88" s="6">
        <v>43955</v>
      </c>
      <c r="B88" s="7" t="s">
        <v>23</v>
      </c>
      <c r="C88" s="7">
        <v>19</v>
      </c>
      <c r="D88" s="7">
        <v>1479</v>
      </c>
      <c r="E88" s="7">
        <v>1346</v>
      </c>
      <c r="F88" s="15" t="str">
        <f>_xlfn.SINGLE(Table2[Дата]) &amp; _xlfn.SINGLE(Table2[Территория])</f>
        <v>43955Краснодар</v>
      </c>
    </row>
    <row r="89" spans="1:6" ht="14.25" customHeight="1">
      <c r="A89" s="6">
        <v>43955</v>
      </c>
      <c r="B89" s="7" t="s">
        <v>25</v>
      </c>
      <c r="C89" s="7">
        <v>54</v>
      </c>
      <c r="D89" s="7">
        <v>13606</v>
      </c>
      <c r="E89" s="7">
        <v>12697</v>
      </c>
      <c r="F89" s="15" t="str">
        <f>_xlfn.SINGLE(Table2[Дата]) &amp; _xlfn.SINGLE(Table2[Территория])</f>
        <v>43955Москва Восток</v>
      </c>
    </row>
    <row r="90" spans="1:6" ht="14.25" customHeight="1">
      <c r="A90" s="6">
        <v>43955</v>
      </c>
      <c r="B90" s="7" t="s">
        <v>24</v>
      </c>
      <c r="C90" s="7">
        <v>59</v>
      </c>
      <c r="D90" s="7">
        <v>14423</v>
      </c>
      <c r="E90" s="7">
        <v>13432</v>
      </c>
      <c r="F90" s="15" t="str">
        <f>_xlfn.SINGLE(Table2[Дата]) &amp; _xlfn.SINGLE(Table2[Территория])</f>
        <v>43955Москва Запад</v>
      </c>
    </row>
    <row r="91" spans="1:6" ht="14.25" customHeight="1">
      <c r="A91" s="6">
        <v>43955</v>
      </c>
      <c r="B91" s="7" t="s">
        <v>16</v>
      </c>
      <c r="C91" s="7">
        <v>19</v>
      </c>
      <c r="D91" s="7">
        <v>1582</v>
      </c>
      <c r="E91" s="7">
        <v>1403</v>
      </c>
      <c r="F91" s="15" t="str">
        <f>_xlfn.SINGLE(Table2[Дата]) &amp; _xlfn.SINGLE(Table2[Территория])</f>
        <v>43955Нижний Новгород</v>
      </c>
    </row>
    <row r="92" spans="1:6" ht="14.25" customHeight="1">
      <c r="A92" s="6">
        <v>43955</v>
      </c>
      <c r="B92" s="7" t="s">
        <v>26</v>
      </c>
      <c r="C92" s="7">
        <v>15</v>
      </c>
      <c r="D92" s="7">
        <v>622</v>
      </c>
      <c r="E92" s="7">
        <v>538</v>
      </c>
      <c r="F92" s="15" t="str">
        <f>_xlfn.SINGLE(Table2[Дата]) &amp; _xlfn.SINGLE(Table2[Территория])</f>
        <v>43955Новосибирск</v>
      </c>
    </row>
    <row r="93" spans="1:6" ht="14.25" customHeight="1">
      <c r="A93" s="6">
        <v>43955</v>
      </c>
      <c r="B93" s="7" t="s">
        <v>21</v>
      </c>
      <c r="C93" s="7">
        <v>15</v>
      </c>
      <c r="D93" s="7">
        <v>750</v>
      </c>
      <c r="E93" s="7">
        <v>647</v>
      </c>
      <c r="F93" s="15" t="str">
        <f>_xlfn.SINGLE(Table2[Дата]) &amp; _xlfn.SINGLE(Table2[Территория])</f>
        <v>43955Пермь</v>
      </c>
    </row>
    <row r="94" spans="1:6" ht="14.25" customHeight="1">
      <c r="A94" s="6">
        <v>43955</v>
      </c>
      <c r="B94" s="7" t="s">
        <v>22</v>
      </c>
      <c r="C94" s="7">
        <v>15</v>
      </c>
      <c r="D94" s="7">
        <v>390</v>
      </c>
      <c r="E94" s="7">
        <v>315</v>
      </c>
      <c r="F94" s="15" t="str">
        <f>_xlfn.SINGLE(Table2[Дата]) &amp; _xlfn.SINGLE(Table2[Территория])</f>
        <v>43955Ростов-на-Дону</v>
      </c>
    </row>
    <row r="95" spans="1:6" ht="14.25" customHeight="1">
      <c r="A95" s="6">
        <v>43955</v>
      </c>
      <c r="B95" s="7" t="s">
        <v>18</v>
      </c>
      <c r="C95" s="7">
        <v>125</v>
      </c>
      <c r="D95" s="7">
        <v>20495</v>
      </c>
      <c r="E95" s="7">
        <v>18964</v>
      </c>
      <c r="F95" s="15" t="str">
        <f>_xlfn.SINGLE(Table2[Дата]) &amp; _xlfn.SINGLE(Table2[Территория])</f>
        <v>43955Санкт-Петербург Север</v>
      </c>
    </row>
    <row r="96" spans="1:6" ht="14.25" customHeight="1">
      <c r="A96" s="6">
        <v>43955</v>
      </c>
      <c r="B96" s="7" t="s">
        <v>17</v>
      </c>
      <c r="C96" s="7">
        <v>129</v>
      </c>
      <c r="D96" s="7">
        <v>16525</v>
      </c>
      <c r="E96" s="7">
        <v>15310</v>
      </c>
      <c r="F96" s="15" t="str">
        <f>_xlfn.SINGLE(Table2[Дата]) &amp; _xlfn.SINGLE(Table2[Территория])</f>
        <v>43955Санкт-Петербург Юг</v>
      </c>
    </row>
    <row r="97" spans="1:6" ht="14.25" customHeight="1">
      <c r="A97" s="6">
        <v>43955</v>
      </c>
      <c r="B97" s="7" t="s">
        <v>15</v>
      </c>
      <c r="C97" s="7">
        <v>10</v>
      </c>
      <c r="D97" s="7">
        <v>462</v>
      </c>
      <c r="E97" s="7">
        <v>396</v>
      </c>
      <c r="F97" s="15" t="str">
        <f>_xlfn.SINGLE(Table2[Дата]) &amp; _xlfn.SINGLE(Table2[Территория])</f>
        <v>43955Тольятти</v>
      </c>
    </row>
    <row r="98" spans="1:6" ht="14.25" customHeight="1">
      <c r="A98" s="6">
        <v>43956</v>
      </c>
      <c r="B98" s="7" t="s">
        <v>19</v>
      </c>
      <c r="C98" s="7">
        <v>36</v>
      </c>
      <c r="D98" s="7">
        <v>4575</v>
      </c>
      <c r="E98" s="7">
        <v>4206</v>
      </c>
      <c r="F98" s="15" t="str">
        <f>_xlfn.SINGLE(Table2[Дата]) &amp; _xlfn.SINGLE(Table2[Территория])</f>
        <v>43956Волгоград</v>
      </c>
    </row>
    <row r="99" spans="1:6" ht="14.25" customHeight="1">
      <c r="A99" s="6">
        <v>43956</v>
      </c>
      <c r="B99" s="7" t="s">
        <v>14</v>
      </c>
      <c r="C99" s="7">
        <v>31</v>
      </c>
      <c r="D99" s="7">
        <v>5188</v>
      </c>
      <c r="E99" s="7">
        <v>4800</v>
      </c>
      <c r="F99" s="15" t="str">
        <f>_xlfn.SINGLE(Table2[Дата]) &amp; _xlfn.SINGLE(Table2[Территория])</f>
        <v>43956Екатеринбург</v>
      </c>
    </row>
    <row r="100" spans="1:6" ht="14.25" customHeight="1">
      <c r="A100" s="6">
        <v>43956</v>
      </c>
      <c r="B100" s="7" t="s">
        <v>20</v>
      </c>
      <c r="C100" s="7">
        <v>20</v>
      </c>
      <c r="D100" s="7">
        <v>1757</v>
      </c>
      <c r="E100" s="7">
        <v>1596</v>
      </c>
      <c r="F100" s="15" t="str">
        <f>_xlfn.SINGLE(Table2[Дата]) &amp; _xlfn.SINGLE(Table2[Территория])</f>
        <v>43956Казань</v>
      </c>
    </row>
    <row r="101" spans="1:6" ht="14.25" customHeight="1">
      <c r="A101" s="6">
        <v>43956</v>
      </c>
      <c r="B101" s="7" t="s">
        <v>13</v>
      </c>
      <c r="C101" s="7">
        <v>20</v>
      </c>
      <c r="D101" s="7">
        <v>1773</v>
      </c>
      <c r="E101" s="7">
        <v>1604</v>
      </c>
      <c r="F101" s="15" t="str">
        <f>_xlfn.SINGLE(Table2[Дата]) &amp; _xlfn.SINGLE(Table2[Территория])</f>
        <v>43956Кемерово</v>
      </c>
    </row>
    <row r="102" spans="1:6" ht="14.25" customHeight="1">
      <c r="A102" s="6">
        <v>43956</v>
      </c>
      <c r="B102" s="7" t="s">
        <v>23</v>
      </c>
      <c r="C102" s="7">
        <v>19</v>
      </c>
      <c r="D102" s="7">
        <v>1622</v>
      </c>
      <c r="E102" s="7">
        <v>1482</v>
      </c>
      <c r="F102" s="15" t="str">
        <f>_xlfn.SINGLE(Table2[Дата]) &amp; _xlfn.SINGLE(Table2[Территория])</f>
        <v>43956Краснодар</v>
      </c>
    </row>
    <row r="103" spans="1:6" ht="14.25" customHeight="1">
      <c r="A103" s="6">
        <v>43956</v>
      </c>
      <c r="B103" s="7" t="s">
        <v>25</v>
      </c>
      <c r="C103" s="7">
        <v>54</v>
      </c>
      <c r="D103" s="7">
        <v>12775</v>
      </c>
      <c r="E103" s="7">
        <v>11887</v>
      </c>
      <c r="F103" s="15" t="str">
        <f>_xlfn.SINGLE(Table2[Дата]) &amp; _xlfn.SINGLE(Table2[Территория])</f>
        <v>43956Москва Восток</v>
      </c>
    </row>
    <row r="104" spans="1:6" ht="14.25" customHeight="1">
      <c r="A104" s="6">
        <v>43956</v>
      </c>
      <c r="B104" s="7" t="s">
        <v>24</v>
      </c>
      <c r="C104" s="7">
        <v>59</v>
      </c>
      <c r="D104" s="7">
        <v>13469</v>
      </c>
      <c r="E104" s="7">
        <v>12486</v>
      </c>
      <c r="F104" s="15" t="str">
        <f>_xlfn.SINGLE(Table2[Дата]) &amp; _xlfn.SINGLE(Table2[Территория])</f>
        <v>43956Москва Запад</v>
      </c>
    </row>
    <row r="105" spans="1:6" ht="14.25" customHeight="1">
      <c r="A105" s="6">
        <v>43956</v>
      </c>
      <c r="B105" s="7" t="s">
        <v>16</v>
      </c>
      <c r="C105" s="7">
        <v>19</v>
      </c>
      <c r="D105" s="7">
        <v>1417</v>
      </c>
      <c r="E105" s="7">
        <v>1245</v>
      </c>
      <c r="F105" s="15" t="str">
        <f>_xlfn.SINGLE(Table2[Дата]) &amp; _xlfn.SINGLE(Table2[Территория])</f>
        <v>43956Нижний Новгород</v>
      </c>
    </row>
    <row r="106" spans="1:6" ht="14.25" customHeight="1">
      <c r="A106" s="6">
        <v>43956</v>
      </c>
      <c r="B106" s="7" t="s">
        <v>26</v>
      </c>
      <c r="C106" s="7">
        <v>15</v>
      </c>
      <c r="D106" s="7">
        <v>750</v>
      </c>
      <c r="E106" s="7">
        <v>658</v>
      </c>
      <c r="F106" s="15" t="str">
        <f>_xlfn.SINGLE(Table2[Дата]) &amp; _xlfn.SINGLE(Table2[Территория])</f>
        <v>43956Новосибирск</v>
      </c>
    </row>
    <row r="107" spans="1:6" ht="14.25" customHeight="1">
      <c r="A107" s="6">
        <v>43956</v>
      </c>
      <c r="B107" s="7" t="s">
        <v>21</v>
      </c>
      <c r="C107" s="7">
        <v>15</v>
      </c>
      <c r="D107" s="7">
        <v>922</v>
      </c>
      <c r="E107" s="7">
        <v>823</v>
      </c>
      <c r="F107" s="15" t="str">
        <f>_xlfn.SINGLE(Table2[Дата]) &amp; _xlfn.SINGLE(Table2[Территория])</f>
        <v>43956Пермь</v>
      </c>
    </row>
    <row r="108" spans="1:6" ht="14.25" customHeight="1">
      <c r="A108" s="6">
        <v>43956</v>
      </c>
      <c r="B108" s="7" t="s">
        <v>22</v>
      </c>
      <c r="C108" s="7">
        <v>15</v>
      </c>
      <c r="D108" s="7">
        <v>455</v>
      </c>
      <c r="E108" s="7">
        <v>381</v>
      </c>
      <c r="F108" s="15" t="str">
        <f>_xlfn.SINGLE(Table2[Дата]) &amp; _xlfn.SINGLE(Table2[Территория])</f>
        <v>43956Ростов-на-Дону</v>
      </c>
    </row>
    <row r="109" spans="1:6" ht="14.25" customHeight="1">
      <c r="A109" s="6">
        <v>43956</v>
      </c>
      <c r="B109" s="7" t="s">
        <v>18</v>
      </c>
      <c r="C109" s="7">
        <v>125</v>
      </c>
      <c r="D109" s="7">
        <v>18944</v>
      </c>
      <c r="E109" s="7">
        <v>17541</v>
      </c>
      <c r="F109" s="15" t="str">
        <f>_xlfn.SINGLE(Table2[Дата]) &amp; _xlfn.SINGLE(Table2[Территория])</f>
        <v>43956Санкт-Петербург Север</v>
      </c>
    </row>
    <row r="110" spans="1:6" ht="14.25" customHeight="1">
      <c r="A110" s="6">
        <v>43956</v>
      </c>
      <c r="B110" s="7" t="s">
        <v>17</v>
      </c>
      <c r="C110" s="7">
        <v>129</v>
      </c>
      <c r="D110" s="7">
        <v>15665</v>
      </c>
      <c r="E110" s="7">
        <v>14501</v>
      </c>
      <c r="F110" s="15" t="str">
        <f>_xlfn.SINGLE(Table2[Дата]) &amp; _xlfn.SINGLE(Table2[Территория])</f>
        <v>43956Санкт-Петербург Юг</v>
      </c>
    </row>
    <row r="111" spans="1:6" ht="14.25" customHeight="1">
      <c r="A111" s="6">
        <v>43956</v>
      </c>
      <c r="B111" s="7" t="s">
        <v>15</v>
      </c>
      <c r="C111" s="7">
        <v>10</v>
      </c>
      <c r="D111" s="7">
        <v>511</v>
      </c>
      <c r="E111" s="7">
        <v>437</v>
      </c>
      <c r="F111" s="15" t="str">
        <f>_xlfn.SINGLE(Table2[Дата]) &amp; _xlfn.SINGLE(Table2[Территория])</f>
        <v>43956Тольятти</v>
      </c>
    </row>
    <row r="112" spans="1:6" ht="14.25" customHeight="1">
      <c r="A112" s="6">
        <v>43957</v>
      </c>
      <c r="B112" s="7" t="s">
        <v>19</v>
      </c>
      <c r="C112" s="7">
        <v>36</v>
      </c>
      <c r="D112" s="7">
        <v>4384</v>
      </c>
      <c r="E112" s="7">
        <v>4025</v>
      </c>
      <c r="F112" s="15" t="str">
        <f>_xlfn.SINGLE(Table2[Дата]) &amp; _xlfn.SINGLE(Table2[Территория])</f>
        <v>43957Волгоград</v>
      </c>
    </row>
    <row r="113" spans="1:6" ht="14.25" customHeight="1">
      <c r="A113" s="6">
        <v>43957</v>
      </c>
      <c r="B113" s="7" t="s">
        <v>14</v>
      </c>
      <c r="C113" s="7">
        <v>31</v>
      </c>
      <c r="D113" s="7">
        <v>4709</v>
      </c>
      <c r="E113" s="7">
        <v>4348</v>
      </c>
      <c r="F113" s="15" t="str">
        <f>_xlfn.SINGLE(Table2[Дата]) &amp; _xlfn.SINGLE(Table2[Территория])</f>
        <v>43957Екатеринбург</v>
      </c>
    </row>
    <row r="114" spans="1:6" ht="14.25" customHeight="1">
      <c r="A114" s="6">
        <v>43957</v>
      </c>
      <c r="B114" s="7" t="s">
        <v>20</v>
      </c>
      <c r="C114" s="7">
        <v>20</v>
      </c>
      <c r="D114" s="7">
        <v>1747</v>
      </c>
      <c r="E114" s="7">
        <v>1570</v>
      </c>
      <c r="F114" s="15" t="str">
        <f>_xlfn.SINGLE(Table2[Дата]) &amp; _xlfn.SINGLE(Table2[Территория])</f>
        <v>43957Казань</v>
      </c>
    </row>
    <row r="115" spans="1:6" ht="14.25" customHeight="1">
      <c r="A115" s="6">
        <v>43957</v>
      </c>
      <c r="B115" s="7" t="s">
        <v>13</v>
      </c>
      <c r="C115" s="7">
        <v>20</v>
      </c>
      <c r="D115" s="7">
        <v>1784</v>
      </c>
      <c r="E115" s="7">
        <v>1632</v>
      </c>
      <c r="F115" s="15" t="str">
        <f>_xlfn.SINGLE(Table2[Дата]) &amp; _xlfn.SINGLE(Table2[Территория])</f>
        <v>43957Кемерово</v>
      </c>
    </row>
    <row r="116" spans="1:6" ht="14.25" customHeight="1">
      <c r="A116" s="6">
        <v>43957</v>
      </c>
      <c r="B116" s="7" t="s">
        <v>23</v>
      </c>
      <c r="C116" s="7">
        <v>19</v>
      </c>
      <c r="D116" s="7">
        <v>1509</v>
      </c>
      <c r="E116" s="7">
        <v>1374</v>
      </c>
      <c r="F116" s="15" t="str">
        <f>_xlfn.SINGLE(Table2[Дата]) &amp; _xlfn.SINGLE(Table2[Территория])</f>
        <v>43957Краснодар</v>
      </c>
    </row>
    <row r="117" spans="1:6" ht="14.25" customHeight="1">
      <c r="A117" s="6">
        <v>43957</v>
      </c>
      <c r="B117" s="7" t="s">
        <v>25</v>
      </c>
      <c r="C117" s="7">
        <v>54</v>
      </c>
      <c r="D117" s="7">
        <v>13406</v>
      </c>
      <c r="E117" s="7">
        <v>12518</v>
      </c>
      <c r="F117" s="15" t="str">
        <f>_xlfn.SINGLE(Table2[Дата]) &amp; _xlfn.SINGLE(Table2[Территория])</f>
        <v>43957Москва Восток</v>
      </c>
    </row>
    <row r="118" spans="1:6" ht="14.25" customHeight="1">
      <c r="A118" s="6">
        <v>43957</v>
      </c>
      <c r="B118" s="7" t="s">
        <v>24</v>
      </c>
      <c r="C118" s="7">
        <v>59</v>
      </c>
      <c r="D118" s="7">
        <v>14103</v>
      </c>
      <c r="E118" s="7">
        <v>13118</v>
      </c>
      <c r="F118" s="15" t="str">
        <f>_xlfn.SINGLE(Table2[Дата]) &amp; _xlfn.SINGLE(Table2[Территория])</f>
        <v>43957Москва Запад</v>
      </c>
    </row>
    <row r="119" spans="1:6" ht="14.25" customHeight="1">
      <c r="A119" s="6">
        <v>43957</v>
      </c>
      <c r="B119" s="7" t="s">
        <v>16</v>
      </c>
      <c r="C119" s="7">
        <v>19</v>
      </c>
      <c r="D119" s="7">
        <v>1499</v>
      </c>
      <c r="E119" s="7">
        <v>1323</v>
      </c>
      <c r="F119" s="15" t="str">
        <f>_xlfn.SINGLE(Table2[Дата]) &amp; _xlfn.SINGLE(Table2[Территория])</f>
        <v>43957Нижний Новгород</v>
      </c>
    </row>
    <row r="120" spans="1:6" ht="14.25" customHeight="1">
      <c r="A120" s="6">
        <v>43957</v>
      </c>
      <c r="B120" s="7" t="s">
        <v>26</v>
      </c>
      <c r="C120" s="7">
        <v>15</v>
      </c>
      <c r="D120" s="7">
        <v>701</v>
      </c>
      <c r="E120" s="7">
        <v>611</v>
      </c>
      <c r="F120" s="15" t="str">
        <f>_xlfn.SINGLE(Table2[Дата]) &amp; _xlfn.SINGLE(Table2[Территория])</f>
        <v>43957Новосибирск</v>
      </c>
    </row>
    <row r="121" spans="1:6" ht="14.25" customHeight="1">
      <c r="A121" s="6">
        <v>43957</v>
      </c>
      <c r="B121" s="7" t="s">
        <v>21</v>
      </c>
      <c r="C121" s="7">
        <v>15</v>
      </c>
      <c r="D121" s="7">
        <v>839</v>
      </c>
      <c r="E121" s="7">
        <v>733</v>
      </c>
      <c r="F121" s="15" t="str">
        <f>_xlfn.SINGLE(Table2[Дата]) &amp; _xlfn.SINGLE(Table2[Территория])</f>
        <v>43957Пермь</v>
      </c>
    </row>
    <row r="122" spans="1:6" ht="14.25" customHeight="1">
      <c r="A122" s="6">
        <v>43957</v>
      </c>
      <c r="B122" s="7" t="s">
        <v>22</v>
      </c>
      <c r="C122" s="7">
        <v>15</v>
      </c>
      <c r="D122" s="7">
        <v>467</v>
      </c>
      <c r="E122" s="7">
        <v>389</v>
      </c>
      <c r="F122" s="15" t="str">
        <f>_xlfn.SINGLE(Table2[Дата]) &amp; _xlfn.SINGLE(Table2[Территория])</f>
        <v>43957Ростов-на-Дону</v>
      </c>
    </row>
    <row r="123" spans="1:6" ht="14.25" customHeight="1">
      <c r="A123" s="6">
        <v>43957</v>
      </c>
      <c r="B123" s="7" t="s">
        <v>18</v>
      </c>
      <c r="C123" s="7">
        <v>125</v>
      </c>
      <c r="D123" s="7">
        <v>20218</v>
      </c>
      <c r="E123" s="7">
        <v>18647</v>
      </c>
      <c r="F123" s="15" t="str">
        <f>_xlfn.SINGLE(Table2[Дата]) &amp; _xlfn.SINGLE(Table2[Территория])</f>
        <v>43957Санкт-Петербург Север</v>
      </c>
    </row>
    <row r="124" spans="1:6" ht="14.25" customHeight="1">
      <c r="A124" s="6">
        <v>43957</v>
      </c>
      <c r="B124" s="7" t="s">
        <v>17</v>
      </c>
      <c r="C124" s="7">
        <v>129</v>
      </c>
      <c r="D124" s="7">
        <v>16376</v>
      </c>
      <c r="E124" s="7">
        <v>15197</v>
      </c>
      <c r="F124" s="15" t="str">
        <f>_xlfn.SINGLE(Table2[Дата]) &amp; _xlfn.SINGLE(Table2[Территория])</f>
        <v>43957Санкт-Петербург Юг</v>
      </c>
    </row>
    <row r="125" spans="1:6" ht="14.25" customHeight="1">
      <c r="A125" s="6">
        <v>43957</v>
      </c>
      <c r="B125" s="7" t="s">
        <v>15</v>
      </c>
      <c r="C125" s="7">
        <v>10</v>
      </c>
      <c r="D125" s="7">
        <v>465</v>
      </c>
      <c r="E125" s="7">
        <v>390</v>
      </c>
      <c r="F125" s="15" t="str">
        <f>_xlfn.SINGLE(Table2[Дата]) &amp; _xlfn.SINGLE(Table2[Территория])</f>
        <v>43957Тольятти</v>
      </c>
    </row>
    <row r="126" spans="1:6" ht="14.25" customHeight="1">
      <c r="A126" s="6">
        <v>43958</v>
      </c>
      <c r="B126" s="7" t="s">
        <v>19</v>
      </c>
      <c r="C126" s="7">
        <v>36</v>
      </c>
      <c r="D126" s="7">
        <v>4826</v>
      </c>
      <c r="E126" s="7">
        <v>4426</v>
      </c>
      <c r="F126" s="15" t="str">
        <f>_xlfn.SINGLE(Table2[Дата]) &amp; _xlfn.SINGLE(Table2[Территория])</f>
        <v>43958Волгоград</v>
      </c>
    </row>
    <row r="127" spans="1:6" ht="14.25" customHeight="1">
      <c r="A127" s="6">
        <v>43958</v>
      </c>
      <c r="B127" s="7" t="s">
        <v>14</v>
      </c>
      <c r="C127" s="7">
        <v>31</v>
      </c>
      <c r="D127" s="7">
        <v>4903</v>
      </c>
      <c r="E127" s="7">
        <v>4527</v>
      </c>
      <c r="F127" s="15" t="str">
        <f>_xlfn.SINGLE(Table2[Дата]) &amp; _xlfn.SINGLE(Table2[Территория])</f>
        <v>43958Екатеринбург</v>
      </c>
    </row>
    <row r="128" spans="1:6" ht="14.25" customHeight="1">
      <c r="A128" s="6">
        <v>43958</v>
      </c>
      <c r="B128" s="7" t="s">
        <v>20</v>
      </c>
      <c r="C128" s="7">
        <v>21</v>
      </c>
      <c r="D128" s="7">
        <v>1879</v>
      </c>
      <c r="E128" s="7">
        <v>1695</v>
      </c>
      <c r="F128" s="15" t="str">
        <f>_xlfn.SINGLE(Table2[Дата]) &amp; _xlfn.SINGLE(Table2[Территория])</f>
        <v>43958Казань</v>
      </c>
    </row>
    <row r="129" spans="1:6" ht="14.25" customHeight="1">
      <c r="A129" s="6">
        <v>43958</v>
      </c>
      <c r="B129" s="7" t="s">
        <v>13</v>
      </c>
      <c r="C129" s="7">
        <v>21</v>
      </c>
      <c r="D129" s="7">
        <v>1542</v>
      </c>
      <c r="E129" s="7">
        <v>1405</v>
      </c>
      <c r="F129" s="15" t="str">
        <f>_xlfn.SINGLE(Table2[Дата]) &amp; _xlfn.SINGLE(Table2[Территория])</f>
        <v>43958Кемерово</v>
      </c>
    </row>
    <row r="130" spans="1:6" ht="14.25" customHeight="1">
      <c r="A130" s="6">
        <v>43958</v>
      </c>
      <c r="B130" s="7" t="s">
        <v>23</v>
      </c>
      <c r="C130" s="7">
        <v>19</v>
      </c>
      <c r="D130" s="7">
        <v>1580</v>
      </c>
      <c r="E130" s="7">
        <v>1435</v>
      </c>
      <c r="F130" s="15" t="str">
        <f>_xlfn.SINGLE(Table2[Дата]) &amp; _xlfn.SINGLE(Table2[Территория])</f>
        <v>43958Краснодар</v>
      </c>
    </row>
    <row r="131" spans="1:6" ht="14.25" customHeight="1">
      <c r="A131" s="6">
        <v>43958</v>
      </c>
      <c r="B131" s="7" t="s">
        <v>25</v>
      </c>
      <c r="C131" s="7">
        <v>54</v>
      </c>
      <c r="D131" s="7">
        <v>12743</v>
      </c>
      <c r="E131" s="7">
        <v>11858</v>
      </c>
      <c r="F131" s="15" t="str">
        <f>_xlfn.SINGLE(Table2[Дата]) &amp; _xlfn.SINGLE(Table2[Территория])</f>
        <v>43958Москва Восток</v>
      </c>
    </row>
    <row r="132" spans="1:6" ht="14.25" customHeight="1">
      <c r="A132" s="6">
        <v>43958</v>
      </c>
      <c r="B132" s="7" t="s">
        <v>24</v>
      </c>
      <c r="C132" s="7">
        <v>59</v>
      </c>
      <c r="D132" s="7">
        <v>13495</v>
      </c>
      <c r="E132" s="7">
        <v>12517</v>
      </c>
      <c r="F132" s="15" t="str">
        <f>_xlfn.SINGLE(Table2[Дата]) &amp; _xlfn.SINGLE(Table2[Территория])</f>
        <v>43958Москва Запад</v>
      </c>
    </row>
    <row r="133" spans="1:6" ht="14.25" customHeight="1">
      <c r="A133" s="6">
        <v>43958</v>
      </c>
      <c r="B133" s="7" t="s">
        <v>16</v>
      </c>
      <c r="C133" s="7">
        <v>19</v>
      </c>
      <c r="D133" s="7">
        <v>1530</v>
      </c>
      <c r="E133" s="7">
        <v>1338</v>
      </c>
      <c r="F133" s="15" t="str">
        <f>_xlfn.SINGLE(Table2[Дата]) &amp; _xlfn.SINGLE(Table2[Территория])</f>
        <v>43958Нижний Новгород</v>
      </c>
    </row>
    <row r="134" spans="1:6" ht="14.25" customHeight="1">
      <c r="A134" s="6">
        <v>43958</v>
      </c>
      <c r="B134" s="7" t="s">
        <v>26</v>
      </c>
      <c r="C134" s="7">
        <v>15</v>
      </c>
      <c r="D134" s="7">
        <v>676</v>
      </c>
      <c r="E134" s="7">
        <v>591</v>
      </c>
      <c r="F134" s="15" t="str">
        <f>_xlfn.SINGLE(Table2[Дата]) &amp; _xlfn.SINGLE(Table2[Территория])</f>
        <v>43958Новосибирск</v>
      </c>
    </row>
    <row r="135" spans="1:6" ht="14.25" customHeight="1">
      <c r="A135" s="6">
        <v>43958</v>
      </c>
      <c r="B135" s="7" t="s">
        <v>21</v>
      </c>
      <c r="C135" s="7">
        <v>15</v>
      </c>
      <c r="D135" s="7">
        <v>805</v>
      </c>
      <c r="E135" s="7">
        <v>703</v>
      </c>
      <c r="F135" s="15" t="str">
        <f>_xlfn.SINGLE(Table2[Дата]) &amp; _xlfn.SINGLE(Table2[Территория])</f>
        <v>43958Пермь</v>
      </c>
    </row>
    <row r="136" spans="1:6" ht="14.25" customHeight="1">
      <c r="A136" s="6">
        <v>43958</v>
      </c>
      <c r="B136" s="7" t="s">
        <v>22</v>
      </c>
      <c r="C136" s="7">
        <v>15</v>
      </c>
      <c r="D136" s="7">
        <v>480</v>
      </c>
      <c r="E136" s="7">
        <v>398</v>
      </c>
      <c r="F136" s="15" t="str">
        <f>_xlfn.SINGLE(Table2[Дата]) &amp; _xlfn.SINGLE(Table2[Территория])</f>
        <v>43958Ростов-на-Дону</v>
      </c>
    </row>
    <row r="137" spans="1:6" ht="14.25" customHeight="1">
      <c r="A137" s="6">
        <v>43958</v>
      </c>
      <c r="B137" s="7" t="s">
        <v>18</v>
      </c>
      <c r="C137" s="7">
        <v>125</v>
      </c>
      <c r="D137" s="7">
        <v>18014</v>
      </c>
      <c r="E137" s="7">
        <v>16675</v>
      </c>
      <c r="F137" s="15" t="str">
        <f>_xlfn.SINGLE(Table2[Дата]) &amp; _xlfn.SINGLE(Table2[Территория])</f>
        <v>43958Санкт-Петербург Север</v>
      </c>
    </row>
    <row r="138" spans="1:6" ht="14.25" customHeight="1">
      <c r="A138" s="6">
        <v>43958</v>
      </c>
      <c r="B138" s="7" t="s">
        <v>17</v>
      </c>
      <c r="C138" s="7">
        <v>129</v>
      </c>
      <c r="D138" s="7">
        <v>14582</v>
      </c>
      <c r="E138" s="7">
        <v>13512</v>
      </c>
      <c r="F138" s="15" t="str">
        <f>_xlfn.SINGLE(Table2[Дата]) &amp; _xlfn.SINGLE(Table2[Территория])</f>
        <v>43958Санкт-Петербург Юг</v>
      </c>
    </row>
    <row r="139" spans="1:6" ht="14.25" customHeight="1">
      <c r="A139" s="6">
        <v>43958</v>
      </c>
      <c r="B139" s="7" t="s">
        <v>15</v>
      </c>
      <c r="C139" s="7">
        <v>10</v>
      </c>
      <c r="D139" s="7">
        <v>563</v>
      </c>
      <c r="E139" s="7">
        <v>486</v>
      </c>
      <c r="F139" s="15" t="str">
        <f>_xlfn.SINGLE(Table2[Дата]) &amp; _xlfn.SINGLE(Table2[Территория])</f>
        <v>43958Тольятти</v>
      </c>
    </row>
    <row r="140" spans="1:6" ht="14.25" customHeight="1">
      <c r="A140" s="6">
        <v>43959</v>
      </c>
      <c r="B140" s="7" t="s">
        <v>19</v>
      </c>
      <c r="C140" s="7">
        <v>36</v>
      </c>
      <c r="D140" s="7">
        <v>4199</v>
      </c>
      <c r="E140" s="7">
        <v>3867</v>
      </c>
      <c r="F140" s="15" t="str">
        <f>_xlfn.SINGLE(Table2[Дата]) &amp; _xlfn.SINGLE(Table2[Территория])</f>
        <v>43959Волгоград</v>
      </c>
    </row>
    <row r="141" spans="1:6" ht="14.25" customHeight="1">
      <c r="A141" s="6">
        <v>43959</v>
      </c>
      <c r="B141" s="7" t="s">
        <v>14</v>
      </c>
      <c r="C141" s="7">
        <v>31</v>
      </c>
      <c r="D141" s="7">
        <v>4635</v>
      </c>
      <c r="E141" s="7">
        <v>4266</v>
      </c>
      <c r="F141" s="15" t="str">
        <f>_xlfn.SINGLE(Table2[Дата]) &amp; _xlfn.SINGLE(Table2[Территория])</f>
        <v>43959Екатеринбург</v>
      </c>
    </row>
    <row r="142" spans="1:6" ht="14.25" customHeight="1">
      <c r="A142" s="6">
        <v>43959</v>
      </c>
      <c r="B142" s="7" t="s">
        <v>20</v>
      </c>
      <c r="C142" s="7">
        <v>21</v>
      </c>
      <c r="D142" s="7">
        <v>1957</v>
      </c>
      <c r="E142" s="7">
        <v>1755</v>
      </c>
      <c r="F142" s="15" t="str">
        <f>_xlfn.SINGLE(Table2[Дата]) &amp; _xlfn.SINGLE(Table2[Территория])</f>
        <v>43959Казань</v>
      </c>
    </row>
    <row r="143" spans="1:6" ht="14.25" customHeight="1">
      <c r="A143" s="6">
        <v>43959</v>
      </c>
      <c r="B143" s="7" t="s">
        <v>13</v>
      </c>
      <c r="C143" s="7">
        <v>21</v>
      </c>
      <c r="D143" s="7">
        <v>1646</v>
      </c>
      <c r="E143" s="7">
        <v>1492</v>
      </c>
      <c r="F143" s="15" t="str">
        <f>_xlfn.SINGLE(Table2[Дата]) &amp; _xlfn.SINGLE(Table2[Территория])</f>
        <v>43959Кемерово</v>
      </c>
    </row>
    <row r="144" spans="1:6" ht="14.25" customHeight="1">
      <c r="A144" s="6">
        <v>43959</v>
      </c>
      <c r="B144" s="7" t="s">
        <v>23</v>
      </c>
      <c r="C144" s="7">
        <v>19</v>
      </c>
      <c r="D144" s="7">
        <v>1520</v>
      </c>
      <c r="E144" s="7">
        <v>1380</v>
      </c>
      <c r="F144" s="15" t="str">
        <f>_xlfn.SINGLE(Table2[Дата]) &amp; _xlfn.SINGLE(Table2[Территория])</f>
        <v>43959Краснодар</v>
      </c>
    </row>
    <row r="145" spans="1:6" ht="14.25" customHeight="1">
      <c r="A145" s="6">
        <v>43959</v>
      </c>
      <c r="B145" s="7" t="s">
        <v>25</v>
      </c>
      <c r="C145" s="7">
        <v>54</v>
      </c>
      <c r="D145" s="7">
        <v>13563</v>
      </c>
      <c r="E145" s="7">
        <v>12604</v>
      </c>
      <c r="F145" s="15" t="str">
        <f>_xlfn.SINGLE(Table2[Дата]) &amp; _xlfn.SINGLE(Table2[Территория])</f>
        <v>43959Москва Восток</v>
      </c>
    </row>
    <row r="146" spans="1:6" ht="14.25" customHeight="1">
      <c r="A146" s="6">
        <v>43959</v>
      </c>
      <c r="B146" s="7" t="s">
        <v>24</v>
      </c>
      <c r="C146" s="7">
        <v>59</v>
      </c>
      <c r="D146" s="7">
        <v>14098</v>
      </c>
      <c r="E146" s="7">
        <v>13106</v>
      </c>
      <c r="F146" s="15" t="str">
        <f>_xlfn.SINGLE(Table2[Дата]) &amp; _xlfn.SINGLE(Table2[Территория])</f>
        <v>43959Москва Запад</v>
      </c>
    </row>
    <row r="147" spans="1:6" ht="14.25" customHeight="1">
      <c r="A147" s="6">
        <v>43959</v>
      </c>
      <c r="B147" s="7" t="s">
        <v>16</v>
      </c>
      <c r="C147" s="7">
        <v>19</v>
      </c>
      <c r="D147" s="7">
        <v>1522</v>
      </c>
      <c r="E147" s="7">
        <v>1340</v>
      </c>
      <c r="F147" s="15" t="str">
        <f>_xlfn.SINGLE(Table2[Дата]) &amp; _xlfn.SINGLE(Table2[Территория])</f>
        <v>43959Нижний Новгород</v>
      </c>
    </row>
    <row r="148" spans="1:6" ht="14.25" customHeight="1">
      <c r="A148" s="6">
        <v>43959</v>
      </c>
      <c r="B148" s="7" t="s">
        <v>26</v>
      </c>
      <c r="C148" s="7">
        <v>15</v>
      </c>
      <c r="D148" s="7">
        <v>703</v>
      </c>
      <c r="E148" s="7">
        <v>609</v>
      </c>
      <c r="F148" s="15" t="str">
        <f>_xlfn.SINGLE(Table2[Дата]) &amp; _xlfn.SINGLE(Table2[Территория])</f>
        <v>43959Новосибирск</v>
      </c>
    </row>
    <row r="149" spans="1:6" ht="14.25" customHeight="1">
      <c r="A149" s="6">
        <v>43959</v>
      </c>
      <c r="B149" s="7" t="s">
        <v>21</v>
      </c>
      <c r="C149" s="7">
        <v>15</v>
      </c>
      <c r="D149" s="7">
        <v>879</v>
      </c>
      <c r="E149" s="7">
        <v>768</v>
      </c>
      <c r="F149" s="15" t="str">
        <f>_xlfn.SINGLE(Table2[Дата]) &amp; _xlfn.SINGLE(Table2[Территория])</f>
        <v>43959Пермь</v>
      </c>
    </row>
    <row r="150" spans="1:6" ht="14.25" customHeight="1">
      <c r="A150" s="6">
        <v>43959</v>
      </c>
      <c r="B150" s="7" t="s">
        <v>22</v>
      </c>
      <c r="C150" s="7">
        <v>15</v>
      </c>
      <c r="D150" s="7">
        <v>492</v>
      </c>
      <c r="E150" s="7">
        <v>412</v>
      </c>
      <c r="F150" s="15" t="str">
        <f>_xlfn.SINGLE(Table2[Дата]) &amp; _xlfn.SINGLE(Table2[Территория])</f>
        <v>43959Ростов-на-Дону</v>
      </c>
    </row>
    <row r="151" spans="1:6" ht="14.25" customHeight="1">
      <c r="A151" s="6">
        <v>43959</v>
      </c>
      <c r="B151" s="7" t="s">
        <v>18</v>
      </c>
      <c r="C151" s="7">
        <v>125</v>
      </c>
      <c r="D151" s="7">
        <v>24620</v>
      </c>
      <c r="E151" s="7">
        <v>22641</v>
      </c>
      <c r="F151" s="15" t="str">
        <f>_xlfn.SINGLE(Table2[Дата]) &amp; _xlfn.SINGLE(Table2[Территория])</f>
        <v>43959Санкт-Петербург Север</v>
      </c>
    </row>
    <row r="152" spans="1:6" ht="14.25" customHeight="1">
      <c r="A152" s="6">
        <v>43959</v>
      </c>
      <c r="B152" s="7" t="s">
        <v>17</v>
      </c>
      <c r="C152" s="7">
        <v>129</v>
      </c>
      <c r="D152" s="7">
        <v>20452</v>
      </c>
      <c r="E152" s="7">
        <v>18857</v>
      </c>
      <c r="F152" s="15" t="str">
        <f>_xlfn.SINGLE(Table2[Дата]) &amp; _xlfn.SINGLE(Table2[Территория])</f>
        <v>43959Санкт-Петербург Юг</v>
      </c>
    </row>
    <row r="153" spans="1:6" ht="14.25" customHeight="1">
      <c r="A153" s="6">
        <v>43959</v>
      </c>
      <c r="B153" s="7" t="s">
        <v>15</v>
      </c>
      <c r="C153" s="7">
        <v>10</v>
      </c>
      <c r="D153" s="7">
        <v>638</v>
      </c>
      <c r="E153" s="7">
        <v>547</v>
      </c>
      <c r="F153" s="15" t="str">
        <f>_xlfn.SINGLE(Table2[Дата]) &amp; _xlfn.SINGLE(Table2[Территория])</f>
        <v>43959Тольятти</v>
      </c>
    </row>
    <row r="154" spans="1:6" ht="14.25" customHeight="1">
      <c r="A154" s="6">
        <v>43960</v>
      </c>
      <c r="B154" s="7" t="s">
        <v>19</v>
      </c>
      <c r="C154" s="7">
        <v>36</v>
      </c>
      <c r="D154" s="7">
        <v>5413</v>
      </c>
      <c r="E154" s="7">
        <v>4959</v>
      </c>
      <c r="F154" s="15" t="str">
        <f>_xlfn.SINGLE(Table2[Дата]) &amp; _xlfn.SINGLE(Table2[Территория])</f>
        <v>43960Волгоград</v>
      </c>
    </row>
    <row r="155" spans="1:6" ht="14.25" customHeight="1">
      <c r="A155" s="6">
        <v>43960</v>
      </c>
      <c r="B155" s="7" t="s">
        <v>14</v>
      </c>
      <c r="C155" s="7">
        <v>31</v>
      </c>
      <c r="D155" s="7">
        <v>4556</v>
      </c>
      <c r="E155" s="7">
        <v>4220</v>
      </c>
      <c r="F155" s="15" t="str">
        <f>_xlfn.SINGLE(Table2[Дата]) &amp; _xlfn.SINGLE(Table2[Территория])</f>
        <v>43960Екатеринбург</v>
      </c>
    </row>
    <row r="156" spans="1:6" ht="14.25" customHeight="1">
      <c r="A156" s="6">
        <v>43960</v>
      </c>
      <c r="B156" s="7" t="s">
        <v>20</v>
      </c>
      <c r="C156" s="7">
        <v>21</v>
      </c>
      <c r="D156" s="7">
        <v>1891</v>
      </c>
      <c r="E156" s="7">
        <v>1709</v>
      </c>
      <c r="F156" s="15" t="str">
        <f>_xlfn.SINGLE(Table2[Дата]) &amp; _xlfn.SINGLE(Table2[Территория])</f>
        <v>43960Казань</v>
      </c>
    </row>
    <row r="157" spans="1:6" ht="14.25" customHeight="1">
      <c r="A157" s="6">
        <v>43960</v>
      </c>
      <c r="B157" s="7" t="s">
        <v>13</v>
      </c>
      <c r="C157" s="7">
        <v>21</v>
      </c>
      <c r="D157" s="7">
        <v>1735</v>
      </c>
      <c r="E157" s="7">
        <v>1568</v>
      </c>
      <c r="F157" s="15" t="str">
        <f>_xlfn.SINGLE(Table2[Дата]) &amp; _xlfn.SINGLE(Table2[Территория])</f>
        <v>43960Кемерово</v>
      </c>
    </row>
    <row r="158" spans="1:6" ht="14.25" customHeight="1">
      <c r="A158" s="6">
        <v>43960</v>
      </c>
      <c r="B158" s="7" t="s">
        <v>23</v>
      </c>
      <c r="C158" s="7">
        <v>19</v>
      </c>
      <c r="D158" s="7">
        <v>1542</v>
      </c>
      <c r="E158" s="7">
        <v>1412</v>
      </c>
      <c r="F158" s="15" t="str">
        <f>_xlfn.SINGLE(Table2[Дата]) &amp; _xlfn.SINGLE(Table2[Территория])</f>
        <v>43960Краснодар</v>
      </c>
    </row>
    <row r="159" spans="1:6" ht="14.25" customHeight="1">
      <c r="A159" s="6">
        <v>43960</v>
      </c>
      <c r="B159" s="7" t="s">
        <v>25</v>
      </c>
      <c r="C159" s="7">
        <v>54</v>
      </c>
      <c r="D159" s="7">
        <v>11288</v>
      </c>
      <c r="E159" s="7">
        <v>10492</v>
      </c>
      <c r="F159" s="15" t="str">
        <f>_xlfn.SINGLE(Table2[Дата]) &amp; _xlfn.SINGLE(Table2[Территория])</f>
        <v>43960Москва Восток</v>
      </c>
    </row>
    <row r="160" spans="1:6" ht="14.25" customHeight="1">
      <c r="A160" s="6">
        <v>43960</v>
      </c>
      <c r="B160" s="7" t="s">
        <v>24</v>
      </c>
      <c r="C160" s="7">
        <v>59</v>
      </c>
      <c r="D160" s="7">
        <v>12016</v>
      </c>
      <c r="E160" s="7">
        <v>11137</v>
      </c>
      <c r="F160" s="15" t="str">
        <f>_xlfn.SINGLE(Table2[Дата]) &amp; _xlfn.SINGLE(Table2[Территория])</f>
        <v>43960Москва Запад</v>
      </c>
    </row>
    <row r="161" spans="1:6" ht="14.25" customHeight="1">
      <c r="A161" s="6">
        <v>43960</v>
      </c>
      <c r="B161" s="7" t="s">
        <v>16</v>
      </c>
      <c r="C161" s="7">
        <v>19</v>
      </c>
      <c r="D161" s="7">
        <v>1851</v>
      </c>
      <c r="E161" s="7">
        <v>1635</v>
      </c>
      <c r="F161" s="15" t="str">
        <f>_xlfn.SINGLE(Table2[Дата]) &amp; _xlfn.SINGLE(Table2[Территория])</f>
        <v>43960Нижний Новгород</v>
      </c>
    </row>
    <row r="162" spans="1:6" ht="14.25" customHeight="1">
      <c r="A162" s="6">
        <v>43960</v>
      </c>
      <c r="B162" s="7" t="s">
        <v>26</v>
      </c>
      <c r="C162" s="7">
        <v>15</v>
      </c>
      <c r="D162" s="7">
        <v>654</v>
      </c>
      <c r="E162" s="7">
        <v>570</v>
      </c>
      <c r="F162" s="15" t="str">
        <f>_xlfn.SINGLE(Table2[Дата]) &amp; _xlfn.SINGLE(Table2[Территория])</f>
        <v>43960Новосибирск</v>
      </c>
    </row>
    <row r="163" spans="1:6" ht="14.25" customHeight="1">
      <c r="A163" s="6">
        <v>43960</v>
      </c>
      <c r="B163" s="7" t="s">
        <v>21</v>
      </c>
      <c r="C163" s="7">
        <v>15</v>
      </c>
      <c r="D163" s="7">
        <v>849</v>
      </c>
      <c r="E163" s="7">
        <v>740</v>
      </c>
      <c r="F163" s="15" t="str">
        <f>_xlfn.SINGLE(Table2[Дата]) &amp; _xlfn.SINGLE(Table2[Территория])</f>
        <v>43960Пермь</v>
      </c>
    </row>
    <row r="164" spans="1:6" ht="14.25" customHeight="1">
      <c r="A164" s="6">
        <v>43960</v>
      </c>
      <c r="B164" s="7" t="s">
        <v>22</v>
      </c>
      <c r="C164" s="7">
        <v>15</v>
      </c>
      <c r="D164" s="7">
        <v>623</v>
      </c>
      <c r="E164" s="7">
        <v>535</v>
      </c>
      <c r="F164" s="15" t="str">
        <f>_xlfn.SINGLE(Table2[Дата]) &amp; _xlfn.SINGLE(Table2[Территория])</f>
        <v>43960Ростов-на-Дону</v>
      </c>
    </row>
    <row r="165" spans="1:6" ht="14.25" customHeight="1">
      <c r="A165" s="6">
        <v>43960</v>
      </c>
      <c r="B165" s="7" t="s">
        <v>18</v>
      </c>
      <c r="C165" s="7">
        <v>125</v>
      </c>
      <c r="D165" s="7">
        <v>20132</v>
      </c>
      <c r="E165" s="7">
        <v>18617</v>
      </c>
      <c r="F165" s="15" t="str">
        <f>_xlfn.SINGLE(Table2[Дата]) &amp; _xlfn.SINGLE(Table2[Территория])</f>
        <v>43960Санкт-Петербург Север</v>
      </c>
    </row>
    <row r="166" spans="1:6" ht="14.25" customHeight="1">
      <c r="A166" s="6">
        <v>43960</v>
      </c>
      <c r="B166" s="7" t="s">
        <v>17</v>
      </c>
      <c r="C166" s="7">
        <v>129</v>
      </c>
      <c r="D166" s="7">
        <v>16420</v>
      </c>
      <c r="E166" s="7">
        <v>15169</v>
      </c>
      <c r="F166" s="15" t="str">
        <f>_xlfn.SINGLE(Table2[Дата]) &amp; _xlfn.SINGLE(Table2[Территория])</f>
        <v>43960Санкт-Петербург Юг</v>
      </c>
    </row>
    <row r="167" spans="1:6" ht="14.25" customHeight="1">
      <c r="A167" s="6">
        <v>43960</v>
      </c>
      <c r="B167" s="7" t="s">
        <v>15</v>
      </c>
      <c r="C167" s="7">
        <v>10</v>
      </c>
      <c r="D167" s="7">
        <v>644</v>
      </c>
      <c r="E167" s="7">
        <v>559</v>
      </c>
      <c r="F167" s="15" t="str">
        <f>_xlfn.SINGLE(Table2[Дата]) &amp; _xlfn.SINGLE(Table2[Территория])</f>
        <v>43960Тольятти</v>
      </c>
    </row>
    <row r="168" spans="1:6" ht="14.25" customHeight="1">
      <c r="A168" s="6">
        <v>43961</v>
      </c>
      <c r="B168" s="7" t="s">
        <v>19</v>
      </c>
      <c r="C168" s="7">
        <v>36</v>
      </c>
      <c r="D168" s="7">
        <v>5746</v>
      </c>
      <c r="E168" s="7">
        <v>5277</v>
      </c>
      <c r="F168" s="15" t="str">
        <f>_xlfn.SINGLE(Table2[Дата]) &amp; _xlfn.SINGLE(Table2[Территория])</f>
        <v>43961Волгоград</v>
      </c>
    </row>
    <row r="169" spans="1:6" ht="14.25" customHeight="1">
      <c r="A169" s="6">
        <v>43961</v>
      </c>
      <c r="B169" s="7" t="s">
        <v>14</v>
      </c>
      <c r="C169" s="7">
        <v>31</v>
      </c>
      <c r="D169" s="7">
        <v>5495</v>
      </c>
      <c r="E169" s="7">
        <v>5093</v>
      </c>
      <c r="F169" s="15" t="str">
        <f>_xlfn.SINGLE(Table2[Дата]) &amp; _xlfn.SINGLE(Table2[Территория])</f>
        <v>43961Екатеринбург</v>
      </c>
    </row>
    <row r="170" spans="1:6" ht="14.25" customHeight="1">
      <c r="A170" s="6">
        <v>43961</v>
      </c>
      <c r="B170" s="7" t="s">
        <v>20</v>
      </c>
      <c r="C170" s="7">
        <v>21</v>
      </c>
      <c r="D170" s="7">
        <v>2120</v>
      </c>
      <c r="E170" s="7">
        <v>1921</v>
      </c>
      <c r="F170" s="15" t="str">
        <f>_xlfn.SINGLE(Table2[Дата]) &amp; _xlfn.SINGLE(Table2[Территория])</f>
        <v>43961Казань</v>
      </c>
    </row>
    <row r="171" spans="1:6" ht="14.25" customHeight="1">
      <c r="A171" s="6">
        <v>43961</v>
      </c>
      <c r="B171" s="7" t="s">
        <v>13</v>
      </c>
      <c r="C171" s="7">
        <v>21</v>
      </c>
      <c r="D171" s="7">
        <v>2016</v>
      </c>
      <c r="E171" s="7">
        <v>1846</v>
      </c>
      <c r="F171" s="15" t="str">
        <f>_xlfn.SINGLE(Table2[Дата]) &amp; _xlfn.SINGLE(Table2[Территория])</f>
        <v>43961Кемерово</v>
      </c>
    </row>
    <row r="172" spans="1:6" ht="14.25" customHeight="1">
      <c r="A172" s="6">
        <v>43961</v>
      </c>
      <c r="B172" s="7" t="s">
        <v>23</v>
      </c>
      <c r="C172" s="7">
        <v>19</v>
      </c>
      <c r="D172" s="7">
        <v>1836</v>
      </c>
      <c r="E172" s="7">
        <v>1680</v>
      </c>
      <c r="F172" s="15" t="str">
        <f>_xlfn.SINGLE(Table2[Дата]) &amp; _xlfn.SINGLE(Table2[Территория])</f>
        <v>43961Краснодар</v>
      </c>
    </row>
    <row r="173" spans="1:6" ht="14.25" customHeight="1">
      <c r="A173" s="6">
        <v>43961</v>
      </c>
      <c r="B173" s="7" t="s">
        <v>25</v>
      </c>
      <c r="C173" s="7">
        <v>54</v>
      </c>
      <c r="D173" s="7">
        <v>13832</v>
      </c>
      <c r="E173" s="7">
        <v>12864</v>
      </c>
      <c r="F173" s="15" t="str">
        <f>_xlfn.SINGLE(Table2[Дата]) &amp; _xlfn.SINGLE(Table2[Территория])</f>
        <v>43961Москва Восток</v>
      </c>
    </row>
    <row r="174" spans="1:6" ht="14.25" customHeight="1">
      <c r="A174" s="6">
        <v>43961</v>
      </c>
      <c r="B174" s="7" t="s">
        <v>24</v>
      </c>
      <c r="C174" s="7">
        <v>59</v>
      </c>
      <c r="D174" s="7">
        <v>14569</v>
      </c>
      <c r="E174" s="7">
        <v>13566</v>
      </c>
      <c r="F174" s="15" t="str">
        <f>_xlfn.SINGLE(Table2[Дата]) &amp; _xlfn.SINGLE(Table2[Территория])</f>
        <v>43961Москва Запад</v>
      </c>
    </row>
    <row r="175" spans="1:6" ht="14.25" customHeight="1">
      <c r="A175" s="6">
        <v>43961</v>
      </c>
      <c r="B175" s="7" t="s">
        <v>16</v>
      </c>
      <c r="C175" s="7">
        <v>19</v>
      </c>
      <c r="D175" s="7">
        <v>1848</v>
      </c>
      <c r="E175" s="7">
        <v>1649</v>
      </c>
      <c r="F175" s="15" t="str">
        <f>_xlfn.SINGLE(Table2[Дата]) &amp; _xlfn.SINGLE(Table2[Территория])</f>
        <v>43961Нижний Новгород</v>
      </c>
    </row>
    <row r="176" spans="1:6" ht="14.25" customHeight="1">
      <c r="A176" s="6">
        <v>43961</v>
      </c>
      <c r="B176" s="7" t="s">
        <v>26</v>
      </c>
      <c r="C176" s="7">
        <v>15</v>
      </c>
      <c r="D176" s="7">
        <v>792</v>
      </c>
      <c r="E176" s="7">
        <v>695</v>
      </c>
      <c r="F176" s="15" t="str">
        <f>_xlfn.SINGLE(Table2[Дата]) &amp; _xlfn.SINGLE(Table2[Территория])</f>
        <v>43961Новосибирск</v>
      </c>
    </row>
    <row r="177" spans="1:6" ht="14.25" customHeight="1">
      <c r="A177" s="6">
        <v>43961</v>
      </c>
      <c r="B177" s="7" t="s">
        <v>21</v>
      </c>
      <c r="C177" s="7">
        <v>15</v>
      </c>
      <c r="D177" s="7">
        <v>950</v>
      </c>
      <c r="E177" s="7">
        <v>848</v>
      </c>
      <c r="F177" s="15" t="str">
        <f>_xlfn.SINGLE(Table2[Дата]) &amp; _xlfn.SINGLE(Table2[Территория])</f>
        <v>43961Пермь</v>
      </c>
    </row>
    <row r="178" spans="1:6" ht="14.25" customHeight="1">
      <c r="A178" s="6">
        <v>43961</v>
      </c>
      <c r="B178" s="7" t="s">
        <v>22</v>
      </c>
      <c r="C178" s="7">
        <v>15</v>
      </c>
      <c r="D178" s="7">
        <v>706</v>
      </c>
      <c r="E178" s="7">
        <v>608</v>
      </c>
      <c r="F178" s="15" t="str">
        <f>_xlfn.SINGLE(Table2[Дата]) &amp; _xlfn.SINGLE(Table2[Территория])</f>
        <v>43961Ростов-на-Дону</v>
      </c>
    </row>
    <row r="179" spans="1:6" ht="14.25" customHeight="1">
      <c r="A179" s="6">
        <v>43961</v>
      </c>
      <c r="B179" s="7" t="s">
        <v>18</v>
      </c>
      <c r="C179" s="7">
        <v>125</v>
      </c>
      <c r="D179" s="7">
        <v>20368</v>
      </c>
      <c r="E179" s="7">
        <v>18884</v>
      </c>
      <c r="F179" s="15" t="str">
        <f>_xlfn.SINGLE(Table2[Дата]) &amp; _xlfn.SINGLE(Table2[Территория])</f>
        <v>43961Санкт-Петербург Север</v>
      </c>
    </row>
    <row r="180" spans="1:6" ht="14.25" customHeight="1">
      <c r="A180" s="6">
        <v>43961</v>
      </c>
      <c r="B180" s="7" t="s">
        <v>17</v>
      </c>
      <c r="C180" s="7">
        <v>129</v>
      </c>
      <c r="D180" s="7">
        <v>16437</v>
      </c>
      <c r="E180" s="7">
        <v>15285</v>
      </c>
      <c r="F180" s="15" t="str">
        <f>_xlfn.SINGLE(Table2[Дата]) &amp; _xlfn.SINGLE(Table2[Территория])</f>
        <v>43961Санкт-Петербург Юг</v>
      </c>
    </row>
    <row r="181" spans="1:6" ht="14.25" customHeight="1">
      <c r="A181" s="6">
        <v>43961</v>
      </c>
      <c r="B181" s="7" t="s">
        <v>15</v>
      </c>
      <c r="C181" s="7">
        <v>10</v>
      </c>
      <c r="D181" s="7">
        <v>642</v>
      </c>
      <c r="E181" s="7">
        <v>556</v>
      </c>
      <c r="F181" s="15" t="str">
        <f>_xlfn.SINGLE(Table2[Дата]) &amp; _xlfn.SINGLE(Table2[Территория])</f>
        <v>43961Тольятти</v>
      </c>
    </row>
    <row r="182" spans="1:6" ht="14.25" customHeight="1">
      <c r="A182" s="6">
        <v>43962</v>
      </c>
      <c r="B182" s="7" t="s">
        <v>19</v>
      </c>
      <c r="C182" s="7">
        <v>36</v>
      </c>
      <c r="D182" s="7">
        <v>4150</v>
      </c>
      <c r="E182" s="7">
        <v>3838</v>
      </c>
      <c r="F182" s="15" t="str">
        <f>_xlfn.SINGLE(Table2[Дата]) &amp; _xlfn.SINGLE(Table2[Территория])</f>
        <v>43962Волгоград</v>
      </c>
    </row>
    <row r="183" spans="1:6" ht="14.25" customHeight="1">
      <c r="A183" s="6">
        <v>43962</v>
      </c>
      <c r="B183" s="7" t="s">
        <v>14</v>
      </c>
      <c r="C183" s="7">
        <v>31</v>
      </c>
      <c r="D183" s="7">
        <v>4826</v>
      </c>
      <c r="E183" s="7">
        <v>4483</v>
      </c>
      <c r="F183" s="15" t="str">
        <f>_xlfn.SINGLE(Table2[Дата]) &amp; _xlfn.SINGLE(Table2[Территория])</f>
        <v>43962Екатеринбург</v>
      </c>
    </row>
    <row r="184" spans="1:6" ht="14.25" customHeight="1">
      <c r="A184" s="6">
        <v>43962</v>
      </c>
      <c r="B184" s="7" t="s">
        <v>20</v>
      </c>
      <c r="C184" s="7">
        <v>21</v>
      </c>
      <c r="D184" s="7">
        <v>1916</v>
      </c>
      <c r="E184" s="7">
        <v>1733</v>
      </c>
      <c r="F184" s="15" t="str">
        <f>_xlfn.SINGLE(Table2[Дата]) &amp; _xlfn.SINGLE(Table2[Территория])</f>
        <v>43962Казань</v>
      </c>
    </row>
    <row r="185" spans="1:6" ht="14.25" customHeight="1">
      <c r="A185" s="6">
        <v>43962</v>
      </c>
      <c r="B185" s="7" t="s">
        <v>13</v>
      </c>
      <c r="C185" s="7">
        <v>21</v>
      </c>
      <c r="D185" s="7">
        <v>1597</v>
      </c>
      <c r="E185" s="7">
        <v>1457</v>
      </c>
      <c r="F185" s="15" t="str">
        <f>_xlfn.SINGLE(Table2[Дата]) &amp; _xlfn.SINGLE(Table2[Территория])</f>
        <v>43962Кемерово</v>
      </c>
    </row>
    <row r="186" spans="1:6" ht="14.25" customHeight="1">
      <c r="A186" s="6">
        <v>43962</v>
      </c>
      <c r="B186" s="7" t="s">
        <v>23</v>
      </c>
      <c r="C186" s="7">
        <v>19</v>
      </c>
      <c r="D186" s="7">
        <v>1527</v>
      </c>
      <c r="E186" s="7">
        <v>1389</v>
      </c>
      <c r="F186" s="15" t="str">
        <f>_xlfn.SINGLE(Table2[Дата]) &amp; _xlfn.SINGLE(Table2[Территория])</f>
        <v>43962Краснодар</v>
      </c>
    </row>
    <row r="187" spans="1:6" ht="14.25" customHeight="1">
      <c r="A187" s="6">
        <v>43962</v>
      </c>
      <c r="B187" s="7" t="s">
        <v>25</v>
      </c>
      <c r="C187" s="7">
        <v>54</v>
      </c>
      <c r="D187" s="7">
        <v>10570</v>
      </c>
      <c r="E187" s="7">
        <v>9926</v>
      </c>
      <c r="F187" s="15" t="str">
        <f>_xlfn.SINGLE(Table2[Дата]) &amp; _xlfn.SINGLE(Table2[Территория])</f>
        <v>43962Москва Восток</v>
      </c>
    </row>
    <row r="188" spans="1:6" ht="14.25" customHeight="1">
      <c r="A188" s="6">
        <v>43962</v>
      </c>
      <c r="B188" s="7" t="s">
        <v>24</v>
      </c>
      <c r="C188" s="7">
        <v>60</v>
      </c>
      <c r="D188" s="7">
        <v>11100</v>
      </c>
      <c r="E188" s="7">
        <v>10407</v>
      </c>
      <c r="F188" s="15" t="str">
        <f>_xlfn.SINGLE(Table2[Дата]) &amp; _xlfn.SINGLE(Table2[Территория])</f>
        <v>43962Москва Запад</v>
      </c>
    </row>
    <row r="189" spans="1:6" ht="14.25" customHeight="1">
      <c r="A189" s="6">
        <v>43962</v>
      </c>
      <c r="B189" s="7" t="s">
        <v>16</v>
      </c>
      <c r="C189" s="7">
        <v>19</v>
      </c>
      <c r="D189" s="7">
        <v>2530</v>
      </c>
      <c r="E189" s="7">
        <v>2270</v>
      </c>
      <c r="F189" s="15" t="str">
        <f>_xlfn.SINGLE(Table2[Дата]) &amp; _xlfn.SINGLE(Table2[Территория])</f>
        <v>43962Нижний Новгород</v>
      </c>
    </row>
    <row r="190" spans="1:6" ht="14.25" customHeight="1">
      <c r="A190" s="6">
        <v>43962</v>
      </c>
      <c r="B190" s="7" t="s">
        <v>26</v>
      </c>
      <c r="C190" s="7">
        <v>15</v>
      </c>
      <c r="D190" s="7">
        <v>654</v>
      </c>
      <c r="E190" s="7">
        <v>564</v>
      </c>
      <c r="F190" s="15" t="str">
        <f>_xlfn.SINGLE(Table2[Дата]) &amp; _xlfn.SINGLE(Table2[Территория])</f>
        <v>43962Новосибирск</v>
      </c>
    </row>
    <row r="191" spans="1:6" ht="14.25" customHeight="1">
      <c r="A191" s="6">
        <v>43962</v>
      </c>
      <c r="B191" s="7" t="s">
        <v>21</v>
      </c>
      <c r="C191" s="7">
        <v>15</v>
      </c>
      <c r="D191" s="7">
        <v>812</v>
      </c>
      <c r="E191" s="7">
        <v>714</v>
      </c>
      <c r="F191" s="15" t="str">
        <f>_xlfn.SINGLE(Table2[Дата]) &amp; _xlfn.SINGLE(Table2[Территория])</f>
        <v>43962Пермь</v>
      </c>
    </row>
    <row r="192" spans="1:6" ht="14.25" customHeight="1">
      <c r="A192" s="6">
        <v>43962</v>
      </c>
      <c r="B192" s="7" t="s">
        <v>22</v>
      </c>
      <c r="C192" s="7">
        <v>15</v>
      </c>
      <c r="D192" s="7">
        <v>684</v>
      </c>
      <c r="E192" s="7">
        <v>585</v>
      </c>
      <c r="F192" s="15" t="str">
        <f>_xlfn.SINGLE(Table2[Дата]) &amp; _xlfn.SINGLE(Table2[Территория])</f>
        <v>43962Ростов-на-Дону</v>
      </c>
    </row>
    <row r="193" spans="1:6" ht="14.25" customHeight="1">
      <c r="A193" s="6">
        <v>43962</v>
      </c>
      <c r="B193" s="7" t="s">
        <v>18</v>
      </c>
      <c r="C193" s="7">
        <v>125</v>
      </c>
      <c r="D193" s="7">
        <v>18066</v>
      </c>
      <c r="E193" s="7">
        <v>16883</v>
      </c>
      <c r="F193" s="15" t="str">
        <f>_xlfn.SINGLE(Table2[Дата]) &amp; _xlfn.SINGLE(Table2[Территория])</f>
        <v>43962Санкт-Петербург Север</v>
      </c>
    </row>
    <row r="194" spans="1:6" ht="14.25" customHeight="1">
      <c r="A194" s="6">
        <v>43962</v>
      </c>
      <c r="B194" s="7" t="s">
        <v>17</v>
      </c>
      <c r="C194" s="7">
        <v>129</v>
      </c>
      <c r="D194" s="7">
        <v>14043</v>
      </c>
      <c r="E194" s="7">
        <v>13167</v>
      </c>
      <c r="F194" s="15" t="str">
        <f>_xlfn.SINGLE(Table2[Дата]) &amp; _xlfn.SINGLE(Table2[Территория])</f>
        <v>43962Санкт-Петербург Юг</v>
      </c>
    </row>
    <row r="195" spans="1:6" ht="14.25" customHeight="1">
      <c r="A195" s="6">
        <v>43962</v>
      </c>
      <c r="B195" s="7" t="s">
        <v>15</v>
      </c>
      <c r="C195" s="7">
        <v>10</v>
      </c>
      <c r="D195" s="7">
        <v>494</v>
      </c>
      <c r="E195" s="7">
        <v>421</v>
      </c>
      <c r="F195" s="15" t="str">
        <f>_xlfn.SINGLE(Table2[Дата]) &amp; _xlfn.SINGLE(Table2[Территория])</f>
        <v>43962Тольятти</v>
      </c>
    </row>
    <row r="196" spans="1:6" ht="14.25" customHeight="1">
      <c r="A196" s="6">
        <v>43963</v>
      </c>
      <c r="B196" s="7" t="s">
        <v>19</v>
      </c>
      <c r="C196" s="7">
        <v>36</v>
      </c>
      <c r="D196" s="7">
        <v>4418</v>
      </c>
      <c r="E196" s="7">
        <v>4088</v>
      </c>
      <c r="F196" s="15" t="str">
        <f>_xlfn.SINGLE(Table2[Дата]) &amp; _xlfn.SINGLE(Table2[Территория])</f>
        <v>43963Волгоград</v>
      </c>
    </row>
    <row r="197" spans="1:6" ht="14.25" customHeight="1">
      <c r="A197" s="6">
        <v>43963</v>
      </c>
      <c r="B197" s="7" t="s">
        <v>14</v>
      </c>
      <c r="C197" s="7">
        <v>31</v>
      </c>
      <c r="D197" s="7">
        <v>4800</v>
      </c>
      <c r="E197" s="7">
        <v>4470</v>
      </c>
      <c r="F197" s="15" t="str">
        <f>_xlfn.SINGLE(Table2[Дата]) &amp; _xlfn.SINGLE(Table2[Территория])</f>
        <v>43963Екатеринбург</v>
      </c>
    </row>
    <row r="198" spans="1:6" ht="14.25" customHeight="1">
      <c r="A198" s="6">
        <v>43963</v>
      </c>
      <c r="B198" s="7" t="s">
        <v>20</v>
      </c>
      <c r="C198" s="7">
        <v>21</v>
      </c>
      <c r="D198" s="7">
        <v>1926</v>
      </c>
      <c r="E198" s="7">
        <v>1745</v>
      </c>
      <c r="F198" s="15" t="str">
        <f>_xlfn.SINGLE(Table2[Дата]) &amp; _xlfn.SINGLE(Table2[Территория])</f>
        <v>43963Казань</v>
      </c>
    </row>
    <row r="199" spans="1:6" ht="14.25" customHeight="1">
      <c r="A199" s="6">
        <v>43963</v>
      </c>
      <c r="B199" s="7" t="s">
        <v>13</v>
      </c>
      <c r="C199" s="7">
        <v>21</v>
      </c>
      <c r="D199" s="7">
        <v>1656</v>
      </c>
      <c r="E199" s="7">
        <v>1516</v>
      </c>
      <c r="F199" s="15" t="str">
        <f>_xlfn.SINGLE(Table2[Дата]) &amp; _xlfn.SINGLE(Table2[Территория])</f>
        <v>43963Кемерово</v>
      </c>
    </row>
    <row r="200" spans="1:6" ht="14.25" customHeight="1">
      <c r="A200" s="6">
        <v>43963</v>
      </c>
      <c r="B200" s="7" t="s">
        <v>23</v>
      </c>
      <c r="C200" s="7">
        <v>19</v>
      </c>
      <c r="D200" s="7">
        <v>1598</v>
      </c>
      <c r="E200" s="7">
        <v>1454</v>
      </c>
      <c r="F200" s="15" t="str">
        <f>_xlfn.SINGLE(Table2[Дата]) &amp; _xlfn.SINGLE(Table2[Территория])</f>
        <v>43963Краснодар</v>
      </c>
    </row>
    <row r="201" spans="1:6" ht="14.25" customHeight="1">
      <c r="A201" s="6">
        <v>43963</v>
      </c>
      <c r="B201" s="7" t="s">
        <v>25</v>
      </c>
      <c r="C201" s="7">
        <v>54</v>
      </c>
      <c r="D201" s="7">
        <v>11614</v>
      </c>
      <c r="E201" s="7">
        <v>10862</v>
      </c>
      <c r="F201" s="15" t="str">
        <f>_xlfn.SINGLE(Table2[Дата]) &amp; _xlfn.SINGLE(Table2[Территория])</f>
        <v>43963Москва Восток</v>
      </c>
    </row>
    <row r="202" spans="1:6" ht="14.25" customHeight="1">
      <c r="A202" s="6">
        <v>43963</v>
      </c>
      <c r="B202" s="7" t="s">
        <v>24</v>
      </c>
      <c r="C202" s="7">
        <v>60</v>
      </c>
      <c r="D202" s="7">
        <v>12000</v>
      </c>
      <c r="E202" s="7">
        <v>11194</v>
      </c>
      <c r="F202" s="15" t="str">
        <f>_xlfn.SINGLE(Table2[Дата]) &amp; _xlfn.SINGLE(Table2[Территория])</f>
        <v>43963Москва Запад</v>
      </c>
    </row>
    <row r="203" spans="1:6" ht="14.25" customHeight="1">
      <c r="A203" s="6">
        <v>43963</v>
      </c>
      <c r="B203" s="7" t="s">
        <v>16</v>
      </c>
      <c r="C203" s="7">
        <v>19</v>
      </c>
      <c r="D203" s="7">
        <v>1649</v>
      </c>
      <c r="E203" s="7">
        <v>1460</v>
      </c>
      <c r="F203" s="15" t="str">
        <f>_xlfn.SINGLE(Table2[Дата]) &amp; _xlfn.SINGLE(Table2[Территория])</f>
        <v>43963Нижний Новгород</v>
      </c>
    </row>
    <row r="204" spans="1:6" ht="14.25" customHeight="1">
      <c r="A204" s="6">
        <v>43963</v>
      </c>
      <c r="B204" s="7" t="s">
        <v>26</v>
      </c>
      <c r="C204" s="7">
        <v>15</v>
      </c>
      <c r="D204" s="7">
        <v>750</v>
      </c>
      <c r="E204" s="7">
        <v>659</v>
      </c>
      <c r="F204" s="15" t="str">
        <f>_xlfn.SINGLE(Table2[Дата]) &amp; _xlfn.SINGLE(Table2[Территория])</f>
        <v>43963Новосибирск</v>
      </c>
    </row>
    <row r="205" spans="1:6" ht="14.25" customHeight="1">
      <c r="A205" s="6">
        <v>43963</v>
      </c>
      <c r="B205" s="7" t="s">
        <v>21</v>
      </c>
      <c r="C205" s="7">
        <v>15</v>
      </c>
      <c r="D205" s="7">
        <v>845</v>
      </c>
      <c r="E205" s="7">
        <v>743</v>
      </c>
      <c r="F205" s="15" t="str">
        <f>_xlfn.SINGLE(Table2[Дата]) &amp; _xlfn.SINGLE(Table2[Территория])</f>
        <v>43963Пермь</v>
      </c>
    </row>
    <row r="206" spans="1:6" ht="14.25" customHeight="1">
      <c r="A206" s="6">
        <v>43963</v>
      </c>
      <c r="B206" s="7" t="s">
        <v>22</v>
      </c>
      <c r="C206" s="7">
        <v>15</v>
      </c>
      <c r="D206" s="7">
        <v>624</v>
      </c>
      <c r="E206" s="7">
        <v>538</v>
      </c>
      <c r="F206" s="15" t="str">
        <f>_xlfn.SINGLE(Table2[Дата]) &amp; _xlfn.SINGLE(Table2[Территория])</f>
        <v>43963Ростов-на-Дону</v>
      </c>
    </row>
    <row r="207" spans="1:6" ht="14.25" customHeight="1">
      <c r="A207" s="6">
        <v>43963</v>
      </c>
      <c r="B207" s="7" t="s">
        <v>18</v>
      </c>
      <c r="C207" s="7">
        <v>125</v>
      </c>
      <c r="D207" s="7">
        <v>21106</v>
      </c>
      <c r="E207" s="7">
        <v>19651</v>
      </c>
      <c r="F207" s="15" t="str">
        <f>_xlfn.SINGLE(Table2[Дата]) &amp; _xlfn.SINGLE(Table2[Территория])</f>
        <v>43963Санкт-Петербург Север</v>
      </c>
    </row>
    <row r="208" spans="1:6" ht="14.25" customHeight="1">
      <c r="A208" s="6">
        <v>43963</v>
      </c>
      <c r="B208" s="7" t="s">
        <v>17</v>
      </c>
      <c r="C208" s="7">
        <v>129</v>
      </c>
      <c r="D208" s="7">
        <v>16387</v>
      </c>
      <c r="E208" s="7">
        <v>15322</v>
      </c>
      <c r="F208" s="15" t="str">
        <f>_xlfn.SINGLE(Table2[Дата]) &amp; _xlfn.SINGLE(Table2[Территория])</f>
        <v>43963Санкт-Петербург Юг</v>
      </c>
    </row>
    <row r="209" spans="1:6" ht="14.25" customHeight="1">
      <c r="A209" s="6">
        <v>43963</v>
      </c>
      <c r="B209" s="7" t="s">
        <v>15</v>
      </c>
      <c r="C209" s="7">
        <v>10</v>
      </c>
      <c r="D209" s="7">
        <v>526</v>
      </c>
      <c r="E209" s="7">
        <v>448</v>
      </c>
      <c r="F209" s="15" t="str">
        <f>_xlfn.SINGLE(Table2[Дата]) &amp; _xlfn.SINGLE(Table2[Территория])</f>
        <v>43963Тольятти</v>
      </c>
    </row>
    <row r="210" spans="1:6" ht="14.25" customHeight="1">
      <c r="A210" s="6">
        <v>43964</v>
      </c>
      <c r="B210" s="7" t="s">
        <v>19</v>
      </c>
      <c r="C210" s="7">
        <v>36</v>
      </c>
      <c r="D210" s="7">
        <v>4967</v>
      </c>
      <c r="E210" s="7">
        <v>4583</v>
      </c>
      <c r="F210" s="15" t="str">
        <f>_xlfn.SINGLE(Table2[Дата]) &amp; _xlfn.SINGLE(Table2[Территория])</f>
        <v>43964Волгоград</v>
      </c>
    </row>
    <row r="211" spans="1:6" ht="14.25" customHeight="1">
      <c r="A211" s="6">
        <v>43964</v>
      </c>
      <c r="B211" s="7" t="s">
        <v>14</v>
      </c>
      <c r="C211" s="7">
        <v>31</v>
      </c>
      <c r="D211" s="7">
        <v>5251</v>
      </c>
      <c r="E211" s="7">
        <v>4853</v>
      </c>
      <c r="F211" s="15" t="str">
        <f>_xlfn.SINGLE(Table2[Дата]) &amp; _xlfn.SINGLE(Table2[Территория])</f>
        <v>43964Екатеринбург</v>
      </c>
    </row>
    <row r="212" spans="1:6" ht="14.25" customHeight="1">
      <c r="A212" s="6">
        <v>43964</v>
      </c>
      <c r="B212" s="7" t="s">
        <v>20</v>
      </c>
      <c r="C212" s="7">
        <v>21</v>
      </c>
      <c r="D212" s="7">
        <v>2061</v>
      </c>
      <c r="E212" s="7">
        <v>1876</v>
      </c>
      <c r="F212" s="15" t="str">
        <f>_xlfn.SINGLE(Table2[Дата]) &amp; _xlfn.SINGLE(Table2[Территория])</f>
        <v>43964Казань</v>
      </c>
    </row>
    <row r="213" spans="1:6" ht="14.25" customHeight="1">
      <c r="A213" s="6">
        <v>43964</v>
      </c>
      <c r="B213" s="7" t="s">
        <v>13</v>
      </c>
      <c r="C213" s="7">
        <v>21</v>
      </c>
      <c r="D213" s="7">
        <v>1698</v>
      </c>
      <c r="E213" s="7">
        <v>1554</v>
      </c>
      <c r="F213" s="15" t="str">
        <f>_xlfn.SINGLE(Table2[Дата]) &amp; _xlfn.SINGLE(Table2[Территория])</f>
        <v>43964Кемерово</v>
      </c>
    </row>
    <row r="214" spans="1:6" ht="14.25" customHeight="1">
      <c r="A214" s="6">
        <v>43964</v>
      </c>
      <c r="B214" s="7" t="s">
        <v>23</v>
      </c>
      <c r="C214" s="7">
        <v>19</v>
      </c>
      <c r="D214" s="7">
        <v>1605</v>
      </c>
      <c r="E214" s="7">
        <v>1447</v>
      </c>
      <c r="F214" s="15" t="str">
        <f>_xlfn.SINGLE(Table2[Дата]) &amp; _xlfn.SINGLE(Table2[Территория])</f>
        <v>43964Краснодар</v>
      </c>
    </row>
    <row r="215" spans="1:6" ht="14.25" customHeight="1">
      <c r="A215" s="6">
        <v>43964</v>
      </c>
      <c r="B215" s="7" t="s">
        <v>25</v>
      </c>
      <c r="C215" s="7">
        <v>54</v>
      </c>
      <c r="D215" s="7">
        <v>11522</v>
      </c>
      <c r="E215" s="7">
        <v>10803</v>
      </c>
      <c r="F215" s="15" t="str">
        <f>_xlfn.SINGLE(Table2[Дата]) &amp; _xlfn.SINGLE(Table2[Территория])</f>
        <v>43964Москва Восток</v>
      </c>
    </row>
    <row r="216" spans="1:6" ht="14.25" customHeight="1">
      <c r="A216" s="6">
        <v>43964</v>
      </c>
      <c r="B216" s="7" t="s">
        <v>24</v>
      </c>
      <c r="C216" s="7">
        <v>60</v>
      </c>
      <c r="D216" s="7">
        <v>12007</v>
      </c>
      <c r="E216" s="7">
        <v>11245</v>
      </c>
      <c r="F216" s="15" t="str">
        <f>_xlfn.SINGLE(Table2[Дата]) &amp; _xlfn.SINGLE(Table2[Территория])</f>
        <v>43964Москва Запад</v>
      </c>
    </row>
    <row r="217" spans="1:6" ht="14.25" customHeight="1">
      <c r="A217" s="6">
        <v>43964</v>
      </c>
      <c r="B217" s="7" t="s">
        <v>16</v>
      </c>
      <c r="C217" s="7">
        <v>19</v>
      </c>
      <c r="D217" s="7">
        <v>1625</v>
      </c>
      <c r="E217" s="7">
        <v>1444</v>
      </c>
      <c r="F217" s="15" t="str">
        <f>_xlfn.SINGLE(Table2[Дата]) &amp; _xlfn.SINGLE(Table2[Территория])</f>
        <v>43964Нижний Новгород</v>
      </c>
    </row>
    <row r="218" spans="1:6" ht="14.25" customHeight="1">
      <c r="A218" s="6">
        <v>43964</v>
      </c>
      <c r="B218" s="7" t="s">
        <v>26</v>
      </c>
      <c r="C218" s="7">
        <v>15</v>
      </c>
      <c r="D218" s="7">
        <v>854</v>
      </c>
      <c r="E218" s="7">
        <v>756</v>
      </c>
      <c r="F218" s="15" t="str">
        <f>_xlfn.SINGLE(Table2[Дата]) &amp; _xlfn.SINGLE(Table2[Территория])</f>
        <v>43964Новосибирск</v>
      </c>
    </row>
    <row r="219" spans="1:6" ht="14.25" customHeight="1">
      <c r="A219" s="6">
        <v>43964</v>
      </c>
      <c r="B219" s="7" t="s">
        <v>21</v>
      </c>
      <c r="C219" s="7">
        <v>15</v>
      </c>
      <c r="D219" s="7">
        <v>898</v>
      </c>
      <c r="E219" s="7">
        <v>795</v>
      </c>
      <c r="F219" s="15" t="str">
        <f>_xlfn.SINGLE(Table2[Дата]) &amp; _xlfn.SINGLE(Table2[Территория])</f>
        <v>43964Пермь</v>
      </c>
    </row>
    <row r="220" spans="1:6" ht="14.25" customHeight="1">
      <c r="A220" s="6">
        <v>43964</v>
      </c>
      <c r="B220" s="7" t="s">
        <v>22</v>
      </c>
      <c r="C220" s="7">
        <v>15</v>
      </c>
      <c r="D220" s="7">
        <v>599</v>
      </c>
      <c r="E220" s="7">
        <v>515</v>
      </c>
      <c r="F220" s="15" t="str">
        <f>_xlfn.SINGLE(Table2[Дата]) &amp; _xlfn.SINGLE(Table2[Территория])</f>
        <v>43964Ростов-на-Дону</v>
      </c>
    </row>
    <row r="221" spans="1:6" ht="14.25" customHeight="1">
      <c r="A221" s="6">
        <v>43964</v>
      </c>
      <c r="B221" s="7" t="s">
        <v>18</v>
      </c>
      <c r="C221" s="7">
        <v>125</v>
      </c>
      <c r="D221" s="7">
        <v>19965</v>
      </c>
      <c r="E221" s="7">
        <v>18573</v>
      </c>
      <c r="F221" s="15" t="str">
        <f>_xlfn.SINGLE(Table2[Дата]) &amp; _xlfn.SINGLE(Table2[Территория])</f>
        <v>43964Санкт-Петербург Север</v>
      </c>
    </row>
    <row r="222" spans="1:6" ht="14.25" customHeight="1">
      <c r="A222" s="6">
        <v>43964</v>
      </c>
      <c r="B222" s="7" t="s">
        <v>17</v>
      </c>
      <c r="C222" s="7">
        <v>129</v>
      </c>
      <c r="D222" s="7">
        <v>15304</v>
      </c>
      <c r="E222" s="7">
        <v>14315</v>
      </c>
      <c r="F222" s="15" t="str">
        <f>_xlfn.SINGLE(Table2[Дата]) &amp; _xlfn.SINGLE(Table2[Территория])</f>
        <v>43964Санкт-Петербург Юг</v>
      </c>
    </row>
    <row r="223" spans="1:6" ht="14.25" customHeight="1">
      <c r="A223" s="6">
        <v>43964</v>
      </c>
      <c r="B223" s="7" t="s">
        <v>15</v>
      </c>
      <c r="C223" s="7">
        <v>10</v>
      </c>
      <c r="D223" s="7">
        <v>612</v>
      </c>
      <c r="E223" s="7">
        <v>530</v>
      </c>
      <c r="F223" s="15" t="str">
        <f>_xlfn.SINGLE(Table2[Дата]) &amp; _xlfn.SINGLE(Table2[Территория])</f>
        <v>43964Тольятти</v>
      </c>
    </row>
    <row r="224" spans="1:6" ht="14.25" customHeight="1">
      <c r="A224" s="6">
        <v>43965</v>
      </c>
      <c r="B224" s="7" t="s">
        <v>19</v>
      </c>
      <c r="C224" s="7">
        <v>36</v>
      </c>
      <c r="D224" s="7">
        <v>4285</v>
      </c>
      <c r="E224" s="7">
        <v>3950</v>
      </c>
      <c r="F224" s="15" t="str">
        <f>_xlfn.SINGLE(Table2[Дата]) &amp; _xlfn.SINGLE(Table2[Территория])</f>
        <v>43965Волгоград</v>
      </c>
    </row>
    <row r="225" spans="1:6" ht="14.25" customHeight="1">
      <c r="A225" s="6">
        <v>43965</v>
      </c>
      <c r="B225" s="7" t="s">
        <v>14</v>
      </c>
      <c r="C225" s="7">
        <v>31</v>
      </c>
      <c r="D225" s="7">
        <v>4695</v>
      </c>
      <c r="E225" s="7">
        <v>4372</v>
      </c>
      <c r="F225" s="15" t="str">
        <f>_xlfn.SINGLE(Table2[Дата]) &amp; _xlfn.SINGLE(Table2[Территория])</f>
        <v>43965Екатеринбург</v>
      </c>
    </row>
    <row r="226" spans="1:6" ht="14.25" customHeight="1">
      <c r="A226" s="6">
        <v>43965</v>
      </c>
      <c r="B226" s="7" t="s">
        <v>20</v>
      </c>
      <c r="C226" s="7">
        <v>21</v>
      </c>
      <c r="D226" s="7">
        <v>1993</v>
      </c>
      <c r="E226" s="7">
        <v>1796</v>
      </c>
      <c r="F226" s="15" t="str">
        <f>_xlfn.SINGLE(Table2[Дата]) &amp; _xlfn.SINGLE(Table2[Территория])</f>
        <v>43965Казань</v>
      </c>
    </row>
    <row r="227" spans="1:6" ht="14.25" customHeight="1">
      <c r="A227" s="6">
        <v>43965</v>
      </c>
      <c r="B227" s="7" t="s">
        <v>13</v>
      </c>
      <c r="C227" s="7">
        <v>21</v>
      </c>
      <c r="D227" s="7">
        <v>1706</v>
      </c>
      <c r="E227" s="7">
        <v>1548</v>
      </c>
      <c r="F227" s="15" t="str">
        <f>_xlfn.SINGLE(Table2[Дата]) &amp; _xlfn.SINGLE(Table2[Территория])</f>
        <v>43965Кемерово</v>
      </c>
    </row>
    <row r="228" spans="1:6" ht="14.25" customHeight="1">
      <c r="A228" s="6">
        <v>43965</v>
      </c>
      <c r="B228" s="7" t="s">
        <v>23</v>
      </c>
      <c r="C228" s="7">
        <v>19</v>
      </c>
      <c r="D228" s="7">
        <v>1635</v>
      </c>
      <c r="E228" s="7">
        <v>1487</v>
      </c>
      <c r="F228" s="15" t="str">
        <f>_xlfn.SINGLE(Table2[Дата]) &amp; _xlfn.SINGLE(Table2[Территория])</f>
        <v>43965Краснодар</v>
      </c>
    </row>
    <row r="229" spans="1:6" ht="14.25" customHeight="1">
      <c r="A229" s="6">
        <v>43965</v>
      </c>
      <c r="B229" s="7" t="s">
        <v>25</v>
      </c>
      <c r="C229" s="7">
        <v>54</v>
      </c>
      <c r="D229" s="7">
        <v>11194</v>
      </c>
      <c r="E229" s="7">
        <v>10554</v>
      </c>
      <c r="F229" s="15" t="str">
        <f>_xlfn.SINGLE(Table2[Дата]) &amp; _xlfn.SINGLE(Table2[Территория])</f>
        <v>43965Москва Восток</v>
      </c>
    </row>
    <row r="230" spans="1:6" ht="14.25" customHeight="1">
      <c r="A230" s="6">
        <v>43965</v>
      </c>
      <c r="B230" s="7" t="s">
        <v>24</v>
      </c>
      <c r="C230" s="7">
        <v>60</v>
      </c>
      <c r="D230" s="7">
        <v>11935</v>
      </c>
      <c r="E230" s="7">
        <v>11178</v>
      </c>
      <c r="F230" s="15" t="str">
        <f>_xlfn.SINGLE(Table2[Дата]) &amp; _xlfn.SINGLE(Table2[Территория])</f>
        <v>43965Москва Запад</v>
      </c>
    </row>
    <row r="231" spans="1:6" ht="14.25" customHeight="1">
      <c r="A231" s="6">
        <v>43965</v>
      </c>
      <c r="B231" s="7" t="s">
        <v>16</v>
      </c>
      <c r="C231" s="7">
        <v>19</v>
      </c>
      <c r="D231" s="7">
        <v>1675</v>
      </c>
      <c r="E231" s="7">
        <v>1475</v>
      </c>
      <c r="F231" s="15" t="str">
        <f>_xlfn.SINGLE(Table2[Дата]) &amp; _xlfn.SINGLE(Table2[Территория])</f>
        <v>43965Нижний Новгород</v>
      </c>
    </row>
    <row r="232" spans="1:6" ht="14.25" customHeight="1">
      <c r="A232" s="6">
        <v>43965</v>
      </c>
      <c r="B232" s="7" t="s">
        <v>26</v>
      </c>
      <c r="C232" s="7">
        <v>16</v>
      </c>
      <c r="D232" s="7">
        <v>834</v>
      </c>
      <c r="E232" s="7">
        <v>735</v>
      </c>
      <c r="F232" s="15" t="str">
        <f>_xlfn.SINGLE(Table2[Дата]) &amp; _xlfn.SINGLE(Table2[Территория])</f>
        <v>43965Новосибирск</v>
      </c>
    </row>
    <row r="233" spans="1:6" ht="14.25" customHeight="1">
      <c r="A233" s="6">
        <v>43965</v>
      </c>
      <c r="B233" s="7" t="s">
        <v>21</v>
      </c>
      <c r="C233" s="7">
        <v>15</v>
      </c>
      <c r="D233" s="7">
        <v>890</v>
      </c>
      <c r="E233" s="7">
        <v>777</v>
      </c>
      <c r="F233" s="15" t="str">
        <f>_xlfn.SINGLE(Table2[Дата]) &amp; _xlfn.SINGLE(Table2[Территория])</f>
        <v>43965Пермь</v>
      </c>
    </row>
    <row r="234" spans="1:6" ht="14.25" customHeight="1">
      <c r="A234" s="6">
        <v>43965</v>
      </c>
      <c r="B234" s="7" t="s">
        <v>22</v>
      </c>
      <c r="C234" s="7">
        <v>15</v>
      </c>
      <c r="D234" s="7">
        <v>638</v>
      </c>
      <c r="E234" s="7">
        <v>548</v>
      </c>
      <c r="F234" s="15" t="str">
        <f>_xlfn.SINGLE(Table2[Дата]) &amp; _xlfn.SINGLE(Table2[Территория])</f>
        <v>43965Ростов-на-Дону</v>
      </c>
    </row>
    <row r="235" spans="1:6" ht="14.25" customHeight="1">
      <c r="A235" s="6">
        <v>43965</v>
      </c>
      <c r="B235" s="7" t="s">
        <v>18</v>
      </c>
      <c r="C235" s="7">
        <v>125</v>
      </c>
      <c r="D235" s="7">
        <v>20247</v>
      </c>
      <c r="E235" s="7">
        <v>18812</v>
      </c>
      <c r="F235" s="15" t="str">
        <f>_xlfn.SINGLE(Table2[Дата]) &amp; _xlfn.SINGLE(Table2[Территория])</f>
        <v>43965Санкт-Петербург Север</v>
      </c>
    </row>
    <row r="236" spans="1:6" ht="14.25" customHeight="1">
      <c r="A236" s="6">
        <v>43965</v>
      </c>
      <c r="B236" s="7" t="s">
        <v>17</v>
      </c>
      <c r="C236" s="7">
        <v>129</v>
      </c>
      <c r="D236" s="7">
        <v>15804</v>
      </c>
      <c r="E236" s="7">
        <v>14738</v>
      </c>
      <c r="F236" s="15" t="str">
        <f>_xlfn.SINGLE(Table2[Дата]) &amp; _xlfn.SINGLE(Table2[Территория])</f>
        <v>43965Санкт-Петербург Юг</v>
      </c>
    </row>
    <row r="237" spans="1:6" ht="14.25" customHeight="1">
      <c r="A237" s="6">
        <v>43965</v>
      </c>
      <c r="B237" s="7" t="s">
        <v>15</v>
      </c>
      <c r="C237" s="7">
        <v>10</v>
      </c>
      <c r="D237" s="7">
        <v>627</v>
      </c>
      <c r="E237" s="7">
        <v>545</v>
      </c>
      <c r="F237" s="15" t="str">
        <f>_xlfn.SINGLE(Table2[Дата]) &amp; _xlfn.SINGLE(Table2[Территория])</f>
        <v>43965Тольятти</v>
      </c>
    </row>
    <row r="238" spans="1:6" ht="14.25" customHeight="1">
      <c r="A238" s="6">
        <v>43966</v>
      </c>
      <c r="B238" s="7" t="s">
        <v>19</v>
      </c>
      <c r="C238" s="7">
        <v>36</v>
      </c>
      <c r="D238" s="7">
        <v>4862</v>
      </c>
      <c r="E238" s="7">
        <v>4476</v>
      </c>
      <c r="F238" s="15" t="str">
        <f>_xlfn.SINGLE(Table2[Дата]) &amp; _xlfn.SINGLE(Table2[Территория])</f>
        <v>43966Волгоград</v>
      </c>
    </row>
    <row r="239" spans="1:6" ht="14.25" customHeight="1">
      <c r="A239" s="6">
        <v>43966</v>
      </c>
      <c r="B239" s="7" t="s">
        <v>14</v>
      </c>
      <c r="C239" s="7">
        <v>31</v>
      </c>
      <c r="D239" s="7">
        <v>5184</v>
      </c>
      <c r="E239" s="7">
        <v>4778</v>
      </c>
      <c r="F239" s="15" t="str">
        <f>_xlfn.SINGLE(Table2[Дата]) &amp; _xlfn.SINGLE(Table2[Территория])</f>
        <v>43966Екатеринбург</v>
      </c>
    </row>
    <row r="240" spans="1:6" ht="14.25" customHeight="1">
      <c r="A240" s="6">
        <v>43966</v>
      </c>
      <c r="B240" s="7" t="s">
        <v>20</v>
      </c>
      <c r="C240" s="7">
        <v>21</v>
      </c>
      <c r="D240" s="7">
        <v>2255</v>
      </c>
      <c r="E240" s="7">
        <v>2045</v>
      </c>
      <c r="F240" s="15" t="str">
        <f>_xlfn.SINGLE(Table2[Дата]) &amp; _xlfn.SINGLE(Table2[Территория])</f>
        <v>43966Казань</v>
      </c>
    </row>
    <row r="241" spans="1:6" ht="14.25" customHeight="1">
      <c r="A241" s="6">
        <v>43966</v>
      </c>
      <c r="B241" s="7" t="s">
        <v>13</v>
      </c>
      <c r="C241" s="7">
        <v>21</v>
      </c>
      <c r="D241" s="7">
        <v>1926</v>
      </c>
      <c r="E241" s="7">
        <v>1742</v>
      </c>
      <c r="F241" s="15" t="str">
        <f>_xlfn.SINGLE(Table2[Дата]) &amp; _xlfn.SINGLE(Table2[Территория])</f>
        <v>43966Кемерово</v>
      </c>
    </row>
    <row r="242" spans="1:6" ht="14.25" customHeight="1">
      <c r="A242" s="6">
        <v>43966</v>
      </c>
      <c r="B242" s="7" t="s">
        <v>23</v>
      </c>
      <c r="C242" s="7">
        <v>19</v>
      </c>
      <c r="D242" s="7">
        <v>1780</v>
      </c>
      <c r="E242" s="7">
        <v>1615</v>
      </c>
      <c r="F242" s="15" t="str">
        <f>_xlfn.SINGLE(Table2[Дата]) &amp; _xlfn.SINGLE(Table2[Территория])</f>
        <v>43966Краснодар</v>
      </c>
    </row>
    <row r="243" spans="1:6" ht="14.25" customHeight="1">
      <c r="A243" s="6">
        <v>43966</v>
      </c>
      <c r="B243" s="7" t="s">
        <v>25</v>
      </c>
      <c r="C243" s="7">
        <v>54</v>
      </c>
      <c r="D243" s="7">
        <v>12791</v>
      </c>
      <c r="E243" s="7">
        <v>11950</v>
      </c>
      <c r="F243" s="15" t="str">
        <f>_xlfn.SINGLE(Table2[Дата]) &amp; _xlfn.SINGLE(Table2[Территория])</f>
        <v>43966Москва Восток</v>
      </c>
    </row>
    <row r="244" spans="1:6" ht="14.25" customHeight="1">
      <c r="A244" s="6">
        <v>43966</v>
      </c>
      <c r="B244" s="7" t="s">
        <v>24</v>
      </c>
      <c r="C244" s="7">
        <v>60</v>
      </c>
      <c r="D244" s="7">
        <v>13544</v>
      </c>
      <c r="E244" s="7">
        <v>12643</v>
      </c>
      <c r="F244" s="15" t="str">
        <f>_xlfn.SINGLE(Table2[Дата]) &amp; _xlfn.SINGLE(Table2[Территория])</f>
        <v>43966Москва Запад</v>
      </c>
    </row>
    <row r="245" spans="1:6" ht="14.25" customHeight="1">
      <c r="A245" s="6">
        <v>43966</v>
      </c>
      <c r="B245" s="7" t="s">
        <v>16</v>
      </c>
      <c r="C245" s="7">
        <v>19</v>
      </c>
      <c r="D245" s="7">
        <v>1940</v>
      </c>
      <c r="E245" s="7">
        <v>1715</v>
      </c>
      <c r="F245" s="15" t="str">
        <f>_xlfn.SINGLE(Table2[Дата]) &amp; _xlfn.SINGLE(Table2[Территория])</f>
        <v>43966Нижний Новгород</v>
      </c>
    </row>
    <row r="246" spans="1:6" ht="14.25" customHeight="1">
      <c r="A246" s="6">
        <v>43966</v>
      </c>
      <c r="B246" s="7" t="s">
        <v>26</v>
      </c>
      <c r="C246" s="7">
        <v>16</v>
      </c>
      <c r="D246" s="7">
        <v>817</v>
      </c>
      <c r="E246" s="7">
        <v>718</v>
      </c>
      <c r="F246" s="15" t="str">
        <f>_xlfn.SINGLE(Table2[Дата]) &amp; _xlfn.SINGLE(Table2[Территория])</f>
        <v>43966Новосибирск</v>
      </c>
    </row>
    <row r="247" spans="1:6" ht="14.25" customHeight="1">
      <c r="A247" s="6">
        <v>43966</v>
      </c>
      <c r="B247" s="7" t="s">
        <v>21</v>
      </c>
      <c r="C247" s="7">
        <v>15</v>
      </c>
      <c r="D247" s="7">
        <v>980</v>
      </c>
      <c r="E247" s="7">
        <v>867</v>
      </c>
      <c r="F247" s="15" t="str">
        <f>_xlfn.SINGLE(Table2[Дата]) &amp; _xlfn.SINGLE(Table2[Территория])</f>
        <v>43966Пермь</v>
      </c>
    </row>
    <row r="248" spans="1:6" ht="14.25" customHeight="1">
      <c r="A248" s="6">
        <v>43966</v>
      </c>
      <c r="B248" s="7" t="s">
        <v>22</v>
      </c>
      <c r="C248" s="7">
        <v>15</v>
      </c>
      <c r="D248" s="7">
        <v>688</v>
      </c>
      <c r="E248" s="7">
        <v>598</v>
      </c>
      <c r="F248" s="15" t="str">
        <f>_xlfn.SINGLE(Table2[Дата]) &amp; _xlfn.SINGLE(Table2[Территория])</f>
        <v>43966Ростов-на-Дону</v>
      </c>
    </row>
    <row r="249" spans="1:6" ht="14.25" customHeight="1">
      <c r="A249" s="6">
        <v>43966</v>
      </c>
      <c r="B249" s="7" t="s">
        <v>18</v>
      </c>
      <c r="C249" s="7">
        <v>125</v>
      </c>
      <c r="D249" s="7">
        <v>21862</v>
      </c>
      <c r="E249" s="7">
        <v>20235</v>
      </c>
      <c r="F249" s="15" t="str">
        <f>_xlfn.SINGLE(Table2[Дата]) &amp; _xlfn.SINGLE(Table2[Территория])</f>
        <v>43966Санкт-Петербург Север</v>
      </c>
    </row>
    <row r="250" spans="1:6" ht="14.25" customHeight="1">
      <c r="A250" s="6">
        <v>43966</v>
      </c>
      <c r="B250" s="7" t="s">
        <v>17</v>
      </c>
      <c r="C250" s="7">
        <v>129</v>
      </c>
      <c r="D250" s="7">
        <v>17808</v>
      </c>
      <c r="E250" s="7">
        <v>16486</v>
      </c>
      <c r="F250" s="15" t="str">
        <f>_xlfn.SINGLE(Table2[Дата]) &amp; _xlfn.SINGLE(Table2[Территория])</f>
        <v>43966Санкт-Петербург Юг</v>
      </c>
    </row>
    <row r="251" spans="1:6" ht="14.25" customHeight="1">
      <c r="A251" s="6">
        <v>43966</v>
      </c>
      <c r="B251" s="7" t="s">
        <v>15</v>
      </c>
      <c r="C251" s="7">
        <v>10</v>
      </c>
      <c r="D251" s="7">
        <v>743</v>
      </c>
      <c r="E251" s="7">
        <v>652</v>
      </c>
      <c r="F251" s="15" t="str">
        <f>_xlfn.SINGLE(Table2[Дата]) &amp; _xlfn.SINGLE(Table2[Территория])</f>
        <v>43966Тольятти</v>
      </c>
    </row>
    <row r="252" spans="1:6" ht="14.25" customHeight="1">
      <c r="A252" s="6">
        <v>43967</v>
      </c>
      <c r="B252" s="7" t="s">
        <v>19</v>
      </c>
      <c r="C252" s="7">
        <v>36</v>
      </c>
      <c r="D252" s="7">
        <v>5286</v>
      </c>
      <c r="E252" s="7">
        <v>4867</v>
      </c>
      <c r="F252" s="15" t="str">
        <f>_xlfn.SINGLE(Table2[Дата]) &amp; _xlfn.SINGLE(Table2[Территория])</f>
        <v>43967Волгоград</v>
      </c>
    </row>
    <row r="253" spans="1:6" ht="14.25" customHeight="1">
      <c r="A253" s="6">
        <v>43967</v>
      </c>
      <c r="B253" s="7" t="s">
        <v>14</v>
      </c>
      <c r="C253" s="7">
        <v>31</v>
      </c>
      <c r="D253" s="7">
        <v>5593</v>
      </c>
      <c r="E253" s="7">
        <v>5177</v>
      </c>
      <c r="F253" s="15" t="str">
        <f>_xlfn.SINGLE(Table2[Дата]) &amp; _xlfn.SINGLE(Table2[Территория])</f>
        <v>43967Екатеринбург</v>
      </c>
    </row>
    <row r="254" spans="1:6" ht="14.25" customHeight="1">
      <c r="A254" s="6">
        <v>43967</v>
      </c>
      <c r="B254" s="7" t="s">
        <v>20</v>
      </c>
      <c r="C254" s="7">
        <v>21</v>
      </c>
      <c r="D254" s="7">
        <v>2427</v>
      </c>
      <c r="E254" s="7">
        <v>2213</v>
      </c>
      <c r="F254" s="15" t="str">
        <f>_xlfn.SINGLE(Table2[Дата]) &amp; _xlfn.SINGLE(Table2[Территория])</f>
        <v>43967Казань</v>
      </c>
    </row>
    <row r="255" spans="1:6" ht="14.25" customHeight="1">
      <c r="A255" s="6">
        <v>43967</v>
      </c>
      <c r="B255" s="7" t="s">
        <v>13</v>
      </c>
      <c r="C255" s="7">
        <v>21</v>
      </c>
      <c r="D255" s="7">
        <v>2145</v>
      </c>
      <c r="E255" s="7">
        <v>1947</v>
      </c>
      <c r="F255" s="15" t="str">
        <f>_xlfn.SINGLE(Table2[Дата]) &amp; _xlfn.SINGLE(Table2[Территория])</f>
        <v>43967Кемерово</v>
      </c>
    </row>
    <row r="256" spans="1:6" ht="14.25" customHeight="1">
      <c r="A256" s="6">
        <v>43967</v>
      </c>
      <c r="B256" s="7" t="s">
        <v>23</v>
      </c>
      <c r="C256" s="7">
        <v>19</v>
      </c>
      <c r="D256" s="7">
        <v>2039</v>
      </c>
      <c r="E256" s="7">
        <v>1868</v>
      </c>
      <c r="F256" s="15" t="str">
        <f>_xlfn.SINGLE(Table2[Дата]) &amp; _xlfn.SINGLE(Table2[Территория])</f>
        <v>43967Краснодар</v>
      </c>
    </row>
    <row r="257" spans="1:6" ht="14.25" customHeight="1">
      <c r="A257" s="6">
        <v>43967</v>
      </c>
      <c r="B257" s="7" t="s">
        <v>25</v>
      </c>
      <c r="C257" s="7">
        <v>54</v>
      </c>
      <c r="D257" s="7">
        <v>13170</v>
      </c>
      <c r="E257" s="7">
        <v>12299</v>
      </c>
      <c r="F257" s="15" t="str">
        <f>_xlfn.SINGLE(Table2[Дата]) &amp; _xlfn.SINGLE(Table2[Территория])</f>
        <v>43967Москва Восток</v>
      </c>
    </row>
    <row r="258" spans="1:6" ht="14.25" customHeight="1">
      <c r="A258" s="6">
        <v>43967</v>
      </c>
      <c r="B258" s="7" t="s">
        <v>24</v>
      </c>
      <c r="C258" s="7">
        <v>60</v>
      </c>
      <c r="D258" s="7">
        <v>14049</v>
      </c>
      <c r="E258" s="7">
        <v>13118</v>
      </c>
      <c r="F258" s="15" t="str">
        <f>_xlfn.SINGLE(Table2[Дата]) &amp; _xlfn.SINGLE(Table2[Территория])</f>
        <v>43967Москва Запад</v>
      </c>
    </row>
    <row r="259" spans="1:6" ht="14.25" customHeight="1">
      <c r="A259" s="6">
        <v>43967</v>
      </c>
      <c r="B259" s="7" t="s">
        <v>16</v>
      </c>
      <c r="C259" s="7">
        <v>19</v>
      </c>
      <c r="D259" s="7">
        <v>2080</v>
      </c>
      <c r="E259" s="7">
        <v>1844</v>
      </c>
      <c r="F259" s="15" t="str">
        <f>_xlfn.SINGLE(Table2[Дата]) &amp; _xlfn.SINGLE(Table2[Территория])</f>
        <v>43967Нижний Новгород</v>
      </c>
    </row>
    <row r="260" spans="1:6" ht="14.25" customHeight="1">
      <c r="A260" s="6">
        <v>43967</v>
      </c>
      <c r="B260" s="7" t="s">
        <v>26</v>
      </c>
      <c r="C260" s="7">
        <v>16</v>
      </c>
      <c r="D260" s="7">
        <v>920</v>
      </c>
      <c r="E260" s="7">
        <v>818</v>
      </c>
      <c r="F260" s="15" t="str">
        <f>_xlfn.SINGLE(Table2[Дата]) &amp; _xlfn.SINGLE(Table2[Территория])</f>
        <v>43967Новосибирск</v>
      </c>
    </row>
    <row r="261" spans="1:6" ht="14.25" customHeight="1">
      <c r="A261" s="6">
        <v>43967</v>
      </c>
      <c r="B261" s="7" t="s">
        <v>21</v>
      </c>
      <c r="C261" s="7">
        <v>15</v>
      </c>
      <c r="D261" s="7">
        <v>1111</v>
      </c>
      <c r="E261" s="7">
        <v>992</v>
      </c>
      <c r="F261" s="15" t="str">
        <f>_xlfn.SINGLE(Table2[Дата]) &amp; _xlfn.SINGLE(Table2[Территория])</f>
        <v>43967Пермь</v>
      </c>
    </row>
    <row r="262" spans="1:6" ht="14.25" customHeight="1">
      <c r="A262" s="6">
        <v>43967</v>
      </c>
      <c r="B262" s="7" t="s">
        <v>22</v>
      </c>
      <c r="C262" s="7">
        <v>15</v>
      </c>
      <c r="D262" s="7">
        <v>747</v>
      </c>
      <c r="E262" s="7">
        <v>647</v>
      </c>
      <c r="F262" s="15" t="str">
        <f>_xlfn.SINGLE(Table2[Дата]) &amp; _xlfn.SINGLE(Table2[Территория])</f>
        <v>43967Ростов-на-Дону</v>
      </c>
    </row>
    <row r="263" spans="1:6" ht="14.25" customHeight="1">
      <c r="A263" s="6">
        <v>43967</v>
      </c>
      <c r="B263" s="7" t="s">
        <v>18</v>
      </c>
      <c r="C263" s="7">
        <v>125</v>
      </c>
      <c r="D263" s="7">
        <v>22291</v>
      </c>
      <c r="E263" s="7">
        <v>20635</v>
      </c>
      <c r="F263" s="15" t="str">
        <f>_xlfn.SINGLE(Table2[Дата]) &amp; _xlfn.SINGLE(Table2[Территория])</f>
        <v>43967Санкт-Петербург Север</v>
      </c>
    </row>
    <row r="264" spans="1:6" ht="14.25" customHeight="1">
      <c r="A264" s="6">
        <v>43967</v>
      </c>
      <c r="B264" s="7" t="s">
        <v>17</v>
      </c>
      <c r="C264" s="7">
        <v>129</v>
      </c>
      <c r="D264" s="7">
        <v>17914</v>
      </c>
      <c r="E264" s="7">
        <v>16631</v>
      </c>
      <c r="F264" s="15" t="str">
        <f>_xlfn.SINGLE(Table2[Дата]) &amp; _xlfn.SINGLE(Table2[Территория])</f>
        <v>43967Санкт-Петербург Юг</v>
      </c>
    </row>
    <row r="265" spans="1:6" ht="14.25" customHeight="1">
      <c r="A265" s="6">
        <v>43967</v>
      </c>
      <c r="B265" s="7" t="s">
        <v>15</v>
      </c>
      <c r="C265" s="7">
        <v>10</v>
      </c>
      <c r="D265" s="7">
        <v>760</v>
      </c>
      <c r="E265" s="7">
        <v>672</v>
      </c>
      <c r="F265" s="15" t="str">
        <f>_xlfn.SINGLE(Table2[Дата]) &amp; _xlfn.SINGLE(Table2[Территория])</f>
        <v>43967Тольятти</v>
      </c>
    </row>
    <row r="266" spans="1:6" ht="14.25" customHeight="1">
      <c r="A266" s="6">
        <v>43968</v>
      </c>
      <c r="B266" s="7" t="s">
        <v>19</v>
      </c>
      <c r="C266" s="7">
        <v>36</v>
      </c>
      <c r="D266" s="7">
        <v>4918</v>
      </c>
      <c r="E266" s="7">
        <v>4554</v>
      </c>
      <c r="F266" s="15" t="str">
        <f>_xlfn.SINGLE(Table2[Дата]) &amp; _xlfn.SINGLE(Table2[Территория])</f>
        <v>43968Волгоград</v>
      </c>
    </row>
    <row r="267" spans="1:6" ht="14.25" customHeight="1">
      <c r="A267" s="6">
        <v>43968</v>
      </c>
      <c r="B267" s="7" t="s">
        <v>14</v>
      </c>
      <c r="C267" s="7">
        <v>31</v>
      </c>
      <c r="D267" s="7">
        <v>5206</v>
      </c>
      <c r="E267" s="7">
        <v>4843</v>
      </c>
      <c r="F267" s="15" t="str">
        <f>_xlfn.SINGLE(Table2[Дата]) &amp; _xlfn.SINGLE(Table2[Территория])</f>
        <v>43968Екатеринбург</v>
      </c>
    </row>
    <row r="268" spans="1:6" ht="14.25" customHeight="1">
      <c r="A268" s="6">
        <v>43968</v>
      </c>
      <c r="B268" s="7" t="s">
        <v>20</v>
      </c>
      <c r="C268" s="7">
        <v>21</v>
      </c>
      <c r="D268" s="7">
        <v>2054</v>
      </c>
      <c r="E268" s="7">
        <v>1883</v>
      </c>
      <c r="F268" s="15" t="str">
        <f>_xlfn.SINGLE(Table2[Дата]) &amp; _xlfn.SINGLE(Table2[Территория])</f>
        <v>43968Казань</v>
      </c>
    </row>
    <row r="269" spans="1:6" ht="14.25" customHeight="1">
      <c r="A269" s="6">
        <v>43968</v>
      </c>
      <c r="B269" s="7" t="s">
        <v>13</v>
      </c>
      <c r="C269" s="7">
        <v>21</v>
      </c>
      <c r="D269" s="7">
        <v>1874</v>
      </c>
      <c r="E269" s="7">
        <v>1705</v>
      </c>
      <c r="F269" s="15" t="str">
        <f>_xlfn.SINGLE(Table2[Дата]) &amp; _xlfn.SINGLE(Table2[Территория])</f>
        <v>43968Кемерово</v>
      </c>
    </row>
    <row r="270" spans="1:6" ht="14.25" customHeight="1">
      <c r="A270" s="6">
        <v>43968</v>
      </c>
      <c r="B270" s="7" t="s">
        <v>23</v>
      </c>
      <c r="C270" s="7">
        <v>19</v>
      </c>
      <c r="D270" s="7">
        <v>1790</v>
      </c>
      <c r="E270" s="7">
        <v>1633</v>
      </c>
      <c r="F270" s="15" t="str">
        <f>_xlfn.SINGLE(Table2[Дата]) &amp; _xlfn.SINGLE(Table2[Территория])</f>
        <v>43968Краснодар</v>
      </c>
    </row>
    <row r="271" spans="1:6" ht="14.25" customHeight="1">
      <c r="A271" s="6">
        <v>43968</v>
      </c>
      <c r="B271" s="7" t="s">
        <v>25</v>
      </c>
      <c r="C271" s="7">
        <v>54</v>
      </c>
      <c r="D271" s="7">
        <v>11128</v>
      </c>
      <c r="E271" s="7">
        <v>10467</v>
      </c>
      <c r="F271" s="15" t="str">
        <f>_xlfn.SINGLE(Table2[Дата]) &amp; _xlfn.SINGLE(Table2[Территория])</f>
        <v>43968Москва Восток</v>
      </c>
    </row>
    <row r="272" spans="1:6" ht="14.25" customHeight="1">
      <c r="A272" s="6">
        <v>43968</v>
      </c>
      <c r="B272" s="7" t="s">
        <v>24</v>
      </c>
      <c r="C272" s="7">
        <v>60</v>
      </c>
      <c r="D272" s="7">
        <v>11698</v>
      </c>
      <c r="E272" s="7">
        <v>10989</v>
      </c>
      <c r="F272" s="15" t="str">
        <f>_xlfn.SINGLE(Table2[Дата]) &amp; _xlfn.SINGLE(Table2[Территория])</f>
        <v>43968Москва Запад</v>
      </c>
    </row>
    <row r="273" spans="1:6" ht="14.25" customHeight="1">
      <c r="A273" s="6">
        <v>43968</v>
      </c>
      <c r="B273" s="7" t="s">
        <v>16</v>
      </c>
      <c r="C273" s="7">
        <v>19</v>
      </c>
      <c r="D273" s="7">
        <v>1871</v>
      </c>
      <c r="E273" s="7">
        <v>1660</v>
      </c>
      <c r="F273" s="15" t="str">
        <f>_xlfn.SINGLE(Table2[Дата]) &amp; _xlfn.SINGLE(Table2[Территория])</f>
        <v>43968Нижний Новгород</v>
      </c>
    </row>
    <row r="274" spans="1:6" ht="14.25" customHeight="1">
      <c r="A274" s="6">
        <v>43968</v>
      </c>
      <c r="B274" s="7" t="s">
        <v>26</v>
      </c>
      <c r="C274" s="7">
        <v>16</v>
      </c>
      <c r="D274" s="7">
        <v>859</v>
      </c>
      <c r="E274" s="7">
        <v>746</v>
      </c>
      <c r="F274" s="15" t="str">
        <f>_xlfn.SINGLE(Table2[Дата]) &amp; _xlfn.SINGLE(Table2[Территория])</f>
        <v>43968Новосибирск</v>
      </c>
    </row>
    <row r="275" spans="1:6" ht="14.25" customHeight="1">
      <c r="A275" s="6">
        <v>43968</v>
      </c>
      <c r="B275" s="7" t="s">
        <v>21</v>
      </c>
      <c r="C275" s="7">
        <v>15</v>
      </c>
      <c r="D275" s="7">
        <v>971</v>
      </c>
      <c r="E275" s="7">
        <v>856</v>
      </c>
      <c r="F275" s="15" t="str">
        <f>_xlfn.SINGLE(Table2[Дата]) &amp; _xlfn.SINGLE(Table2[Территория])</f>
        <v>43968Пермь</v>
      </c>
    </row>
    <row r="276" spans="1:6" ht="14.25" customHeight="1">
      <c r="A276" s="6">
        <v>43968</v>
      </c>
      <c r="B276" s="7" t="s">
        <v>22</v>
      </c>
      <c r="C276" s="7">
        <v>15</v>
      </c>
      <c r="D276" s="7">
        <v>692</v>
      </c>
      <c r="E276" s="7">
        <v>591</v>
      </c>
      <c r="F276" s="15" t="str">
        <f>_xlfn.SINGLE(Table2[Дата]) &amp; _xlfn.SINGLE(Table2[Территория])</f>
        <v>43968Ростов-на-Дону</v>
      </c>
    </row>
    <row r="277" spans="1:6" ht="14.25" customHeight="1">
      <c r="A277" s="6">
        <v>43968</v>
      </c>
      <c r="B277" s="7" t="s">
        <v>18</v>
      </c>
      <c r="C277" s="7">
        <v>125</v>
      </c>
      <c r="D277" s="7">
        <v>20079</v>
      </c>
      <c r="E277" s="7">
        <v>18721</v>
      </c>
      <c r="F277" s="15" t="str">
        <f>_xlfn.SINGLE(Table2[Дата]) &amp; _xlfn.SINGLE(Table2[Территория])</f>
        <v>43968Санкт-Петербург Север</v>
      </c>
    </row>
    <row r="278" spans="1:6" ht="14.25" customHeight="1">
      <c r="A278" s="6">
        <v>43968</v>
      </c>
      <c r="B278" s="7" t="s">
        <v>17</v>
      </c>
      <c r="C278" s="7">
        <v>129</v>
      </c>
      <c r="D278" s="7">
        <v>15744</v>
      </c>
      <c r="E278" s="7">
        <v>14685</v>
      </c>
      <c r="F278" s="15" t="str">
        <f>_xlfn.SINGLE(Table2[Дата]) &amp; _xlfn.SINGLE(Table2[Территория])</f>
        <v>43968Санкт-Петербург Юг</v>
      </c>
    </row>
    <row r="279" spans="1:6" ht="14.25" customHeight="1">
      <c r="A279" s="6">
        <v>43968</v>
      </c>
      <c r="B279" s="7" t="s">
        <v>15</v>
      </c>
      <c r="C279" s="7">
        <v>10</v>
      </c>
      <c r="D279" s="7">
        <v>591</v>
      </c>
      <c r="E279" s="7">
        <v>513</v>
      </c>
      <c r="F279" s="15" t="str">
        <f>_xlfn.SINGLE(Table2[Дата]) &amp; _xlfn.SINGLE(Table2[Территория])</f>
        <v>43968Тольятти</v>
      </c>
    </row>
    <row r="280" spans="1:6" ht="14.25" customHeight="1">
      <c r="A280" s="6">
        <v>43969</v>
      </c>
      <c r="B280" s="7" t="s">
        <v>19</v>
      </c>
      <c r="C280" s="7">
        <v>36</v>
      </c>
      <c r="D280" s="7">
        <v>4885</v>
      </c>
      <c r="E280" s="7">
        <v>4502</v>
      </c>
      <c r="F280" s="15" t="str">
        <f>_xlfn.SINGLE(Table2[Дата]) &amp; _xlfn.SINGLE(Table2[Территория])</f>
        <v>43969Волгоград</v>
      </c>
    </row>
    <row r="281" spans="1:6" ht="14.25" customHeight="1">
      <c r="A281" s="6">
        <v>43969</v>
      </c>
      <c r="B281" s="7" t="s">
        <v>14</v>
      </c>
      <c r="C281" s="7">
        <v>31</v>
      </c>
      <c r="D281" s="7">
        <v>5165</v>
      </c>
      <c r="E281" s="7">
        <v>4813</v>
      </c>
      <c r="F281" s="15" t="str">
        <f>_xlfn.SINGLE(Table2[Дата]) &amp; _xlfn.SINGLE(Table2[Территория])</f>
        <v>43969Екатеринбург</v>
      </c>
    </row>
    <row r="282" spans="1:6" ht="14.25" customHeight="1">
      <c r="A282" s="6">
        <v>43969</v>
      </c>
      <c r="B282" s="7" t="s">
        <v>20</v>
      </c>
      <c r="C282" s="7">
        <v>21</v>
      </c>
      <c r="D282" s="7">
        <v>2136</v>
      </c>
      <c r="E282" s="7">
        <v>1947</v>
      </c>
      <c r="F282" s="15" t="str">
        <f>_xlfn.SINGLE(Table2[Дата]) &amp; _xlfn.SINGLE(Table2[Территория])</f>
        <v>43969Казань</v>
      </c>
    </row>
    <row r="283" spans="1:6" ht="14.25" customHeight="1">
      <c r="A283" s="6">
        <v>43969</v>
      </c>
      <c r="B283" s="7" t="s">
        <v>13</v>
      </c>
      <c r="C283" s="7">
        <v>21</v>
      </c>
      <c r="D283" s="7">
        <v>1834</v>
      </c>
      <c r="E283" s="7">
        <v>1660</v>
      </c>
      <c r="F283" s="15" t="str">
        <f>_xlfn.SINGLE(Table2[Дата]) &amp; _xlfn.SINGLE(Table2[Территория])</f>
        <v>43969Кемерово</v>
      </c>
    </row>
    <row r="284" spans="1:6" ht="14.25" customHeight="1">
      <c r="A284" s="6">
        <v>43969</v>
      </c>
      <c r="B284" s="7" t="s">
        <v>23</v>
      </c>
      <c r="C284" s="7">
        <v>19</v>
      </c>
      <c r="D284" s="7">
        <v>1741</v>
      </c>
      <c r="E284" s="7">
        <v>1597</v>
      </c>
      <c r="F284" s="15" t="str">
        <f>_xlfn.SINGLE(Table2[Дата]) &amp; _xlfn.SINGLE(Table2[Территория])</f>
        <v>43969Краснодар</v>
      </c>
    </row>
    <row r="285" spans="1:6" ht="14.25" customHeight="1">
      <c r="A285" s="6">
        <v>43969</v>
      </c>
      <c r="B285" s="7" t="s">
        <v>25</v>
      </c>
      <c r="C285" s="7">
        <v>54</v>
      </c>
      <c r="D285" s="7">
        <v>12012</v>
      </c>
      <c r="E285" s="7">
        <v>11308</v>
      </c>
      <c r="F285" s="15" t="str">
        <f>_xlfn.SINGLE(Table2[Дата]) &amp; _xlfn.SINGLE(Table2[Территория])</f>
        <v>43969Москва Восток</v>
      </c>
    </row>
    <row r="286" spans="1:6" ht="14.25" customHeight="1">
      <c r="A286" s="6">
        <v>43969</v>
      </c>
      <c r="B286" s="7" t="s">
        <v>24</v>
      </c>
      <c r="C286" s="7">
        <v>60</v>
      </c>
      <c r="D286" s="7">
        <v>12460</v>
      </c>
      <c r="E286" s="7">
        <v>11665</v>
      </c>
      <c r="F286" s="15" t="str">
        <f>_xlfn.SINGLE(Table2[Дата]) &amp; _xlfn.SINGLE(Table2[Территория])</f>
        <v>43969Москва Запад</v>
      </c>
    </row>
    <row r="287" spans="1:6" ht="14.25" customHeight="1">
      <c r="A287" s="6">
        <v>43969</v>
      </c>
      <c r="B287" s="7" t="s">
        <v>16</v>
      </c>
      <c r="C287" s="7">
        <v>19</v>
      </c>
      <c r="D287" s="7">
        <v>1858</v>
      </c>
      <c r="E287" s="7">
        <v>1648</v>
      </c>
      <c r="F287" s="15" t="str">
        <f>_xlfn.SINGLE(Table2[Дата]) &amp; _xlfn.SINGLE(Table2[Территория])</f>
        <v>43969Нижний Новгород</v>
      </c>
    </row>
    <row r="288" spans="1:6" ht="14.25" customHeight="1">
      <c r="A288" s="6">
        <v>43969</v>
      </c>
      <c r="B288" s="7" t="s">
        <v>26</v>
      </c>
      <c r="C288" s="7">
        <v>16</v>
      </c>
      <c r="D288" s="7">
        <v>864</v>
      </c>
      <c r="E288" s="7">
        <v>765</v>
      </c>
      <c r="F288" s="15" t="str">
        <f>_xlfn.SINGLE(Table2[Дата]) &amp; _xlfn.SINGLE(Table2[Территория])</f>
        <v>43969Новосибирск</v>
      </c>
    </row>
    <row r="289" spans="1:6" ht="14.25" customHeight="1">
      <c r="A289" s="6">
        <v>43969</v>
      </c>
      <c r="B289" s="7" t="s">
        <v>21</v>
      </c>
      <c r="C289" s="7">
        <v>16</v>
      </c>
      <c r="D289" s="7">
        <v>925</v>
      </c>
      <c r="E289" s="7">
        <v>816</v>
      </c>
      <c r="F289" s="15" t="str">
        <f>_xlfn.SINGLE(Table2[Дата]) &amp; _xlfn.SINGLE(Table2[Территория])</f>
        <v>43969Пермь</v>
      </c>
    </row>
    <row r="290" spans="1:6" ht="14.25" customHeight="1">
      <c r="A290" s="6">
        <v>43969</v>
      </c>
      <c r="B290" s="7" t="s">
        <v>22</v>
      </c>
      <c r="C290" s="7">
        <v>15</v>
      </c>
      <c r="D290" s="7">
        <v>729</v>
      </c>
      <c r="E290" s="7">
        <v>636</v>
      </c>
      <c r="F290" s="15" t="str">
        <f>_xlfn.SINGLE(Table2[Дата]) &amp; _xlfn.SINGLE(Table2[Территория])</f>
        <v>43969Ростов-на-Дону</v>
      </c>
    </row>
    <row r="291" spans="1:6" ht="14.25" customHeight="1">
      <c r="A291" s="6">
        <v>43969</v>
      </c>
      <c r="B291" s="7" t="s">
        <v>18</v>
      </c>
      <c r="C291" s="7">
        <v>125</v>
      </c>
      <c r="D291" s="7">
        <v>20449</v>
      </c>
      <c r="E291" s="7">
        <v>19060</v>
      </c>
      <c r="F291" s="15" t="str">
        <f>_xlfn.SINGLE(Table2[Дата]) &amp; _xlfn.SINGLE(Table2[Территория])</f>
        <v>43969Санкт-Петербург Север</v>
      </c>
    </row>
    <row r="292" spans="1:6" ht="14.25" customHeight="1">
      <c r="A292" s="6">
        <v>43969</v>
      </c>
      <c r="B292" s="7" t="s">
        <v>17</v>
      </c>
      <c r="C292" s="7">
        <v>129</v>
      </c>
      <c r="D292" s="7">
        <v>16110</v>
      </c>
      <c r="E292" s="7">
        <v>14992</v>
      </c>
      <c r="F292" s="15" t="str">
        <f>_xlfn.SINGLE(Table2[Дата]) &amp; _xlfn.SINGLE(Table2[Территория])</f>
        <v>43969Санкт-Петербург Юг</v>
      </c>
    </row>
    <row r="293" spans="1:6" ht="14.25" customHeight="1">
      <c r="A293" s="6">
        <v>43969</v>
      </c>
      <c r="B293" s="7" t="s">
        <v>15</v>
      </c>
      <c r="C293" s="7">
        <v>10</v>
      </c>
      <c r="D293" s="7">
        <v>645</v>
      </c>
      <c r="E293" s="7">
        <v>565</v>
      </c>
      <c r="F293" s="15" t="str">
        <f>_xlfn.SINGLE(Table2[Дата]) &amp; _xlfn.SINGLE(Table2[Территория])</f>
        <v>43969Тольятти</v>
      </c>
    </row>
    <row r="294" spans="1:6" ht="14.25" customHeight="1">
      <c r="A294" s="6">
        <v>43970</v>
      </c>
      <c r="B294" s="7" t="s">
        <v>19</v>
      </c>
      <c r="C294" s="7">
        <v>36</v>
      </c>
      <c r="D294" s="7">
        <v>5094</v>
      </c>
      <c r="E294" s="7">
        <v>4716</v>
      </c>
      <c r="F294" s="15" t="str">
        <f>_xlfn.SINGLE(Table2[Дата]) &amp; _xlfn.SINGLE(Table2[Территория])</f>
        <v>43970Волгоград</v>
      </c>
    </row>
    <row r="295" spans="1:6" ht="14.25" customHeight="1">
      <c r="A295" s="6">
        <v>43970</v>
      </c>
      <c r="B295" s="7" t="s">
        <v>14</v>
      </c>
      <c r="C295" s="7">
        <v>31</v>
      </c>
      <c r="D295" s="7">
        <v>5389</v>
      </c>
      <c r="E295" s="7">
        <v>5024</v>
      </c>
      <c r="F295" s="15" t="str">
        <f>_xlfn.SINGLE(Table2[Дата]) &amp; _xlfn.SINGLE(Table2[Территория])</f>
        <v>43970Екатеринбург</v>
      </c>
    </row>
    <row r="296" spans="1:6" ht="14.25" customHeight="1">
      <c r="A296" s="6">
        <v>43970</v>
      </c>
      <c r="B296" s="7" t="s">
        <v>20</v>
      </c>
      <c r="C296" s="7">
        <v>21</v>
      </c>
      <c r="D296" s="7">
        <v>2245</v>
      </c>
      <c r="E296" s="7">
        <v>2053</v>
      </c>
      <c r="F296" s="15" t="str">
        <f>_xlfn.SINGLE(Table2[Дата]) &amp; _xlfn.SINGLE(Table2[Территория])</f>
        <v>43970Казань</v>
      </c>
    </row>
    <row r="297" spans="1:6" ht="14.25" customHeight="1">
      <c r="A297" s="6">
        <v>43970</v>
      </c>
      <c r="B297" s="7" t="s">
        <v>13</v>
      </c>
      <c r="C297" s="7">
        <v>21</v>
      </c>
      <c r="D297" s="7">
        <v>1860</v>
      </c>
      <c r="E297" s="7">
        <v>1704</v>
      </c>
      <c r="F297" s="15" t="str">
        <f>_xlfn.SINGLE(Table2[Дата]) &amp; _xlfn.SINGLE(Table2[Территория])</f>
        <v>43970Кемерово</v>
      </c>
    </row>
    <row r="298" spans="1:6" ht="14.25" customHeight="1">
      <c r="A298" s="6">
        <v>43970</v>
      </c>
      <c r="B298" s="7" t="s">
        <v>23</v>
      </c>
      <c r="C298" s="7">
        <v>19</v>
      </c>
      <c r="D298" s="7">
        <v>1831</v>
      </c>
      <c r="E298" s="7">
        <v>1667</v>
      </c>
      <c r="F298" s="15" t="str">
        <f>_xlfn.SINGLE(Table2[Дата]) &amp; _xlfn.SINGLE(Table2[Территория])</f>
        <v>43970Краснодар</v>
      </c>
    </row>
    <row r="299" spans="1:6" ht="14.25" customHeight="1">
      <c r="A299" s="6">
        <v>43970</v>
      </c>
      <c r="B299" s="7" t="s">
        <v>25</v>
      </c>
      <c r="C299" s="7">
        <v>54</v>
      </c>
      <c r="D299" s="7">
        <v>13070</v>
      </c>
      <c r="E299" s="7">
        <v>12244</v>
      </c>
      <c r="F299" s="15" t="str">
        <f>_xlfn.SINGLE(Table2[Дата]) &amp; _xlfn.SINGLE(Table2[Территория])</f>
        <v>43970Москва Восток</v>
      </c>
    </row>
    <row r="300" spans="1:6" ht="14.25" customHeight="1">
      <c r="A300" s="6">
        <v>43970</v>
      </c>
      <c r="B300" s="7" t="s">
        <v>24</v>
      </c>
      <c r="C300" s="7">
        <v>60</v>
      </c>
      <c r="D300" s="7">
        <v>13867</v>
      </c>
      <c r="E300" s="7">
        <v>12987</v>
      </c>
      <c r="F300" s="15" t="str">
        <f>_xlfn.SINGLE(Table2[Дата]) &amp; _xlfn.SINGLE(Table2[Территория])</f>
        <v>43970Москва Запад</v>
      </c>
    </row>
    <row r="301" spans="1:6" ht="14.25" customHeight="1">
      <c r="A301" s="6">
        <v>43970</v>
      </c>
      <c r="B301" s="7" t="s">
        <v>16</v>
      </c>
      <c r="C301" s="7">
        <v>19</v>
      </c>
      <c r="D301" s="7">
        <v>1999</v>
      </c>
      <c r="E301" s="7">
        <v>1799</v>
      </c>
      <c r="F301" s="15" t="str">
        <f>_xlfn.SINGLE(Table2[Дата]) &amp; _xlfn.SINGLE(Table2[Территория])</f>
        <v>43970Нижний Новгород</v>
      </c>
    </row>
    <row r="302" spans="1:6" ht="14.25" customHeight="1">
      <c r="A302" s="6">
        <v>43970</v>
      </c>
      <c r="B302" s="7" t="s">
        <v>26</v>
      </c>
      <c r="C302" s="7">
        <v>17</v>
      </c>
      <c r="D302" s="7">
        <v>857</v>
      </c>
      <c r="E302" s="7">
        <v>757</v>
      </c>
      <c r="F302" s="15" t="str">
        <f>_xlfn.SINGLE(Table2[Дата]) &amp; _xlfn.SINGLE(Table2[Территория])</f>
        <v>43970Новосибирск</v>
      </c>
    </row>
    <row r="303" spans="1:6" ht="14.25" customHeight="1">
      <c r="A303" s="6">
        <v>43970</v>
      </c>
      <c r="B303" s="7" t="s">
        <v>21</v>
      </c>
      <c r="C303" s="7">
        <v>16</v>
      </c>
      <c r="D303" s="7">
        <v>1012</v>
      </c>
      <c r="E303" s="7">
        <v>900</v>
      </c>
      <c r="F303" s="15" t="str">
        <f>_xlfn.SINGLE(Table2[Дата]) &amp; _xlfn.SINGLE(Table2[Территория])</f>
        <v>43970Пермь</v>
      </c>
    </row>
    <row r="304" spans="1:6" ht="14.25" customHeight="1">
      <c r="A304" s="6">
        <v>43970</v>
      </c>
      <c r="B304" s="7" t="s">
        <v>22</v>
      </c>
      <c r="C304" s="7">
        <v>15</v>
      </c>
      <c r="D304" s="7">
        <v>930</v>
      </c>
      <c r="E304" s="7">
        <v>827</v>
      </c>
      <c r="F304" s="15" t="str">
        <f>_xlfn.SINGLE(Table2[Дата]) &amp; _xlfn.SINGLE(Table2[Территория])</f>
        <v>43970Ростов-на-Дону</v>
      </c>
    </row>
    <row r="305" spans="1:6" ht="14.25" customHeight="1">
      <c r="A305" s="6">
        <v>43970</v>
      </c>
      <c r="B305" s="7" t="s">
        <v>18</v>
      </c>
      <c r="C305" s="7">
        <v>125</v>
      </c>
      <c r="D305" s="7">
        <v>20771</v>
      </c>
      <c r="E305" s="7">
        <v>19338</v>
      </c>
      <c r="F305" s="15" t="str">
        <f>_xlfn.SINGLE(Table2[Дата]) &amp; _xlfn.SINGLE(Table2[Территория])</f>
        <v>43970Санкт-Петербург Север</v>
      </c>
    </row>
    <row r="306" spans="1:6" ht="14.25" customHeight="1">
      <c r="A306" s="6">
        <v>43970</v>
      </c>
      <c r="B306" s="7" t="s">
        <v>17</v>
      </c>
      <c r="C306" s="7">
        <v>129</v>
      </c>
      <c r="D306" s="7">
        <v>16191</v>
      </c>
      <c r="E306" s="7">
        <v>15102</v>
      </c>
      <c r="F306" s="15" t="str">
        <f>_xlfn.SINGLE(Table2[Дата]) &amp; _xlfn.SINGLE(Table2[Территория])</f>
        <v>43970Санкт-Петербург Юг</v>
      </c>
    </row>
    <row r="307" spans="1:6" ht="14.25" customHeight="1">
      <c r="A307" s="6">
        <v>43970</v>
      </c>
      <c r="B307" s="7" t="s">
        <v>15</v>
      </c>
      <c r="C307" s="7">
        <v>10</v>
      </c>
      <c r="D307" s="7">
        <v>649</v>
      </c>
      <c r="E307" s="7">
        <v>568</v>
      </c>
      <c r="F307" s="15" t="str">
        <f>_xlfn.SINGLE(Table2[Дата]) &amp; _xlfn.SINGLE(Table2[Территория])</f>
        <v>43970Тольятти</v>
      </c>
    </row>
    <row r="308" spans="1:6" ht="14.25" customHeight="1">
      <c r="A308" s="6">
        <v>43971</v>
      </c>
      <c r="B308" s="7" t="s">
        <v>19</v>
      </c>
      <c r="C308" s="7">
        <v>36</v>
      </c>
      <c r="D308" s="7">
        <v>5914</v>
      </c>
      <c r="E308" s="7">
        <v>5384</v>
      </c>
      <c r="F308" s="15" t="str">
        <f>_xlfn.SINGLE(Table2[Дата]) &amp; _xlfn.SINGLE(Table2[Территория])</f>
        <v>43971Волгоград</v>
      </c>
    </row>
    <row r="309" spans="1:6" ht="14.25" customHeight="1">
      <c r="A309" s="6">
        <v>43971</v>
      </c>
      <c r="B309" s="7" t="s">
        <v>14</v>
      </c>
      <c r="C309" s="7">
        <v>31</v>
      </c>
      <c r="D309" s="7">
        <v>5698</v>
      </c>
      <c r="E309" s="7">
        <v>5258</v>
      </c>
      <c r="F309" s="15" t="str">
        <f>_xlfn.SINGLE(Table2[Дата]) &amp; _xlfn.SINGLE(Table2[Территория])</f>
        <v>43971Екатеринбург</v>
      </c>
    </row>
    <row r="310" spans="1:6" ht="14.25" customHeight="1">
      <c r="A310" s="6">
        <v>43971</v>
      </c>
      <c r="B310" s="7" t="s">
        <v>20</v>
      </c>
      <c r="C310" s="7">
        <v>21</v>
      </c>
      <c r="D310" s="7">
        <v>2410</v>
      </c>
      <c r="E310" s="7">
        <v>2202</v>
      </c>
      <c r="F310" s="15" t="str">
        <f>_xlfn.SINGLE(Table2[Дата]) &amp; _xlfn.SINGLE(Table2[Территория])</f>
        <v>43971Казань</v>
      </c>
    </row>
    <row r="311" spans="1:6" ht="14.25" customHeight="1">
      <c r="A311" s="6">
        <v>43971</v>
      </c>
      <c r="B311" s="7" t="s">
        <v>13</v>
      </c>
      <c r="C311" s="7">
        <v>21</v>
      </c>
      <c r="D311" s="7">
        <v>1921</v>
      </c>
      <c r="E311" s="7">
        <v>1767</v>
      </c>
      <c r="F311" s="15" t="str">
        <f>_xlfn.SINGLE(Table2[Дата]) &amp; _xlfn.SINGLE(Table2[Территория])</f>
        <v>43971Кемерово</v>
      </c>
    </row>
    <row r="312" spans="1:6" ht="14.25" customHeight="1">
      <c r="A312" s="6">
        <v>43971</v>
      </c>
      <c r="B312" s="7" t="s">
        <v>23</v>
      </c>
      <c r="C312" s="7">
        <v>19</v>
      </c>
      <c r="D312" s="7">
        <v>1823</v>
      </c>
      <c r="E312" s="7">
        <v>1678</v>
      </c>
      <c r="F312" s="15" t="str">
        <f>_xlfn.SINGLE(Table2[Дата]) &amp; _xlfn.SINGLE(Table2[Территория])</f>
        <v>43971Краснодар</v>
      </c>
    </row>
    <row r="313" spans="1:6" ht="14.25" customHeight="1">
      <c r="A313" s="6">
        <v>43971</v>
      </c>
      <c r="B313" s="7" t="s">
        <v>25</v>
      </c>
      <c r="C313" s="7">
        <v>54</v>
      </c>
      <c r="D313" s="7">
        <v>13298</v>
      </c>
      <c r="E313" s="7">
        <v>12428</v>
      </c>
      <c r="F313" s="15" t="str">
        <f>_xlfn.SINGLE(Table2[Дата]) &amp; _xlfn.SINGLE(Table2[Территория])</f>
        <v>43971Москва Восток</v>
      </c>
    </row>
    <row r="314" spans="1:6" ht="14.25" customHeight="1">
      <c r="A314" s="6">
        <v>43971</v>
      </c>
      <c r="B314" s="7" t="s">
        <v>24</v>
      </c>
      <c r="C314" s="7">
        <v>60</v>
      </c>
      <c r="D314" s="7">
        <v>13792</v>
      </c>
      <c r="E314" s="7">
        <v>12834</v>
      </c>
      <c r="F314" s="15" t="str">
        <f>_xlfn.SINGLE(Table2[Дата]) &amp; _xlfn.SINGLE(Table2[Территория])</f>
        <v>43971Москва Запад</v>
      </c>
    </row>
    <row r="315" spans="1:6" ht="14.25" customHeight="1">
      <c r="A315" s="6">
        <v>43971</v>
      </c>
      <c r="B315" s="7" t="s">
        <v>16</v>
      </c>
      <c r="C315" s="7">
        <v>19</v>
      </c>
      <c r="D315" s="7">
        <v>1889</v>
      </c>
      <c r="E315" s="7">
        <v>1690</v>
      </c>
      <c r="F315" s="15" t="str">
        <f>_xlfn.SINGLE(Table2[Дата]) &amp; _xlfn.SINGLE(Table2[Территория])</f>
        <v>43971Нижний Новгород</v>
      </c>
    </row>
    <row r="316" spans="1:6" ht="14.25" customHeight="1">
      <c r="A316" s="6">
        <v>43971</v>
      </c>
      <c r="B316" s="7" t="s">
        <v>26</v>
      </c>
      <c r="C316" s="7">
        <v>17</v>
      </c>
      <c r="D316" s="7">
        <v>890</v>
      </c>
      <c r="E316" s="7">
        <v>794</v>
      </c>
      <c r="F316" s="15" t="str">
        <f>_xlfn.SINGLE(Table2[Дата]) &amp; _xlfn.SINGLE(Table2[Территория])</f>
        <v>43971Новосибирск</v>
      </c>
    </row>
    <row r="317" spans="1:6" ht="14.25" customHeight="1">
      <c r="A317" s="6">
        <v>43971</v>
      </c>
      <c r="B317" s="7" t="s">
        <v>21</v>
      </c>
      <c r="C317" s="7">
        <v>16</v>
      </c>
      <c r="D317" s="7">
        <v>1050</v>
      </c>
      <c r="E317" s="7">
        <v>938</v>
      </c>
      <c r="F317" s="15" t="str">
        <f>_xlfn.SINGLE(Table2[Дата]) &amp; _xlfn.SINGLE(Table2[Территория])</f>
        <v>43971Пермь</v>
      </c>
    </row>
    <row r="318" spans="1:6" ht="14.25" customHeight="1">
      <c r="A318" s="6">
        <v>43971</v>
      </c>
      <c r="B318" s="7" t="s">
        <v>22</v>
      </c>
      <c r="C318" s="7">
        <v>15</v>
      </c>
      <c r="D318" s="7">
        <v>760</v>
      </c>
      <c r="E318" s="7">
        <v>664</v>
      </c>
      <c r="F318" s="15" t="str">
        <f>_xlfn.SINGLE(Table2[Дата]) &amp; _xlfn.SINGLE(Table2[Территория])</f>
        <v>43971Ростов-на-Дону</v>
      </c>
    </row>
    <row r="319" spans="1:6" ht="14.25" customHeight="1">
      <c r="A319" s="6">
        <v>43971</v>
      </c>
      <c r="B319" s="7" t="s">
        <v>18</v>
      </c>
      <c r="C319" s="7">
        <v>125</v>
      </c>
      <c r="D319" s="7">
        <v>21674</v>
      </c>
      <c r="E319" s="7">
        <v>20155</v>
      </c>
      <c r="F319" s="15" t="str">
        <f>_xlfn.SINGLE(Table2[Дата]) &amp; _xlfn.SINGLE(Table2[Территория])</f>
        <v>43971Санкт-Петербург Север</v>
      </c>
    </row>
    <row r="320" spans="1:6" ht="14.25" customHeight="1">
      <c r="A320" s="6">
        <v>43971</v>
      </c>
      <c r="B320" s="7" t="s">
        <v>17</v>
      </c>
      <c r="C320" s="7">
        <v>129</v>
      </c>
      <c r="D320" s="7">
        <v>17095</v>
      </c>
      <c r="E320" s="7">
        <v>15919</v>
      </c>
      <c r="F320" s="15" t="str">
        <f>_xlfn.SINGLE(Table2[Дата]) &amp; _xlfn.SINGLE(Table2[Территория])</f>
        <v>43971Санкт-Петербург Юг</v>
      </c>
    </row>
    <row r="321" spans="1:6" ht="14.25" customHeight="1">
      <c r="A321" s="6">
        <v>43971</v>
      </c>
      <c r="B321" s="7" t="s">
        <v>15</v>
      </c>
      <c r="C321" s="7">
        <v>10</v>
      </c>
      <c r="D321" s="7">
        <v>745</v>
      </c>
      <c r="E321" s="7">
        <v>654</v>
      </c>
      <c r="F321" s="15" t="str">
        <f>_xlfn.SINGLE(Table2[Дата]) &amp; _xlfn.SINGLE(Table2[Территория])</f>
        <v>43971Тольятти</v>
      </c>
    </row>
    <row r="322" spans="1:6" ht="14.25" customHeight="1">
      <c r="A322" s="6">
        <v>43972</v>
      </c>
      <c r="B322" s="7" t="s">
        <v>19</v>
      </c>
      <c r="C322" s="7">
        <v>36</v>
      </c>
      <c r="D322" s="7">
        <v>4816</v>
      </c>
      <c r="E322" s="7">
        <v>4452</v>
      </c>
      <c r="F322" s="15" t="str">
        <f>_xlfn.SINGLE(Table2[Дата]) &amp; _xlfn.SINGLE(Table2[Территория])</f>
        <v>43972Волгоград</v>
      </c>
    </row>
    <row r="323" spans="1:6" ht="14.25" customHeight="1">
      <c r="A323" s="6">
        <v>43972</v>
      </c>
      <c r="B323" s="7" t="s">
        <v>14</v>
      </c>
      <c r="C323" s="7">
        <v>31</v>
      </c>
      <c r="D323" s="7">
        <v>5207</v>
      </c>
      <c r="E323" s="7">
        <v>4868</v>
      </c>
      <c r="F323" s="15" t="str">
        <f>_xlfn.SINGLE(Table2[Дата]) &amp; _xlfn.SINGLE(Table2[Территория])</f>
        <v>43972Екатеринбург</v>
      </c>
    </row>
    <row r="324" spans="1:6" ht="14.25" customHeight="1">
      <c r="A324" s="6">
        <v>43972</v>
      </c>
      <c r="B324" s="7" t="s">
        <v>20</v>
      </c>
      <c r="C324" s="7">
        <v>21</v>
      </c>
      <c r="D324" s="7">
        <v>2335</v>
      </c>
      <c r="E324" s="7">
        <v>2126</v>
      </c>
      <c r="F324" s="15" t="str">
        <f>_xlfn.SINGLE(Table2[Дата]) &amp; _xlfn.SINGLE(Table2[Территория])</f>
        <v>43972Казань</v>
      </c>
    </row>
    <row r="325" spans="1:6" ht="14.25" customHeight="1">
      <c r="A325" s="6">
        <v>43972</v>
      </c>
      <c r="B325" s="7" t="s">
        <v>13</v>
      </c>
      <c r="C325" s="7">
        <v>21</v>
      </c>
      <c r="D325" s="7">
        <v>1787</v>
      </c>
      <c r="E325" s="7">
        <v>1626</v>
      </c>
      <c r="F325" s="15" t="str">
        <f>_xlfn.SINGLE(Table2[Дата]) &amp; _xlfn.SINGLE(Table2[Территория])</f>
        <v>43972Кемерово</v>
      </c>
    </row>
    <row r="326" spans="1:6" ht="14.25" customHeight="1">
      <c r="A326" s="6">
        <v>43972</v>
      </c>
      <c r="B326" s="7" t="s">
        <v>23</v>
      </c>
      <c r="C326" s="7">
        <v>19</v>
      </c>
      <c r="D326" s="7">
        <v>1650</v>
      </c>
      <c r="E326" s="7">
        <v>1505</v>
      </c>
      <c r="F326" s="15" t="str">
        <f>_xlfn.SINGLE(Table2[Дата]) &amp; _xlfn.SINGLE(Table2[Территория])</f>
        <v>43972Краснодар</v>
      </c>
    </row>
    <row r="327" spans="1:6" ht="14.25" customHeight="1">
      <c r="A327" s="6">
        <v>43972</v>
      </c>
      <c r="B327" s="7" t="s">
        <v>25</v>
      </c>
      <c r="C327" s="7">
        <v>54</v>
      </c>
      <c r="D327" s="7">
        <v>13240</v>
      </c>
      <c r="E327" s="7">
        <v>12360</v>
      </c>
      <c r="F327" s="15" t="str">
        <f>_xlfn.SINGLE(Table2[Дата]) &amp; _xlfn.SINGLE(Table2[Территория])</f>
        <v>43972Москва Восток</v>
      </c>
    </row>
    <row r="328" spans="1:6" ht="14.25" customHeight="1">
      <c r="A328" s="6">
        <v>43972</v>
      </c>
      <c r="B328" s="7" t="s">
        <v>24</v>
      </c>
      <c r="C328" s="7">
        <v>60</v>
      </c>
      <c r="D328" s="7">
        <v>14005</v>
      </c>
      <c r="E328" s="7">
        <v>13002</v>
      </c>
      <c r="F328" s="15" t="str">
        <f>_xlfn.SINGLE(Table2[Дата]) &amp; _xlfn.SINGLE(Table2[Территория])</f>
        <v>43972Москва Запад</v>
      </c>
    </row>
    <row r="329" spans="1:6" ht="14.25" customHeight="1">
      <c r="A329" s="6">
        <v>43972</v>
      </c>
      <c r="B329" s="7" t="s">
        <v>16</v>
      </c>
      <c r="C329" s="7">
        <v>19</v>
      </c>
      <c r="D329" s="7">
        <v>1949</v>
      </c>
      <c r="E329" s="7">
        <v>1724</v>
      </c>
      <c r="F329" s="15" t="str">
        <f>_xlfn.SINGLE(Table2[Дата]) &amp; _xlfn.SINGLE(Table2[Территория])</f>
        <v>43972Нижний Новгород</v>
      </c>
    </row>
    <row r="330" spans="1:6" ht="14.25" customHeight="1">
      <c r="A330" s="6">
        <v>43972</v>
      </c>
      <c r="B330" s="7" t="s">
        <v>26</v>
      </c>
      <c r="C330" s="7">
        <v>18</v>
      </c>
      <c r="D330" s="7">
        <v>888</v>
      </c>
      <c r="E330" s="7">
        <v>786</v>
      </c>
      <c r="F330" s="15" t="str">
        <f>_xlfn.SINGLE(Table2[Дата]) &amp; _xlfn.SINGLE(Table2[Территория])</f>
        <v>43972Новосибирск</v>
      </c>
    </row>
    <row r="331" spans="1:6" ht="14.25" customHeight="1">
      <c r="A331" s="6">
        <v>43972</v>
      </c>
      <c r="B331" s="7" t="s">
        <v>21</v>
      </c>
      <c r="C331" s="7">
        <v>17</v>
      </c>
      <c r="D331" s="7">
        <v>1045</v>
      </c>
      <c r="E331" s="7">
        <v>930</v>
      </c>
      <c r="F331" s="15" t="str">
        <f>_xlfn.SINGLE(Table2[Дата]) &amp; _xlfn.SINGLE(Table2[Территория])</f>
        <v>43972Пермь</v>
      </c>
    </row>
    <row r="332" spans="1:6" ht="14.25" customHeight="1">
      <c r="A332" s="6">
        <v>43972</v>
      </c>
      <c r="B332" s="7" t="s">
        <v>22</v>
      </c>
      <c r="C332" s="7">
        <v>15</v>
      </c>
      <c r="D332" s="7">
        <v>749</v>
      </c>
      <c r="E332" s="7">
        <v>652</v>
      </c>
      <c r="F332" s="15" t="str">
        <f>_xlfn.SINGLE(Table2[Дата]) &amp; _xlfn.SINGLE(Table2[Территория])</f>
        <v>43972Ростов-на-Дону</v>
      </c>
    </row>
    <row r="333" spans="1:6" ht="14.25" customHeight="1">
      <c r="A333" s="6">
        <v>43972</v>
      </c>
      <c r="B333" s="7" t="s">
        <v>18</v>
      </c>
      <c r="C333" s="7">
        <v>125</v>
      </c>
      <c r="D333" s="7">
        <v>20911</v>
      </c>
      <c r="E333" s="7">
        <v>19358</v>
      </c>
      <c r="F333" s="15" t="str">
        <f>_xlfn.SINGLE(Table2[Дата]) &amp; _xlfn.SINGLE(Table2[Территория])</f>
        <v>43972Санкт-Петербург Север</v>
      </c>
    </row>
    <row r="334" spans="1:6" ht="14.25" customHeight="1">
      <c r="A334" s="6">
        <v>43972</v>
      </c>
      <c r="B334" s="7" t="s">
        <v>17</v>
      </c>
      <c r="C334" s="7">
        <v>129</v>
      </c>
      <c r="D334" s="7">
        <v>16373</v>
      </c>
      <c r="E334" s="7">
        <v>15223</v>
      </c>
      <c r="F334" s="15" t="str">
        <f>_xlfn.SINGLE(Table2[Дата]) &amp; _xlfn.SINGLE(Table2[Территория])</f>
        <v>43972Санкт-Петербург Юг</v>
      </c>
    </row>
    <row r="335" spans="1:6" ht="14.25" customHeight="1">
      <c r="A335" s="6">
        <v>43972</v>
      </c>
      <c r="B335" s="7" t="s">
        <v>15</v>
      </c>
      <c r="C335" s="7">
        <v>10</v>
      </c>
      <c r="D335" s="7">
        <v>677</v>
      </c>
      <c r="E335" s="7">
        <v>591</v>
      </c>
      <c r="F335" s="15" t="str">
        <f>_xlfn.SINGLE(Table2[Дата]) &amp; _xlfn.SINGLE(Table2[Территория])</f>
        <v>43972Тольятти</v>
      </c>
    </row>
    <row r="336" spans="1:6" ht="14.25" customHeight="1">
      <c r="A336" s="6">
        <v>43973</v>
      </c>
      <c r="B336" s="7" t="s">
        <v>19</v>
      </c>
      <c r="C336" s="7">
        <v>36</v>
      </c>
      <c r="D336" s="7">
        <v>4857</v>
      </c>
      <c r="E336" s="7">
        <v>4456</v>
      </c>
      <c r="F336" s="15" t="str">
        <f>_xlfn.SINGLE(Table2[Дата]) &amp; _xlfn.SINGLE(Table2[Территория])</f>
        <v>43973Волгоград</v>
      </c>
    </row>
    <row r="337" spans="1:6" ht="14.25" customHeight="1">
      <c r="A337" s="6">
        <v>43973</v>
      </c>
      <c r="B337" s="7" t="s">
        <v>14</v>
      </c>
      <c r="C337" s="7">
        <v>31</v>
      </c>
      <c r="D337" s="7">
        <v>5965</v>
      </c>
      <c r="E337" s="7">
        <v>5533</v>
      </c>
      <c r="F337" s="15" t="str">
        <f>_xlfn.SINGLE(Table2[Дата]) &amp; _xlfn.SINGLE(Table2[Территория])</f>
        <v>43973Екатеринбург</v>
      </c>
    </row>
    <row r="338" spans="1:6" ht="14.25" customHeight="1">
      <c r="A338" s="6">
        <v>43973</v>
      </c>
      <c r="B338" s="7" t="s">
        <v>20</v>
      </c>
      <c r="C338" s="7">
        <v>21</v>
      </c>
      <c r="D338" s="7">
        <v>2861</v>
      </c>
      <c r="E338" s="7">
        <v>2612</v>
      </c>
      <c r="F338" s="15" t="str">
        <f>_xlfn.SINGLE(Table2[Дата]) &amp; _xlfn.SINGLE(Table2[Территория])</f>
        <v>43973Казань</v>
      </c>
    </row>
    <row r="339" spans="1:6" ht="14.25" customHeight="1">
      <c r="A339" s="6">
        <v>43973</v>
      </c>
      <c r="B339" s="7" t="s">
        <v>13</v>
      </c>
      <c r="C339" s="7">
        <v>21</v>
      </c>
      <c r="D339" s="7">
        <v>2046</v>
      </c>
      <c r="E339" s="7">
        <v>1853</v>
      </c>
      <c r="F339" s="15" t="str">
        <f>_xlfn.SINGLE(Table2[Дата]) &amp; _xlfn.SINGLE(Table2[Территория])</f>
        <v>43973Кемерово</v>
      </c>
    </row>
    <row r="340" spans="1:6" ht="14.25" customHeight="1">
      <c r="A340" s="6">
        <v>43973</v>
      </c>
      <c r="B340" s="7" t="s">
        <v>23</v>
      </c>
      <c r="C340" s="7">
        <v>19</v>
      </c>
      <c r="D340" s="7">
        <v>1859</v>
      </c>
      <c r="E340" s="7">
        <v>1697</v>
      </c>
      <c r="F340" s="15" t="str">
        <f>_xlfn.SINGLE(Table2[Дата]) &amp; _xlfn.SINGLE(Table2[Территория])</f>
        <v>43973Краснодар</v>
      </c>
    </row>
    <row r="341" spans="1:6" ht="14.25" customHeight="1">
      <c r="A341" s="6">
        <v>43973</v>
      </c>
      <c r="B341" s="7" t="s">
        <v>25</v>
      </c>
      <c r="C341" s="7">
        <v>54</v>
      </c>
      <c r="D341" s="7">
        <v>13014</v>
      </c>
      <c r="E341" s="7">
        <v>12095</v>
      </c>
      <c r="F341" s="15" t="str">
        <f>_xlfn.SINGLE(Table2[Дата]) &amp; _xlfn.SINGLE(Table2[Территория])</f>
        <v>43973Москва Восток</v>
      </c>
    </row>
    <row r="342" spans="1:6" ht="14.25" customHeight="1">
      <c r="A342" s="6">
        <v>43973</v>
      </c>
      <c r="B342" s="7" t="s">
        <v>24</v>
      </c>
      <c r="C342" s="7">
        <v>60</v>
      </c>
      <c r="D342" s="7">
        <v>14050</v>
      </c>
      <c r="E342" s="7">
        <v>13027</v>
      </c>
      <c r="F342" s="15" t="str">
        <f>_xlfn.SINGLE(Table2[Дата]) &amp; _xlfn.SINGLE(Table2[Территория])</f>
        <v>43973Москва Запад</v>
      </c>
    </row>
    <row r="343" spans="1:6" ht="14.25" customHeight="1">
      <c r="A343" s="6">
        <v>43973</v>
      </c>
      <c r="B343" s="7" t="s">
        <v>16</v>
      </c>
      <c r="C343" s="7">
        <v>20</v>
      </c>
      <c r="D343" s="7">
        <v>2306</v>
      </c>
      <c r="E343" s="7">
        <v>2054</v>
      </c>
      <c r="F343" s="15" t="str">
        <f>_xlfn.SINGLE(Table2[Дата]) &amp; _xlfn.SINGLE(Table2[Территория])</f>
        <v>43973Нижний Новгород</v>
      </c>
    </row>
    <row r="344" spans="1:6" ht="14.25" customHeight="1">
      <c r="A344" s="6">
        <v>43973</v>
      </c>
      <c r="B344" s="7" t="s">
        <v>26</v>
      </c>
      <c r="C344" s="7">
        <v>18</v>
      </c>
      <c r="D344" s="7">
        <v>985</v>
      </c>
      <c r="E344" s="7">
        <v>861</v>
      </c>
      <c r="F344" s="15" t="str">
        <f>_xlfn.SINGLE(Table2[Дата]) &amp; _xlfn.SINGLE(Table2[Территория])</f>
        <v>43973Новосибирск</v>
      </c>
    </row>
    <row r="345" spans="1:6" ht="14.25" customHeight="1">
      <c r="A345" s="6">
        <v>43973</v>
      </c>
      <c r="B345" s="7" t="s">
        <v>21</v>
      </c>
      <c r="C345" s="7">
        <v>17</v>
      </c>
      <c r="D345" s="7">
        <v>1268</v>
      </c>
      <c r="E345" s="7">
        <v>1129</v>
      </c>
      <c r="F345" s="15" t="str">
        <f>_xlfn.SINGLE(Table2[Дата]) &amp; _xlfn.SINGLE(Table2[Территория])</f>
        <v>43973Пермь</v>
      </c>
    </row>
    <row r="346" spans="1:6" ht="14.25" customHeight="1">
      <c r="A346" s="6">
        <v>43973</v>
      </c>
      <c r="B346" s="7" t="s">
        <v>22</v>
      </c>
      <c r="C346" s="7">
        <v>15</v>
      </c>
      <c r="D346" s="7">
        <v>903</v>
      </c>
      <c r="E346" s="7">
        <v>792</v>
      </c>
      <c r="F346" s="15" t="str">
        <f>_xlfn.SINGLE(Table2[Дата]) &amp; _xlfn.SINGLE(Table2[Территория])</f>
        <v>43973Ростов-на-Дону</v>
      </c>
    </row>
    <row r="347" spans="1:6" ht="14.25" customHeight="1">
      <c r="A347" s="6">
        <v>43973</v>
      </c>
      <c r="B347" s="7" t="s">
        <v>18</v>
      </c>
      <c r="C347" s="7">
        <v>125</v>
      </c>
      <c r="D347" s="7">
        <v>21427</v>
      </c>
      <c r="E347" s="7">
        <v>19799</v>
      </c>
      <c r="F347" s="15" t="str">
        <f>_xlfn.SINGLE(Table2[Дата]) &amp; _xlfn.SINGLE(Table2[Территория])</f>
        <v>43973Санкт-Петербург Север</v>
      </c>
    </row>
    <row r="348" spans="1:6" ht="14.25" customHeight="1">
      <c r="A348" s="6">
        <v>43973</v>
      </c>
      <c r="B348" s="7" t="s">
        <v>17</v>
      </c>
      <c r="C348" s="7">
        <v>129</v>
      </c>
      <c r="D348" s="7">
        <v>17088</v>
      </c>
      <c r="E348" s="7">
        <v>15804</v>
      </c>
      <c r="F348" s="15" t="str">
        <f>_xlfn.SINGLE(Table2[Дата]) &amp; _xlfn.SINGLE(Table2[Территория])</f>
        <v>43973Санкт-Петербург Юг</v>
      </c>
    </row>
    <row r="349" spans="1:6" ht="14.25" customHeight="1">
      <c r="A349" s="6">
        <v>43973</v>
      </c>
      <c r="B349" s="7" t="s">
        <v>15</v>
      </c>
      <c r="C349" s="7">
        <v>10</v>
      </c>
      <c r="D349" s="7">
        <v>965</v>
      </c>
      <c r="E349" s="7">
        <v>861</v>
      </c>
      <c r="F349" s="15" t="str">
        <f>_xlfn.SINGLE(Table2[Дата]) &amp; _xlfn.SINGLE(Table2[Территория])</f>
        <v>43973Тольятти</v>
      </c>
    </row>
    <row r="350" spans="1:6" ht="14.25" customHeight="1">
      <c r="A350" s="6">
        <v>43974</v>
      </c>
      <c r="B350" s="7" t="s">
        <v>19</v>
      </c>
      <c r="C350" s="7">
        <v>36</v>
      </c>
      <c r="D350" s="7">
        <v>5651</v>
      </c>
      <c r="E350" s="7">
        <v>5212</v>
      </c>
      <c r="F350" s="15" t="str">
        <f>_xlfn.SINGLE(Table2[Дата]) &amp; _xlfn.SINGLE(Table2[Территория])</f>
        <v>43974Волгоград</v>
      </c>
    </row>
    <row r="351" spans="1:6" ht="14.25" customHeight="1">
      <c r="A351" s="6">
        <v>43974</v>
      </c>
      <c r="B351" s="7" t="s">
        <v>14</v>
      </c>
      <c r="C351" s="7">
        <v>31</v>
      </c>
      <c r="D351" s="7">
        <v>6276</v>
      </c>
      <c r="E351" s="7">
        <v>5801</v>
      </c>
      <c r="F351" s="15" t="str">
        <f>_xlfn.SINGLE(Table2[Дата]) &amp; _xlfn.SINGLE(Table2[Территория])</f>
        <v>43974Екатеринбург</v>
      </c>
    </row>
    <row r="352" spans="1:6" ht="14.25" customHeight="1">
      <c r="A352" s="6">
        <v>43974</v>
      </c>
      <c r="B352" s="7" t="s">
        <v>20</v>
      </c>
      <c r="C352" s="7">
        <v>21</v>
      </c>
      <c r="D352" s="7">
        <v>2460</v>
      </c>
      <c r="E352" s="7">
        <v>2226</v>
      </c>
      <c r="F352" s="15" t="str">
        <f>_xlfn.SINGLE(Table2[Дата]) &amp; _xlfn.SINGLE(Table2[Территория])</f>
        <v>43974Казань</v>
      </c>
    </row>
    <row r="353" spans="1:6" ht="14.25" customHeight="1">
      <c r="A353" s="6">
        <v>43974</v>
      </c>
      <c r="B353" s="7" t="s">
        <v>13</v>
      </c>
      <c r="C353" s="7">
        <v>21</v>
      </c>
      <c r="D353" s="7">
        <v>2340</v>
      </c>
      <c r="E353" s="7">
        <v>2146</v>
      </c>
      <c r="F353" s="15" t="str">
        <f>_xlfn.SINGLE(Table2[Дата]) &amp; _xlfn.SINGLE(Table2[Территория])</f>
        <v>43974Кемерово</v>
      </c>
    </row>
    <row r="354" spans="1:6" ht="14.25" customHeight="1">
      <c r="A354" s="6">
        <v>43974</v>
      </c>
      <c r="B354" s="7" t="s">
        <v>23</v>
      </c>
      <c r="C354" s="7">
        <v>19</v>
      </c>
      <c r="D354" s="7">
        <v>2195</v>
      </c>
      <c r="E354" s="7">
        <v>1999</v>
      </c>
      <c r="F354" s="15" t="str">
        <f>_xlfn.SINGLE(Table2[Дата]) &amp; _xlfn.SINGLE(Table2[Территория])</f>
        <v>43974Краснодар</v>
      </c>
    </row>
    <row r="355" spans="1:6" ht="14.25" customHeight="1">
      <c r="A355" s="6">
        <v>43974</v>
      </c>
      <c r="B355" s="7" t="s">
        <v>25</v>
      </c>
      <c r="C355" s="7">
        <v>54</v>
      </c>
      <c r="D355" s="7">
        <v>16221</v>
      </c>
      <c r="E355" s="7">
        <v>15065</v>
      </c>
      <c r="F355" s="15" t="str">
        <f>_xlfn.SINGLE(Table2[Дата]) &amp; _xlfn.SINGLE(Table2[Территория])</f>
        <v>43974Москва Восток</v>
      </c>
    </row>
    <row r="356" spans="1:6" ht="14.25" customHeight="1">
      <c r="A356" s="6">
        <v>43974</v>
      </c>
      <c r="B356" s="7" t="s">
        <v>24</v>
      </c>
      <c r="C356" s="7">
        <v>60</v>
      </c>
      <c r="D356" s="7">
        <v>17295</v>
      </c>
      <c r="E356" s="7">
        <v>16010</v>
      </c>
      <c r="F356" s="15" t="str">
        <f>_xlfn.SINGLE(Table2[Дата]) &amp; _xlfn.SINGLE(Table2[Территория])</f>
        <v>43974Москва Запад</v>
      </c>
    </row>
    <row r="357" spans="1:6" ht="14.25" customHeight="1">
      <c r="A357" s="6">
        <v>43974</v>
      </c>
      <c r="B357" s="7" t="s">
        <v>16</v>
      </c>
      <c r="C357" s="7">
        <v>20</v>
      </c>
      <c r="D357" s="7">
        <v>2266</v>
      </c>
      <c r="E357" s="7">
        <v>1993</v>
      </c>
      <c r="F357" s="15" t="str">
        <f>_xlfn.SINGLE(Table2[Дата]) &amp; _xlfn.SINGLE(Table2[Территория])</f>
        <v>43974Нижний Новгород</v>
      </c>
    </row>
    <row r="358" spans="1:6" ht="14.25" customHeight="1">
      <c r="A358" s="6">
        <v>43974</v>
      </c>
      <c r="B358" s="7" t="s">
        <v>26</v>
      </c>
      <c r="C358" s="7">
        <v>18</v>
      </c>
      <c r="D358" s="7">
        <v>1031</v>
      </c>
      <c r="E358" s="7">
        <v>918</v>
      </c>
      <c r="F358" s="15" t="str">
        <f>_xlfn.SINGLE(Table2[Дата]) &amp; _xlfn.SINGLE(Table2[Территория])</f>
        <v>43974Новосибирск</v>
      </c>
    </row>
    <row r="359" spans="1:6" ht="14.25" customHeight="1">
      <c r="A359" s="6">
        <v>43974</v>
      </c>
      <c r="B359" s="7" t="s">
        <v>21</v>
      </c>
      <c r="C359" s="7">
        <v>17</v>
      </c>
      <c r="D359" s="7">
        <v>1294</v>
      </c>
      <c r="E359" s="7">
        <v>1155</v>
      </c>
      <c r="F359" s="15" t="str">
        <f>_xlfn.SINGLE(Table2[Дата]) &amp; _xlfn.SINGLE(Table2[Территория])</f>
        <v>43974Пермь</v>
      </c>
    </row>
    <row r="360" spans="1:6" ht="14.25" customHeight="1">
      <c r="A360" s="6">
        <v>43974</v>
      </c>
      <c r="B360" s="7" t="s">
        <v>22</v>
      </c>
      <c r="C360" s="7">
        <v>15</v>
      </c>
      <c r="D360" s="7">
        <v>840</v>
      </c>
      <c r="E360" s="7">
        <v>725</v>
      </c>
      <c r="F360" s="15" t="str">
        <f>_xlfn.SINGLE(Table2[Дата]) &amp; _xlfn.SINGLE(Table2[Территория])</f>
        <v>43974Ростов-на-Дону</v>
      </c>
    </row>
    <row r="361" spans="1:6" ht="14.25" customHeight="1">
      <c r="A361" s="6">
        <v>43974</v>
      </c>
      <c r="B361" s="7" t="s">
        <v>18</v>
      </c>
      <c r="C361" s="7">
        <v>125</v>
      </c>
      <c r="D361" s="7">
        <v>24574</v>
      </c>
      <c r="E361" s="7">
        <v>22609</v>
      </c>
      <c r="F361" s="15" t="str">
        <f>_xlfn.SINGLE(Table2[Дата]) &amp; _xlfn.SINGLE(Table2[Территория])</f>
        <v>43974Санкт-Петербург Север</v>
      </c>
    </row>
    <row r="362" spans="1:6" ht="14.25" customHeight="1">
      <c r="A362" s="6">
        <v>43974</v>
      </c>
      <c r="B362" s="7" t="s">
        <v>17</v>
      </c>
      <c r="C362" s="7">
        <v>129</v>
      </c>
      <c r="D362" s="7">
        <v>19856</v>
      </c>
      <c r="E362" s="7">
        <v>18325</v>
      </c>
      <c r="F362" s="15" t="str">
        <f>_xlfn.SINGLE(Table2[Дата]) &amp; _xlfn.SINGLE(Table2[Территория])</f>
        <v>43974Санкт-Петербург Юг</v>
      </c>
    </row>
    <row r="363" spans="1:6" ht="14.25" customHeight="1">
      <c r="A363" s="6">
        <v>43974</v>
      </c>
      <c r="B363" s="7" t="s">
        <v>15</v>
      </c>
      <c r="C363" s="7">
        <v>10</v>
      </c>
      <c r="D363" s="7">
        <v>828</v>
      </c>
      <c r="E363" s="7">
        <v>734</v>
      </c>
      <c r="F363" s="15" t="str">
        <f>_xlfn.SINGLE(Table2[Дата]) &amp; _xlfn.SINGLE(Table2[Территория])</f>
        <v>43974Тольятти</v>
      </c>
    </row>
    <row r="364" spans="1:6" ht="14.25" customHeight="1">
      <c r="A364" s="6">
        <v>43975</v>
      </c>
      <c r="B364" s="7" t="s">
        <v>19</v>
      </c>
      <c r="C364" s="7">
        <v>36</v>
      </c>
      <c r="D364" s="7">
        <v>4915</v>
      </c>
      <c r="E364" s="7">
        <v>4562</v>
      </c>
      <c r="F364" s="15" t="str">
        <f>_xlfn.SINGLE(Table2[Дата]) &amp; _xlfn.SINGLE(Table2[Территория])</f>
        <v>43975Волгоград</v>
      </c>
    </row>
    <row r="365" spans="1:6" ht="14.25" customHeight="1">
      <c r="A365" s="6">
        <v>43975</v>
      </c>
      <c r="B365" s="7" t="s">
        <v>14</v>
      </c>
      <c r="C365" s="7">
        <v>31</v>
      </c>
      <c r="D365" s="7">
        <v>5035</v>
      </c>
      <c r="E365" s="7">
        <v>4683</v>
      </c>
      <c r="F365" s="15" t="str">
        <f>_xlfn.SINGLE(Table2[Дата]) &amp; _xlfn.SINGLE(Table2[Территория])</f>
        <v>43975Екатеринбург</v>
      </c>
    </row>
    <row r="366" spans="1:6" ht="14.25" customHeight="1">
      <c r="A366" s="6">
        <v>43975</v>
      </c>
      <c r="B366" s="7" t="s">
        <v>20</v>
      </c>
      <c r="C366" s="7">
        <v>21</v>
      </c>
      <c r="D366" s="7">
        <v>2254</v>
      </c>
      <c r="E366" s="7">
        <v>2061</v>
      </c>
      <c r="F366" s="15" t="str">
        <f>_xlfn.SINGLE(Table2[Дата]) &amp; _xlfn.SINGLE(Table2[Территория])</f>
        <v>43975Казань</v>
      </c>
    </row>
    <row r="367" spans="1:6" ht="14.25" customHeight="1">
      <c r="A367" s="6">
        <v>43975</v>
      </c>
      <c r="B367" s="7" t="s">
        <v>13</v>
      </c>
      <c r="C367" s="7">
        <v>20</v>
      </c>
      <c r="D367" s="7">
        <v>1999</v>
      </c>
      <c r="E367" s="7">
        <v>1829</v>
      </c>
      <c r="F367" s="15" t="str">
        <f>_xlfn.SINGLE(Table2[Дата]) &amp; _xlfn.SINGLE(Table2[Территория])</f>
        <v>43975Кемерово</v>
      </c>
    </row>
    <row r="368" spans="1:6" ht="14.25" customHeight="1">
      <c r="A368" s="6">
        <v>43975</v>
      </c>
      <c r="B368" s="7" t="s">
        <v>23</v>
      </c>
      <c r="C368" s="7">
        <v>19</v>
      </c>
      <c r="D368" s="7">
        <v>1868</v>
      </c>
      <c r="E368" s="7">
        <v>1706</v>
      </c>
      <c r="F368" s="15" t="str">
        <f>_xlfn.SINGLE(Table2[Дата]) &amp; _xlfn.SINGLE(Table2[Территория])</f>
        <v>43975Краснодар</v>
      </c>
    </row>
    <row r="369" spans="1:6" ht="14.25" customHeight="1">
      <c r="A369" s="6">
        <v>43975</v>
      </c>
      <c r="B369" s="7" t="s">
        <v>25</v>
      </c>
      <c r="C369" s="7">
        <v>54</v>
      </c>
      <c r="D369" s="7">
        <v>12211</v>
      </c>
      <c r="E369" s="7">
        <v>11427</v>
      </c>
      <c r="F369" s="15" t="str">
        <f>_xlfn.SINGLE(Table2[Дата]) &amp; _xlfn.SINGLE(Table2[Территория])</f>
        <v>43975Москва Восток</v>
      </c>
    </row>
    <row r="370" spans="1:6" ht="14.25" customHeight="1">
      <c r="A370" s="6">
        <v>43975</v>
      </c>
      <c r="B370" s="7" t="s">
        <v>24</v>
      </c>
      <c r="C370" s="7">
        <v>60</v>
      </c>
      <c r="D370" s="7">
        <v>12822</v>
      </c>
      <c r="E370" s="7">
        <v>11916</v>
      </c>
      <c r="F370" s="15" t="str">
        <f>_xlfn.SINGLE(Table2[Дата]) &amp; _xlfn.SINGLE(Table2[Территория])</f>
        <v>43975Москва Запад</v>
      </c>
    </row>
    <row r="371" spans="1:6" ht="14.25" customHeight="1">
      <c r="A371" s="6">
        <v>43975</v>
      </c>
      <c r="B371" s="7" t="s">
        <v>16</v>
      </c>
      <c r="C371" s="7">
        <v>20</v>
      </c>
      <c r="D371" s="7">
        <v>2015</v>
      </c>
      <c r="E371" s="7">
        <v>1803</v>
      </c>
      <c r="F371" s="15" t="str">
        <f>_xlfn.SINGLE(Table2[Дата]) &amp; _xlfn.SINGLE(Table2[Территория])</f>
        <v>43975Нижний Новгород</v>
      </c>
    </row>
    <row r="372" spans="1:6" ht="14.25" customHeight="1">
      <c r="A372" s="6">
        <v>43975</v>
      </c>
      <c r="B372" s="7" t="s">
        <v>26</v>
      </c>
      <c r="C372" s="7">
        <v>18</v>
      </c>
      <c r="D372" s="7">
        <v>1006</v>
      </c>
      <c r="E372" s="7">
        <v>904</v>
      </c>
      <c r="F372" s="15" t="str">
        <f>_xlfn.SINGLE(Table2[Дата]) &amp; _xlfn.SINGLE(Table2[Территория])</f>
        <v>43975Новосибирск</v>
      </c>
    </row>
    <row r="373" spans="1:6" ht="14.25" customHeight="1">
      <c r="A373" s="6">
        <v>43975</v>
      </c>
      <c r="B373" s="7" t="s">
        <v>21</v>
      </c>
      <c r="C373" s="7">
        <v>17</v>
      </c>
      <c r="D373" s="7">
        <v>1128</v>
      </c>
      <c r="E373" s="7">
        <v>1001</v>
      </c>
      <c r="F373" s="15" t="str">
        <f>_xlfn.SINGLE(Table2[Дата]) &amp; _xlfn.SINGLE(Table2[Территория])</f>
        <v>43975Пермь</v>
      </c>
    </row>
    <row r="374" spans="1:6" ht="14.25" customHeight="1">
      <c r="A374" s="6">
        <v>43975</v>
      </c>
      <c r="B374" s="7" t="s">
        <v>22</v>
      </c>
      <c r="C374" s="7">
        <v>15</v>
      </c>
      <c r="D374" s="7">
        <v>779</v>
      </c>
      <c r="E374" s="7">
        <v>673</v>
      </c>
      <c r="F374" s="15" t="str">
        <f>_xlfn.SINGLE(Table2[Дата]) &amp; _xlfn.SINGLE(Table2[Территория])</f>
        <v>43975Ростов-на-Дону</v>
      </c>
    </row>
    <row r="375" spans="1:6" ht="14.25" customHeight="1">
      <c r="A375" s="6">
        <v>43975</v>
      </c>
      <c r="B375" s="7" t="s">
        <v>18</v>
      </c>
      <c r="C375" s="7">
        <v>125</v>
      </c>
      <c r="D375" s="7">
        <v>21004</v>
      </c>
      <c r="E375" s="7">
        <v>19556</v>
      </c>
      <c r="F375" s="15" t="str">
        <f>_xlfn.SINGLE(Table2[Дата]) &amp; _xlfn.SINGLE(Table2[Территория])</f>
        <v>43975Санкт-Петербург Север</v>
      </c>
    </row>
    <row r="376" spans="1:6" ht="14.25" customHeight="1">
      <c r="A376" s="6">
        <v>43975</v>
      </c>
      <c r="B376" s="7" t="s">
        <v>17</v>
      </c>
      <c r="C376" s="7">
        <v>129</v>
      </c>
      <c r="D376" s="7">
        <v>16432</v>
      </c>
      <c r="E376" s="7">
        <v>15345</v>
      </c>
      <c r="F376" s="15" t="str">
        <f>_xlfn.SINGLE(Table2[Дата]) &amp; _xlfn.SINGLE(Table2[Территория])</f>
        <v>43975Санкт-Петербург Юг</v>
      </c>
    </row>
    <row r="377" spans="1:6" ht="14.25" customHeight="1">
      <c r="A377" s="6">
        <v>43975</v>
      </c>
      <c r="B377" s="7" t="s">
        <v>15</v>
      </c>
      <c r="C377" s="7">
        <v>10</v>
      </c>
      <c r="D377" s="7">
        <v>639</v>
      </c>
      <c r="E377" s="7">
        <v>557</v>
      </c>
      <c r="F377" s="15" t="str">
        <f>_xlfn.SINGLE(Table2[Дата]) &amp; _xlfn.SINGLE(Table2[Территория])</f>
        <v>43975Тольятти</v>
      </c>
    </row>
    <row r="378" spans="1:6" ht="14.25" customHeight="1">
      <c r="A378" s="6">
        <v>43976</v>
      </c>
      <c r="B378" s="7" t="s">
        <v>19</v>
      </c>
      <c r="C378" s="7">
        <v>36</v>
      </c>
      <c r="D378" s="7">
        <v>4641</v>
      </c>
      <c r="E378" s="7">
        <v>4274</v>
      </c>
      <c r="F378" s="15" t="str">
        <f>_xlfn.SINGLE(Table2[Дата]) &amp; _xlfn.SINGLE(Table2[Территория])</f>
        <v>43976Волгоград</v>
      </c>
    </row>
    <row r="379" spans="1:6" ht="14.25" customHeight="1">
      <c r="A379" s="6">
        <v>43976</v>
      </c>
      <c r="B379" s="7" t="s">
        <v>14</v>
      </c>
      <c r="C379" s="7">
        <v>31</v>
      </c>
      <c r="D379" s="7">
        <v>5210</v>
      </c>
      <c r="E379" s="7">
        <v>4841</v>
      </c>
      <c r="F379" s="15" t="str">
        <f>_xlfn.SINGLE(Table2[Дата]) &amp; _xlfn.SINGLE(Table2[Территория])</f>
        <v>43976Екатеринбург</v>
      </c>
    </row>
    <row r="380" spans="1:6" ht="14.25" customHeight="1">
      <c r="A380" s="6">
        <v>43976</v>
      </c>
      <c r="B380" s="7" t="s">
        <v>20</v>
      </c>
      <c r="C380" s="7">
        <v>21</v>
      </c>
      <c r="D380" s="7">
        <v>2330</v>
      </c>
      <c r="E380" s="7">
        <v>2142</v>
      </c>
      <c r="F380" s="15" t="str">
        <f>_xlfn.SINGLE(Table2[Дата]) &amp; _xlfn.SINGLE(Table2[Территория])</f>
        <v>43976Казань</v>
      </c>
    </row>
    <row r="381" spans="1:6" ht="14.25" customHeight="1">
      <c r="A381" s="6">
        <v>43976</v>
      </c>
      <c r="B381" s="7" t="s">
        <v>13</v>
      </c>
      <c r="C381" s="7">
        <v>20</v>
      </c>
      <c r="D381" s="7">
        <v>2087</v>
      </c>
      <c r="E381" s="7">
        <v>1914</v>
      </c>
      <c r="F381" s="15" t="str">
        <f>_xlfn.SINGLE(Table2[Дата]) &amp; _xlfn.SINGLE(Table2[Территория])</f>
        <v>43976Кемерово</v>
      </c>
    </row>
    <row r="382" spans="1:6" ht="14.25" customHeight="1">
      <c r="A382" s="6">
        <v>43976</v>
      </c>
      <c r="B382" s="7" t="s">
        <v>23</v>
      </c>
      <c r="C382" s="7">
        <v>20</v>
      </c>
      <c r="D382" s="7">
        <v>1899</v>
      </c>
      <c r="E382" s="7">
        <v>1738</v>
      </c>
      <c r="F382" s="15" t="str">
        <f>_xlfn.SINGLE(Table2[Дата]) &amp; _xlfn.SINGLE(Table2[Территория])</f>
        <v>43976Краснодар</v>
      </c>
    </row>
    <row r="383" spans="1:6" ht="14.25" customHeight="1">
      <c r="A383" s="6">
        <v>43976</v>
      </c>
      <c r="B383" s="7" t="s">
        <v>25</v>
      </c>
      <c r="C383" s="7">
        <v>54</v>
      </c>
      <c r="D383" s="7">
        <v>12336</v>
      </c>
      <c r="E383" s="7">
        <v>11519</v>
      </c>
      <c r="F383" s="15" t="str">
        <f>_xlfn.SINGLE(Table2[Дата]) &amp; _xlfn.SINGLE(Table2[Территория])</f>
        <v>43976Москва Восток</v>
      </c>
    </row>
    <row r="384" spans="1:6" ht="14.25" customHeight="1">
      <c r="A384" s="6">
        <v>43976</v>
      </c>
      <c r="B384" s="7" t="s">
        <v>24</v>
      </c>
      <c r="C384" s="7">
        <v>59</v>
      </c>
      <c r="D384" s="7">
        <v>12983</v>
      </c>
      <c r="E384" s="7">
        <v>12056</v>
      </c>
      <c r="F384" s="15" t="str">
        <f>_xlfn.SINGLE(Table2[Дата]) &amp; _xlfn.SINGLE(Table2[Территория])</f>
        <v>43976Москва Запад</v>
      </c>
    </row>
    <row r="385" spans="1:6" ht="14.25" customHeight="1">
      <c r="A385" s="6">
        <v>43976</v>
      </c>
      <c r="B385" s="7" t="s">
        <v>16</v>
      </c>
      <c r="C385" s="7">
        <v>20</v>
      </c>
      <c r="D385" s="7">
        <v>2011</v>
      </c>
      <c r="E385" s="7">
        <v>1791</v>
      </c>
      <c r="F385" s="15" t="str">
        <f>_xlfn.SINGLE(Table2[Дата]) &amp; _xlfn.SINGLE(Table2[Территория])</f>
        <v>43976Нижний Новгород</v>
      </c>
    </row>
    <row r="386" spans="1:6" ht="14.25" customHeight="1">
      <c r="A386" s="6">
        <v>43976</v>
      </c>
      <c r="B386" s="7" t="s">
        <v>26</v>
      </c>
      <c r="C386" s="7">
        <v>18</v>
      </c>
      <c r="D386" s="7">
        <v>989</v>
      </c>
      <c r="E386" s="7">
        <v>887</v>
      </c>
      <c r="F386" s="15" t="str">
        <f>_xlfn.SINGLE(Table2[Дата]) &amp; _xlfn.SINGLE(Table2[Территория])</f>
        <v>43976Новосибирск</v>
      </c>
    </row>
    <row r="387" spans="1:6" ht="14.25" customHeight="1">
      <c r="A387" s="6">
        <v>43976</v>
      </c>
      <c r="B387" s="7" t="s">
        <v>21</v>
      </c>
      <c r="C387" s="7">
        <v>17</v>
      </c>
      <c r="D387" s="7">
        <v>1142</v>
      </c>
      <c r="E387" s="7">
        <v>1020</v>
      </c>
      <c r="F387" s="15" t="str">
        <f>_xlfn.SINGLE(Table2[Дата]) &amp; _xlfn.SINGLE(Table2[Территория])</f>
        <v>43976Пермь</v>
      </c>
    </row>
    <row r="388" spans="1:6" ht="14.25" customHeight="1">
      <c r="A388" s="6">
        <v>43976</v>
      </c>
      <c r="B388" s="7" t="s">
        <v>22</v>
      </c>
      <c r="C388" s="7">
        <v>15</v>
      </c>
      <c r="D388" s="7">
        <v>835</v>
      </c>
      <c r="E388" s="7">
        <v>736</v>
      </c>
      <c r="F388" s="15" t="str">
        <f>_xlfn.SINGLE(Table2[Дата]) &amp; _xlfn.SINGLE(Table2[Территория])</f>
        <v>43976Ростов-на-Дону</v>
      </c>
    </row>
    <row r="389" spans="1:6" ht="14.25" customHeight="1">
      <c r="A389" s="6">
        <v>43976</v>
      </c>
      <c r="B389" s="7" t="s">
        <v>18</v>
      </c>
      <c r="C389" s="7">
        <v>124</v>
      </c>
      <c r="D389" s="7">
        <v>20358</v>
      </c>
      <c r="E389" s="7">
        <v>18890</v>
      </c>
      <c r="F389" s="15" t="str">
        <f>_xlfn.SINGLE(Table2[Дата]) &amp; _xlfn.SINGLE(Table2[Территория])</f>
        <v>43976Санкт-Петербург Север</v>
      </c>
    </row>
    <row r="390" spans="1:6" ht="14.25" customHeight="1">
      <c r="A390" s="6">
        <v>43976</v>
      </c>
      <c r="B390" s="7" t="s">
        <v>17</v>
      </c>
      <c r="C390" s="7">
        <v>129</v>
      </c>
      <c r="D390" s="7">
        <v>15822</v>
      </c>
      <c r="E390" s="7">
        <v>14753</v>
      </c>
      <c r="F390" s="15" t="str">
        <f>_xlfn.SINGLE(Table2[Дата]) &amp; _xlfn.SINGLE(Table2[Территория])</f>
        <v>43976Санкт-Петербург Юг</v>
      </c>
    </row>
    <row r="391" spans="1:6" ht="14.25" customHeight="1">
      <c r="A391" s="6">
        <v>43976</v>
      </c>
      <c r="B391" s="7" t="s">
        <v>15</v>
      </c>
      <c r="C391" s="7">
        <v>10</v>
      </c>
      <c r="D391" s="7">
        <v>739</v>
      </c>
      <c r="E391" s="7">
        <v>642</v>
      </c>
      <c r="F391" s="15" t="str">
        <f>_xlfn.SINGLE(Table2[Дата]) &amp; _xlfn.SINGLE(Table2[Территория])</f>
        <v>43976Тольятти</v>
      </c>
    </row>
    <row r="392" spans="1:6" ht="14.25" customHeight="1">
      <c r="A392" s="6">
        <v>43977</v>
      </c>
      <c r="B392" s="7" t="s">
        <v>19</v>
      </c>
      <c r="C392" s="7">
        <v>36</v>
      </c>
      <c r="D392" s="7">
        <v>4770</v>
      </c>
      <c r="E392" s="7">
        <v>4424</v>
      </c>
      <c r="F392" s="15" t="str">
        <f>_xlfn.SINGLE(Table2[Дата]) &amp; _xlfn.SINGLE(Table2[Территория])</f>
        <v>43977Волгоград</v>
      </c>
    </row>
    <row r="393" spans="1:6" ht="14.25" customHeight="1">
      <c r="A393" s="6">
        <v>43977</v>
      </c>
      <c r="B393" s="7" t="s">
        <v>14</v>
      </c>
      <c r="C393" s="7">
        <v>31</v>
      </c>
      <c r="D393" s="7">
        <v>5493</v>
      </c>
      <c r="E393" s="7">
        <v>5119</v>
      </c>
      <c r="F393" s="15" t="str">
        <f>_xlfn.SINGLE(Table2[Дата]) &amp; _xlfn.SINGLE(Table2[Территория])</f>
        <v>43977Екатеринбург</v>
      </c>
    </row>
    <row r="394" spans="1:6" ht="14.25" customHeight="1">
      <c r="A394" s="6">
        <v>43977</v>
      </c>
      <c r="B394" s="7" t="s">
        <v>20</v>
      </c>
      <c r="C394" s="7">
        <v>21</v>
      </c>
      <c r="D394" s="7">
        <v>2418</v>
      </c>
      <c r="E394" s="7">
        <v>2215</v>
      </c>
      <c r="F394" s="15" t="str">
        <f>_xlfn.SINGLE(Table2[Дата]) &amp; _xlfn.SINGLE(Table2[Территория])</f>
        <v>43977Казань</v>
      </c>
    </row>
    <row r="395" spans="1:6" ht="14.25" customHeight="1">
      <c r="A395" s="6">
        <v>43977</v>
      </c>
      <c r="B395" s="7" t="s">
        <v>13</v>
      </c>
      <c r="C395" s="7">
        <v>20</v>
      </c>
      <c r="D395" s="7">
        <v>2044</v>
      </c>
      <c r="E395" s="7">
        <v>1863</v>
      </c>
      <c r="F395" s="15" t="str">
        <f>_xlfn.SINGLE(Table2[Дата]) &amp; _xlfn.SINGLE(Table2[Территория])</f>
        <v>43977Кемерово</v>
      </c>
    </row>
    <row r="396" spans="1:6" ht="14.25" customHeight="1">
      <c r="A396" s="6">
        <v>43977</v>
      </c>
      <c r="B396" s="7" t="s">
        <v>23</v>
      </c>
      <c r="C396" s="7">
        <v>20</v>
      </c>
      <c r="D396" s="7">
        <v>1814</v>
      </c>
      <c r="E396" s="7">
        <v>1655</v>
      </c>
      <c r="F396" s="15" t="str">
        <f>_xlfn.SINGLE(Table2[Дата]) &amp; _xlfn.SINGLE(Table2[Территория])</f>
        <v>43977Краснодар</v>
      </c>
    </row>
    <row r="397" spans="1:6" ht="14.25" customHeight="1">
      <c r="A397" s="6">
        <v>43977</v>
      </c>
      <c r="B397" s="7" t="s">
        <v>25</v>
      </c>
      <c r="C397" s="7">
        <v>54</v>
      </c>
      <c r="D397" s="7">
        <v>14482</v>
      </c>
      <c r="E397" s="7">
        <v>13510</v>
      </c>
      <c r="F397" s="15" t="str">
        <f>_xlfn.SINGLE(Table2[Дата]) &amp; _xlfn.SINGLE(Table2[Территория])</f>
        <v>43977Москва Восток</v>
      </c>
    </row>
    <row r="398" spans="1:6" ht="14.25" customHeight="1">
      <c r="A398" s="6">
        <v>43977</v>
      </c>
      <c r="B398" s="7" t="s">
        <v>24</v>
      </c>
      <c r="C398" s="7">
        <v>59</v>
      </c>
      <c r="D398" s="7">
        <v>15369</v>
      </c>
      <c r="E398" s="7">
        <v>14299</v>
      </c>
      <c r="F398" s="15" t="str">
        <f>_xlfn.SINGLE(Table2[Дата]) &amp; _xlfn.SINGLE(Table2[Территория])</f>
        <v>43977Москва Запад</v>
      </c>
    </row>
    <row r="399" spans="1:6" ht="14.25" customHeight="1">
      <c r="A399" s="6">
        <v>43977</v>
      </c>
      <c r="B399" s="7" t="s">
        <v>16</v>
      </c>
      <c r="C399" s="7">
        <v>20</v>
      </c>
      <c r="D399" s="7">
        <v>2036</v>
      </c>
      <c r="E399" s="7">
        <v>1790</v>
      </c>
      <c r="F399" s="15" t="str">
        <f>_xlfn.SINGLE(Table2[Дата]) &amp; _xlfn.SINGLE(Table2[Территория])</f>
        <v>43977Нижний Новгород</v>
      </c>
    </row>
    <row r="400" spans="1:6" ht="14.25" customHeight="1">
      <c r="A400" s="6">
        <v>43977</v>
      </c>
      <c r="B400" s="7" t="s">
        <v>26</v>
      </c>
      <c r="C400" s="7">
        <v>18</v>
      </c>
      <c r="D400" s="7">
        <v>914</v>
      </c>
      <c r="E400" s="7">
        <v>804</v>
      </c>
      <c r="F400" s="15" t="str">
        <f>_xlfn.SINGLE(Table2[Дата]) &amp; _xlfn.SINGLE(Table2[Территория])</f>
        <v>43977Новосибирск</v>
      </c>
    </row>
    <row r="401" spans="1:6" ht="14.25" customHeight="1">
      <c r="A401" s="6">
        <v>43977</v>
      </c>
      <c r="B401" s="7" t="s">
        <v>21</v>
      </c>
      <c r="C401" s="7">
        <v>17</v>
      </c>
      <c r="D401" s="7">
        <v>1140</v>
      </c>
      <c r="E401" s="7">
        <v>1016</v>
      </c>
      <c r="F401" s="15" t="str">
        <f>_xlfn.SINGLE(Table2[Дата]) &amp; _xlfn.SINGLE(Table2[Территория])</f>
        <v>43977Пермь</v>
      </c>
    </row>
    <row r="402" spans="1:6" ht="14.25" customHeight="1">
      <c r="A402" s="6">
        <v>43977</v>
      </c>
      <c r="B402" s="7" t="s">
        <v>22</v>
      </c>
      <c r="C402" s="7">
        <v>15</v>
      </c>
      <c r="D402" s="7">
        <v>812</v>
      </c>
      <c r="E402" s="7">
        <v>711</v>
      </c>
      <c r="F402" s="15" t="str">
        <f>_xlfn.SINGLE(Table2[Дата]) &amp; _xlfn.SINGLE(Table2[Территория])</f>
        <v>43977Ростов-на-Дону</v>
      </c>
    </row>
    <row r="403" spans="1:6" ht="14.25" customHeight="1">
      <c r="A403" s="6">
        <v>43977</v>
      </c>
      <c r="B403" s="7" t="s">
        <v>18</v>
      </c>
      <c r="C403" s="7">
        <v>124</v>
      </c>
      <c r="D403" s="7">
        <v>21153</v>
      </c>
      <c r="E403" s="7">
        <v>19673</v>
      </c>
      <c r="F403" s="15" t="str">
        <f>_xlfn.SINGLE(Table2[Дата]) &amp; _xlfn.SINGLE(Table2[Территория])</f>
        <v>43977Санкт-Петербург Север</v>
      </c>
    </row>
    <row r="404" spans="1:6" ht="14.25" customHeight="1">
      <c r="A404" s="6">
        <v>43977</v>
      </c>
      <c r="B404" s="7" t="s">
        <v>17</v>
      </c>
      <c r="C404" s="7">
        <v>129</v>
      </c>
      <c r="D404" s="7">
        <v>16459</v>
      </c>
      <c r="E404" s="7">
        <v>15355</v>
      </c>
      <c r="F404" s="15" t="str">
        <f>_xlfn.SINGLE(Table2[Дата]) &amp; _xlfn.SINGLE(Table2[Территория])</f>
        <v>43977Санкт-Петербург Юг</v>
      </c>
    </row>
    <row r="405" spans="1:6" ht="14.25" customHeight="1">
      <c r="A405" s="6">
        <v>43977</v>
      </c>
      <c r="B405" s="7" t="s">
        <v>15</v>
      </c>
      <c r="C405" s="7">
        <v>10</v>
      </c>
      <c r="D405" s="7">
        <v>692</v>
      </c>
      <c r="E405" s="7">
        <v>601</v>
      </c>
      <c r="F405" s="15" t="str">
        <f>_xlfn.SINGLE(Table2[Дата]) &amp; _xlfn.SINGLE(Table2[Территория])</f>
        <v>43977Тольятти</v>
      </c>
    </row>
    <row r="406" spans="1:6" ht="14.25" customHeight="1">
      <c r="A406" s="6">
        <v>43977</v>
      </c>
      <c r="B406" s="7" t="s">
        <v>27</v>
      </c>
      <c r="C406" s="7">
        <v>7</v>
      </c>
      <c r="D406" s="7">
        <v>577</v>
      </c>
      <c r="E406" s="7">
        <v>389</v>
      </c>
      <c r="F406" s="15" t="str">
        <f>_xlfn.SINGLE(Table2[Дата]) &amp; _xlfn.SINGLE(Table2[Территория])</f>
        <v>43977Тюмень</v>
      </c>
    </row>
    <row r="407" spans="1:6" ht="14.25" customHeight="1">
      <c r="A407" s="6">
        <v>43978</v>
      </c>
      <c r="B407" s="7" t="s">
        <v>19</v>
      </c>
      <c r="C407" s="7">
        <v>36</v>
      </c>
      <c r="D407" s="7">
        <v>4951</v>
      </c>
      <c r="E407" s="7">
        <v>4584</v>
      </c>
      <c r="F407" s="15" t="str">
        <f>_xlfn.SINGLE(Table2[Дата]) &amp; _xlfn.SINGLE(Table2[Территория])</f>
        <v>43978Волгоград</v>
      </c>
    </row>
    <row r="408" spans="1:6" ht="14.25" customHeight="1">
      <c r="A408" s="6">
        <v>43978</v>
      </c>
      <c r="B408" s="7" t="s">
        <v>14</v>
      </c>
      <c r="C408" s="7">
        <v>31</v>
      </c>
      <c r="D408" s="7">
        <v>5330</v>
      </c>
      <c r="E408" s="7">
        <v>4977</v>
      </c>
      <c r="F408" s="15" t="str">
        <f>_xlfn.SINGLE(Table2[Дата]) &amp; _xlfn.SINGLE(Table2[Территория])</f>
        <v>43978Екатеринбург</v>
      </c>
    </row>
    <row r="409" spans="1:6" ht="14.25" customHeight="1">
      <c r="A409" s="6">
        <v>43978</v>
      </c>
      <c r="B409" s="7" t="s">
        <v>20</v>
      </c>
      <c r="C409" s="7">
        <v>21</v>
      </c>
      <c r="D409" s="7">
        <v>2430</v>
      </c>
      <c r="E409" s="7">
        <v>2216</v>
      </c>
      <c r="F409" s="15" t="str">
        <f>_xlfn.SINGLE(Table2[Дата]) &amp; _xlfn.SINGLE(Table2[Территория])</f>
        <v>43978Казань</v>
      </c>
    </row>
    <row r="410" spans="1:6" ht="14.25" customHeight="1">
      <c r="A410" s="6">
        <v>43978</v>
      </c>
      <c r="B410" s="7" t="s">
        <v>13</v>
      </c>
      <c r="C410" s="7">
        <v>20</v>
      </c>
      <c r="D410" s="7">
        <v>2079</v>
      </c>
      <c r="E410" s="7">
        <v>1893</v>
      </c>
      <c r="F410" s="15" t="str">
        <f>_xlfn.SINGLE(Table2[Дата]) &amp; _xlfn.SINGLE(Table2[Территория])</f>
        <v>43978Кемерово</v>
      </c>
    </row>
    <row r="411" spans="1:6" ht="14.25" customHeight="1">
      <c r="A411" s="6">
        <v>43978</v>
      </c>
      <c r="B411" s="7" t="s">
        <v>23</v>
      </c>
      <c r="C411" s="7">
        <v>20</v>
      </c>
      <c r="D411" s="7">
        <v>1873</v>
      </c>
      <c r="E411" s="7">
        <v>1715</v>
      </c>
      <c r="F411" s="15" t="str">
        <f>_xlfn.SINGLE(Table2[Дата]) &amp; _xlfn.SINGLE(Table2[Территория])</f>
        <v>43978Краснодар</v>
      </c>
    </row>
    <row r="412" spans="1:6" ht="14.25" customHeight="1">
      <c r="A412" s="6">
        <v>43978</v>
      </c>
      <c r="B412" s="7" t="s">
        <v>25</v>
      </c>
      <c r="C412" s="7">
        <v>54</v>
      </c>
      <c r="D412" s="7">
        <v>13091</v>
      </c>
      <c r="E412" s="7">
        <v>12216</v>
      </c>
      <c r="F412" s="15" t="str">
        <f>_xlfn.SINGLE(Table2[Дата]) &amp; _xlfn.SINGLE(Table2[Территория])</f>
        <v>43978Москва Восток</v>
      </c>
    </row>
    <row r="413" spans="1:6" ht="14.25" customHeight="1">
      <c r="A413" s="6">
        <v>43978</v>
      </c>
      <c r="B413" s="7" t="s">
        <v>24</v>
      </c>
      <c r="C413" s="7">
        <v>59</v>
      </c>
      <c r="D413" s="7">
        <v>13942</v>
      </c>
      <c r="E413" s="7">
        <v>12986</v>
      </c>
      <c r="F413" s="15" t="str">
        <f>_xlfn.SINGLE(Table2[Дата]) &amp; _xlfn.SINGLE(Table2[Территория])</f>
        <v>43978Москва Запад</v>
      </c>
    </row>
    <row r="414" spans="1:6" ht="14.25" customHeight="1">
      <c r="A414" s="6">
        <v>43978</v>
      </c>
      <c r="B414" s="7" t="s">
        <v>16</v>
      </c>
      <c r="C414" s="7">
        <v>20</v>
      </c>
      <c r="D414" s="7">
        <v>2079</v>
      </c>
      <c r="E414" s="7">
        <v>1856</v>
      </c>
      <c r="F414" s="15" t="str">
        <f>_xlfn.SINGLE(Table2[Дата]) &amp; _xlfn.SINGLE(Table2[Территория])</f>
        <v>43978Нижний Новгород</v>
      </c>
    </row>
    <row r="415" spans="1:6" ht="14.25" customHeight="1">
      <c r="A415" s="6">
        <v>43978</v>
      </c>
      <c r="B415" s="7" t="s">
        <v>26</v>
      </c>
      <c r="C415" s="7">
        <v>18</v>
      </c>
      <c r="D415" s="7">
        <v>962</v>
      </c>
      <c r="E415" s="7">
        <v>859</v>
      </c>
      <c r="F415" s="15" t="str">
        <f>_xlfn.SINGLE(Table2[Дата]) &amp; _xlfn.SINGLE(Table2[Территория])</f>
        <v>43978Новосибирск</v>
      </c>
    </row>
    <row r="416" spans="1:6" ht="14.25" customHeight="1">
      <c r="A416" s="6">
        <v>43978</v>
      </c>
      <c r="B416" s="7" t="s">
        <v>21</v>
      </c>
      <c r="C416" s="7">
        <v>17</v>
      </c>
      <c r="D416" s="7">
        <v>1203</v>
      </c>
      <c r="E416" s="7">
        <v>1077</v>
      </c>
      <c r="F416" s="15" t="str">
        <f>_xlfn.SINGLE(Table2[Дата]) &amp; _xlfn.SINGLE(Table2[Территория])</f>
        <v>43978Пермь</v>
      </c>
    </row>
    <row r="417" spans="1:6" ht="14.25" customHeight="1">
      <c r="A417" s="6">
        <v>43978</v>
      </c>
      <c r="B417" s="7" t="s">
        <v>22</v>
      </c>
      <c r="C417" s="7">
        <v>15</v>
      </c>
      <c r="D417" s="7">
        <v>809</v>
      </c>
      <c r="E417" s="7">
        <v>702</v>
      </c>
      <c r="F417" s="15" t="str">
        <f>_xlfn.SINGLE(Table2[Дата]) &amp; _xlfn.SINGLE(Table2[Территория])</f>
        <v>43978Ростов-на-Дону</v>
      </c>
    </row>
    <row r="418" spans="1:6" ht="14.25" customHeight="1">
      <c r="A418" s="6">
        <v>43978</v>
      </c>
      <c r="B418" s="7" t="s">
        <v>18</v>
      </c>
      <c r="C418" s="7">
        <v>124</v>
      </c>
      <c r="D418" s="7">
        <v>21384</v>
      </c>
      <c r="E418" s="7">
        <v>19897</v>
      </c>
      <c r="F418" s="15" t="str">
        <f>_xlfn.SINGLE(Table2[Дата]) &amp; _xlfn.SINGLE(Table2[Территория])</f>
        <v>43978Санкт-Петербург Север</v>
      </c>
    </row>
    <row r="419" spans="1:6" ht="14.25" customHeight="1">
      <c r="A419" s="6">
        <v>43978</v>
      </c>
      <c r="B419" s="7" t="s">
        <v>17</v>
      </c>
      <c r="C419" s="7">
        <v>129</v>
      </c>
      <c r="D419" s="7">
        <v>17115</v>
      </c>
      <c r="E419" s="7">
        <v>15962</v>
      </c>
      <c r="F419" s="15" t="str">
        <f>_xlfn.SINGLE(Table2[Дата]) &amp; _xlfn.SINGLE(Table2[Территория])</f>
        <v>43978Санкт-Петербург Юг</v>
      </c>
    </row>
    <row r="420" spans="1:6" ht="14.25" customHeight="1">
      <c r="A420" s="6">
        <v>43978</v>
      </c>
      <c r="B420" s="7" t="s">
        <v>15</v>
      </c>
      <c r="C420" s="7">
        <v>10</v>
      </c>
      <c r="D420" s="7">
        <v>757</v>
      </c>
      <c r="E420" s="7">
        <v>660</v>
      </c>
      <c r="F420" s="15" t="str">
        <f>_xlfn.SINGLE(Table2[Дата]) &amp; _xlfn.SINGLE(Table2[Территория])</f>
        <v>43978Тольятти</v>
      </c>
    </row>
    <row r="421" spans="1:6" ht="14.25" customHeight="1">
      <c r="A421" s="6">
        <v>43978</v>
      </c>
      <c r="B421" s="7" t="s">
        <v>27</v>
      </c>
      <c r="C421" s="7">
        <v>7</v>
      </c>
      <c r="D421" s="7">
        <v>409</v>
      </c>
      <c r="E421" s="7">
        <v>329</v>
      </c>
      <c r="F421" s="15" t="str">
        <f>_xlfn.SINGLE(Table2[Дата]) &amp; _xlfn.SINGLE(Table2[Территория])</f>
        <v>43978Тюмень</v>
      </c>
    </row>
    <row r="422" spans="1:6" ht="14.25" customHeight="1">
      <c r="A422" s="6">
        <v>43979</v>
      </c>
      <c r="B422" s="7" t="s">
        <v>19</v>
      </c>
      <c r="C422" s="7">
        <v>37</v>
      </c>
      <c r="D422" s="7">
        <v>4840</v>
      </c>
      <c r="E422" s="7">
        <v>4475</v>
      </c>
      <c r="F422" s="15" t="str">
        <f>_xlfn.SINGLE(Table2[Дата]) &amp; _xlfn.SINGLE(Table2[Территория])</f>
        <v>43979Волгоград</v>
      </c>
    </row>
    <row r="423" spans="1:6" ht="14.25" customHeight="1">
      <c r="A423" s="6">
        <v>43979</v>
      </c>
      <c r="B423" s="7" t="s">
        <v>14</v>
      </c>
      <c r="C423" s="7">
        <v>31</v>
      </c>
      <c r="D423" s="7">
        <v>5355</v>
      </c>
      <c r="E423" s="7">
        <v>4969</v>
      </c>
      <c r="F423" s="15" t="str">
        <f>_xlfn.SINGLE(Table2[Дата]) &amp; _xlfn.SINGLE(Table2[Территория])</f>
        <v>43979Екатеринбург</v>
      </c>
    </row>
    <row r="424" spans="1:6" ht="14.25" customHeight="1">
      <c r="A424" s="6">
        <v>43979</v>
      </c>
      <c r="B424" s="7" t="s">
        <v>20</v>
      </c>
      <c r="C424" s="7">
        <v>22</v>
      </c>
      <c r="D424" s="7">
        <v>2454</v>
      </c>
      <c r="E424" s="7">
        <v>2239</v>
      </c>
      <c r="F424" s="15" t="str">
        <f>_xlfn.SINGLE(Table2[Дата]) &amp; _xlfn.SINGLE(Table2[Территория])</f>
        <v>43979Казань</v>
      </c>
    </row>
    <row r="425" spans="1:6" ht="14.25" customHeight="1">
      <c r="A425" s="6">
        <v>43979</v>
      </c>
      <c r="B425" s="7" t="s">
        <v>13</v>
      </c>
      <c r="C425" s="7">
        <v>20</v>
      </c>
      <c r="D425" s="7">
        <v>1886</v>
      </c>
      <c r="E425" s="7">
        <v>1736</v>
      </c>
      <c r="F425" s="15" t="str">
        <f>_xlfn.SINGLE(Table2[Дата]) &amp; _xlfn.SINGLE(Table2[Территория])</f>
        <v>43979Кемерово</v>
      </c>
    </row>
    <row r="426" spans="1:6" ht="14.25" customHeight="1">
      <c r="A426" s="6">
        <v>43979</v>
      </c>
      <c r="B426" s="7" t="s">
        <v>23</v>
      </c>
      <c r="C426" s="7">
        <v>20</v>
      </c>
      <c r="D426" s="7">
        <v>1875</v>
      </c>
      <c r="E426" s="7">
        <v>1701</v>
      </c>
      <c r="F426" s="15" t="str">
        <f>_xlfn.SINGLE(Table2[Дата]) &amp; _xlfn.SINGLE(Table2[Территория])</f>
        <v>43979Краснодар</v>
      </c>
    </row>
    <row r="427" spans="1:6" ht="14.25" customHeight="1">
      <c r="A427" s="6">
        <v>43979</v>
      </c>
      <c r="B427" s="7" t="s">
        <v>25</v>
      </c>
      <c r="C427" s="7">
        <v>54</v>
      </c>
      <c r="D427" s="7">
        <v>12409</v>
      </c>
      <c r="E427" s="7">
        <v>11582</v>
      </c>
      <c r="F427" s="15" t="str">
        <f>_xlfn.SINGLE(Table2[Дата]) &amp; _xlfn.SINGLE(Table2[Территория])</f>
        <v>43979Москва Восток</v>
      </c>
    </row>
    <row r="428" spans="1:6" ht="14.25" customHeight="1">
      <c r="A428" s="6">
        <v>43979</v>
      </c>
      <c r="B428" s="7" t="s">
        <v>24</v>
      </c>
      <c r="C428" s="7">
        <v>60</v>
      </c>
      <c r="D428" s="7">
        <v>12854</v>
      </c>
      <c r="E428" s="7">
        <v>11954</v>
      </c>
      <c r="F428" s="15" t="str">
        <f>_xlfn.SINGLE(Table2[Дата]) &amp; _xlfn.SINGLE(Table2[Территория])</f>
        <v>43979Москва Запад</v>
      </c>
    </row>
    <row r="429" spans="1:6" ht="14.25" customHeight="1">
      <c r="A429" s="6">
        <v>43979</v>
      </c>
      <c r="B429" s="7" t="s">
        <v>16</v>
      </c>
      <c r="C429" s="7">
        <v>20</v>
      </c>
      <c r="D429" s="7">
        <v>2088</v>
      </c>
      <c r="E429" s="7">
        <v>1848</v>
      </c>
      <c r="F429" s="15" t="str">
        <f>_xlfn.SINGLE(Table2[Дата]) &amp; _xlfn.SINGLE(Table2[Территория])</f>
        <v>43979Нижний Новгород</v>
      </c>
    </row>
    <row r="430" spans="1:6" ht="14.25" customHeight="1">
      <c r="A430" s="6">
        <v>43979</v>
      </c>
      <c r="B430" s="7" t="s">
        <v>26</v>
      </c>
      <c r="C430" s="7">
        <v>18</v>
      </c>
      <c r="D430" s="7">
        <v>1020</v>
      </c>
      <c r="E430" s="7">
        <v>911</v>
      </c>
      <c r="F430" s="15" t="str">
        <f>_xlfn.SINGLE(Table2[Дата]) &amp; _xlfn.SINGLE(Table2[Территория])</f>
        <v>43979Новосибирск</v>
      </c>
    </row>
    <row r="431" spans="1:6" ht="14.25" customHeight="1">
      <c r="A431" s="6">
        <v>43979</v>
      </c>
      <c r="B431" s="7" t="s">
        <v>21</v>
      </c>
      <c r="C431" s="7">
        <v>17</v>
      </c>
      <c r="D431" s="7">
        <v>1097</v>
      </c>
      <c r="E431" s="7">
        <v>968</v>
      </c>
      <c r="F431" s="15" t="str">
        <f>_xlfn.SINGLE(Table2[Дата]) &amp; _xlfn.SINGLE(Table2[Территория])</f>
        <v>43979Пермь</v>
      </c>
    </row>
    <row r="432" spans="1:6" ht="14.25" customHeight="1">
      <c r="A432" s="6">
        <v>43979</v>
      </c>
      <c r="B432" s="7" t="s">
        <v>22</v>
      </c>
      <c r="C432" s="7">
        <v>16</v>
      </c>
      <c r="D432" s="7">
        <v>876</v>
      </c>
      <c r="E432" s="7">
        <v>762</v>
      </c>
      <c r="F432" s="15" t="str">
        <f>_xlfn.SINGLE(Table2[Дата]) &amp; _xlfn.SINGLE(Table2[Территория])</f>
        <v>43979Ростов-на-Дону</v>
      </c>
    </row>
    <row r="433" spans="1:6" ht="14.25" customHeight="1">
      <c r="A433" s="6">
        <v>43979</v>
      </c>
      <c r="B433" s="7" t="s">
        <v>12</v>
      </c>
      <c r="C433" s="7">
        <v>15</v>
      </c>
      <c r="D433" s="7">
        <v>464</v>
      </c>
      <c r="E433" s="7">
        <v>390</v>
      </c>
      <c r="F433" s="15" t="str">
        <f>_xlfn.SINGLE(Table2[Дата]) &amp; _xlfn.SINGLE(Table2[Территория])</f>
        <v>43979Самара</v>
      </c>
    </row>
    <row r="434" spans="1:6" ht="14.25" customHeight="1">
      <c r="A434" s="6">
        <v>43979</v>
      </c>
      <c r="B434" s="7" t="s">
        <v>18</v>
      </c>
      <c r="C434" s="7">
        <v>124</v>
      </c>
      <c r="D434" s="7">
        <v>20868</v>
      </c>
      <c r="E434" s="7">
        <v>19342</v>
      </c>
      <c r="F434" s="15" t="str">
        <f>_xlfn.SINGLE(Table2[Дата]) &amp; _xlfn.SINGLE(Table2[Территория])</f>
        <v>43979Санкт-Петербург Север</v>
      </c>
    </row>
    <row r="435" spans="1:6" ht="14.25" customHeight="1">
      <c r="A435" s="6">
        <v>43979</v>
      </c>
      <c r="B435" s="7" t="s">
        <v>17</v>
      </c>
      <c r="C435" s="7">
        <v>129</v>
      </c>
      <c r="D435" s="7">
        <v>16453</v>
      </c>
      <c r="E435" s="7">
        <v>15289</v>
      </c>
      <c r="F435" s="15" t="str">
        <f>_xlfn.SINGLE(Table2[Дата]) &amp; _xlfn.SINGLE(Table2[Территория])</f>
        <v>43979Санкт-Петербург Юг</v>
      </c>
    </row>
    <row r="436" spans="1:6" ht="14.25" customHeight="1">
      <c r="A436" s="6">
        <v>43979</v>
      </c>
      <c r="B436" s="7" t="s">
        <v>15</v>
      </c>
      <c r="C436" s="7">
        <v>10</v>
      </c>
      <c r="D436" s="7">
        <v>791</v>
      </c>
      <c r="E436" s="7">
        <v>697</v>
      </c>
      <c r="F436" s="15" t="str">
        <f>_xlfn.SINGLE(Table2[Дата]) &amp; _xlfn.SINGLE(Table2[Территория])</f>
        <v>43979Тольятти</v>
      </c>
    </row>
    <row r="437" spans="1:6" ht="14.25" customHeight="1">
      <c r="A437" s="6">
        <v>43979</v>
      </c>
      <c r="B437" s="7" t="s">
        <v>27</v>
      </c>
      <c r="C437" s="7">
        <v>7</v>
      </c>
      <c r="D437" s="7">
        <v>420</v>
      </c>
      <c r="E437" s="7">
        <v>347</v>
      </c>
      <c r="F437" s="15" t="str">
        <f>_xlfn.SINGLE(Table2[Дата]) &amp; _xlfn.SINGLE(Table2[Территория])</f>
        <v>43979Тюмень</v>
      </c>
    </row>
    <row r="438" spans="1:6" ht="14.25" customHeight="1">
      <c r="A438" s="6">
        <v>43980</v>
      </c>
      <c r="B438" s="7" t="s">
        <v>19</v>
      </c>
      <c r="C438" s="7">
        <v>37</v>
      </c>
      <c r="D438" s="7">
        <v>5672</v>
      </c>
      <c r="E438" s="7">
        <v>5198</v>
      </c>
      <c r="F438" s="15" t="str">
        <f>_xlfn.SINGLE(Table2[Дата]) &amp; _xlfn.SINGLE(Table2[Территория])</f>
        <v>43980Волгоград</v>
      </c>
    </row>
    <row r="439" spans="1:6" ht="14.25" customHeight="1">
      <c r="A439" s="6">
        <v>43980</v>
      </c>
      <c r="B439" s="7" t="s">
        <v>14</v>
      </c>
      <c r="C439" s="7">
        <v>31</v>
      </c>
      <c r="D439" s="7">
        <v>5751</v>
      </c>
      <c r="E439" s="7">
        <v>5319</v>
      </c>
      <c r="F439" s="15" t="str">
        <f>_xlfn.SINGLE(Table2[Дата]) &amp; _xlfn.SINGLE(Table2[Территория])</f>
        <v>43980Екатеринбург</v>
      </c>
    </row>
    <row r="440" spans="1:6" ht="14.25" customHeight="1">
      <c r="A440" s="6">
        <v>43980</v>
      </c>
      <c r="B440" s="7" t="s">
        <v>20</v>
      </c>
      <c r="C440" s="7">
        <v>22</v>
      </c>
      <c r="D440" s="7">
        <v>2597</v>
      </c>
      <c r="E440" s="7">
        <v>2379</v>
      </c>
      <c r="F440" s="15" t="str">
        <f>_xlfn.SINGLE(Table2[Дата]) &amp; _xlfn.SINGLE(Table2[Территория])</f>
        <v>43980Казань</v>
      </c>
    </row>
    <row r="441" spans="1:6" ht="14.25" customHeight="1">
      <c r="A441" s="6">
        <v>43980</v>
      </c>
      <c r="B441" s="7" t="s">
        <v>13</v>
      </c>
      <c r="C441" s="7">
        <v>20</v>
      </c>
      <c r="D441" s="7">
        <v>2111</v>
      </c>
      <c r="E441" s="7">
        <v>1917</v>
      </c>
      <c r="F441" s="15" t="str">
        <f>_xlfn.SINGLE(Table2[Дата]) &amp; _xlfn.SINGLE(Table2[Территория])</f>
        <v>43980Кемерово</v>
      </c>
    </row>
    <row r="442" spans="1:6" ht="14.25" customHeight="1">
      <c r="A442" s="6">
        <v>43980</v>
      </c>
      <c r="B442" s="7" t="s">
        <v>23</v>
      </c>
      <c r="C442" s="7">
        <v>20</v>
      </c>
      <c r="D442" s="7">
        <v>2064</v>
      </c>
      <c r="E442" s="7">
        <v>1896</v>
      </c>
      <c r="F442" s="15" t="str">
        <f>_xlfn.SINGLE(Table2[Дата]) &amp; _xlfn.SINGLE(Table2[Территория])</f>
        <v>43980Краснодар</v>
      </c>
    </row>
    <row r="443" spans="1:6" ht="14.25" customHeight="1">
      <c r="A443" s="6">
        <v>43980</v>
      </c>
      <c r="B443" s="7" t="s">
        <v>25</v>
      </c>
      <c r="C443" s="7">
        <v>54</v>
      </c>
      <c r="D443" s="7">
        <v>14031</v>
      </c>
      <c r="E443" s="7">
        <v>12943</v>
      </c>
      <c r="F443" s="15" t="str">
        <f>_xlfn.SINGLE(Table2[Дата]) &amp; _xlfn.SINGLE(Table2[Территория])</f>
        <v>43980Москва Восток</v>
      </c>
    </row>
    <row r="444" spans="1:6" ht="14.25" customHeight="1">
      <c r="A444" s="6">
        <v>43980</v>
      </c>
      <c r="B444" s="7" t="s">
        <v>24</v>
      </c>
      <c r="C444" s="7">
        <v>59</v>
      </c>
      <c r="D444" s="7">
        <v>14507</v>
      </c>
      <c r="E444" s="7">
        <v>13386</v>
      </c>
      <c r="F444" s="15" t="str">
        <f>_xlfn.SINGLE(Table2[Дата]) &amp; _xlfn.SINGLE(Table2[Территория])</f>
        <v>43980Москва Запад</v>
      </c>
    </row>
    <row r="445" spans="1:6" ht="14.25" customHeight="1">
      <c r="A445" s="6">
        <v>43980</v>
      </c>
      <c r="B445" s="7" t="s">
        <v>16</v>
      </c>
      <c r="C445" s="7">
        <v>20</v>
      </c>
      <c r="D445" s="7">
        <v>2249</v>
      </c>
      <c r="E445" s="7">
        <v>2000</v>
      </c>
      <c r="F445" s="15" t="str">
        <f>_xlfn.SINGLE(Table2[Дата]) &amp; _xlfn.SINGLE(Table2[Территория])</f>
        <v>43980Нижний Новгород</v>
      </c>
    </row>
    <row r="446" spans="1:6" ht="14.25" customHeight="1">
      <c r="A446" s="6">
        <v>43980</v>
      </c>
      <c r="B446" s="7" t="s">
        <v>26</v>
      </c>
      <c r="C446" s="7">
        <v>18</v>
      </c>
      <c r="D446" s="7">
        <v>1014</v>
      </c>
      <c r="E446" s="7">
        <v>893</v>
      </c>
      <c r="F446" s="15" t="str">
        <f>_xlfn.SINGLE(Table2[Дата]) &amp; _xlfn.SINGLE(Table2[Территория])</f>
        <v>43980Новосибирск</v>
      </c>
    </row>
    <row r="447" spans="1:6" ht="14.25" customHeight="1">
      <c r="A447" s="6">
        <v>43980</v>
      </c>
      <c r="B447" s="7" t="s">
        <v>21</v>
      </c>
      <c r="C447" s="7">
        <v>17</v>
      </c>
      <c r="D447" s="7">
        <v>1296</v>
      </c>
      <c r="E447" s="7">
        <v>1153</v>
      </c>
      <c r="F447" s="15" t="str">
        <f>_xlfn.SINGLE(Table2[Дата]) &amp; _xlfn.SINGLE(Table2[Территория])</f>
        <v>43980Пермь</v>
      </c>
    </row>
    <row r="448" spans="1:6" ht="14.25" customHeight="1">
      <c r="A448" s="6">
        <v>43980</v>
      </c>
      <c r="B448" s="7" t="s">
        <v>22</v>
      </c>
      <c r="C448" s="7">
        <v>16</v>
      </c>
      <c r="D448" s="7">
        <v>981</v>
      </c>
      <c r="E448" s="7">
        <v>859</v>
      </c>
      <c r="F448" s="15" t="str">
        <f>_xlfn.SINGLE(Table2[Дата]) &amp; _xlfn.SINGLE(Table2[Территория])</f>
        <v>43980Ростов-на-Дону</v>
      </c>
    </row>
    <row r="449" spans="1:6" ht="14.25" customHeight="1">
      <c r="A449" s="6">
        <v>43980</v>
      </c>
      <c r="B449" s="7" t="s">
        <v>12</v>
      </c>
      <c r="C449" s="7">
        <v>15</v>
      </c>
      <c r="D449" s="7">
        <v>400</v>
      </c>
      <c r="E449" s="7">
        <v>329</v>
      </c>
      <c r="F449" s="15" t="str">
        <f>_xlfn.SINGLE(Table2[Дата]) &amp; _xlfn.SINGLE(Table2[Территория])</f>
        <v>43980Самара</v>
      </c>
    </row>
    <row r="450" spans="1:6" ht="14.25" customHeight="1">
      <c r="A450" s="6">
        <v>43980</v>
      </c>
      <c r="B450" s="7" t="s">
        <v>18</v>
      </c>
      <c r="C450" s="7">
        <v>124</v>
      </c>
      <c r="D450" s="7">
        <v>25828</v>
      </c>
      <c r="E450" s="7">
        <v>23974</v>
      </c>
      <c r="F450" s="15" t="str">
        <f>_xlfn.SINGLE(Table2[Дата]) &amp; _xlfn.SINGLE(Table2[Территория])</f>
        <v>43980Санкт-Петербург Север</v>
      </c>
    </row>
    <row r="451" spans="1:6" ht="14.25" customHeight="1">
      <c r="A451" s="6">
        <v>43980</v>
      </c>
      <c r="B451" s="7" t="s">
        <v>17</v>
      </c>
      <c r="C451" s="7">
        <v>129</v>
      </c>
      <c r="D451" s="7">
        <v>22403</v>
      </c>
      <c r="E451" s="7">
        <v>20676</v>
      </c>
      <c r="F451" s="15" t="str">
        <f>_xlfn.SINGLE(Table2[Дата]) &amp; _xlfn.SINGLE(Table2[Территория])</f>
        <v>43980Санкт-Петербург Юг</v>
      </c>
    </row>
    <row r="452" spans="1:6" ht="14.25" customHeight="1">
      <c r="A452" s="6">
        <v>43980</v>
      </c>
      <c r="B452" s="7" t="s">
        <v>15</v>
      </c>
      <c r="C452" s="7">
        <v>10</v>
      </c>
      <c r="D452" s="7">
        <v>873</v>
      </c>
      <c r="E452" s="7">
        <v>770</v>
      </c>
      <c r="F452" s="15" t="str">
        <f>_xlfn.SINGLE(Table2[Дата]) &amp; _xlfn.SINGLE(Table2[Территория])</f>
        <v>43980Тольятти</v>
      </c>
    </row>
    <row r="453" spans="1:6" ht="14.25" customHeight="1">
      <c r="A453" s="6">
        <v>43980</v>
      </c>
      <c r="B453" s="7" t="s">
        <v>27</v>
      </c>
      <c r="C453" s="7">
        <v>7</v>
      </c>
      <c r="D453" s="7">
        <v>491</v>
      </c>
      <c r="E453" s="7">
        <v>411</v>
      </c>
      <c r="F453" s="15" t="str">
        <f>_xlfn.SINGLE(Table2[Дата]) &amp; _xlfn.SINGLE(Table2[Территория])</f>
        <v>43980Тюмень</v>
      </c>
    </row>
    <row r="454" spans="1:6" ht="14.25" customHeight="1">
      <c r="A454" s="6">
        <v>43981</v>
      </c>
      <c r="B454" s="7" t="s">
        <v>19</v>
      </c>
      <c r="C454" s="7">
        <v>37</v>
      </c>
      <c r="D454" s="7">
        <v>6645</v>
      </c>
      <c r="E454" s="7">
        <v>6122</v>
      </c>
      <c r="F454" s="15" t="str">
        <f>_xlfn.SINGLE(Table2[Дата]) &amp; _xlfn.SINGLE(Table2[Территория])</f>
        <v>43981Волгоград</v>
      </c>
    </row>
    <row r="455" spans="1:6" ht="14.25" customHeight="1">
      <c r="A455" s="6">
        <v>43981</v>
      </c>
      <c r="B455" s="7" t="s">
        <v>14</v>
      </c>
      <c r="C455" s="7">
        <v>31</v>
      </c>
      <c r="D455" s="7">
        <v>6735</v>
      </c>
      <c r="E455" s="7">
        <v>6264</v>
      </c>
      <c r="F455" s="15" t="str">
        <f>_xlfn.SINGLE(Table2[Дата]) &amp; _xlfn.SINGLE(Table2[Территория])</f>
        <v>43981Екатеринбург</v>
      </c>
    </row>
    <row r="456" spans="1:6" ht="14.25" customHeight="1">
      <c r="A456" s="6">
        <v>43981</v>
      </c>
      <c r="B456" s="7" t="s">
        <v>20</v>
      </c>
      <c r="C456" s="7">
        <v>22</v>
      </c>
      <c r="D456" s="7">
        <v>2793</v>
      </c>
      <c r="E456" s="7">
        <v>2539</v>
      </c>
      <c r="F456" s="15" t="str">
        <f>_xlfn.SINGLE(Table2[Дата]) &amp; _xlfn.SINGLE(Table2[Территория])</f>
        <v>43981Казань</v>
      </c>
    </row>
    <row r="457" spans="1:6" ht="14.25" customHeight="1">
      <c r="A457" s="6">
        <v>43981</v>
      </c>
      <c r="B457" s="7" t="s">
        <v>13</v>
      </c>
      <c r="C457" s="7">
        <v>20</v>
      </c>
      <c r="D457" s="7">
        <v>2597</v>
      </c>
      <c r="E457" s="7">
        <v>2376</v>
      </c>
      <c r="F457" s="15" t="str">
        <f>_xlfn.SINGLE(Table2[Дата]) &amp; _xlfn.SINGLE(Table2[Территория])</f>
        <v>43981Кемерово</v>
      </c>
    </row>
    <row r="458" spans="1:6" ht="14.25" customHeight="1">
      <c r="A458" s="6">
        <v>43981</v>
      </c>
      <c r="B458" s="7" t="s">
        <v>23</v>
      </c>
      <c r="C458" s="7">
        <v>20</v>
      </c>
      <c r="D458" s="7">
        <v>2174</v>
      </c>
      <c r="E458" s="7">
        <v>1957</v>
      </c>
      <c r="F458" s="15" t="str">
        <f>_xlfn.SINGLE(Table2[Дата]) &amp; _xlfn.SINGLE(Table2[Территория])</f>
        <v>43981Краснодар</v>
      </c>
    </row>
    <row r="459" spans="1:6" ht="14.25" customHeight="1">
      <c r="A459" s="6">
        <v>43981</v>
      </c>
      <c r="B459" s="7" t="s">
        <v>25</v>
      </c>
      <c r="C459" s="7">
        <v>54</v>
      </c>
      <c r="D459" s="7">
        <v>14590</v>
      </c>
      <c r="E459" s="7">
        <v>13551</v>
      </c>
      <c r="F459" s="15" t="str">
        <f>_xlfn.SINGLE(Table2[Дата]) &amp; _xlfn.SINGLE(Table2[Территория])</f>
        <v>43981Москва Восток</v>
      </c>
    </row>
    <row r="460" spans="1:6" ht="14.25" customHeight="1">
      <c r="A460" s="6">
        <v>43981</v>
      </c>
      <c r="B460" s="7" t="s">
        <v>24</v>
      </c>
      <c r="C460" s="7">
        <v>59</v>
      </c>
      <c r="D460" s="7">
        <v>15030</v>
      </c>
      <c r="E460" s="7">
        <v>13956</v>
      </c>
      <c r="F460" s="15" t="str">
        <f>_xlfn.SINGLE(Table2[Дата]) &amp; _xlfn.SINGLE(Table2[Территория])</f>
        <v>43981Москва Запад</v>
      </c>
    </row>
    <row r="461" spans="1:6" ht="14.25" customHeight="1">
      <c r="A461" s="6">
        <v>43981</v>
      </c>
      <c r="B461" s="7" t="s">
        <v>16</v>
      </c>
      <c r="C461" s="7">
        <v>20</v>
      </c>
      <c r="D461" s="7">
        <v>2451</v>
      </c>
      <c r="E461" s="7">
        <v>2178</v>
      </c>
      <c r="F461" s="15" t="str">
        <f>_xlfn.SINGLE(Table2[Дата]) &amp; _xlfn.SINGLE(Table2[Территория])</f>
        <v>43981Нижний Новгород</v>
      </c>
    </row>
    <row r="462" spans="1:6" ht="14.25" customHeight="1">
      <c r="A462" s="6">
        <v>43981</v>
      </c>
      <c r="B462" s="7" t="s">
        <v>26</v>
      </c>
      <c r="C462" s="7">
        <v>18</v>
      </c>
      <c r="D462" s="7">
        <v>1216</v>
      </c>
      <c r="E462" s="7">
        <v>1101</v>
      </c>
      <c r="F462" s="15" t="str">
        <f>_xlfn.SINGLE(Table2[Дата]) &amp; _xlfn.SINGLE(Table2[Территория])</f>
        <v>43981Новосибирск</v>
      </c>
    </row>
    <row r="463" spans="1:6" ht="14.25" customHeight="1">
      <c r="A463" s="6">
        <v>43981</v>
      </c>
      <c r="B463" s="7" t="s">
        <v>21</v>
      </c>
      <c r="C463" s="7">
        <v>17</v>
      </c>
      <c r="D463" s="7">
        <v>1697</v>
      </c>
      <c r="E463" s="7">
        <v>1499</v>
      </c>
      <c r="F463" s="15" t="str">
        <f>_xlfn.SINGLE(Table2[Дата]) &amp; _xlfn.SINGLE(Table2[Территория])</f>
        <v>43981Пермь</v>
      </c>
    </row>
    <row r="464" spans="1:6" ht="14.25" customHeight="1">
      <c r="A464" s="6">
        <v>43981</v>
      </c>
      <c r="B464" s="7" t="s">
        <v>22</v>
      </c>
      <c r="C464" s="7">
        <v>16</v>
      </c>
      <c r="D464" s="7">
        <v>1048</v>
      </c>
      <c r="E464" s="7">
        <v>918</v>
      </c>
      <c r="F464" s="15" t="str">
        <f>_xlfn.SINGLE(Table2[Дата]) &amp; _xlfn.SINGLE(Table2[Территория])</f>
        <v>43981Ростов-на-Дону</v>
      </c>
    </row>
    <row r="465" spans="1:6" ht="14.25" customHeight="1">
      <c r="A465" s="6">
        <v>43981</v>
      </c>
      <c r="B465" s="7" t="s">
        <v>12</v>
      </c>
      <c r="C465" s="7">
        <v>15</v>
      </c>
      <c r="D465" s="7">
        <v>490</v>
      </c>
      <c r="E465" s="7">
        <v>409</v>
      </c>
      <c r="F465" s="15" t="str">
        <f>_xlfn.SINGLE(Table2[Дата]) &amp; _xlfn.SINGLE(Table2[Территория])</f>
        <v>43981Самара</v>
      </c>
    </row>
    <row r="466" spans="1:6" ht="14.25" customHeight="1">
      <c r="A466" s="6">
        <v>43981</v>
      </c>
      <c r="B466" s="7" t="s">
        <v>18</v>
      </c>
      <c r="C466" s="7">
        <v>124</v>
      </c>
      <c r="D466" s="7">
        <v>24325</v>
      </c>
      <c r="E466" s="7">
        <v>22469</v>
      </c>
      <c r="F466" s="15" t="str">
        <f>_xlfn.SINGLE(Table2[Дата]) &amp; _xlfn.SINGLE(Table2[Территория])</f>
        <v>43981Санкт-Петербург Север</v>
      </c>
    </row>
    <row r="467" spans="1:6" ht="14.25" customHeight="1">
      <c r="A467" s="6">
        <v>43981</v>
      </c>
      <c r="B467" s="7" t="s">
        <v>17</v>
      </c>
      <c r="C467" s="7">
        <v>129</v>
      </c>
      <c r="D467" s="7">
        <v>20243</v>
      </c>
      <c r="E467" s="7">
        <v>18711</v>
      </c>
      <c r="F467" s="15" t="str">
        <f>_xlfn.SINGLE(Table2[Дата]) &amp; _xlfn.SINGLE(Table2[Территория])</f>
        <v>43981Санкт-Петербург Юг</v>
      </c>
    </row>
    <row r="468" spans="1:6" ht="14.25" customHeight="1">
      <c r="A468" s="6">
        <v>43981</v>
      </c>
      <c r="B468" s="7" t="s">
        <v>15</v>
      </c>
      <c r="C468" s="7">
        <v>10</v>
      </c>
      <c r="D468" s="7">
        <v>865</v>
      </c>
      <c r="E468" s="7">
        <v>763</v>
      </c>
      <c r="F468" s="15" t="str">
        <f>_xlfn.SINGLE(Table2[Дата]) &amp; _xlfn.SINGLE(Table2[Территория])</f>
        <v>43981Тольятти</v>
      </c>
    </row>
    <row r="469" spans="1:6" ht="14.25" customHeight="1">
      <c r="A469" s="6">
        <v>43981</v>
      </c>
      <c r="B469" s="7" t="s">
        <v>27</v>
      </c>
      <c r="C469" s="7">
        <v>7</v>
      </c>
      <c r="D469" s="7">
        <v>532</v>
      </c>
      <c r="E469" s="7">
        <v>449</v>
      </c>
      <c r="F469" s="15" t="str">
        <f>_xlfn.SINGLE(Table2[Дата]) &amp; _xlfn.SINGLE(Table2[Территория])</f>
        <v>43981Тюмень</v>
      </c>
    </row>
    <row r="470" spans="1:6" ht="14.25" customHeight="1">
      <c r="A470" s="6">
        <v>43982</v>
      </c>
      <c r="B470" s="7" t="s">
        <v>19</v>
      </c>
      <c r="C470" s="7">
        <v>37</v>
      </c>
      <c r="D470" s="7">
        <v>5215</v>
      </c>
      <c r="E470" s="7">
        <v>4848</v>
      </c>
      <c r="F470" s="15" t="str">
        <f>_xlfn.SINGLE(Table2[Дата]) &amp; _xlfn.SINGLE(Table2[Территория])</f>
        <v>43982Волгоград</v>
      </c>
    </row>
    <row r="471" spans="1:6" ht="14.25" customHeight="1">
      <c r="A471" s="6">
        <v>43982</v>
      </c>
      <c r="B471" s="7" t="s">
        <v>14</v>
      </c>
      <c r="C471" s="7">
        <v>31</v>
      </c>
      <c r="D471" s="7">
        <v>5760</v>
      </c>
      <c r="E471" s="7">
        <v>5367</v>
      </c>
      <c r="F471" s="15" t="str">
        <f>_xlfn.SINGLE(Table2[Дата]) &amp; _xlfn.SINGLE(Table2[Территория])</f>
        <v>43982Екатеринбург</v>
      </c>
    </row>
    <row r="472" spans="1:6" ht="14.25" customHeight="1">
      <c r="A472" s="6">
        <v>43982</v>
      </c>
      <c r="B472" s="7" t="s">
        <v>20</v>
      </c>
      <c r="C472" s="7">
        <v>23</v>
      </c>
      <c r="D472" s="7">
        <v>2522</v>
      </c>
      <c r="E472" s="7">
        <v>2295</v>
      </c>
      <c r="F472" s="15" t="str">
        <f>_xlfn.SINGLE(Table2[Дата]) &amp; _xlfn.SINGLE(Table2[Территория])</f>
        <v>43982Казань</v>
      </c>
    </row>
    <row r="473" spans="1:6" ht="14.25" customHeight="1">
      <c r="A473" s="6">
        <v>43982</v>
      </c>
      <c r="B473" s="7" t="s">
        <v>13</v>
      </c>
      <c r="C473" s="7">
        <v>21</v>
      </c>
      <c r="D473" s="7">
        <v>2271</v>
      </c>
      <c r="E473" s="7">
        <v>2085</v>
      </c>
      <c r="F473" s="15" t="str">
        <f>_xlfn.SINGLE(Table2[Дата]) &amp; _xlfn.SINGLE(Table2[Территория])</f>
        <v>43982Кемерово</v>
      </c>
    </row>
    <row r="474" spans="1:6" ht="14.25" customHeight="1">
      <c r="A474" s="6">
        <v>43982</v>
      </c>
      <c r="B474" s="7" t="s">
        <v>23</v>
      </c>
      <c r="C474" s="7">
        <v>21</v>
      </c>
      <c r="D474" s="7">
        <v>2056</v>
      </c>
      <c r="E474" s="7">
        <v>1879</v>
      </c>
      <c r="F474" s="15" t="str">
        <f>_xlfn.SINGLE(Table2[Дата]) &amp; _xlfn.SINGLE(Table2[Территория])</f>
        <v>43982Краснодар</v>
      </c>
    </row>
    <row r="475" spans="1:6" ht="14.25" customHeight="1">
      <c r="A475" s="6">
        <v>43982</v>
      </c>
      <c r="B475" s="7" t="s">
        <v>25</v>
      </c>
      <c r="C475" s="7">
        <v>54</v>
      </c>
      <c r="D475" s="7">
        <v>13106</v>
      </c>
      <c r="E475" s="7">
        <v>12164</v>
      </c>
      <c r="F475" s="15" t="str">
        <f>_xlfn.SINGLE(Table2[Дата]) &amp; _xlfn.SINGLE(Table2[Территория])</f>
        <v>43982Москва Восток</v>
      </c>
    </row>
    <row r="476" spans="1:6" ht="14.25" customHeight="1">
      <c r="A476" s="6">
        <v>43982</v>
      </c>
      <c r="B476" s="7" t="s">
        <v>24</v>
      </c>
      <c r="C476" s="7">
        <v>59</v>
      </c>
      <c r="D476" s="7">
        <v>13684</v>
      </c>
      <c r="E476" s="7">
        <v>12690</v>
      </c>
      <c r="F476" s="15" t="str">
        <f>_xlfn.SINGLE(Table2[Дата]) &amp; _xlfn.SINGLE(Table2[Территория])</f>
        <v>43982Москва Запад</v>
      </c>
    </row>
    <row r="477" spans="1:6" ht="14.25" customHeight="1">
      <c r="A477" s="6">
        <v>43982</v>
      </c>
      <c r="B477" s="7" t="s">
        <v>16</v>
      </c>
      <c r="C477" s="7">
        <v>20</v>
      </c>
      <c r="D477" s="7">
        <v>2060</v>
      </c>
      <c r="E477" s="7">
        <v>1826</v>
      </c>
      <c r="F477" s="15" t="str">
        <f>_xlfn.SINGLE(Table2[Дата]) &amp; _xlfn.SINGLE(Table2[Территория])</f>
        <v>43982Нижний Новгород</v>
      </c>
    </row>
    <row r="478" spans="1:6" ht="14.25" customHeight="1">
      <c r="A478" s="6">
        <v>43982</v>
      </c>
      <c r="B478" s="7" t="s">
        <v>26</v>
      </c>
      <c r="C478" s="7">
        <v>18</v>
      </c>
      <c r="D478" s="7">
        <v>1029</v>
      </c>
      <c r="E478" s="7">
        <v>925</v>
      </c>
      <c r="F478" s="15" t="str">
        <f>_xlfn.SINGLE(Table2[Дата]) &amp; _xlfn.SINGLE(Table2[Территория])</f>
        <v>43982Новосибирск</v>
      </c>
    </row>
    <row r="479" spans="1:6" ht="14.25" customHeight="1">
      <c r="A479" s="6">
        <v>43982</v>
      </c>
      <c r="B479" s="7" t="s">
        <v>21</v>
      </c>
      <c r="C479" s="7">
        <v>17</v>
      </c>
      <c r="D479" s="7">
        <v>1186</v>
      </c>
      <c r="E479" s="7">
        <v>1054</v>
      </c>
      <c r="F479" s="15" t="str">
        <f>_xlfn.SINGLE(Table2[Дата]) &amp; _xlfn.SINGLE(Table2[Территория])</f>
        <v>43982Пермь</v>
      </c>
    </row>
    <row r="480" spans="1:6" ht="14.25" customHeight="1">
      <c r="A480" s="6">
        <v>43982</v>
      </c>
      <c r="B480" s="7" t="s">
        <v>22</v>
      </c>
      <c r="C480" s="7">
        <v>16</v>
      </c>
      <c r="D480" s="7">
        <v>917</v>
      </c>
      <c r="E480" s="7">
        <v>802</v>
      </c>
      <c r="F480" s="15" t="str">
        <f>_xlfn.SINGLE(Table2[Дата]) &amp; _xlfn.SINGLE(Table2[Территория])</f>
        <v>43982Ростов-на-Дону</v>
      </c>
    </row>
    <row r="481" spans="1:6" ht="14.25" customHeight="1">
      <c r="A481" s="6">
        <v>43982</v>
      </c>
      <c r="B481" s="7" t="s">
        <v>12</v>
      </c>
      <c r="C481" s="7">
        <v>15</v>
      </c>
      <c r="D481" s="7">
        <v>441</v>
      </c>
      <c r="E481" s="7">
        <v>368</v>
      </c>
      <c r="F481" s="15" t="str">
        <f>_xlfn.SINGLE(Table2[Дата]) &amp; _xlfn.SINGLE(Table2[Территория])</f>
        <v>43982Самара</v>
      </c>
    </row>
    <row r="482" spans="1:6" ht="14.25" customHeight="1">
      <c r="A482" s="6">
        <v>43982</v>
      </c>
      <c r="B482" s="7" t="s">
        <v>18</v>
      </c>
      <c r="C482" s="7">
        <v>124</v>
      </c>
      <c r="D482" s="7">
        <v>21392</v>
      </c>
      <c r="E482" s="7">
        <v>19869</v>
      </c>
      <c r="F482" s="15" t="str">
        <f>_xlfn.SINGLE(Table2[Дата]) &amp; _xlfn.SINGLE(Table2[Территория])</f>
        <v>43982Санкт-Петербург Север</v>
      </c>
    </row>
    <row r="483" spans="1:6" ht="14.25" customHeight="1">
      <c r="A483" s="6">
        <v>43982</v>
      </c>
      <c r="B483" s="7" t="s">
        <v>17</v>
      </c>
      <c r="C483" s="7">
        <v>129</v>
      </c>
      <c r="D483" s="7">
        <v>17235</v>
      </c>
      <c r="E483" s="7">
        <v>16052</v>
      </c>
      <c r="F483" s="15" t="str">
        <f>_xlfn.SINGLE(Table2[Дата]) &amp; _xlfn.SINGLE(Table2[Территория])</f>
        <v>43982Санкт-Петербург Юг</v>
      </c>
    </row>
    <row r="484" spans="1:6" ht="14.25" customHeight="1">
      <c r="A484" s="6">
        <v>43982</v>
      </c>
      <c r="B484" s="7" t="s">
        <v>15</v>
      </c>
      <c r="C484" s="7">
        <v>10</v>
      </c>
      <c r="D484" s="7">
        <v>749</v>
      </c>
      <c r="E484" s="7">
        <v>655</v>
      </c>
      <c r="F484" s="15" t="str">
        <f>_xlfn.SINGLE(Table2[Дата]) &amp; _xlfn.SINGLE(Table2[Территория])</f>
        <v>43982Тольятти</v>
      </c>
    </row>
    <row r="485" spans="1:6" ht="14.25" customHeight="1">
      <c r="A485" s="6">
        <v>43982</v>
      </c>
      <c r="B485" s="7" t="s">
        <v>28</v>
      </c>
      <c r="C485" s="7">
        <v>9</v>
      </c>
      <c r="D485" s="7">
        <v>345</v>
      </c>
      <c r="E485" s="7">
        <v>255</v>
      </c>
      <c r="F485" s="15" t="str">
        <f>_xlfn.SINGLE(Table2[Дата]) &amp; _xlfn.SINGLE(Table2[Территория])</f>
        <v>43982Томск</v>
      </c>
    </row>
    <row r="486" spans="1:6" ht="14.25" customHeight="1">
      <c r="A486" s="6">
        <v>43982</v>
      </c>
      <c r="B486" s="7" t="s">
        <v>27</v>
      </c>
      <c r="C486" s="7">
        <v>7</v>
      </c>
      <c r="D486" s="7">
        <v>530</v>
      </c>
      <c r="E486" s="7">
        <v>447</v>
      </c>
      <c r="F486" s="15" t="str">
        <f>_xlfn.SINGLE(Table2[Дата]) &amp; _xlfn.SINGLE(Table2[Территория])</f>
        <v>43982Тюмень</v>
      </c>
    </row>
    <row r="487" spans="1:6" ht="14.25" customHeight="1">
      <c r="A487" s="6">
        <v>43982</v>
      </c>
      <c r="B487" s="7" t="s">
        <v>29</v>
      </c>
      <c r="C487" s="7">
        <v>6</v>
      </c>
      <c r="D487" s="7">
        <v>261</v>
      </c>
      <c r="E487" s="7">
        <v>188</v>
      </c>
      <c r="F487" s="15" t="str">
        <f>_xlfn.SINGLE(Table2[Дата]) &amp; _xlfn.SINGLE(Table2[Территория])</f>
        <v>43982Уфа</v>
      </c>
    </row>
    <row r="488" spans="1:6" ht="14.25" customHeight="1">
      <c r="A488" s="6">
        <v>43983</v>
      </c>
      <c r="B488" s="7" t="s">
        <v>19</v>
      </c>
      <c r="C488" s="7">
        <v>37</v>
      </c>
      <c r="D488" s="7">
        <v>4722</v>
      </c>
      <c r="E488" s="7">
        <v>4352</v>
      </c>
      <c r="F488" s="15" t="str">
        <f>_xlfn.SINGLE(Table2[Дата]) &amp; _xlfn.SINGLE(Table2[Территория])</f>
        <v>43983Волгоград</v>
      </c>
    </row>
    <row r="489" spans="1:6" ht="14.25" customHeight="1">
      <c r="A489" s="6">
        <v>43983</v>
      </c>
      <c r="B489" s="7" t="s">
        <v>14</v>
      </c>
      <c r="C489" s="7">
        <v>31</v>
      </c>
      <c r="D489" s="7">
        <v>5468</v>
      </c>
      <c r="E489" s="7">
        <v>5081</v>
      </c>
      <c r="F489" s="15" t="str">
        <f>_xlfn.SINGLE(Table2[Дата]) &amp; _xlfn.SINGLE(Table2[Территория])</f>
        <v>43983Екатеринбург</v>
      </c>
    </row>
    <row r="490" spans="1:6" ht="14.25" customHeight="1">
      <c r="A490" s="6">
        <v>43983</v>
      </c>
      <c r="B490" s="7" t="s">
        <v>20</v>
      </c>
      <c r="C490" s="7">
        <v>23</v>
      </c>
      <c r="D490" s="7">
        <v>2531</v>
      </c>
      <c r="E490" s="7">
        <v>2296</v>
      </c>
      <c r="F490" s="15" t="str">
        <f>_xlfn.SINGLE(Table2[Дата]) &amp; _xlfn.SINGLE(Table2[Территория])</f>
        <v>43983Казань</v>
      </c>
    </row>
    <row r="491" spans="1:6" ht="14.25" customHeight="1">
      <c r="A491" s="6">
        <v>43983</v>
      </c>
      <c r="B491" s="7" t="s">
        <v>13</v>
      </c>
      <c r="C491" s="7">
        <v>21</v>
      </c>
      <c r="D491" s="7">
        <v>2025</v>
      </c>
      <c r="E491" s="7">
        <v>1849</v>
      </c>
      <c r="F491" s="15" t="str">
        <f>_xlfn.SINGLE(Table2[Дата]) &amp; _xlfn.SINGLE(Table2[Территория])</f>
        <v>43983Кемерово</v>
      </c>
    </row>
    <row r="492" spans="1:6" ht="14.25" customHeight="1">
      <c r="A492" s="6">
        <v>43983</v>
      </c>
      <c r="B492" s="7" t="s">
        <v>23</v>
      </c>
      <c r="C492" s="7">
        <v>21</v>
      </c>
      <c r="D492" s="7">
        <v>1879</v>
      </c>
      <c r="E492" s="7">
        <v>1720</v>
      </c>
      <c r="F492" s="15" t="str">
        <f>_xlfn.SINGLE(Table2[Дата]) &amp; _xlfn.SINGLE(Table2[Территория])</f>
        <v>43983Краснодар</v>
      </c>
    </row>
    <row r="493" spans="1:6" ht="14.25" customHeight="1">
      <c r="A493" s="6">
        <v>43983</v>
      </c>
      <c r="B493" s="7" t="s">
        <v>25</v>
      </c>
      <c r="C493" s="7">
        <v>54</v>
      </c>
      <c r="D493" s="7">
        <v>11864</v>
      </c>
      <c r="E493" s="7">
        <v>11071</v>
      </c>
      <c r="F493" s="15" t="str">
        <f>_xlfn.SINGLE(Table2[Дата]) &amp; _xlfn.SINGLE(Table2[Территория])</f>
        <v>43983Москва Восток</v>
      </c>
    </row>
    <row r="494" spans="1:6" ht="14.25" customHeight="1">
      <c r="A494" s="6">
        <v>43983</v>
      </c>
      <c r="B494" s="7" t="s">
        <v>24</v>
      </c>
      <c r="C494" s="7">
        <v>59</v>
      </c>
      <c r="D494" s="7">
        <v>12299</v>
      </c>
      <c r="E494" s="7">
        <v>11448</v>
      </c>
      <c r="F494" s="15" t="str">
        <f>_xlfn.SINGLE(Table2[Дата]) &amp; _xlfn.SINGLE(Table2[Территория])</f>
        <v>43983Москва Запад</v>
      </c>
    </row>
    <row r="495" spans="1:6" ht="14.25" customHeight="1">
      <c r="A495" s="6">
        <v>43983</v>
      </c>
      <c r="B495" s="7" t="s">
        <v>16</v>
      </c>
      <c r="C495" s="7">
        <v>20</v>
      </c>
      <c r="D495" s="7">
        <v>2136</v>
      </c>
      <c r="E495" s="7">
        <v>1899</v>
      </c>
      <c r="F495" s="15" t="str">
        <f>_xlfn.SINGLE(Table2[Дата]) &amp; _xlfn.SINGLE(Table2[Территория])</f>
        <v>43983Нижний Новгород</v>
      </c>
    </row>
    <row r="496" spans="1:6" ht="14.25" customHeight="1">
      <c r="A496" s="6">
        <v>43983</v>
      </c>
      <c r="B496" s="7" t="s">
        <v>26</v>
      </c>
      <c r="C496" s="7">
        <v>18</v>
      </c>
      <c r="D496" s="7">
        <v>923</v>
      </c>
      <c r="E496" s="7">
        <v>824</v>
      </c>
      <c r="F496" s="15" t="str">
        <f>_xlfn.SINGLE(Table2[Дата]) &amp; _xlfn.SINGLE(Table2[Территория])</f>
        <v>43983Новосибирск</v>
      </c>
    </row>
    <row r="497" spans="1:6" ht="14.25" customHeight="1">
      <c r="A497" s="6">
        <v>43983</v>
      </c>
      <c r="B497" s="7" t="s">
        <v>21</v>
      </c>
      <c r="C497" s="7">
        <v>17</v>
      </c>
      <c r="D497" s="7">
        <v>1185</v>
      </c>
      <c r="E497" s="7">
        <v>1042</v>
      </c>
      <c r="F497" s="15" t="str">
        <f>_xlfn.SINGLE(Table2[Дата]) &amp; _xlfn.SINGLE(Table2[Территория])</f>
        <v>43983Пермь</v>
      </c>
    </row>
    <row r="498" spans="1:6" ht="14.25" customHeight="1">
      <c r="A498" s="6">
        <v>43983</v>
      </c>
      <c r="B498" s="7" t="s">
        <v>22</v>
      </c>
      <c r="C498" s="7">
        <v>16</v>
      </c>
      <c r="D498" s="7">
        <v>1019</v>
      </c>
      <c r="E498" s="7">
        <v>895</v>
      </c>
      <c r="F498" s="15" t="str">
        <f>_xlfn.SINGLE(Table2[Дата]) &amp; _xlfn.SINGLE(Table2[Территория])</f>
        <v>43983Ростов-на-Дону</v>
      </c>
    </row>
    <row r="499" spans="1:6" ht="14.25" customHeight="1">
      <c r="A499" s="6">
        <v>43983</v>
      </c>
      <c r="B499" s="7" t="s">
        <v>12</v>
      </c>
      <c r="C499" s="7">
        <v>15</v>
      </c>
      <c r="D499" s="7">
        <v>453</v>
      </c>
      <c r="E499" s="7">
        <v>370</v>
      </c>
      <c r="F499" s="15" t="str">
        <f>_xlfn.SINGLE(Table2[Дата]) &amp; _xlfn.SINGLE(Table2[Территория])</f>
        <v>43983Самара</v>
      </c>
    </row>
    <row r="500" spans="1:6" ht="14.25" customHeight="1">
      <c r="A500" s="6">
        <v>43983</v>
      </c>
      <c r="B500" s="7" t="s">
        <v>18</v>
      </c>
      <c r="C500" s="7">
        <v>123</v>
      </c>
      <c r="D500" s="7">
        <v>20325</v>
      </c>
      <c r="E500" s="7">
        <v>18935</v>
      </c>
      <c r="F500" s="15" t="str">
        <f>_xlfn.SINGLE(Table2[Дата]) &amp; _xlfn.SINGLE(Table2[Территория])</f>
        <v>43983Санкт-Петербург Север</v>
      </c>
    </row>
    <row r="501" spans="1:6" ht="14.25" customHeight="1">
      <c r="A501" s="6">
        <v>43983</v>
      </c>
      <c r="B501" s="7" t="s">
        <v>17</v>
      </c>
      <c r="C501" s="7">
        <v>128</v>
      </c>
      <c r="D501" s="7">
        <v>16285</v>
      </c>
      <c r="E501" s="7">
        <v>15130</v>
      </c>
      <c r="F501" s="15" t="str">
        <f>_xlfn.SINGLE(Table2[Дата]) &amp; _xlfn.SINGLE(Table2[Территория])</f>
        <v>43983Санкт-Петербург Юг</v>
      </c>
    </row>
    <row r="502" spans="1:6" ht="14.25" customHeight="1">
      <c r="A502" s="6">
        <v>43983</v>
      </c>
      <c r="B502" s="7" t="s">
        <v>15</v>
      </c>
      <c r="C502" s="7">
        <v>10</v>
      </c>
      <c r="D502" s="7">
        <v>719</v>
      </c>
      <c r="E502" s="7">
        <v>627</v>
      </c>
      <c r="F502" s="15" t="str">
        <f>_xlfn.SINGLE(Table2[Дата]) &amp; _xlfn.SINGLE(Table2[Территория])</f>
        <v>43983Тольятти</v>
      </c>
    </row>
    <row r="503" spans="1:6" ht="14.25" customHeight="1">
      <c r="A503" s="6">
        <v>43983</v>
      </c>
      <c r="B503" s="7" t="s">
        <v>28</v>
      </c>
      <c r="C503" s="7">
        <v>9</v>
      </c>
      <c r="D503" s="7">
        <v>294</v>
      </c>
      <c r="E503" s="7">
        <v>224</v>
      </c>
      <c r="F503" s="15" t="str">
        <f>_xlfn.SINGLE(Table2[Дата]) &amp; _xlfn.SINGLE(Table2[Территория])</f>
        <v>43983Томск</v>
      </c>
    </row>
    <row r="504" spans="1:6" ht="14.25" customHeight="1">
      <c r="A504" s="6">
        <v>43983</v>
      </c>
      <c r="B504" s="7" t="s">
        <v>27</v>
      </c>
      <c r="C504" s="7">
        <v>7</v>
      </c>
      <c r="D504" s="7">
        <v>500</v>
      </c>
      <c r="E504" s="7">
        <v>418</v>
      </c>
      <c r="F504" s="15" t="str">
        <f>_xlfn.SINGLE(Table2[Дата]) &amp; _xlfn.SINGLE(Table2[Территория])</f>
        <v>43983Тюмень</v>
      </c>
    </row>
    <row r="505" spans="1:6" ht="14.25" customHeight="1">
      <c r="A505" s="6">
        <v>43983</v>
      </c>
      <c r="B505" s="7" t="s">
        <v>29</v>
      </c>
      <c r="C505" s="7">
        <v>6</v>
      </c>
      <c r="D505" s="7">
        <v>237</v>
      </c>
      <c r="E505" s="7">
        <v>175</v>
      </c>
      <c r="F505" s="15" t="str">
        <f>_xlfn.SINGLE(Table2[Дата]) &amp; _xlfn.SINGLE(Table2[Территория])</f>
        <v>43983Уфа</v>
      </c>
    </row>
    <row r="506" spans="1:6" ht="14.25" customHeight="1"/>
    <row r="507" spans="1:6" ht="14.25" customHeight="1"/>
    <row r="508" spans="1:6" ht="14.25" customHeight="1"/>
    <row r="509" spans="1:6" ht="14.25" customHeight="1"/>
    <row r="510" spans="1:6" ht="14.25" customHeight="1"/>
    <row r="511" spans="1:6" ht="14.25" customHeight="1"/>
    <row r="512" spans="1:6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2021-09-13T10:17:58Z</dcterms:created>
  <dcterms:modified xsi:type="dcterms:W3CDTF">2024-11-08T11:54:46Z</dcterms:modified>
  <cp:category/>
  <cp:contentStatus/>
</cp:coreProperties>
</file>