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shoai\Downloads\"/>
    </mc:Choice>
  </mc:AlternateContent>
  <xr:revisionPtr revIDLastSave="0" documentId="13_ncr:1_{E554B498-CAD5-4563-B411-72D5E4E373D3}" xr6:coauthVersionLast="47" xr6:coauthVersionMax="47" xr10:uidLastSave="{00000000-0000-0000-0000-000000000000}"/>
  <bookViews>
    <workbookView xWindow="-108" yWindow="-108" windowWidth="23256" windowHeight="12456" activeTab="1" xr2:uid="{26D4546B-D2A1-4444-8EAF-A6228F96F0C1}"/>
  </bookViews>
  <sheets>
    <sheet name="Data" sheetId="2" r:id="rId1"/>
    <sheet name="Customer Centre Report" sheetId="5" r:id="rId2"/>
    <sheet name="Pivots" sheetId="6" r:id="rId3"/>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rep1_img">#REF!</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6" l="1"/>
  <c r="G47" i="6" s="1"/>
  <c r="P18" i="5" a="1"/>
  <c r="P18" i="5" s="1"/>
  <c r="J28" i="6"/>
  <c r="F31" i="6" a="1"/>
  <c r="F31" i="6" s="1"/>
  <c r="E49" i="6" s="1"/>
  <c r="E52" i="6" s="1"/>
  <c r="G5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48" i="6" l="1"/>
  <c r="E51" i="6" s="1"/>
  <c r="G51" i="6" s="1"/>
  <c r="J32" i="6"/>
  <c r="I31" i="6"/>
  <c r="I35" i="6"/>
  <c r="I34" i="6"/>
  <c r="I33" i="6"/>
  <c r="I32" i="6"/>
  <c r="J31" i="6"/>
  <c r="J35" i="6"/>
  <c r="J34" i="6"/>
  <c r="J3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E5494C-370B-4079-957E-BD3CC9883C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CDBD6AC-7027-4657-98DC-412AD16892C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747BA94-7961-4FD0-9659-9C4AB3222910}"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<sst xmlns="http://schemas.openxmlformats.org/spreadsheetml/2006/main" count="3169" uniqueCount="1083">
  <si>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</si>
  <si>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</si>
  <si>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</si>
  <si>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</si>
  <si>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</si>
  <si>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</si>
  <si>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</si>
  <si>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</si>
  <si>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</si>
  <si>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</si>
  <si>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</si>
  <si>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</si>
  <si>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</si>
  <si>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</si>
  <si>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</si>
  <si>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</si>
  <si>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</si>
  <si>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</si>
  <si>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</si>
  <si>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</si>
  <si>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</si>
  <si>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</si>
  <si>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</si>
  <si>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</si>
  <si>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</si>
  <si>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</si>
  <si>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</si>
  <si>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</si>
  <si>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</si>
  <si>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</si>
  <si>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</si>
  <si>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</si>
  <si>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</si>
  <si>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</si>
  <si>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</si>
  <si>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</si>
  <si>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</si>
  <si>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</si>
  <si>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</si>
  <si>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</si>
  <si>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</si>
  <si>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</si>
  <si>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</si>
  <si>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</si>
  <si>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</si>
  <si>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</si>
  <si>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</si>
  <si>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</si>
  <si>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</si>
  <si>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</si>
  <si>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</si>
  <si>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</si>
  <si>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</si>
  <si>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</si>
  <si>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</si>
  <si>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</si>
  <si>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</si>
  <si>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</si>
  <si>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</si>
  <si>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</si>
  <si>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</si>
  <si>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</si>
  <si>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</si>
  <si>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</si>
  <si>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</si>
  <si>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</si>
  <si>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</si>
  <si>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</si>
  <si>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</si>
  <si>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</si>
  <si>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</si>
  <si>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</si>
  <si>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</si>
  <si>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</si>
  <si>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</si>
  <si>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</si>
  <si>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</si>
  <si>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</si>
  <si>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</si>
  <si>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</si>
  <si>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</si>
  <si>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</si>
  <si>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</si>
  <si>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</si>
  <si>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</si>
  <si>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</si>
  <si>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</si>
  <si>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</si>
  <si>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</si>
  <si>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</si>
  <si>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</si>
  <si>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</si>
  <si>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</si>
  <si>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</si>
  <si>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</si>
  <si>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</si>
  <si>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</si>
  <si>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</si>
  <si>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</si>
  <si>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</si>
  <si>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</si>
  <si>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</si>
  <si>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</si>
  <si>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</si>
  <si>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</si>
  <si>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</si>
  <si>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</si>
  <si>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</si>
  <si>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</si>
  <si>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</si>
  <si>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</si>
  <si>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</si>
  <si>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</si>
  <si>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</si>
  <si>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</si>
  <si>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</si>
  <si>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</si>
  <si>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</si>
  <si>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</si>
  <si>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</si>
  <si>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</si>
  <si>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</si>
  <si>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</si>
  <si>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</si>
  <si>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</si>
  <si>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</si>
  <si>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</si>
  <si>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</si>
  <si>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</si>
  <si>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</si>
  <si>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</si>
  <si>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</si>
  <si>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</si>
  <si>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</si>
  <si>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</si>
  <si>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</si>
  <si>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</si>
  <si>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</si>
  <si>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</si>
  <si>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</si>
  <si>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</si>
  <si>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</si>
  <si>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</si>
  <si>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</si>
  <si>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</si>
  <si>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</si>
  <si>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</si>
  <si>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</si>
  <si>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</si>
  <si>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</si>
  <si>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</si>
  <si>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</si>
  <si>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</si>
  <si>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</si>
  <si>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</si>
  <si>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</si>
  <si>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</si>
  <si>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</si>
  <si>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</si>
  <si>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</si>
  <si>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</si>
  <si>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</si>
  <si>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</si>
  <si>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</si>
  <si>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</si>
  <si>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</si>
  <si>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</si>
  <si>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</si>
  <si>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</si>
  <si>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</si>
  <si>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</si>
  <si>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</si>
  <si>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</si>
  <si>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</si>
  <si>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</si>
  <si>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</si>
  <si>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</si>
  <si>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</si>
  <si>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</si>
  <si>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</si>
  <si>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</si>
  <si>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</si>
  <si>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</si>
  <si>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</si>
  <si>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</si>
  <si>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</si>
  <si>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</si>
  <si>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</si>
  <si>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</si>
  <si>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</si>
  <si>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</si>
  <si>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</si>
  <si>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</si>
  <si>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</si>
  <si>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</si>
  <si>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</si>
  <si>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</si>
  <si>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</si>
  <si>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</si>
  <si>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</si>
  <si>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</si>
  <si>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</si>
  <si>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</si>
  <si>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</si>
  <si>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</si>
  <si>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</si>
  <si>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</si>
  <si>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</si>
  <si>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</si>
  <si>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</si>
  <si>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</si>
  <si>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</si>
  <si>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</si>
  <si>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</si>
  <si>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</si>
  <si>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</si>
  <si>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</si>
  <si>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</si>
  <si>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</si>
  <si>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</si>
  <si>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</si>
  <si>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</si>
  <si>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</si>
  <si>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</si>
  <si>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</si>
  <si>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</si>
  <si>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</si>
  <si>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</si>
  <si>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</si>
  <si>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</si>
  <si>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</si>
  <si>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</si>
  <si>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</si>
  <si>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</si>
  <si>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</si>
  <si>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</si>
  <si>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</si>
  <si>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</si>
  <si>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</si>
  <si>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</si>
  <si>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</si>
  <si>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</si>
  <si>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</si>
  <si>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</si>
  <si>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</si>
  <si>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</si>
  <si>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</si>
  <si>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</si>
  <si>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</si>
  <si>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</si>
  <si>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</si>
  <si>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</si>
  <si>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</si>
  <si>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</si>
  <si>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</si>
  <si>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</si>
  <si>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</si>
  <si>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</si>
  <si>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</si>
  <si>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</si>
  <si>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</si>
  <si>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</si>
  <si>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</si>
  <si>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</si>
  <si>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</si>
  <si>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</si>
  <si>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</si>
  <si>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</si>
  <si>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</si>
  <si>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</si>
  <si>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</si>
  <si>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</si>
  <si>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</si>
  <si>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</si>
  <si>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</si>
  <si>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</si>
  <si>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</si>
  <si>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</si>
  <si>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</si>
  <si>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</si>
  <si>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</si>
  <si>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</si>
  <si>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</si>
  <si>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</si>
  <si>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</si>
  <si>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</si>
  <si>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</si>
  <si>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</si>
  <si>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</si>
  <si>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</si>
  <si>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</si>
  <si>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</si>
  <si>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</si>
  <si>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</si>
  <si>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</si>
  <si>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</si>
  <si>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</si>
  <si>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</si>
  <si>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</si>
  <si>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</si>
  <si>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</si>
  <si>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</si>
  <si>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</si>
  <si>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</si>
  <si>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</si>
  <si>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</si>
  <si>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</si>
  <si>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</si>
  <si>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</si>
  <si>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</si>
  <si>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</si>
  <si>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</si>
  <si>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</si>
  <si>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</si>
  <si>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</si>
  <si>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</si>
  <si>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</si>
  <si>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</si>
  <si>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</si>
  <si>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</si>
  <si>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</si>
  <si>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</si>
  <si>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</si>
  <si>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</si>
  <si>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</si>
  <si>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</si>
  <si>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</si>
  <si>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</si>
  <si>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</si>
  <si>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</si>
  <si>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</si>
  <si>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</si>
  <si>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</si>
  <si>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</si>
  <si>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</si>
  <si>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</si>
  <si>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</si>
  <si>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</si>
  <si>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</si>
  <si>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</si>
  <si>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</si>
  <si>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</si>
  <si>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</si>
  <si>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</si>
  <si>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</si>
  <si>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</si>
  <si>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</si>
  <si>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</si>
  <si>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</si>
  <si>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</si>
  <si>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</si>
  <si>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</si>
  <si>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</si>
  <si>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</si>
  <si>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</si>
  <si>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</si>
  <si>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</si>
  <si>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</si>
  <si>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</si>
  <si>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</si>
  <si>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</si>
  <si>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</si>
  <si>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</si>
  <si>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</si>
  <si>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</si>
  <si>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</si>
  <si>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</si>
  <si>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</si>
  <si>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</si>
  <si>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</si>
  <si>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</si>
  <si>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</si>
  <si>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</si>
  <si>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</si>
  <si>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</si>
  <si>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</si>
  <si>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</si>
  <si>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</si>
  <si>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</si>
  <si>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</si>
  <si>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</si>
  <si>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</si>
  <si>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</si>
  <si>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</si>
  <si>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</si>
  <si>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</si>
  <si>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</si>
  <si>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</si>
  <si>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</si>
  <si>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</si>
  <si>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</si>
  <si>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</si>
  <si>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</si>
  <si>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</si>
  <si>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</si>
  <si>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</si>
  <si>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</si>
  <si>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</si>
  <si>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</si>
  <si>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</si>
  <si>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</si>
  <si>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</si>
  <si>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</si>
  <si>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</si>
  <si>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</si>
  <si>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</si>
  <si>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</si>
  <si>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</si>
  <si>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</si>
  <si>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</si>
  <si>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</si>
  <si>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</si>
  <si>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</si>
  <si>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</si>
  <si>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</si>
  <si>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</si>
  <si>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</si>
  <si>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</si>
  <si>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</si>
  <si>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</si>
  <si>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</si>
  <si>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</si>
  <si>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</si>
  <si>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</si>
  <si>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</si>
  <si>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</si>
  <si>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</si>
  <si>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</si>
  <si>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</si>
  <si>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</si>
  <si>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</si>
  <si>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</si>
  <si>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</si>
  <si>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</si>
  <si>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</si>
  <si>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</si>
  <si>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</si>
  <si>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</si>
  <si>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</si>
  <si>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</si>
  <si>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</si>
  <si>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</si>
  <si>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</si>
  <si>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</si>
  <si>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</si>
  <si>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</si>
  <si>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</si>
  <si>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</si>
  <si>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</si>
  <si>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</si>
  <si>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</si>
  <si>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</si>
  <si>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</si>
  <si>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</si>
  <si>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</si>
  <si>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</si>
  <si>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</si>
  <si>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</si>
  <si>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</si>
  <si>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</si>
  <si>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</si>
  <si>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</si>
  <si>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</si>
  <si>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</si>
  <si>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</si>
  <si>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</si>
  <si>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</si>
  <si>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</si>
  <si>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</si>
  <si>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</si>
  <si>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</si>
  <si>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</si>
  <si>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</si>
  <si>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</si>
  <si>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</si>
  <si>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</si>
  <si>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</si>
  <si>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</si>
  <si>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</si>
  <si>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</si>
  <si>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</si>
  <si>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</si>
  <si>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</si>
  <si>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</si>
  <si>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</si>
  <si>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</si>
  <si>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</si>
  <si>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</si>
  <si>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</si>
  <si>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</si>
  <si>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</si>
  <si>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</si>
  <si>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</si>
  <si>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</si>
  <si>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</si>
  <si>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</si>
  <si>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</si>
  <si>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</si>
  <si>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</si>
  <si>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</si>
  <si>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</si>
  <si>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</si>
  <si>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</si>
  <si>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</si>
  <si>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</si>
  <si>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</si>
  <si>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</si>
  <si>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</si>
  <si>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</si>
  <si>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</si>
  <si>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</si>
  <si>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</si>
  <si>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</si>
  <si>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</si>
  <si>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</si>
  <si>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</si>
  <si>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</si>
  <si>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</si>
  <si>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</si>
  <si>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</si>
  <si>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</si>
  <si>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</si>
  <si>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</si>
  <si>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</si>
  <si>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</si>
  <si>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</si>
  <si>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</si>
  <si>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</si>
  <si>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</si>
  <si>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</si>
  <si>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</si>
  <si>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</si>
  <si>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</si>
  <si>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</si>
  <si>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</si>
  <si>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</si>
  <si>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</si>
  <si>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</si>
  <si>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</si>
  <si>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</si>
  <si>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</si>
  <si>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</si>
  <si>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</si>
  <si>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</si>
  <si>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</si>
  <si>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</si>
  <si>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</si>
  <si>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</si>
  <si>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</si>
  <si>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</si>
  <si>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</si>
  <si>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</si>
  <si>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</si>
  <si>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</si>
  <si>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</si>
  <si>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</si>
  <si>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</si>
  <si>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</si>
  <si>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</si>
  <si>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</si>
  <si>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</si>
  <si>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</si>
  <si>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</si>
  <si>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</si>
  <si>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</si>
  <si>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</si>
  <si>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</si>
  <si>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</si>
  <si>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</si>
  <si>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</si>
  <si>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</si>
  <si>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</si>
  <si>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</si>
  <si>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</si>
  <si>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</si>
  <si>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</si>
  <si>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</si>
  <si>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</si>
  <si>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</si>
  <si>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</si>
  <si>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</si>
  <si>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</si>
  <si>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</si>
  <si>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</si>
  <si>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</si>
  <si>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</si>
  <si>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</si>
  <si>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</si>
  <si>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</si>
  <si>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</si>
  <si>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</si>
  <si>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</si>
  <si>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</si>
  <si>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</si>
  <si>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</si>
  <si>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</si>
  <si>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</si>
  <si>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</si>
  <si>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</si>
  <si>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</si>
  <si>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</si>
  <si>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</si>
  <si>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</si>
  <si>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</si>
  <si>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</si>
  <si>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</si>
  <si>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</si>
  <si>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</si>
  <si>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</si>
  <si>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</si>
  <si>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</si>
  <si>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</si>
  <si>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</si>
  <si>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</si>
  <si>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</si>
  <si>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</si>
  <si>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</si>
  <si>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</si>
  <si>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</si>
  <si>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</si>
  <si>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</si>
  <si>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</si>
  <si>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</si>
  <si>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</si>
  <si>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</si>
  <si>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</si>
  <si>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</si>
  <si>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</si>
  <si>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</si>
  <si>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</si>
  <si>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</si>
  <si>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</si>
  <si>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</si>
  <si>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</si>
  <si>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</si>
  <si>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</si>
  <si>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</si>
  <si>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</si>
  <si>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</si>
  <si>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</si>
  <si>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</si>
  <si>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</si>
  <si>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</si>
  <si>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</si>
  <si>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</si>
  <si>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</si>
  <si>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</si>
  <si>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</si>
  <si>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</si>
  <si>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</si>
  <si>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</si>
  <si>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</si>
  <si>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</si>
  <si>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</si>
  <si>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</si>
  <si>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</si>
  <si>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</si>
  <si>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</si>
  <si>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</si>
  <si>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</si>
  <si>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</si>
  <si>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</si>
  <si>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</si>
  <si>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</si>
  <si>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</si>
  <si>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</si>
  <si>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</si>
  <si>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</si>
  <si>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</si>
  <si>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</si>
  <si>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</si>
  <si>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</si>
  <si>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</si>
  <si>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</si>
  <si>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</si>
  <si>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</si>
  <si>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</si>
  <si>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</si>
  <si>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</si>
  <si>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</si>
  <si>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</si>
  <si>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</si>
  <si>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</si>
  <si>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</si>
  <si>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</si>
  <si>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</si>
  <si>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</si>
  <si>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</si>
  <si>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</si>
  <si>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</si>
  <si>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</si>
  <si>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</si>
  <si>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</si>
  <si>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</si>
  <si>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</si>
  <si>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</si>
  <si>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</si>
  <si>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</si>
  <si>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</si>
  <si>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</si>
  <si>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</si>
  <si>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</si>
  <si>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</si>
  <si>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</si>
  <si>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</si>
  <si>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</si>
  <si>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</si>
  <si>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</si>
  <si>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</si>
  <si>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</si>
  <si>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</si>
  <si>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</si>
  <si>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</si>
  <si>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</si>
  <si>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</si>
  <si>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</si>
  <si>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</si>
  <si>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</si>
  <si>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</si>
  <si>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</si>
  <si>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</si>
  <si>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</si>
  <si>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</si>
  <si>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</si>
  <si>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</si>
  <si>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</si>
  <si>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</si>
  <si>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</si>
  <si>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</si>
  <si>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</si>
  <si>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</si>
  <si>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</si>
  <si>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</si>
  <si>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</si>
  <si>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</si>
  <si>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</si>
  <si>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</si>
  <si>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</si>
  <si>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</si>
  <si>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</si>
  <si>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</si>
  <si>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</si>
  <si>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</si>
  <si>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</si>
  <si>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</si>
  <si>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</si>
  <si>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</si>
  <si>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</si>
  <si>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</si>
  <si>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</si>
  <si>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</si>
  <si>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</si>
  <si>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</si>
  <si>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</si>
  <si>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</si>
  <si>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</si>
  <si>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</si>
  <si>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</si>
  <si>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</si>
  <si>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</si>
  <si>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</si>
  <si>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</si>
  <si>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</si>
  <si>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</si>
  <si>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</si>
  <si>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</si>
  <si>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</si>
  <si>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</si>
  <si>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</si>
  <si>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</si>
  <si>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</si>
  <si>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</si>
  <si>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</si>
  <si>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</si>
  <si>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</si>
  <si>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</si>
  <si>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</si>
  <si>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</si>
  <si>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</si>
  <si>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</si>
  <si>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</si>
  <si>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</si>
  <si>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</si>
  <si>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</si>
  <si>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</si>
  <si>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</si>
  <si>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</si>
  <si>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</si>
  <si>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</si>
  <si>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</si>
  <si>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</si>
  <si>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</si>
  <si>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</si>
  <si>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</si>
  <si>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</si>
  <si>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</si>
  <si>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</si>
  <si>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</si>
  <si>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</si>
  <si>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</si>
  <si>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</si>
  <si>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</si>
  <si>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</si>
  <si>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</si>
  <si>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</si>
  <si>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</si>
  <si>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</si>
  <si>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</si>
  <si>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</si>
  <si>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</si>
  <si>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</si>
  <si>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</si>
  <si>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</si>
  <si>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</si>
  <si>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</si>
  <si>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</si>
  <si>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</si>
  <si>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</si>
  <si>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</si>
  <si>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</si>
  <si>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</si>
  <si>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</si>
  <si>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</si>
  <si>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</si>
  <si>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</si>
  <si>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</si>
  <si>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</si>
  <si>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</si>
  <si>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</si>
  <si>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</si>
  <si>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</si>
  <si>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</si>
  <si>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</si>
  <si>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</si>
  <si>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</si>
  <si>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</si>
  <si>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</si>
  <si>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</si>
  <si>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</si>
  <si>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</si>
  <si>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</si>
  <si>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</si>
  <si>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</si>
  <si>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</si>
  <si>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</si>
  <si>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</si>
  <si>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</si>
  <si>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</si>
  <si>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</si>
  <si>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</si>
  <si>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</si>
  <si>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</si>
  <si>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</si>
  <si>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</si>
  <si>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</si>
  <si>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</si>
  <si>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</si>
  <si>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</si>
  <si>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</si>
  <si>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</si>
  <si>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</si>
  <si>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</si>
  <si>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</si>
  <si>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</si>
  <si>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</si>
  <si>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</si>
  <si>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</si>
  <si>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</si>
  <si>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</si>
  <si>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</si>
  <si>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</si>
  <si>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</si>
  <si>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</si>
  <si>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</si>
  <si>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</si>
  <si>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</si>
  <si>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</si>
  <si>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</si>
  <si>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</si>
  <si>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</si>
  <si>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</si>
  <si>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</si>
  <si>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</si>
  <si>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</si>
  <si>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</si>
  <si>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</si>
  <si>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</si>
  <si>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</si>
  <si>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</si>
  <si>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</si>
  <si>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</si>
  <si>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</si>
  <si>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</si>
  <si>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</si>
  <si>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</si>
  <si>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</si>
  <si>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</si>
  <si>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</si>
  <si>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</si>
  <si>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</si>
  <si>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</si>
  <si>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</si>
  <si>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</si>
  <si>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</si>
  <si>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</si>
  <si>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</si>
  <si>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</si>
  <si>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</si>
  <si>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</si>
  <si>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</si>
  <si>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</si>
  <si>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</si>
  <si>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</si>
  <si>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</si>
  <si>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</si>
  <si>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</si>
  <si>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</si>
  <si>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</si>
  <si>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</si>
  <si>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</si>
  <si>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</si>
  <si>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</si>
  <si>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</si>
  <si>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</si>
  <si>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</si>
  <si>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</si>
  <si>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</si>
  <si>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</si>
  <si>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</si>
  <si>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</si>
  <si>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</si>
  <si>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</si>
  <si>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</si>
  <si>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</si>
  <si>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</si>
  <si>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</si>
  <si>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</si>
  <si>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</si>
  <si>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</si>
  <si>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</si>
  <si>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</si>
  <si>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</si>
  <si>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</si>
  <si>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</si>
  <si>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</si>
  <si>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</si>
  <si>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</si>
  <si>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</si>
  <si>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</si>
  <si>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</si>
  <si>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</si>
  <si>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</si>
  <si>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</si>
  <si>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</si>
  <si>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</si>
  <si>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</si>
  <si>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</si>
  <si>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</si>
  <si>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</si>
  <si>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</si>
  <si>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</si>
  <si>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</si>
  <si>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</si>
  <si>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</si>
  <si>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</si>
  <si>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</si>
  <si>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</si>
  <si>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</si>
  <si>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</si>
  <si>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</si>
  <si>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</si>
  <si>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</si>
  <si>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</si>
  <si>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</si>
  <si>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</si>
  <si>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</si>
  <si>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</si>
  <si>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</si>
  <si>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</si>
  <si>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</si>
  <si>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</si>
  <si>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</si>
  <si>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</si>
  <si>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</si>
  <si>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</si>
  <si>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</si>
  <si>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</si>
  <si>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</si>
  <si>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</si>
  <si>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</si>
  <si>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</si>
  <si>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</si>
  <si>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</si>
  <si>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</si>
  <si>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</si>
  <si>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</si>
  <si>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</si>
  <si>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</si>
  <si>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</si>
  <si>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</si>
  <si>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</si>
  <si>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</si>
  <si>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</si>
  <si>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</si>
  <si>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</si>
  <si>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</si>
  <si>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</si>
  <si>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</si>
  <si>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</si>
  <si>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</si>
  <si>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</si>
  <si>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</si>
  <si>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</si>
  <si>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</si>
  <si>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</si>
  <si>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</si>
  <si>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</si>
  <si>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</si>
  <si>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</si>
  <si>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</si>
  <si>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</si>
  <si>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</si>
  <si>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</si>
  <si>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</si>
  <si>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</si>
  <si>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</si>
  <si>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</si>
  <si>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</si>
  <si>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</si>
  <si>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</si>
  <si>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</si>
  <si>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</si>
  <si>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</si>
  <si>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</si>
  <si>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</si>
  <si>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</si>
  <si>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</si>
  <si>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</si>
  <si>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</si>
  <si>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</si>
  <si>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</si>
  <si>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</si>
  <si>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</si>
  <si>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</si>
  <si>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</si>
  <si>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</si>
  <si>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</si>
  <si>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</si>
  <si>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</si>
  <si>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</si>
  <si>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</si>
  <si>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</si>
  <si>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</si>
  <si>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</si>
  <si>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</si>
  <si>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</si>
  <si>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</si>
  <si>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</si>
  <si>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</si>
  <si>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</si>
  <si>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</si>
  <si>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</si>
  <si>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</si>
  <si>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</si>
  <si>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</si>
  <si>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</si>
  <si>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</si>
  <si>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</si>
  <si>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</si>
  <si>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</si>
  <si>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</si>
  <si>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</si>
  <si>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</si>
  <si>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</si>
  <si>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Gender</t>
  </si>
  <si>
    <t>TOTAL</t>
  </si>
  <si>
    <t>Rep Summary</t>
  </si>
  <si>
    <t>calls</t>
  </si>
  <si>
    <t>% of calls</t>
  </si>
  <si>
    <t>Call rank</t>
  </si>
  <si>
    <t>Amount rank</t>
  </si>
  <si>
    <t>Labels</t>
  </si>
  <si>
    <r>
      <t>CALL CENTRE DASHBOARD -</t>
    </r>
    <r>
      <rPr>
        <b/>
        <sz val="22"/>
        <color theme="0" tint="-0.499984740745262"/>
        <rFont val="Aptos ExtraBold"/>
        <family val="2"/>
        <scheme val="major"/>
      </rPr>
      <t xml:space="preserve"> </t>
    </r>
    <r>
      <rPr>
        <sz val="22"/>
        <color theme="0" tint="-0.499984740745262"/>
        <rFont val="Aptos"/>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</si>
</sst>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22"/>
      <color theme="1"/>
      <name val="Aptos ExtraBold"/>
      <family val="2"/>
      <scheme val="major"/>
    </font>
    <font>
      <sz val="22"/>
      <color theme="0" tint="-0.499984740745262"/>
      <name val="Aptos ExtraBold"/>
      <family val="2"/>
      <scheme val="major"/>
    </font>
    <font>
      <b/>
      <sz val="22"/>
      <color theme="0" tint="-0.499984740745262"/>
      <name val="Aptos ExtraBold"/>
      <family val="2"/>
      <scheme val="major"/>
    </font>
    <font>
      <sz val="22"/>
      <color theme="0"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6795556505021"/>
      </left>
      <right style="thin">
        <color theme="0" tint="-4.9989318521683403E-2"/>
      </right>
      <top style="thin">
        <color theme="0" tint="-0.14996795556505021"/>
      </top>
      <bottom style="thin">
        <color theme="0" tint="-4.9989318521683403E-2"/>
      </bottom>
      <diagonal/>
    </border>
    <border>
      <left style="thin">
        <color theme="0" tint="-4.9989318521683403E-2"/>
      </left>
      <right style="thin">
        <color theme="0" tint="-4.9989318521683403E-2"/>
      </right>
      <top style="thin">
        <color theme="0" tint="-0.14996795556505021"/>
      </top>
      <bottom style="thin">
        <color theme="0" tint="-4.9989318521683403E-2"/>
      </bottom>
      <diagonal/>
    </border>
    <border>
      <left style="thin">
        <color theme="0" tint="-4.9989318521683403E-2"/>
      </left>
      <right style="thin">
        <color theme="0" tint="-0.14996795556505021"/>
      </right>
      <top style="thin">
        <color theme="0" tint="-0.14996795556505021"/>
      </top>
      <bottom style="thin">
        <color theme="0" tint="-4.9989318521683403E-2"/>
      </bottom>
      <diagonal/>
    </border>
    <border>
      <left style="thin">
        <color theme="0" tint="-0.14996795556505021"/>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0.14996795556505021"/>
      </right>
      <top style="thin">
        <color theme="0" tint="-4.9989318521683403E-2"/>
      </top>
      <bottom style="thin">
        <color theme="0" tint="-4.9989318521683403E-2"/>
      </bottom>
      <diagonal/>
    </border>
    <border>
      <left style="thin">
        <color theme="0" tint="-0.14996795556505021"/>
      </left>
      <right style="thin">
        <color theme="0" tint="-4.9989318521683403E-2"/>
      </right>
      <top style="thin">
        <color theme="0" tint="-4.9989318521683403E-2"/>
      </top>
      <bottom style="thin">
        <color theme="0" tint="-0.14996795556505021"/>
      </bottom>
      <diagonal/>
    </border>
    <border>
      <left style="thin">
        <color theme="0" tint="-4.9989318521683403E-2"/>
      </left>
      <right style="thin">
        <color theme="0" tint="-4.9989318521683403E-2"/>
      </right>
      <top style="thin">
        <color theme="0" tint="-4.9989318521683403E-2"/>
      </top>
      <bottom style="thin">
        <color theme="0" tint="-0.14996795556505021"/>
      </bottom>
      <diagonal/>
    </border>
    <border>
      <left style="thin">
        <color theme="0" tint="-4.9989318521683403E-2"/>
      </left>
      <right style="thin">
        <color theme="0" tint="-0.14996795556505021"/>
      </right>
      <top style="thin">
        <color theme="0" tint="-4.9989318521683403E-2"/>
      </top>
      <bottom style="thin">
        <color theme="0" tint="-0.14996795556505021"/>
      </bottom>
      <diagonal/>
    </border>
    <border>
      <left/>
      <right style="thin">
        <color theme="0" tint="-0.14996795556505021"/>
      </right>
      <top/>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168" fontId="0" fillId="5" borderId="10" xfId="0" applyNumberFormat="1" applyFill="1" applyBorder="1"/>
    <xf numFmtId="0" fontId="0" fillId="5" borderId="11" xfId="0" applyFill="1" applyBorder="1"/>
    <xf numFmtId="0" fontId="0" fillId="5" borderId="15" xfId="0" applyFill="1" applyBorder="1"/>
    <xf numFmtId="168" fontId="0" fillId="5" borderId="15" xfId="0" applyNumberFormat="1" applyFill="1" applyBorder="1"/>
    <xf numFmtId="168" fontId="0" fillId="5" borderId="17" xfId="0" applyNumberFormat="1" applyFill="1" applyBorder="1"/>
    <xf numFmtId="168" fontId="0" fillId="5" borderId="18" xfId="0" applyNumberFormat="1" applyFill="1" applyBorder="1"/>
    <xf numFmtId="0" fontId="1" fillId="5" borderId="12" xfId="0" applyFont="1" applyFill="1" applyBorder="1"/>
    <xf numFmtId="0" fontId="1" fillId="5" borderId="14" xfId="0" applyFont="1" applyFill="1" applyBorder="1"/>
    <xf numFmtId="0" fontId="0" fillId="5" borderId="14" xfId="0" applyFill="1" applyBorder="1" applyAlignment="1">
      <alignment horizontal="left" indent="1"/>
    </xf>
    <xf numFmtId="0" fontId="0" fillId="5" borderId="16" xfId="0" applyFill="1" applyBorder="1" applyAlignment="1">
      <alignment horizontal="left" indent="1"/>
    </xf>
    <xf numFmtId="0" fontId="1" fillId="5" borderId="13" xfId="0" applyFont="1" applyFill="1" applyBorder="1" applyAlignment="1">
      <alignment horizontal="center"/>
    </xf>
    <xf numFmtId="9" fontId="0" fillId="0" borderId="0" xfId="1" applyFont="1"/>
    <xf numFmtId="0" fontId="5" fillId="3" borderId="0" xfId="0" applyFont="1" applyFill="1" applyAlignment="1">
      <alignment vertical="center"/>
    </xf>
    <xf numFmtId="0" fontId="6" fillId="3" borderId="0" xfId="0" applyFont="1" applyFill="1" applyAlignment="1">
      <alignment horizontal="left" vertical="center"/>
    </xf>
    <xf numFmtId="0" fontId="1" fillId="3" borderId="0" xfId="0" applyFont="1" applyFill="1" applyAlignment="1">
      <alignment horizontal="center"/>
    </xf>
    <xf numFmtId="0" fontId="1" fillId="3" borderId="19" xfId="0" applyFont="1" applyFill="1" applyBorder="1" applyAlignment="1">
      <alignment horizontal="center"/>
    </xf>
    <xf numFmtId="0" fontId="0" fillId="3" borderId="0" xfId="0" applyFill="1" applyAlignment="1">
      <alignment horizontal="center"/>
    </xf>
    <xf numFmtId="0" fontId="0" fillId="3" borderId="19" xfId="0" applyFill="1" applyBorder="1" applyAlignment="1">
      <alignment horizontal="center"/>
    </xf>
    <xf numFmtId="0" fontId="0" fillId="3" borderId="0" xfId="0" applyFill="1"/>
    <xf numFmtId="0" fontId="0" fillId="3" borderId="19" xfId="0" applyFill="1" applyBorder="1"/>
  </cellXfs>
  <cellStyles count="2">
    <cellStyle name="Normal" xfId="0" builtinId="0"/>
    <cellStyle name="Percent" xfId="1" builtinId="5"/>
  </cellStyles>
  <dxfs count="19">
    <dxf>
      <fill>
        <patternFill>
          <bgColor theme="8" tint="0.39994506668294322"/>
        </patternFill>
      </fill>
      <border>
        <left style="thin">
          <color theme="1"/>
        </left>
        <right style="thin">
          <color theme="1"/>
        </right>
        <vertical/>
        <horizontal/>
      </border>
    </dxf>
    <dxf>
      <fill>
        <patternFill patternType="solid">
          <bgColor rgb="FFFFC0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B06A0059-4D5C-41E1-98CF-C2899D1F0820}">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name val="Aptos"/>
            <family val="2"/>
            <scheme val="minor"/>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22/10/relationships/richValueRel" Target="richData/richValueRel.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project.xlsx]Pivots!weekday trend</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Pivots!$E$14:$E$21</c:f>
              <c:strCache>
                <c:ptCount val="7"/>
                <c:pt idx="0">
                  <c:v>Sunday</c:v>
                </c:pt>
                <c:pt idx="1">
                  <c:v>Monday</c:v>
                </c:pt>
                <c:pt idx="2">
                  <c:v>Tuesday</c:v>
                </c:pt>
                <c:pt idx="3">
                  <c:v>Wednesday</c:v>
                </c:pt>
                <c:pt idx="4">
                  <c:v>Thursday</c:v>
                </c:pt>
                <c:pt idx="5">
                  <c:v>Friday</c:v>
                </c:pt>
                <c:pt idx="6">
                  <c:v>Saturday</c:v>
                </c:pt>
              </c:strCache>
            </c:strRef>
          </c:cat>
          <c:val>
            <c:numRef>
              <c:f>Pivots!$F$14:$F$21</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92BE-4A38-854C-C813DF0071E0}"/>
            </c:ext>
          </c:extLst>
        </c:ser>
        <c:dLbls>
          <c:showLegendKey val="0"/>
          <c:showVal val="0"/>
          <c:showCatName val="0"/>
          <c:showSerName val="0"/>
          <c:showPercent val="0"/>
          <c:showBubbleSize val="0"/>
        </c:dLbls>
        <c:gapWidth val="25"/>
        <c:axId val="670443823"/>
        <c:axId val="670430863"/>
      </c:barChart>
      <c:catAx>
        <c:axId val="67044382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30863"/>
        <c:crosses val="autoZero"/>
        <c:auto val="1"/>
        <c:lblAlgn val="ctr"/>
        <c:lblOffset val="100"/>
        <c:noMultiLvlLbl val="0"/>
      </c:catAx>
      <c:valAx>
        <c:axId val="670430863"/>
        <c:scaling>
          <c:orientation val="minMax"/>
        </c:scaling>
        <c:delete val="1"/>
        <c:axPos val="t"/>
        <c:numFmt formatCode="#,##0" sourceLinked="1"/>
        <c:majorTickMark val="out"/>
        <c:minorTickMark val="none"/>
        <c:tickLblPos val="nextTo"/>
        <c:crossAx val="67044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project.xlsx]Pivots!monthly trend</c:name>
    <c:fmtId val="10"/>
  </c:pivotSource>
  <c:chart>
    <c:title>
      <c:tx>
        <c:rich>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r>
              <a:rPr lang="en-IN" sz="1400" b="0">
                <a:solidFill>
                  <a:srgbClr val="FF0000"/>
                </a:solidFill>
                <a:latin typeface="+mj-lt"/>
              </a:rPr>
              <a:t>Call</a:t>
            </a:r>
            <a:r>
              <a:rPr lang="en-IN" sz="1400" b="0" baseline="0">
                <a:solidFill>
                  <a:srgbClr val="FF0000"/>
                </a:solidFill>
                <a:latin typeface="+mj-lt"/>
              </a:rPr>
              <a:t> Trend</a:t>
            </a:r>
            <a:endParaRPr lang="en-IN" sz="1400" b="0">
              <a:solidFill>
                <a:srgbClr val="FF0000"/>
              </a:solidFill>
              <a:latin typeface="+mj-lt"/>
            </a:endParaRPr>
          </a:p>
        </c:rich>
      </c:tx>
      <c:layout>
        <c:manualLayout>
          <c:xMode val="edge"/>
          <c:yMode val="edge"/>
          <c:x val="1.3194228607661561E-2"/>
          <c:y val="3.40909090909090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100000">
                <a:schemeClr val="accent6">
                  <a:alpha val="50000"/>
                </a:schemeClr>
              </a:gs>
              <a:gs pos="0">
                <a:schemeClr val="accent6">
                  <a:lumMod val="20000"/>
                  <a:lumOff val="80000"/>
                </a:schemeClr>
              </a:gs>
              <a:gs pos="100000">
                <a:schemeClr val="accent1">
                  <a:lumMod val="30000"/>
                  <a:lumOff val="7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0">
                  <a:schemeClr val="accent1">
                    <a:lumMod val="5000"/>
                    <a:lumOff val="95000"/>
                  </a:schemeClr>
                </a:gs>
                <a:gs pos="100000">
                  <a:schemeClr val="accent6">
                    <a:alpha val="50000"/>
                  </a:schemeClr>
                </a:gs>
                <a:gs pos="0">
                  <a:schemeClr val="accent6">
                    <a:lumMod val="20000"/>
                    <a:lumOff val="80000"/>
                  </a:schemeClr>
                </a:gs>
                <a:gs pos="100000">
                  <a:schemeClr val="accent1">
                    <a:lumMod val="30000"/>
                    <a:lumOff val="70000"/>
                  </a:schemeClr>
                </a:gs>
              </a:gsLst>
              <a:lin ang="16200000" scaled="1"/>
              <a:tileRect/>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0275-4BF8-A747-A2F3280799AE}"/>
            </c:ext>
          </c:extLst>
        </c:ser>
        <c:dLbls>
          <c:showLegendKey val="0"/>
          <c:showVal val="0"/>
          <c:showCatName val="0"/>
          <c:showSerName val="0"/>
          <c:showPercent val="0"/>
          <c:showBubbleSize val="0"/>
        </c:dLbls>
        <c:axId val="595166047"/>
        <c:axId val="595166527"/>
      </c:areaChart>
      <c:lineChart>
        <c:grouping val="standard"/>
        <c:varyColors val="0"/>
        <c:ser>
          <c:idx val="0"/>
          <c:order val="0"/>
          <c:tx>
            <c:strRef>
              <c:f>Pivots!$B$13</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0275-4BF8-A747-A2F3280799AE}"/>
            </c:ext>
          </c:extLst>
        </c:ser>
        <c:dLbls>
          <c:showLegendKey val="0"/>
          <c:showVal val="0"/>
          <c:showCatName val="0"/>
          <c:showSerName val="0"/>
          <c:showPercent val="0"/>
          <c:showBubbleSize val="0"/>
        </c:dLbls>
        <c:marker val="1"/>
        <c:smooth val="0"/>
        <c:axId val="595166047"/>
        <c:axId val="595166527"/>
      </c:lineChart>
      <c:catAx>
        <c:axId val="595166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66527"/>
        <c:crosses val="autoZero"/>
        <c:auto val="1"/>
        <c:lblAlgn val="ctr"/>
        <c:lblOffset val="100"/>
        <c:noMultiLvlLbl val="0"/>
      </c:catAx>
      <c:valAx>
        <c:axId val="595166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6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accent5"/>
                </a:solidFill>
                <a:latin typeface="+mj-lt"/>
                <a:ea typeface="+mn-ea"/>
                <a:cs typeface="+mn-cs"/>
              </a:defRPr>
            </a:pPr>
            <a:r>
              <a:rPr lang="en-IN" sz="1400" b="0" i="0" u="none" strike="noStrike" kern="1200" spc="0" baseline="0">
                <a:solidFill>
                  <a:schemeClr val="accent5"/>
                </a:solidFill>
                <a:latin typeface="+mj-lt"/>
                <a:ea typeface="+mn-ea"/>
                <a:cs typeface="+mn-cs"/>
              </a:rPr>
              <a:t>Calls</a:t>
            </a:r>
          </a:p>
        </c:rich>
      </c:tx>
      <c:layout>
        <c:manualLayout>
          <c:xMode val="edge"/>
          <c:yMode val="edge"/>
          <c:x val="8.6452716005449487E-2"/>
          <c:y val="2.3595503530434086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0.17047581137303033"/>
          <c:y val="0.12587102951232501"/>
          <c:w val="0.80950614431984325"/>
          <c:h val="0.83679865707070078"/>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Pivots!$F$31:$F$35</c:f>
              <c:strCache>
                <c:ptCount val="5"/>
                <c:pt idx="0">
                  <c:v>R01</c:v>
                </c:pt>
                <c:pt idx="1">
                  <c:v>R02</c:v>
                </c:pt>
                <c:pt idx="2">
                  <c:v>R03</c:v>
                </c:pt>
                <c:pt idx="3">
                  <c:v>R04</c:v>
                </c:pt>
                <c:pt idx="4">
                  <c:v>R05</c:v>
                </c:pt>
              </c:strCache>
            </c:strRef>
          </c:cat>
          <c:val>
            <c:numRef>
              <c:f>Pivots!$G$31:$G$35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773-453C-9B92-15303AAF5F29}"/>
            </c:ext>
          </c:extLst>
        </c:ser>
        <c:ser>
          <c:idx val="1"/>
          <c:order val="1"/>
          <c:tx>
            <c:strRef>
              <c:f>Pivots!$I$30</c:f>
              <c:strCache>
                <c:ptCount val="1"/>
                <c:pt idx="0">
                  <c:v>Sel. Calls</c:v>
                </c:pt>
              </c:strCache>
            </c:strRef>
          </c:tx>
          <c:spPr>
            <a:gradFill flip="none" rotWithShape="1">
              <a:gsLst>
                <a:gs pos="100000">
                  <a:schemeClr val="accent5"/>
                </a:gs>
                <a:gs pos="2000">
                  <a:schemeClr val="accent5">
                    <a:lumMod val="60000"/>
                    <a:lumOff val="40000"/>
                  </a:schemeClr>
                </a:gs>
                <a:gs pos="100000">
                  <a:schemeClr val="accent6">
                    <a:alpha val="50000"/>
                  </a:schemeClr>
                </a:gs>
              </a:gsLst>
              <a:lin ang="0" scaled="1"/>
              <a:tileRect/>
            </a:gradFill>
            <a:ln>
              <a:noFill/>
            </a:ln>
            <a:effectLst/>
          </c:spPr>
          <c:invertIfNegative val="0"/>
          <c:dLbls>
            <c:delete val="1"/>
          </c:dLbls>
          <c:val>
            <c:numRef>
              <c:f>Pivots!$I$31:$I$35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773-453C-9B92-15303AAF5F29}"/>
            </c:ext>
          </c:extLst>
        </c:ser>
        <c:dLbls>
          <c:dLblPos val="outEnd"/>
          <c:showLegendKey val="0"/>
          <c:showVal val="1"/>
          <c:showCatName val="0"/>
          <c:showSerName val="0"/>
          <c:showPercent val="0"/>
          <c:showBubbleSize val="0"/>
        </c:dLbls>
        <c:gapWidth val="25"/>
        <c:overlap val="100"/>
        <c:axId val="1624666111"/>
        <c:axId val="673822255"/>
      </c:barChart>
      <c:catAx>
        <c:axId val="16246661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822255"/>
        <c:crosses val="autoZero"/>
        <c:auto val="1"/>
        <c:lblAlgn val="ctr"/>
        <c:lblOffset val="100"/>
        <c:noMultiLvlLbl val="0"/>
      </c:catAx>
      <c:valAx>
        <c:axId val="673822255"/>
        <c:scaling>
          <c:orientation val="minMax"/>
          <c:min val="0"/>
        </c:scaling>
        <c:delete val="1"/>
        <c:axPos val="t"/>
        <c:numFmt formatCode="General" sourceLinked="1"/>
        <c:majorTickMark val="out"/>
        <c:minorTickMark val="none"/>
        <c:tickLblPos val="nextTo"/>
        <c:crossAx val="162466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rgbClr val="FF0000"/>
                </a:solidFill>
                <a:latin typeface="+mj-lt"/>
                <a:ea typeface="+mn-ea"/>
                <a:cs typeface="+mn-cs"/>
              </a:defRPr>
            </a:pPr>
            <a:r>
              <a:rPr lang="en-IN" sz="1400" b="0" i="0" u="none" strike="noStrike" kern="1200" spc="0" baseline="0">
                <a:solidFill>
                  <a:srgbClr val="FF0000"/>
                </a:solidFill>
                <a:latin typeface="+mj-lt"/>
                <a:ea typeface="+mn-ea"/>
                <a:cs typeface="+mn-cs"/>
              </a:rPr>
              <a:t>Amount</a:t>
            </a:r>
          </a:p>
        </c:rich>
      </c:tx>
      <c:layout>
        <c:manualLayout>
          <c:xMode val="edge"/>
          <c:yMode val="edge"/>
          <c:x val="4.0609166068053051E-2"/>
          <c:y val="2.6905831971490411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rgbClr val="FF0000"/>
              </a:solidFill>
              <a:latin typeface="+mj-lt"/>
              <a:ea typeface="+mn-ea"/>
              <a:cs typeface="+mn-cs"/>
            </a:defRPr>
          </a:pPr>
          <a:endParaRPr lang="en-US"/>
        </a:p>
      </c:txPr>
    </c:title>
    <c:autoTitleDeleted val="0"/>
    <c:plotArea>
      <c:layout>
        <c:manualLayout>
          <c:layoutTarget val="inner"/>
          <c:xMode val="edge"/>
          <c:yMode val="edge"/>
          <c:x val="4.1644483104621551E-2"/>
          <c:y val="0.12558691861030896"/>
          <c:w val="0.76906241187437141"/>
          <c:h val="0.837167028418178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Pivots!$F$31:$F$35</c:f>
              <c:strCache>
                <c:ptCount val="5"/>
                <c:pt idx="0">
                  <c:v>R01</c:v>
                </c:pt>
                <c:pt idx="1">
                  <c:v>R02</c:v>
                </c:pt>
                <c:pt idx="2">
                  <c:v>R03</c:v>
                </c:pt>
                <c:pt idx="3">
                  <c:v>R04</c:v>
                </c:pt>
                <c:pt idx="4">
                  <c:v>R05</c:v>
                </c:pt>
              </c:strCache>
            </c:strRef>
          </c:cat>
          <c:val>
            <c:numRef>
              <c:f>Pivots!$H$31:$H$35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2DD-4D57-A0FD-694140EB31A3}"/>
            </c:ext>
          </c:extLst>
        </c:ser>
        <c:ser>
          <c:idx val="1"/>
          <c:order val="1"/>
          <c:tx>
            <c:strRef>
              <c:f>Pivots!$J$30</c:f>
              <c:strCache>
                <c:ptCount val="1"/>
                <c:pt idx="0">
                  <c:v>Sel. Amount</c:v>
                </c:pt>
              </c:strCache>
            </c:strRef>
          </c:tx>
          <c:spPr>
            <a:gradFill>
              <a:gsLst>
                <a:gs pos="100000">
                  <a:schemeClr val="accent6"/>
                </a:gs>
                <a:gs pos="0">
                  <a:schemeClr val="accent6">
                    <a:lumMod val="60000"/>
                    <a:lumOff val="40000"/>
                  </a:schemeClr>
                </a:gs>
              </a:gsLst>
              <a:lin ang="0" scaled="1"/>
            </a:gradFill>
            <a:ln>
              <a:noFill/>
            </a:ln>
            <a:effectLst/>
          </c:spPr>
          <c:invertIfNegative val="0"/>
          <c:dLbls>
            <c:delete val="1"/>
          </c:dLbls>
          <c:val>
            <c:numRef>
              <c:f>Pivots!$J$31:$J$35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62DD-4D57-A0FD-694140EB31A3}"/>
            </c:ext>
          </c:extLst>
        </c:ser>
        <c:dLbls>
          <c:dLblPos val="outEnd"/>
          <c:showLegendKey val="0"/>
          <c:showVal val="1"/>
          <c:showCatName val="0"/>
          <c:showSerName val="0"/>
          <c:showPercent val="0"/>
          <c:showBubbleSize val="0"/>
        </c:dLbls>
        <c:gapWidth val="25"/>
        <c:overlap val="100"/>
        <c:axId val="1624666111"/>
        <c:axId val="673822255"/>
      </c:barChart>
      <c:catAx>
        <c:axId val="1624666111"/>
        <c:scaling>
          <c:orientation val="maxMin"/>
        </c:scaling>
        <c:delete val="1"/>
        <c:axPos val="l"/>
        <c:numFmt formatCode="General" sourceLinked="1"/>
        <c:majorTickMark val="none"/>
        <c:minorTickMark val="none"/>
        <c:tickLblPos val="nextTo"/>
        <c:crossAx val="673822255"/>
        <c:crosses val="autoZero"/>
        <c:auto val="1"/>
        <c:lblAlgn val="ctr"/>
        <c:lblOffset val="100"/>
        <c:noMultiLvlLbl val="0"/>
      </c:catAx>
      <c:valAx>
        <c:axId val="673822255"/>
        <c:scaling>
          <c:orientation val="minMax"/>
          <c:min val="0"/>
        </c:scaling>
        <c:delete val="1"/>
        <c:axPos val="t"/>
        <c:numFmt formatCode="&quot;$&quot;#,###.0,&quot;k&quot;" sourceLinked="1"/>
        <c:majorTickMark val="out"/>
        <c:minorTickMark val="none"/>
        <c:tickLblPos val="nextTo"/>
        <c:crossAx val="162466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a:solidFill>
                  <a:schemeClr val="accent5">
                    <a:lumMod val="75000"/>
                  </a:schemeClr>
                </a:solidFill>
                <a:latin typeface="+mj-lt"/>
              </a:rPr>
              <a:t>Female</a:t>
            </a:r>
            <a:r>
              <a:rPr lang="en-IN">
                <a:latin typeface="+mj-lt"/>
              </a:rPr>
              <a:t> vs </a:t>
            </a:r>
            <a:r>
              <a:rPr lang="en-IN">
                <a:solidFill>
                  <a:schemeClr val="accent4"/>
                </a:solidFill>
                <a:latin typeface="+mj-lt"/>
              </a:rPr>
              <a:t>Male</a:t>
            </a:r>
            <a:r>
              <a:rPr lang="en-IN" baseline="0">
                <a:latin typeface="+mj-lt"/>
              </a:rPr>
              <a:t> Callers</a:t>
            </a:r>
            <a:endParaRPr lang="en-IN">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Pivots!$B$56:$B$57</c:f>
              <c:strCache>
                <c:ptCount val="1"/>
                <c:pt idx="0">
                  <c:v>Female</c:v>
                </c:pt>
              </c:strCache>
            </c:strRef>
          </c:tx>
          <c:spPr>
            <a:solidFill>
              <a:schemeClr val="accent5">
                <a:lumMod val="75000"/>
              </a:schemeClr>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Pivots!$B$58:$B$61</c:f>
              <c:numCache>
                <c:formatCode>#,##0</c:formatCode>
                <c:ptCount val="3"/>
                <c:pt idx="0">
                  <c:v>144</c:v>
                </c:pt>
                <c:pt idx="1">
                  <c:v>326</c:v>
                </c:pt>
                <c:pt idx="2">
                  <c:v>129</c:v>
                </c:pt>
              </c:numCache>
            </c:numRef>
          </c:val>
          <c:extLst>
            <c:ext xmlns:c16="http://schemas.microsoft.com/office/drawing/2014/chart" uri="{C3380CC4-5D6E-409C-BE32-E72D297353CC}">
              <c16:uniqueId val="{00000000-09E9-459E-AFDE-44BC34D4FC0B}"/>
            </c:ext>
          </c:extLst>
        </c:ser>
        <c:ser>
          <c:idx val="1"/>
          <c:order val="1"/>
          <c:tx>
            <c:strRef>
              <c:f>Pivots!$C$56:$C$57</c:f>
              <c:strCache>
                <c:ptCount val="1"/>
                <c:pt idx="0">
                  <c:v>Male</c:v>
                </c:pt>
              </c:strCache>
            </c:strRef>
          </c:tx>
          <c:spPr>
            <a:solidFill>
              <a:schemeClr val="accent4"/>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Pivots!$C$58:$C$61</c:f>
              <c:numCache>
                <c:formatCode>#,##0</c:formatCode>
                <c:ptCount val="3"/>
                <c:pt idx="0">
                  <c:v>132</c:v>
                </c:pt>
                <c:pt idx="1">
                  <c:v>63</c:v>
                </c:pt>
                <c:pt idx="2">
                  <c:v>206</c:v>
                </c:pt>
              </c:numCache>
            </c:numRef>
          </c:val>
          <c:extLst>
            <c:ext xmlns:c16="http://schemas.microsoft.com/office/drawing/2014/chart" uri="{C3380CC4-5D6E-409C-BE32-E72D297353CC}">
              <c16:uniqueId val="{00000001-09E9-459E-AFDE-44BC34D4FC0B}"/>
            </c:ext>
          </c:extLst>
        </c:ser>
        <c:dLbls>
          <c:dLblPos val="ctr"/>
          <c:showLegendKey val="0"/>
          <c:showVal val="1"/>
          <c:showCatName val="0"/>
          <c:showSerName val="0"/>
          <c:showPercent val="0"/>
          <c:showBubbleSize val="0"/>
        </c:dLbls>
        <c:gapWidth val="25"/>
        <c:overlap val="100"/>
        <c:axId val="1483686447"/>
        <c:axId val="1483699407"/>
      </c:barChart>
      <c:catAx>
        <c:axId val="1483686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699407"/>
        <c:crosses val="autoZero"/>
        <c:auto val="1"/>
        <c:lblAlgn val="ctr"/>
        <c:lblOffset val="100"/>
        <c:noMultiLvlLbl val="0"/>
      </c:catAx>
      <c:valAx>
        <c:axId val="1483699407"/>
        <c:scaling>
          <c:orientation val="minMax"/>
        </c:scaling>
        <c:delete val="1"/>
        <c:axPos val="l"/>
        <c:numFmt formatCode="0%" sourceLinked="1"/>
        <c:majorTickMark val="out"/>
        <c:minorTickMark val="none"/>
        <c:tickLblPos val="nextTo"/>
        <c:crossAx val="1483686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project.xlsx]Pivots!rep satisfaction</c:name>
    <c:fmtId val="18"/>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r>
              <a:rPr lang="en-US" sz="1400">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Pivots!$B$64</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Pivots!$A$65:$A$70</c:f>
              <c:strCache>
                <c:ptCount val="5"/>
                <c:pt idx="0">
                  <c:v>1</c:v>
                </c:pt>
                <c:pt idx="1">
                  <c:v>2</c:v>
                </c:pt>
                <c:pt idx="2">
                  <c:v>3</c:v>
                </c:pt>
                <c:pt idx="3">
                  <c:v>4</c:v>
                </c:pt>
                <c:pt idx="4">
                  <c:v>5</c:v>
                </c:pt>
              </c:strCache>
            </c:strRef>
          </c:cat>
          <c:val>
            <c:numRef>
              <c:f>Pivots!$B$65:$B$70</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39B4-4B44-8600-C2A1C967C0D1}"/>
            </c:ext>
          </c:extLst>
        </c:ser>
        <c:dLbls>
          <c:dLblPos val="outEnd"/>
          <c:showLegendKey val="0"/>
          <c:showVal val="1"/>
          <c:showCatName val="0"/>
          <c:showSerName val="0"/>
          <c:showPercent val="0"/>
          <c:showBubbleSize val="0"/>
        </c:dLbls>
        <c:gapWidth val="10"/>
        <c:overlap val="-27"/>
        <c:axId val="1493789311"/>
        <c:axId val="1493781631"/>
      </c:barChart>
      <c:catAx>
        <c:axId val="14937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781631"/>
        <c:crosses val="autoZero"/>
        <c:auto val="1"/>
        <c:lblAlgn val="ctr"/>
        <c:lblOffset val="100"/>
        <c:noMultiLvlLbl val="0"/>
      </c:catAx>
      <c:valAx>
        <c:axId val="1493781631"/>
        <c:scaling>
          <c:orientation val="minMax"/>
        </c:scaling>
        <c:delete val="1"/>
        <c:axPos val="l"/>
        <c:numFmt formatCode="#,##0" sourceLinked="1"/>
        <c:majorTickMark val="none"/>
        <c:minorTickMark val="none"/>
        <c:tickLblPos val="nextTo"/>
        <c:crossAx val="149378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447676</xdr:colOff>
      <xdr:row>26</xdr:row>
      <xdr:rowOff>76200</xdr:rowOff>
    </xdr:from>
    <xdr:to>
      <xdr:col>14</xdr:col>
      <xdr:colOff>542926</xdr:colOff>
      <xdr:row>35</xdr:row>
      <xdr:rowOff>28575</xdr:rowOff>
    </xdr:to>
    <xdr:sp macro="" textlink="">
      <xdr:nvSpPr>
        <xdr:cNvPr id="14" name="Rectangle 13">
          <a:extLst>
            <a:ext uri="{FF2B5EF4-FFF2-40B4-BE49-F238E27FC236}">
              <a16:creationId xmlns:a16="http://schemas.microsoft.com/office/drawing/2014/main" id="{8E3A859C-B31E-4E15-039A-DD9FF03D382F}"/>
            </a:ext>
          </a:extLst>
        </xdr:cNvPr>
        <xdr:cNvSpPr/>
      </xdr:nvSpPr>
      <xdr:spPr>
        <a:xfrm>
          <a:off x="7429501" y="4781550"/>
          <a:ext cx="1428750" cy="1581150"/>
        </a:xfrm>
        <a:prstGeom prst="rect">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xdr:colOff>
      <xdr:row>3</xdr:row>
      <xdr:rowOff>0</xdr:rowOff>
    </xdr:from>
    <xdr:to>
      <xdr:col>4</xdr:col>
      <xdr:colOff>0</xdr:colOff>
      <xdr:row>8</xdr:row>
      <xdr:rowOff>0</xdr:rowOff>
    </xdr:to>
    <xdr:sp macro="" textlink="Pivots!A4">
      <xdr:nvSpPr>
        <xdr:cNvPr id="2" name="Rectangle 1">
          <a:extLst>
            <a:ext uri="{FF2B5EF4-FFF2-40B4-BE49-F238E27FC236}">
              <a16:creationId xmlns:a16="http://schemas.microsoft.com/office/drawing/2014/main" id="{096B9A7A-9D22-2398-84A8-49B55F44BF52}"/>
            </a:ext>
          </a:extLst>
        </xdr:cNvPr>
        <xdr:cNvSpPr/>
      </xdr:nvSpPr>
      <xdr:spPr>
        <a:xfrm>
          <a:off x="571500" y="548640"/>
          <a:ext cx="133350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75E89DF-B006-4DD4-98E6-903339852F1C}" type="TxLink">
            <a:rPr lang="en-US" sz="2400" b="0" i="0" u="none" strike="noStrike">
              <a:solidFill>
                <a:schemeClr val="bg1"/>
              </a:solidFill>
              <a:latin typeface="+mj-lt"/>
              <a:ea typeface="+mn-ea"/>
              <a:cs typeface="+mn-cs"/>
            </a:rPr>
            <a:pPr marL="0" indent="0" algn="ctr"/>
            <a:t>1,000</a:t>
          </a:fld>
          <a:endParaRPr lang="en-US" sz="2400" b="0" i="0" u="none" strike="noStrike">
            <a:solidFill>
              <a:schemeClr val="bg1"/>
            </a:solidFill>
            <a:latin typeface="+mj-lt"/>
            <a:ea typeface="+mn-ea"/>
            <a:cs typeface="+mn-cs"/>
          </a:endParaRPr>
        </a:p>
      </xdr:txBody>
    </xdr:sp>
    <xdr:clientData/>
  </xdr:twoCellAnchor>
  <xdr:twoCellAnchor>
    <xdr:from>
      <xdr:col>2</xdr:col>
      <xdr:colOff>186267</xdr:colOff>
      <xdr:row>3</xdr:row>
      <xdr:rowOff>76199</xdr:rowOff>
    </xdr:from>
    <xdr:to>
      <xdr:col>3</xdr:col>
      <xdr:colOff>524933</xdr:colOff>
      <xdr:row>4</xdr:row>
      <xdr:rowOff>84666</xdr:rowOff>
    </xdr:to>
    <xdr:sp macro="" textlink="">
      <xdr:nvSpPr>
        <xdr:cNvPr id="5" name="TextBox 4">
          <a:extLst>
            <a:ext uri="{FF2B5EF4-FFF2-40B4-BE49-F238E27FC236}">
              <a16:creationId xmlns:a16="http://schemas.microsoft.com/office/drawing/2014/main" id="{51205E90-C57E-9BE7-2245-3D6A84E8CAF1}"/>
            </a:ext>
          </a:extLst>
        </xdr:cNvPr>
        <xdr:cNvSpPr txBox="1"/>
      </xdr:nvSpPr>
      <xdr:spPr>
        <a:xfrm>
          <a:off x="745067" y="634999"/>
          <a:ext cx="1007533" cy="194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Calls</a:t>
          </a:r>
        </a:p>
      </xdr:txBody>
    </xdr:sp>
    <xdr:clientData/>
  </xdr:twoCellAnchor>
  <xdr:twoCellAnchor editAs="oneCell">
    <xdr:from>
      <xdr:col>2</xdr:col>
      <xdr:colOff>114740</xdr:colOff>
      <xdr:row>3</xdr:row>
      <xdr:rowOff>55205</xdr:rowOff>
    </xdr:from>
    <xdr:to>
      <xdr:col>2</xdr:col>
      <xdr:colOff>276331</xdr:colOff>
      <xdr:row>4</xdr:row>
      <xdr:rowOff>26608</xdr:rowOff>
    </xdr:to>
    <xdr:pic>
      <xdr:nvPicPr>
        <xdr:cNvPr id="6" name="Graphic 5" descr="Receiver with solid fill">
          <a:extLst>
            <a:ext uri="{FF2B5EF4-FFF2-40B4-BE49-F238E27FC236}">
              <a16:creationId xmlns:a16="http://schemas.microsoft.com/office/drawing/2014/main" id="{8BFA685B-3112-4BB1-AA99-F0DEFC34BC4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520997">
          <a:off x="673540" y="614005"/>
          <a:ext cx="161591" cy="157671"/>
        </a:xfrm>
        <a:prstGeom prst="rect">
          <a:avLst/>
        </a:prstGeom>
      </xdr:spPr>
    </xdr:pic>
    <xdr:clientData/>
  </xdr:twoCellAnchor>
  <xdr:twoCellAnchor>
    <xdr:from>
      <xdr:col>2</xdr:col>
      <xdr:colOff>228599</xdr:colOff>
      <xdr:row>6</xdr:row>
      <xdr:rowOff>118533</xdr:rowOff>
    </xdr:from>
    <xdr:to>
      <xdr:col>3</xdr:col>
      <xdr:colOff>423332</xdr:colOff>
      <xdr:row>7</xdr:row>
      <xdr:rowOff>160866</xdr:rowOff>
    </xdr:to>
    <xdr:sp macro="" textlink="Pivots!A8">
      <xdr:nvSpPr>
        <xdr:cNvPr id="7" name="TextBox 6">
          <a:extLst>
            <a:ext uri="{FF2B5EF4-FFF2-40B4-BE49-F238E27FC236}">
              <a16:creationId xmlns:a16="http://schemas.microsoft.com/office/drawing/2014/main" id="{23372AFB-617C-0DB6-AFEC-53D777449BD4}"/>
            </a:ext>
          </a:extLst>
        </xdr:cNvPr>
        <xdr:cNvSpPr txBox="1"/>
      </xdr:nvSpPr>
      <xdr:spPr>
        <a:xfrm>
          <a:off x="787399" y="1236133"/>
          <a:ext cx="863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CC0443-8023-460D-9278-FD20CCDC32B2}" type="TxLink">
            <a:rPr lang="en-US" sz="1100" b="0" i="0" u="none" strike="noStrike">
              <a:solidFill>
                <a:schemeClr val="bg1">
                  <a:lumMod val="95000"/>
                </a:schemeClr>
              </a:solidFill>
              <a:latin typeface="Aptos"/>
            </a:rPr>
            <a:pPr algn="ctr"/>
            <a:t>189</a:t>
          </a:fld>
          <a:endParaRPr lang="en-IN" sz="1100">
            <a:solidFill>
              <a:schemeClr val="bg1">
                <a:lumMod val="95000"/>
              </a:schemeClr>
            </a:solidFill>
          </a:endParaRPr>
        </a:p>
      </xdr:txBody>
    </xdr:sp>
    <xdr:clientData/>
  </xdr:twoCellAnchor>
  <xdr:twoCellAnchor>
    <xdr:from>
      <xdr:col>2</xdr:col>
      <xdr:colOff>9525</xdr:colOff>
      <xdr:row>9</xdr:row>
      <xdr:rowOff>76200</xdr:rowOff>
    </xdr:from>
    <xdr:to>
      <xdr:col>4</xdr:col>
      <xdr:colOff>4021</xdr:colOff>
      <xdr:row>14</xdr:row>
      <xdr:rowOff>76200</xdr:rowOff>
    </xdr:to>
    <xdr:sp macro="" textlink="Pivots!B4">
      <xdr:nvSpPr>
        <xdr:cNvPr id="16" name="Rectangle 15">
          <a:extLst>
            <a:ext uri="{FF2B5EF4-FFF2-40B4-BE49-F238E27FC236}">
              <a16:creationId xmlns:a16="http://schemas.microsoft.com/office/drawing/2014/main" id="{BB2337D0-40CD-42CE-BC65-D0E6F7015239}"/>
            </a:ext>
          </a:extLst>
        </xdr:cNvPr>
        <xdr:cNvSpPr/>
      </xdr:nvSpPr>
      <xdr:spPr>
        <a:xfrm>
          <a:off x="581025" y="1704975"/>
          <a:ext cx="1327996"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2DE628C-8431-43CA-B916-CC710CB4261E}"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188172</xdr:colOff>
      <xdr:row>9</xdr:row>
      <xdr:rowOff>152399</xdr:rowOff>
    </xdr:from>
    <xdr:to>
      <xdr:col>3</xdr:col>
      <xdr:colOff>526838</xdr:colOff>
      <xdr:row>10</xdr:row>
      <xdr:rowOff>160867</xdr:rowOff>
    </xdr:to>
    <xdr:sp macro="" textlink="">
      <xdr:nvSpPr>
        <xdr:cNvPr id="17" name="TextBox 16">
          <a:extLst>
            <a:ext uri="{FF2B5EF4-FFF2-40B4-BE49-F238E27FC236}">
              <a16:creationId xmlns:a16="http://schemas.microsoft.com/office/drawing/2014/main" id="{2DFB5628-3538-48F2-8399-54FC27EEB8CD}"/>
            </a:ext>
          </a:extLst>
        </xdr:cNvPr>
        <xdr:cNvSpPr txBox="1"/>
      </xdr:nvSpPr>
      <xdr:spPr>
        <a:xfrm>
          <a:off x="759672" y="1781174"/>
          <a:ext cx="1005416" cy="189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Amount</a:t>
          </a:r>
        </a:p>
      </xdr:txBody>
    </xdr:sp>
    <xdr:clientData/>
  </xdr:twoCellAnchor>
  <xdr:twoCellAnchor editAs="oneCell">
    <xdr:from>
      <xdr:col>2</xdr:col>
      <xdr:colOff>120789</xdr:colOff>
      <xdr:row>9</xdr:row>
      <xdr:rowOff>131405</xdr:rowOff>
    </xdr:from>
    <xdr:to>
      <xdr:col>2</xdr:col>
      <xdr:colOff>274091</xdr:colOff>
      <xdr:row>10</xdr:row>
      <xdr:rowOff>102810</xdr:rowOff>
    </xdr:to>
    <xdr:pic>
      <xdr:nvPicPr>
        <xdr:cNvPr id="18" name="Graphic 17">
          <a:extLst>
            <a:ext uri="{FF2B5EF4-FFF2-40B4-BE49-F238E27FC236}">
              <a16:creationId xmlns:a16="http://schemas.microsoft.com/office/drawing/2014/main" id="{B3FC629B-97D2-4315-AE39-65F727F6279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92289" y="1760180"/>
          <a:ext cx="153302" cy="152380"/>
        </a:xfrm>
        <a:prstGeom prst="rect">
          <a:avLst/>
        </a:prstGeom>
      </xdr:spPr>
    </xdr:pic>
    <xdr:clientData/>
  </xdr:twoCellAnchor>
  <xdr:twoCellAnchor>
    <xdr:from>
      <xdr:col>2</xdr:col>
      <xdr:colOff>230504</xdr:colOff>
      <xdr:row>13</xdr:row>
      <xdr:rowOff>13758</xdr:rowOff>
    </xdr:from>
    <xdr:to>
      <xdr:col>3</xdr:col>
      <xdr:colOff>425237</xdr:colOff>
      <xdr:row>14</xdr:row>
      <xdr:rowOff>56092</xdr:rowOff>
    </xdr:to>
    <xdr:sp macro="" textlink="Pivots!B8">
      <xdr:nvSpPr>
        <xdr:cNvPr id="19" name="TextBox 18">
          <a:extLst>
            <a:ext uri="{FF2B5EF4-FFF2-40B4-BE49-F238E27FC236}">
              <a16:creationId xmlns:a16="http://schemas.microsoft.com/office/drawing/2014/main" id="{1E7BB80B-9F85-4666-803C-B2C336B432B4}"/>
            </a:ext>
          </a:extLst>
        </xdr:cNvPr>
        <xdr:cNvSpPr txBox="1"/>
      </xdr:nvSpPr>
      <xdr:spPr>
        <a:xfrm>
          <a:off x="802004" y="2366433"/>
          <a:ext cx="861483" cy="22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491A77-5EBB-4206-8CE3-64E77F0479F8}" type="TxLink">
            <a:rPr lang="en-US" sz="1100" b="0" i="0" u="none" strike="noStrike">
              <a:solidFill>
                <a:schemeClr val="bg1">
                  <a:lumMod val="95000"/>
                </a:schemeClr>
              </a:solidFill>
              <a:latin typeface="Aptos"/>
            </a:rPr>
            <a:pPr algn="ctr"/>
            <a:t>$18,415</a:t>
          </a:fld>
          <a:endParaRPr lang="en-IN" sz="1100">
            <a:solidFill>
              <a:schemeClr val="bg1">
                <a:lumMod val="95000"/>
              </a:schemeClr>
            </a:solidFill>
          </a:endParaRPr>
        </a:p>
      </xdr:txBody>
    </xdr:sp>
    <xdr:clientData/>
  </xdr:twoCellAnchor>
  <xdr:twoCellAnchor>
    <xdr:from>
      <xdr:col>2</xdr:col>
      <xdr:colOff>9525</xdr:colOff>
      <xdr:row>16</xdr:row>
      <xdr:rowOff>0</xdr:rowOff>
    </xdr:from>
    <xdr:to>
      <xdr:col>4</xdr:col>
      <xdr:colOff>4021</xdr:colOff>
      <xdr:row>21</xdr:row>
      <xdr:rowOff>5291</xdr:rowOff>
    </xdr:to>
    <xdr:sp macro="" textlink="Pivots!C4">
      <xdr:nvSpPr>
        <xdr:cNvPr id="20" name="Rectangle 19">
          <a:extLst>
            <a:ext uri="{FF2B5EF4-FFF2-40B4-BE49-F238E27FC236}">
              <a16:creationId xmlns:a16="http://schemas.microsoft.com/office/drawing/2014/main" id="{EF12BC6E-3757-408E-976F-0302FECEB54A}"/>
            </a:ext>
          </a:extLst>
        </xdr:cNvPr>
        <xdr:cNvSpPr/>
      </xdr:nvSpPr>
      <xdr:spPr>
        <a:xfrm>
          <a:off x="581025" y="2895600"/>
          <a:ext cx="1327996" cy="91016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1C52879-CB2F-448B-9A8C-D9A180C427D0}"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188172</xdr:colOff>
      <xdr:row>16</xdr:row>
      <xdr:rowOff>76199</xdr:rowOff>
    </xdr:from>
    <xdr:to>
      <xdr:col>3</xdr:col>
      <xdr:colOff>526838</xdr:colOff>
      <xdr:row>17</xdr:row>
      <xdr:rowOff>84666</xdr:rowOff>
    </xdr:to>
    <xdr:sp macro="" textlink="">
      <xdr:nvSpPr>
        <xdr:cNvPr id="21" name="TextBox 20">
          <a:extLst>
            <a:ext uri="{FF2B5EF4-FFF2-40B4-BE49-F238E27FC236}">
              <a16:creationId xmlns:a16="http://schemas.microsoft.com/office/drawing/2014/main" id="{F27F1443-79DF-416F-AE7C-38E93EEB3912}"/>
            </a:ext>
          </a:extLst>
        </xdr:cNvPr>
        <xdr:cNvSpPr txBox="1"/>
      </xdr:nvSpPr>
      <xdr:spPr>
        <a:xfrm>
          <a:off x="759672" y="2971799"/>
          <a:ext cx="1005416" cy="18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Call</a:t>
          </a:r>
          <a:r>
            <a:rPr lang="en-IN" sz="1100" baseline="0">
              <a:solidFill>
                <a:schemeClr val="bg1"/>
              </a:solidFill>
              <a:latin typeface="+mj-lt"/>
            </a:rPr>
            <a:t> Time</a:t>
          </a:r>
          <a:endParaRPr lang="en-IN" sz="1100">
            <a:solidFill>
              <a:schemeClr val="bg1"/>
            </a:solidFill>
            <a:latin typeface="+mj-lt"/>
          </a:endParaRPr>
        </a:p>
      </xdr:txBody>
    </xdr:sp>
    <xdr:clientData/>
  </xdr:twoCellAnchor>
  <xdr:twoCellAnchor editAs="oneCell">
    <xdr:from>
      <xdr:col>2</xdr:col>
      <xdr:colOff>118931</xdr:colOff>
      <xdr:row>16</xdr:row>
      <xdr:rowOff>55205</xdr:rowOff>
    </xdr:from>
    <xdr:to>
      <xdr:col>2</xdr:col>
      <xdr:colOff>275950</xdr:colOff>
      <xdr:row>17</xdr:row>
      <xdr:rowOff>26609</xdr:rowOff>
    </xdr:to>
    <xdr:pic>
      <xdr:nvPicPr>
        <xdr:cNvPr id="22" name="Graphic 21">
          <a:extLst>
            <a:ext uri="{FF2B5EF4-FFF2-40B4-BE49-F238E27FC236}">
              <a16:creationId xmlns:a16="http://schemas.microsoft.com/office/drawing/2014/main" id="{EAC20F9C-7AED-40EE-BE01-D272432B232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90431" y="2950805"/>
          <a:ext cx="157019" cy="152379"/>
        </a:xfrm>
        <a:prstGeom prst="rect">
          <a:avLst/>
        </a:prstGeom>
      </xdr:spPr>
    </xdr:pic>
    <xdr:clientData/>
  </xdr:twoCellAnchor>
  <xdr:twoCellAnchor>
    <xdr:from>
      <xdr:col>2</xdr:col>
      <xdr:colOff>230504</xdr:colOff>
      <xdr:row>19</xdr:row>
      <xdr:rowOff>118533</xdr:rowOff>
    </xdr:from>
    <xdr:to>
      <xdr:col>3</xdr:col>
      <xdr:colOff>425237</xdr:colOff>
      <xdr:row>20</xdr:row>
      <xdr:rowOff>160866</xdr:rowOff>
    </xdr:to>
    <xdr:sp macro="" textlink="Pivots!C8">
      <xdr:nvSpPr>
        <xdr:cNvPr id="23" name="TextBox 22">
          <a:extLst>
            <a:ext uri="{FF2B5EF4-FFF2-40B4-BE49-F238E27FC236}">
              <a16:creationId xmlns:a16="http://schemas.microsoft.com/office/drawing/2014/main" id="{0B227F4D-E5B9-45FA-A9DB-75069030743B}"/>
            </a:ext>
          </a:extLst>
        </xdr:cNvPr>
        <xdr:cNvSpPr txBox="1"/>
      </xdr:nvSpPr>
      <xdr:spPr>
        <a:xfrm>
          <a:off x="802004" y="3557058"/>
          <a:ext cx="861483" cy="22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6D6DB3-5490-4B0A-A766-B7D412123CAC}" type="TxLink">
            <a:rPr lang="en-US" sz="1100" b="0" i="0" u="none" strike="noStrike">
              <a:solidFill>
                <a:schemeClr val="bg1">
                  <a:lumMod val="95000"/>
                </a:schemeClr>
              </a:solidFill>
              <a:latin typeface="Aptos"/>
            </a:rPr>
            <a:pPr algn="ctr"/>
            <a:t>16,834</a:t>
          </a:fld>
          <a:endParaRPr lang="en-IN" sz="1100">
            <a:solidFill>
              <a:schemeClr val="bg1">
                <a:lumMod val="95000"/>
              </a:schemeClr>
            </a:solidFill>
          </a:endParaRPr>
        </a:p>
      </xdr:txBody>
    </xdr:sp>
    <xdr:clientData/>
  </xdr:twoCellAnchor>
  <xdr:twoCellAnchor>
    <xdr:from>
      <xdr:col>2</xdr:col>
      <xdr:colOff>9525</xdr:colOff>
      <xdr:row>22</xdr:row>
      <xdr:rowOff>133350</xdr:rowOff>
    </xdr:from>
    <xdr:to>
      <xdr:col>4</xdr:col>
      <xdr:colOff>4021</xdr:colOff>
      <xdr:row>27</xdr:row>
      <xdr:rowOff>133350</xdr:rowOff>
    </xdr:to>
    <xdr:sp macro="" textlink="Pivots!D4">
      <xdr:nvSpPr>
        <xdr:cNvPr id="24" name="Rectangle 23">
          <a:extLst>
            <a:ext uri="{FF2B5EF4-FFF2-40B4-BE49-F238E27FC236}">
              <a16:creationId xmlns:a16="http://schemas.microsoft.com/office/drawing/2014/main" id="{6A779D59-FE07-4261-A7C9-E6140D510B59}"/>
            </a:ext>
          </a:extLst>
        </xdr:cNvPr>
        <xdr:cNvSpPr/>
      </xdr:nvSpPr>
      <xdr:spPr>
        <a:xfrm>
          <a:off x="581025" y="4114800"/>
          <a:ext cx="1327996"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A5F3F0-8DEF-4AE5-BFD3-0F6762C08854}"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188172</xdr:colOff>
      <xdr:row>23</xdr:row>
      <xdr:rowOff>28574</xdr:rowOff>
    </xdr:from>
    <xdr:to>
      <xdr:col>3</xdr:col>
      <xdr:colOff>526838</xdr:colOff>
      <xdr:row>24</xdr:row>
      <xdr:rowOff>37041</xdr:rowOff>
    </xdr:to>
    <xdr:sp macro="" textlink="">
      <xdr:nvSpPr>
        <xdr:cNvPr id="25" name="TextBox 24">
          <a:extLst>
            <a:ext uri="{FF2B5EF4-FFF2-40B4-BE49-F238E27FC236}">
              <a16:creationId xmlns:a16="http://schemas.microsoft.com/office/drawing/2014/main" id="{E98837A5-7808-499B-B864-8ABE7A758D42}"/>
            </a:ext>
          </a:extLst>
        </xdr:cNvPr>
        <xdr:cNvSpPr txBox="1"/>
      </xdr:nvSpPr>
      <xdr:spPr>
        <a:xfrm>
          <a:off x="759672" y="4190999"/>
          <a:ext cx="1005416" cy="18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Avg. Rating</a:t>
          </a:r>
        </a:p>
      </xdr:txBody>
    </xdr:sp>
    <xdr:clientData/>
  </xdr:twoCellAnchor>
  <xdr:twoCellAnchor editAs="oneCell">
    <xdr:from>
      <xdr:col>2</xdr:col>
      <xdr:colOff>120790</xdr:colOff>
      <xdr:row>23</xdr:row>
      <xdr:rowOff>7580</xdr:rowOff>
    </xdr:from>
    <xdr:to>
      <xdr:col>2</xdr:col>
      <xdr:colOff>274090</xdr:colOff>
      <xdr:row>23</xdr:row>
      <xdr:rowOff>159959</xdr:rowOff>
    </xdr:to>
    <xdr:pic>
      <xdr:nvPicPr>
        <xdr:cNvPr id="26" name="Graphic 25">
          <a:extLst>
            <a:ext uri="{FF2B5EF4-FFF2-40B4-BE49-F238E27FC236}">
              <a16:creationId xmlns:a16="http://schemas.microsoft.com/office/drawing/2014/main" id="{7A99A607-9E07-442A-9030-A30A4D2AC32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92290" y="4170005"/>
          <a:ext cx="153300" cy="152379"/>
        </a:xfrm>
        <a:prstGeom prst="rect">
          <a:avLst/>
        </a:prstGeom>
      </xdr:spPr>
    </xdr:pic>
    <xdr:clientData/>
  </xdr:twoCellAnchor>
  <xdr:twoCellAnchor>
    <xdr:from>
      <xdr:col>2</xdr:col>
      <xdr:colOff>230504</xdr:colOff>
      <xdr:row>26</xdr:row>
      <xdr:rowOff>70908</xdr:rowOff>
    </xdr:from>
    <xdr:to>
      <xdr:col>3</xdr:col>
      <xdr:colOff>425237</xdr:colOff>
      <xdr:row>27</xdr:row>
      <xdr:rowOff>113241</xdr:rowOff>
    </xdr:to>
    <xdr:sp macro="" textlink="Pivots!D8">
      <xdr:nvSpPr>
        <xdr:cNvPr id="27" name="TextBox 26">
          <a:extLst>
            <a:ext uri="{FF2B5EF4-FFF2-40B4-BE49-F238E27FC236}">
              <a16:creationId xmlns:a16="http://schemas.microsoft.com/office/drawing/2014/main" id="{26FA8DF8-ED5F-47EF-AB7E-E6753C726ABB}"/>
            </a:ext>
          </a:extLst>
        </xdr:cNvPr>
        <xdr:cNvSpPr txBox="1"/>
      </xdr:nvSpPr>
      <xdr:spPr>
        <a:xfrm>
          <a:off x="802004" y="4776258"/>
          <a:ext cx="861483" cy="22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50EE88-03F9-4FB3-9D70-FB2150ABA321}" type="TxLink">
            <a:rPr lang="en-US" sz="1100" b="0" i="0" u="none" strike="noStrike">
              <a:solidFill>
                <a:schemeClr val="bg1">
                  <a:lumMod val="95000"/>
                </a:schemeClr>
              </a:solidFill>
              <a:latin typeface="Aptos"/>
            </a:rPr>
            <a:pPr algn="ctr"/>
            <a:t>3.9</a:t>
          </a:fld>
          <a:endParaRPr lang="en-IN" sz="1100">
            <a:solidFill>
              <a:schemeClr val="bg1">
                <a:lumMod val="95000"/>
              </a:schemeClr>
            </a:solidFill>
          </a:endParaRPr>
        </a:p>
      </xdr:txBody>
    </xdr:sp>
    <xdr:clientData/>
  </xdr:twoCellAnchor>
  <xdr:twoCellAnchor>
    <xdr:from>
      <xdr:col>2</xdr:col>
      <xdr:colOff>9525</xdr:colOff>
      <xdr:row>29</xdr:row>
      <xdr:rowOff>85725</xdr:rowOff>
    </xdr:from>
    <xdr:to>
      <xdr:col>4</xdr:col>
      <xdr:colOff>1905</xdr:colOff>
      <xdr:row>34</xdr:row>
      <xdr:rowOff>85725</xdr:rowOff>
    </xdr:to>
    <xdr:sp macro="" textlink="Pivots!E4">
      <xdr:nvSpPr>
        <xdr:cNvPr id="28" name="Rectangle 27">
          <a:extLst>
            <a:ext uri="{FF2B5EF4-FFF2-40B4-BE49-F238E27FC236}">
              <a16:creationId xmlns:a16="http://schemas.microsoft.com/office/drawing/2014/main" id="{97638ECC-009D-4290-AF36-1169165938B6}"/>
            </a:ext>
          </a:extLst>
        </xdr:cNvPr>
        <xdr:cNvSpPr/>
      </xdr:nvSpPr>
      <xdr:spPr>
        <a:xfrm>
          <a:off x="581025" y="5334000"/>
          <a:ext cx="1325880" cy="9048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D1240D5-E157-48F9-9F17-A71DEDE1CF90}"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189322</xdr:colOff>
      <xdr:row>29</xdr:row>
      <xdr:rowOff>161924</xdr:rowOff>
    </xdr:from>
    <xdr:to>
      <xdr:col>3</xdr:col>
      <xdr:colOff>634536</xdr:colOff>
      <xdr:row>30</xdr:row>
      <xdr:rowOff>170391</xdr:rowOff>
    </xdr:to>
    <xdr:sp macro="" textlink="">
      <xdr:nvSpPr>
        <xdr:cNvPr id="29" name="TextBox 28">
          <a:extLst>
            <a:ext uri="{FF2B5EF4-FFF2-40B4-BE49-F238E27FC236}">
              <a16:creationId xmlns:a16="http://schemas.microsoft.com/office/drawing/2014/main" id="{87F9ACDE-E1FA-4820-8313-A86EF13D6E7C}"/>
            </a:ext>
          </a:extLst>
        </xdr:cNvPr>
        <xdr:cNvSpPr txBox="1"/>
      </xdr:nvSpPr>
      <xdr:spPr>
        <a:xfrm>
          <a:off x="760822" y="5410199"/>
          <a:ext cx="1111964" cy="18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Happy Callers</a:t>
          </a:r>
        </a:p>
      </xdr:txBody>
    </xdr:sp>
    <xdr:clientData/>
  </xdr:twoCellAnchor>
  <xdr:twoCellAnchor editAs="oneCell">
    <xdr:from>
      <xdr:col>2</xdr:col>
      <xdr:colOff>120790</xdr:colOff>
      <xdr:row>29</xdr:row>
      <xdr:rowOff>140930</xdr:rowOff>
    </xdr:from>
    <xdr:to>
      <xdr:col>2</xdr:col>
      <xdr:colOff>274091</xdr:colOff>
      <xdr:row>30</xdr:row>
      <xdr:rowOff>112335</xdr:rowOff>
    </xdr:to>
    <xdr:pic>
      <xdr:nvPicPr>
        <xdr:cNvPr id="30" name="Graphic 29">
          <a:extLst>
            <a:ext uri="{FF2B5EF4-FFF2-40B4-BE49-F238E27FC236}">
              <a16:creationId xmlns:a16="http://schemas.microsoft.com/office/drawing/2014/main" id="{CD7EA254-87ED-492E-BD0A-59CF584BEFC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92290" y="5389205"/>
          <a:ext cx="153301" cy="152379"/>
        </a:xfrm>
        <a:prstGeom prst="rect">
          <a:avLst/>
        </a:prstGeom>
      </xdr:spPr>
    </xdr:pic>
    <xdr:clientData/>
  </xdr:twoCellAnchor>
  <xdr:twoCellAnchor>
    <xdr:from>
      <xdr:col>2</xdr:col>
      <xdr:colOff>230504</xdr:colOff>
      <xdr:row>33</xdr:row>
      <xdr:rowOff>23283</xdr:rowOff>
    </xdr:from>
    <xdr:to>
      <xdr:col>3</xdr:col>
      <xdr:colOff>425237</xdr:colOff>
      <xdr:row>34</xdr:row>
      <xdr:rowOff>65616</xdr:rowOff>
    </xdr:to>
    <xdr:sp macro="" textlink="Pivots!E8">
      <xdr:nvSpPr>
        <xdr:cNvPr id="31" name="TextBox 30">
          <a:extLst>
            <a:ext uri="{FF2B5EF4-FFF2-40B4-BE49-F238E27FC236}">
              <a16:creationId xmlns:a16="http://schemas.microsoft.com/office/drawing/2014/main" id="{82DA8C6A-9A7E-43A6-BE28-F39EC01C0579}"/>
            </a:ext>
          </a:extLst>
        </xdr:cNvPr>
        <xdr:cNvSpPr txBox="1"/>
      </xdr:nvSpPr>
      <xdr:spPr>
        <a:xfrm>
          <a:off x="802004" y="5995458"/>
          <a:ext cx="861483" cy="22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A7CD50-2333-41AE-B7B7-0202C619885A}" type="TxLink">
            <a:rPr lang="en-US" sz="1100" b="0" i="0" u="none" strike="noStrike">
              <a:solidFill>
                <a:schemeClr val="bg1">
                  <a:lumMod val="95000"/>
                </a:schemeClr>
              </a:solidFill>
              <a:latin typeface="Aptos"/>
            </a:rPr>
            <a:pPr algn="ctr"/>
            <a:t>60</a:t>
          </a:fld>
          <a:endParaRPr lang="en-IN" sz="1100">
            <a:solidFill>
              <a:schemeClr val="bg1">
                <a:lumMod val="95000"/>
              </a:schemeClr>
            </a:solidFill>
          </a:endParaRPr>
        </a:p>
      </xdr:txBody>
    </xdr:sp>
    <xdr:clientData/>
  </xdr:twoCellAnchor>
  <xdr:twoCellAnchor editAs="oneCell">
    <xdr:from>
      <xdr:col>12</xdr:col>
      <xdr:colOff>451908</xdr:colOff>
      <xdr:row>16</xdr:row>
      <xdr:rowOff>18445</xdr:rowOff>
    </xdr:from>
    <xdr:to>
      <xdr:col>14</xdr:col>
      <xdr:colOff>542622</xdr:colOff>
      <xdr:row>25</xdr:row>
      <xdr:rowOff>152703</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9024EE9F-38FC-4CD6-8AF4-902381E4ABB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167668" y="2964845"/>
              <a:ext cx="1431834" cy="17801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631825</xdr:colOff>
      <xdr:row>2</xdr:row>
      <xdr:rowOff>171449</xdr:rowOff>
    </xdr:from>
    <xdr:to>
      <xdr:col>14</xdr:col>
      <xdr:colOff>631825</xdr:colOff>
      <xdr:row>14</xdr:row>
      <xdr:rowOff>180974</xdr:rowOff>
    </xdr:to>
    <xdr:graphicFrame macro="">
      <xdr:nvGraphicFramePr>
        <xdr:cNvPr id="8" name="Chart 7">
          <a:extLst>
            <a:ext uri="{FF2B5EF4-FFF2-40B4-BE49-F238E27FC236}">
              <a16:creationId xmlns:a16="http://schemas.microsoft.com/office/drawing/2014/main" id="{F18C1C07-4A81-49FA-B7E6-E0FC305BE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3</xdr:row>
      <xdr:rowOff>0</xdr:rowOff>
    </xdr:from>
    <xdr:to>
      <xdr:col>11</xdr:col>
      <xdr:colOff>558799</xdr:colOff>
      <xdr:row>15</xdr:row>
      <xdr:rowOff>0</xdr:rowOff>
    </xdr:to>
    <xdr:graphicFrame macro="">
      <xdr:nvGraphicFramePr>
        <xdr:cNvPr id="4" name="Chart 3">
          <a:extLst>
            <a:ext uri="{FF2B5EF4-FFF2-40B4-BE49-F238E27FC236}">
              <a16:creationId xmlns:a16="http://schemas.microsoft.com/office/drawing/2014/main" id="{8C829FDA-177B-4D37-9F8E-9CF6540B3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xdr:colOff>
      <xdr:row>15</xdr:row>
      <xdr:rowOff>143933</xdr:rowOff>
    </xdr:from>
    <xdr:to>
      <xdr:col>12</xdr:col>
      <xdr:colOff>337457</xdr:colOff>
      <xdr:row>35</xdr:row>
      <xdr:rowOff>66675</xdr:rowOff>
    </xdr:to>
    <xdr:sp macro="" textlink="">
      <xdr:nvSpPr>
        <xdr:cNvPr id="11" name="Rectangle 10">
          <a:extLst>
            <a:ext uri="{FF2B5EF4-FFF2-40B4-BE49-F238E27FC236}">
              <a16:creationId xmlns:a16="http://schemas.microsoft.com/office/drawing/2014/main" id="{0D59AC14-A0E7-FCC1-F6EF-89FBE6BFDDC7}"/>
            </a:ext>
          </a:extLst>
        </xdr:cNvPr>
        <xdr:cNvSpPr/>
      </xdr:nvSpPr>
      <xdr:spPr>
        <a:xfrm>
          <a:off x="2314576" y="2858558"/>
          <a:ext cx="5004706" cy="3542242"/>
        </a:xfrm>
        <a:prstGeom prst="rect">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19984</xdr:colOff>
      <xdr:row>15</xdr:row>
      <xdr:rowOff>152400</xdr:rowOff>
    </xdr:from>
    <xdr:to>
      <xdr:col>8</xdr:col>
      <xdr:colOff>653143</xdr:colOff>
      <xdr:row>35</xdr:row>
      <xdr:rowOff>38100</xdr:rowOff>
    </xdr:to>
    <xdr:graphicFrame macro="">
      <xdr:nvGraphicFramePr>
        <xdr:cNvPr id="9" name="Chart 8">
          <a:extLst>
            <a:ext uri="{FF2B5EF4-FFF2-40B4-BE49-F238E27FC236}">
              <a16:creationId xmlns:a16="http://schemas.microsoft.com/office/drawing/2014/main" id="{3C6F159E-B199-43B7-833E-7647A1508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544285</xdr:colOff>
      <xdr:row>15</xdr:row>
      <xdr:rowOff>135467</xdr:rowOff>
    </xdr:from>
    <xdr:to>
      <xdr:col>12</xdr:col>
      <xdr:colOff>370114</xdr:colOff>
      <xdr:row>35</xdr:row>
      <xdr:rowOff>57150</xdr:rowOff>
    </xdr:to>
    <xdr:graphicFrame macro="">
      <xdr:nvGraphicFramePr>
        <xdr:cNvPr id="10" name="Chart 9">
          <a:extLst>
            <a:ext uri="{FF2B5EF4-FFF2-40B4-BE49-F238E27FC236}">
              <a16:creationId xmlns:a16="http://schemas.microsoft.com/office/drawing/2014/main" id="{0FB9AA1C-D2D5-44C8-9F3E-2F60A51CD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48985</xdr:colOff>
      <xdr:row>3</xdr:row>
      <xdr:rowOff>0</xdr:rowOff>
    </xdr:from>
    <xdr:to>
      <xdr:col>18</xdr:col>
      <xdr:colOff>200024</xdr:colOff>
      <xdr:row>15</xdr:row>
      <xdr:rowOff>0</xdr:rowOff>
    </xdr:to>
    <xdr:graphicFrame macro="">
      <xdr:nvGraphicFramePr>
        <xdr:cNvPr id="12" name="Chart 11">
          <a:extLst>
            <a:ext uri="{FF2B5EF4-FFF2-40B4-BE49-F238E27FC236}">
              <a16:creationId xmlns:a16="http://schemas.microsoft.com/office/drawing/2014/main" id="{763E37B5-7D58-4192-A730-FF4AEA43B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304800</xdr:colOff>
      <xdr:row>3</xdr:row>
      <xdr:rowOff>1</xdr:rowOff>
    </xdr:from>
    <xdr:to>
      <xdr:col>22</xdr:col>
      <xdr:colOff>0</xdr:colOff>
      <xdr:row>15</xdr:row>
      <xdr:rowOff>1</xdr:rowOff>
    </xdr:to>
    <xdr:graphicFrame macro="">
      <xdr:nvGraphicFramePr>
        <xdr:cNvPr id="13" name="Chart 12">
          <a:extLst>
            <a:ext uri="{FF2B5EF4-FFF2-40B4-BE49-F238E27FC236}">
              <a16:creationId xmlns:a16="http://schemas.microsoft.com/office/drawing/2014/main" id="{E807901B-34D0-46BA-865E-17DAD1185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506835</xdr:colOff>
      <xdr:row>26</xdr:row>
      <xdr:rowOff>152400</xdr:rowOff>
    </xdr:from>
    <xdr:to>
      <xdr:col>14</xdr:col>
      <xdr:colOff>513825</xdr:colOff>
      <xdr:row>28</xdr:row>
      <xdr:rowOff>47625</xdr:rowOff>
    </xdr:to>
    <xdr:sp macro="" textlink="">
      <xdr:nvSpPr>
        <xdr:cNvPr id="33" name="TextBox 32">
          <a:extLst>
            <a:ext uri="{FF2B5EF4-FFF2-40B4-BE49-F238E27FC236}">
              <a16:creationId xmlns:a16="http://schemas.microsoft.com/office/drawing/2014/main" id="{1703D61C-B8F7-1056-3288-AE0F389A1E58}"/>
            </a:ext>
          </a:extLst>
        </xdr:cNvPr>
        <xdr:cNvSpPr txBox="1"/>
      </xdr:nvSpPr>
      <xdr:spPr>
        <a:xfrm>
          <a:off x="7525624" y="4878198"/>
          <a:ext cx="1349229" cy="2587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accent6"/>
              </a:solidFill>
              <a:latin typeface="+mj-lt"/>
            </a:rPr>
            <a:t>Rep Summary</a:t>
          </a:r>
        </a:p>
      </xdr:txBody>
    </xdr:sp>
    <xdr:clientData/>
  </xdr:twoCellAnchor>
  <xdr:twoCellAnchor>
    <xdr:from>
      <xdr:col>12</xdr:col>
      <xdr:colOff>571500</xdr:colOff>
      <xdr:row>28</xdr:row>
      <xdr:rowOff>152400</xdr:rowOff>
    </xdr:from>
    <xdr:to>
      <xdr:col>14</xdr:col>
      <xdr:colOff>409575</xdr:colOff>
      <xdr:row>30</xdr:row>
      <xdr:rowOff>38100</xdr:rowOff>
    </xdr:to>
    <xdr:sp macro="" textlink="Pivots!G47">
      <xdr:nvSpPr>
        <xdr:cNvPr id="34" name="TextBox 33">
          <a:extLst>
            <a:ext uri="{FF2B5EF4-FFF2-40B4-BE49-F238E27FC236}">
              <a16:creationId xmlns:a16="http://schemas.microsoft.com/office/drawing/2014/main" id="{6DCA2A6A-FAC7-78B6-3856-75D44F43AE33}"/>
            </a:ext>
          </a:extLst>
        </xdr:cNvPr>
        <xdr:cNvSpPr txBox="1"/>
      </xdr:nvSpPr>
      <xdr:spPr>
        <a:xfrm>
          <a:off x="7553325" y="5219700"/>
          <a:ext cx="1171575"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F987E3-2B7D-4728-91E1-F1A1A1B932CB}" type="TxLink">
            <a:rPr lang="en-US" sz="1100" b="1" i="0" u="none" strike="noStrike">
              <a:solidFill>
                <a:srgbClr val="000000"/>
              </a:solidFill>
              <a:latin typeface="Aptos"/>
            </a:rPr>
            <a:pPr/>
            <a:t>% of calls: 19%</a:t>
          </a:fld>
          <a:endParaRPr lang="en-IN" sz="1100" b="1"/>
        </a:p>
      </xdr:txBody>
    </xdr:sp>
    <xdr:clientData/>
  </xdr:twoCellAnchor>
  <xdr:twoCellAnchor>
    <xdr:from>
      <xdr:col>12</xdr:col>
      <xdr:colOff>581025</xdr:colOff>
      <xdr:row>30</xdr:row>
      <xdr:rowOff>142875</xdr:rowOff>
    </xdr:from>
    <xdr:to>
      <xdr:col>14</xdr:col>
      <xdr:colOff>419100</xdr:colOff>
      <xdr:row>32</xdr:row>
      <xdr:rowOff>28575</xdr:rowOff>
    </xdr:to>
    <xdr:sp macro="" textlink="Pivots!G51">
      <xdr:nvSpPr>
        <xdr:cNvPr id="35" name="TextBox 34">
          <a:extLst>
            <a:ext uri="{FF2B5EF4-FFF2-40B4-BE49-F238E27FC236}">
              <a16:creationId xmlns:a16="http://schemas.microsoft.com/office/drawing/2014/main" id="{EAF11BBC-DB4B-49BC-BFF2-3F58D55533B7}"/>
            </a:ext>
          </a:extLst>
        </xdr:cNvPr>
        <xdr:cNvSpPr txBox="1"/>
      </xdr:nvSpPr>
      <xdr:spPr>
        <a:xfrm>
          <a:off x="7562850" y="5572125"/>
          <a:ext cx="1171575"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27A9AD-6F7C-48E2-9398-A022E8100133}" type="TxLink">
            <a:rPr lang="en-US" sz="1100" b="1" i="0" u="none" strike="noStrike">
              <a:solidFill>
                <a:srgbClr val="000000"/>
              </a:solidFill>
              <a:latin typeface="Aptos"/>
            </a:rPr>
            <a:pPr/>
            <a:t>Call rank: 4</a:t>
          </a:fld>
          <a:endParaRPr lang="en-IN" sz="1100" b="1"/>
        </a:p>
      </xdr:txBody>
    </xdr:sp>
    <xdr:clientData/>
  </xdr:twoCellAnchor>
  <xdr:twoCellAnchor>
    <xdr:from>
      <xdr:col>12</xdr:col>
      <xdr:colOff>571500</xdr:colOff>
      <xdr:row>32</xdr:row>
      <xdr:rowOff>114300</xdr:rowOff>
    </xdr:from>
    <xdr:to>
      <xdr:col>14</xdr:col>
      <xdr:colOff>409575</xdr:colOff>
      <xdr:row>34</xdr:row>
      <xdr:rowOff>0</xdr:rowOff>
    </xdr:to>
    <xdr:sp macro="" textlink="Pivots!G52">
      <xdr:nvSpPr>
        <xdr:cNvPr id="36" name="TextBox 35">
          <a:extLst>
            <a:ext uri="{FF2B5EF4-FFF2-40B4-BE49-F238E27FC236}">
              <a16:creationId xmlns:a16="http://schemas.microsoft.com/office/drawing/2014/main" id="{F4460618-23E9-47B4-B96F-04CB247033AB}"/>
            </a:ext>
          </a:extLst>
        </xdr:cNvPr>
        <xdr:cNvSpPr txBox="1"/>
      </xdr:nvSpPr>
      <xdr:spPr>
        <a:xfrm>
          <a:off x="7553325" y="5905500"/>
          <a:ext cx="1171575"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79F570-1B15-4C33-BB31-DB3D9899A182}" type="TxLink">
            <a:rPr lang="en-US" sz="1100" b="1" i="0" u="none" strike="noStrike">
              <a:solidFill>
                <a:srgbClr val="000000"/>
              </a:solidFill>
              <a:latin typeface="Aptos"/>
            </a:rPr>
            <a:pPr/>
            <a:t>Amount rank: 4</a:t>
          </a:fld>
          <a:endParaRPr lang="en-IN" sz="1100" b="1"/>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0.978607870369" backgroundQuery="1" createdVersion="8" refreshedVersion="8" minRefreshableVersion="3" recordCount="0" supportSubquery="1" supportAdvancedDrill="1" xr:uid="{9A3D4F4B-3A81-444F-86CD-E17B68FFA27A}">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0.978606365738" backgroundQuery="1" createdVersion="8" refreshedVersion="8" minRefreshableVersion="3" recordCount="0" supportSubquery="1" supportAdvancedDrill="1" xr:uid="{A8A60C57-2B87-468B-84EC-EB7B3589F24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0.978597685185" backgroundQuery="1" createdVersion="8" refreshedVersion="8" minRefreshableVersion="3" recordCount="0" supportSubquery="1" supportAdvancedDrill="1" xr:uid="{FE84A848-553A-43C1-B927-C123482F976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0.990892013891" backgroundQuery="1" createdVersion="8" refreshedVersion="8" minRefreshableVersion="3" recordCount="0" supportSubquery="1" supportAdvancedDrill="1" xr:uid="{E9DDC86E-3CF8-413B-AF24-07D37D2911A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1.573331018517" backgroundQuery="1" createdVersion="8" refreshedVersion="8" minRefreshableVersion="3" recordCount="0" supportSubquery="1" supportAdvancedDrill="1" xr:uid="{99EC73CC-F28A-4B0A-9D16-44E6E01E703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1.573331597225" backgroundQuery="1" createdVersion="8" refreshedVersion="8" minRefreshableVersion="3" recordCount="0" supportSubquery="1" supportAdvancedDrill="1" xr:uid="{9A9122F2-72C2-4BF4-B4EE-B2754D79131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1.573332175925" backgroundQuery="1" createdVersion="8" refreshedVersion="8" minRefreshableVersion="3" recordCount="0" supportSubquery="1" supportAdvancedDrill="1" xr:uid="{86BFDE80-532C-49E4-87E2-F5AF4049B577}">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1.573332523149" backgroundQuery="1" createdVersion="8" refreshedVersion="8" minRefreshableVersion="3" recordCount="0" supportSubquery="1" supportAdvancedDrill="1" xr:uid="{8D60A892-6432-4BED-8F46-FA603B82847E}">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1.573332870372" backgroundQuery="1" createdVersion="8" refreshedVersion="8" minRefreshableVersion="3" recordCount="0" supportSubquery="1" supportAdvancedDrill="1" xr:uid="{744B31DB-F88E-40F0-8AA2-E14A27DBD9A9}">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oai" refreshedDate="45590.978598495371" backgroundQuery="1" createdVersion="3" refreshedVersion="8" minRefreshableVersion="3" recordCount="0" supportSubquery="1" supportAdvancedDrill="1" xr:uid="{FC97E992-1109-4FD8-907D-93FCB4CD6F47}">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nder]" caption="Count of Gender" measure="1" displayFolder="" measureGroup="customers" count="0" hidden="1"/>
  </cacheHierarchies>
  <kpis count="0"/>
  <extLst>
    <ext xmlns:x14="http://schemas.microsoft.com/office/spreadsheetml/2009/9/main" uri="{725AE2AE-9491-48be-B2B4-4EB974FC3084}">
      <x14:pivotCacheDefinition slicerData="1" pivotCacheId="19678722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8C6083-7D6F-4851-A930-A6BF9CF67E9A}" name="reps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C968F6-32E6-422C-99B5-1D7E2BCAADCC}"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1A1CBA-DA51-4662-BD87-0649604D25D7}" name="weekday trend"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E13:F2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65C95C-6515-4D46-8C71-543230DB2B7A}" name="selected rep"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9AE614-20D1-4060-995D-65D156B53A50}" name="citywise rep info"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73:G9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6B08C2-2CC8-407E-8E74-8CB198E13658}" name="rep 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64:B70"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A8AD12-6C8D-41CF-838F-A32CD05512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6:D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9" format="4" series="1">
      <pivotArea type="data" outline="0" fieldPosition="0">
        <references count="2">
          <reference field="4294967294" count="1" selected="0">
            <x v="0"/>
          </reference>
          <reference field="1" count="1" selected="0">
            <x v="0"/>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8FD604-D3B4-4181-95AC-DFC5F287F7FB}" name="rep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2E41FB-A366-4B6F-B45F-814749DCBED6}" name="monthly trend"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3:C2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06A0F5D-BBF6-464D-B208-5D5460BA2B7E}" sourceName="[calls].[Representative]">
  <pivotTables>
    <pivotTable tabId="6" name="rep pivot"/>
    <pivotTable tabId="6" name="monthly trend"/>
    <pivotTable tabId="6" name="weekday trend"/>
    <pivotTable tabId="6" name="selected rep"/>
    <pivotTable tabId="6" name="rep satisfaction"/>
  </pivotTables>
  <data>
    <olap pivotCacheId="196787225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98B2748-BB56-4EC1-A6DA-19D47B02AF73}" cache="Slicer_Representative" caption="Rep"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nd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4" zoomScaleNormal="115" workbookViewId="0">
      <selection activeCell="V15" sqref="V15"/>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1074</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6783E-84B9-4251-985F-2D7600BAA932}">
  <dimension ref="A1:X37"/>
  <sheetViews>
    <sheetView tabSelected="1" zoomScale="75" zoomScaleNormal="75" workbookViewId="0">
      <selection activeCell="AA5" sqref="AA5"/>
    </sheetView>
  </sheetViews>
  <sheetFormatPr defaultRowHeight="14.4" x14ac:dyDescent="0.3"/>
  <cols>
    <col min="1" max="2" width="1.69921875" customWidth="1"/>
    <col min="5" max="5" width="5.3984375" customWidth="1"/>
    <col min="16" max="16" width="12" customWidth="1"/>
    <col min="17" max="21" width="12.3984375" customWidth="1"/>
    <col min="22" max="22" width="7.19921875" customWidth="1"/>
    <col min="23" max="24" width="3" customWidth="1"/>
  </cols>
  <sheetData>
    <row r="1" spans="1:24" ht="30" customHeight="1" x14ac:dyDescent="0.3">
      <c r="A1" s="42"/>
      <c r="B1" s="42"/>
      <c r="C1" s="43" t="s">
        <v>1082</v>
      </c>
      <c r="D1" s="43"/>
      <c r="E1" s="43"/>
      <c r="F1" s="43"/>
      <c r="G1" s="43"/>
      <c r="H1" s="43"/>
      <c r="I1" s="43"/>
      <c r="J1" s="43"/>
      <c r="K1" s="42"/>
      <c r="L1" s="42"/>
      <c r="M1" s="42"/>
      <c r="N1" s="42"/>
      <c r="O1" s="20"/>
      <c r="P1" s="20"/>
      <c r="Q1" s="20"/>
      <c r="R1" s="20"/>
      <c r="S1" s="20"/>
      <c r="T1" s="20"/>
      <c r="U1" s="20"/>
      <c r="V1" s="20"/>
      <c r="W1" s="20"/>
      <c r="X1" s="20"/>
    </row>
    <row r="2" spans="1:24" hidden="1" x14ac:dyDescent="0.3">
      <c r="A2" s="20"/>
      <c r="B2" s="20"/>
      <c r="C2" s="20"/>
      <c r="D2" s="20"/>
      <c r="E2" s="20"/>
      <c r="F2" s="20"/>
      <c r="G2" s="20"/>
      <c r="H2" s="20"/>
      <c r="I2" s="20"/>
      <c r="J2" s="20"/>
      <c r="K2" s="20"/>
      <c r="L2" s="20"/>
      <c r="M2" s="20"/>
      <c r="N2" s="20"/>
      <c r="O2" s="20"/>
      <c r="P2" s="20"/>
      <c r="Q2" s="20"/>
      <c r="R2" s="20"/>
      <c r="S2" s="20"/>
      <c r="T2" s="20"/>
      <c r="U2" s="20"/>
      <c r="V2" s="20"/>
      <c r="W2" s="20"/>
      <c r="X2" s="20"/>
    </row>
    <row r="3" spans="1:24" x14ac:dyDescent="0.3">
      <c r="A3" s="20"/>
      <c r="B3" s="20"/>
      <c r="C3" s="20"/>
      <c r="D3" s="20"/>
      <c r="E3" s="20"/>
      <c r="F3" s="20"/>
      <c r="G3" s="20"/>
      <c r="H3" s="20"/>
      <c r="I3" s="20"/>
      <c r="J3" s="20"/>
      <c r="K3" s="20"/>
      <c r="L3" s="20"/>
      <c r="M3" s="20"/>
      <c r="N3" s="20"/>
      <c r="O3" s="20"/>
      <c r="P3" s="20"/>
      <c r="Q3" s="20"/>
      <c r="R3" s="20"/>
      <c r="S3" s="20"/>
      <c r="T3" s="20"/>
      <c r="U3" s="20"/>
      <c r="V3" s="20"/>
      <c r="W3" s="20"/>
      <c r="X3" s="20"/>
    </row>
    <row r="4" spans="1:24" x14ac:dyDescent="0.3">
      <c r="A4" s="20"/>
      <c r="B4" s="20"/>
      <c r="C4" s="20"/>
      <c r="D4" s="20"/>
      <c r="E4" s="20"/>
      <c r="F4" s="20"/>
      <c r="G4" s="20"/>
      <c r="H4" s="20"/>
      <c r="I4" s="20"/>
      <c r="J4" s="20"/>
      <c r="K4" s="20"/>
      <c r="L4" s="20"/>
      <c r="M4" s="20"/>
      <c r="N4" s="20"/>
      <c r="O4" s="20"/>
      <c r="P4" s="20"/>
      <c r="Q4" s="20"/>
      <c r="R4" s="20"/>
      <c r="S4" s="20"/>
      <c r="T4" s="20"/>
      <c r="U4" s="20"/>
      <c r="V4" s="20"/>
      <c r="W4" s="20"/>
      <c r="X4" s="20"/>
    </row>
    <row r="5" spans="1:24" x14ac:dyDescent="0.3">
      <c r="A5" s="20"/>
      <c r="B5" s="20"/>
      <c r="C5" s="20"/>
      <c r="D5" s="20"/>
      <c r="E5" s="20"/>
      <c r="F5" s="20"/>
      <c r="G5" s="20"/>
      <c r="H5" s="20"/>
      <c r="I5" s="20"/>
      <c r="J5" s="20"/>
      <c r="K5" s="20"/>
      <c r="L5" s="20"/>
      <c r="M5" s="20"/>
      <c r="N5" s="20"/>
      <c r="O5" s="20"/>
      <c r="P5" s="20"/>
      <c r="Q5" s="20"/>
      <c r="R5" s="20"/>
      <c r="S5" s="20"/>
      <c r="T5" s="20"/>
      <c r="U5" s="20"/>
      <c r="V5" s="20"/>
      <c r="W5" s="20"/>
      <c r="X5" s="20"/>
    </row>
    <row r="6" spans="1:24" x14ac:dyDescent="0.3">
      <c r="A6" s="20"/>
      <c r="B6" s="20"/>
      <c r="C6" s="20"/>
      <c r="D6" s="20"/>
      <c r="E6" s="20"/>
      <c r="F6" s="20"/>
      <c r="G6" s="20"/>
      <c r="H6" s="20"/>
      <c r="I6" s="20"/>
      <c r="J6" s="20"/>
      <c r="K6" s="20"/>
      <c r="L6" s="20"/>
      <c r="M6" s="20"/>
      <c r="N6" s="20"/>
      <c r="O6" s="20"/>
      <c r="P6" s="20"/>
      <c r="Q6" s="20"/>
      <c r="R6" s="20"/>
      <c r="S6" s="20"/>
      <c r="T6" s="20"/>
      <c r="U6" s="20"/>
      <c r="V6" s="20"/>
      <c r="W6" s="20"/>
      <c r="X6" s="20"/>
    </row>
    <row r="7" spans="1:24" x14ac:dyDescent="0.3">
      <c r="A7" s="20"/>
      <c r="B7" s="20"/>
      <c r="C7" s="20"/>
      <c r="D7" s="20"/>
      <c r="E7" s="20"/>
      <c r="F7" s="20"/>
      <c r="G7" s="20"/>
      <c r="H7" s="20"/>
      <c r="I7" s="20"/>
      <c r="J7" s="20"/>
      <c r="K7" s="20"/>
      <c r="L7" s="20"/>
      <c r="M7" s="20"/>
      <c r="N7" s="20"/>
      <c r="O7" s="20"/>
      <c r="P7" s="20"/>
      <c r="Q7" s="20"/>
      <c r="R7" s="20"/>
      <c r="S7" s="20"/>
      <c r="T7" s="20"/>
      <c r="U7" s="20"/>
      <c r="V7" s="20"/>
      <c r="W7" s="20"/>
      <c r="X7" s="20"/>
    </row>
    <row r="8" spans="1:24" x14ac:dyDescent="0.3">
      <c r="A8" s="20"/>
      <c r="B8" s="20"/>
      <c r="C8" s="20"/>
      <c r="D8" s="20"/>
      <c r="E8" s="20"/>
      <c r="F8" s="20"/>
      <c r="G8" s="20"/>
      <c r="H8" s="20"/>
      <c r="I8" s="20"/>
      <c r="J8" s="20"/>
      <c r="K8" s="20"/>
      <c r="L8" s="20"/>
      <c r="M8" s="20"/>
      <c r="N8" s="20"/>
      <c r="O8" s="20"/>
      <c r="P8" s="20"/>
      <c r="Q8" s="20"/>
      <c r="R8" s="20"/>
      <c r="S8" s="20"/>
      <c r="T8" s="20"/>
      <c r="U8" s="20"/>
      <c r="V8" s="20"/>
      <c r="W8" s="20"/>
      <c r="X8" s="20"/>
    </row>
    <row r="9" spans="1:24" x14ac:dyDescent="0.3">
      <c r="A9" s="20"/>
      <c r="B9" s="20"/>
      <c r="C9" s="20"/>
      <c r="D9" s="20"/>
      <c r="E9" s="20"/>
      <c r="F9" s="20"/>
      <c r="G9" s="20"/>
      <c r="H9" s="20"/>
      <c r="I9" s="20"/>
      <c r="J9" s="20"/>
      <c r="K9" s="20"/>
      <c r="L9" s="20"/>
      <c r="M9" s="20"/>
      <c r="N9" s="20"/>
      <c r="O9" s="20"/>
      <c r="P9" s="20"/>
      <c r="Q9" s="20"/>
      <c r="R9" s="20"/>
      <c r="S9" s="20"/>
      <c r="T9" s="20"/>
      <c r="U9" s="20"/>
      <c r="V9" s="20"/>
      <c r="W9" s="20"/>
      <c r="X9" s="20"/>
    </row>
    <row r="10" spans="1:2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row>
    <row r="11" spans="1:2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row>
    <row r="12" spans="1:2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row>
    <row r="13" spans="1:2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row>
    <row r="14" spans="1:2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row>
    <row r="15" spans="1:2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row>
    <row r="16" spans="1:2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row>
    <row r="17" spans="1:24" x14ac:dyDescent="0.3">
      <c r="A17" s="20"/>
      <c r="B17" s="20"/>
      <c r="C17" s="20"/>
      <c r="D17" s="20"/>
      <c r="E17" s="20"/>
      <c r="F17" s="20"/>
      <c r="G17" s="20"/>
      <c r="H17" s="20"/>
      <c r="I17" s="20"/>
      <c r="J17" s="20"/>
      <c r="K17" s="20"/>
      <c r="L17" s="20"/>
      <c r="M17" s="20"/>
      <c r="N17" s="20"/>
      <c r="O17" s="20"/>
      <c r="P17" s="31"/>
      <c r="Q17" s="36" t="s">
        <v>11</v>
      </c>
      <c r="R17" s="36" t="s">
        <v>9</v>
      </c>
      <c r="S17" s="36" t="s">
        <v>6</v>
      </c>
      <c r="T17" s="36" t="s">
        <v>13</v>
      </c>
      <c r="U17" s="36" t="s">
        <v>10</v>
      </c>
      <c r="V17" s="40" t="s">
        <v>1075</v>
      </c>
      <c r="W17" s="20"/>
      <c r="X17" s="20"/>
    </row>
    <row r="18" spans="1:24" x14ac:dyDescent="0.3">
      <c r="A18" s="20"/>
      <c r="B18" s="20"/>
      <c r="C18" s="20"/>
      <c r="D18" s="20"/>
      <c r="E18" s="20"/>
      <c r="F18" s="20"/>
      <c r="G18" s="20"/>
      <c r="H18" s="20"/>
      <c r="I18" s="20"/>
      <c r="J18" s="20"/>
      <c r="K18" s="20"/>
      <c r="L18" s="20"/>
      <c r="M18" s="20"/>
      <c r="N18" s="20"/>
      <c r="O18" s="20"/>
      <c r="P18" s="37" t="str" cm="1">
        <f t="array" ref="P18:V35">IF(Pivots!A75:G92="","",Pivots!A75:G92)</f>
        <v>Cincinnati</v>
      </c>
      <c r="Q18" s="29" t="str">
        <v/>
      </c>
      <c r="R18" s="29" t="str">
        <v/>
      </c>
      <c r="S18" s="29" t="str">
        <v/>
      </c>
      <c r="T18" s="29" t="str">
        <v/>
      </c>
      <c r="U18" s="29" t="str">
        <v/>
      </c>
      <c r="V18" s="32" t="str">
        <v/>
      </c>
      <c r="W18" s="20"/>
      <c r="X18" s="20"/>
    </row>
    <row r="19" spans="1:24" x14ac:dyDescent="0.3">
      <c r="A19" s="20"/>
      <c r="B19" s="20"/>
      <c r="C19" s="20"/>
      <c r="D19" s="20"/>
      <c r="E19" s="20"/>
      <c r="F19" s="20"/>
      <c r="G19" s="20"/>
      <c r="H19" s="20"/>
      <c r="I19" s="20"/>
      <c r="J19" s="20"/>
      <c r="K19" s="20"/>
      <c r="L19" s="20"/>
      <c r="M19" s="20"/>
      <c r="N19" s="20"/>
      <c r="O19" s="20"/>
      <c r="P19" s="38" t="str">
        <v>C0003</v>
      </c>
      <c r="Q19" s="30">
        <v>891</v>
      </c>
      <c r="R19" s="30">
        <v>1332</v>
      </c>
      <c r="S19" s="30">
        <v>1282</v>
      </c>
      <c r="T19" s="30">
        <v>739</v>
      </c>
      <c r="U19" s="30">
        <v>560</v>
      </c>
      <c r="V19" s="33">
        <v>4804</v>
      </c>
      <c r="W19" s="20"/>
      <c r="X19" s="20"/>
    </row>
    <row r="20" spans="1:24" x14ac:dyDescent="0.3">
      <c r="A20" s="20"/>
      <c r="B20" s="20"/>
      <c r="C20" s="20"/>
      <c r="D20" s="20"/>
      <c r="E20" s="20"/>
      <c r="F20" s="20"/>
      <c r="G20" s="20"/>
      <c r="H20" s="20"/>
      <c r="I20" s="20"/>
      <c r="J20" s="20"/>
      <c r="K20" s="20"/>
      <c r="L20" s="20"/>
      <c r="M20" s="20"/>
      <c r="N20" s="20"/>
      <c r="O20" s="20"/>
      <c r="P20" s="38" t="str">
        <v>C0004</v>
      </c>
      <c r="Q20" s="30">
        <v>1991</v>
      </c>
      <c r="R20" s="30">
        <v>1886</v>
      </c>
      <c r="S20" s="30">
        <v>1206</v>
      </c>
      <c r="T20" s="30">
        <v>884</v>
      </c>
      <c r="U20" s="30">
        <v>1722</v>
      </c>
      <c r="V20" s="33">
        <v>7689</v>
      </c>
      <c r="W20" s="20"/>
      <c r="X20" s="20"/>
    </row>
    <row r="21" spans="1:24" x14ac:dyDescent="0.3">
      <c r="A21" s="20"/>
      <c r="B21" s="20"/>
      <c r="C21" s="20"/>
      <c r="D21" s="20"/>
      <c r="E21" s="20"/>
      <c r="F21" s="20"/>
      <c r="G21" s="20"/>
      <c r="H21" s="20"/>
      <c r="I21" s="20"/>
      <c r="J21" s="20"/>
      <c r="K21" s="20"/>
      <c r="L21" s="20"/>
      <c r="M21" s="20"/>
      <c r="N21" s="20"/>
      <c r="O21" s="20"/>
      <c r="P21" s="38" t="str">
        <v>C0011</v>
      </c>
      <c r="Q21" s="30">
        <v>1163</v>
      </c>
      <c r="R21" s="30">
        <v>1180</v>
      </c>
      <c r="S21" s="30">
        <v>1616</v>
      </c>
      <c r="T21" s="30">
        <v>1043</v>
      </c>
      <c r="U21" s="30">
        <v>1747</v>
      </c>
      <c r="V21" s="33">
        <v>6749</v>
      </c>
      <c r="W21" s="20"/>
      <c r="X21" s="20"/>
    </row>
    <row r="22" spans="1:24" x14ac:dyDescent="0.3">
      <c r="A22" s="20"/>
      <c r="B22" s="20"/>
      <c r="C22" s="20"/>
      <c r="D22" s="20"/>
      <c r="E22" s="20"/>
      <c r="F22" s="20"/>
      <c r="G22" s="20"/>
      <c r="H22" s="20"/>
      <c r="I22" s="20"/>
      <c r="J22" s="20"/>
      <c r="K22" s="20"/>
      <c r="L22" s="20"/>
      <c r="M22" s="20"/>
      <c r="N22" s="20"/>
      <c r="O22" s="20"/>
      <c r="P22" s="38" t="str">
        <v>C0012</v>
      </c>
      <c r="Q22" s="30">
        <v>1438</v>
      </c>
      <c r="R22" s="30">
        <v>1616</v>
      </c>
      <c r="S22" s="30">
        <v>866</v>
      </c>
      <c r="T22" s="30">
        <v>829</v>
      </c>
      <c r="U22" s="30">
        <v>2070</v>
      </c>
      <c r="V22" s="33">
        <v>6819</v>
      </c>
      <c r="W22" s="20"/>
      <c r="X22" s="20"/>
    </row>
    <row r="23" spans="1:24" x14ac:dyDescent="0.3">
      <c r="A23" s="20"/>
      <c r="B23" s="20"/>
      <c r="C23" s="20"/>
      <c r="D23" s="20"/>
      <c r="E23" s="20"/>
      <c r="F23" s="20"/>
      <c r="G23" s="20"/>
      <c r="H23" s="20"/>
      <c r="I23" s="20"/>
      <c r="J23" s="20"/>
      <c r="K23" s="20"/>
      <c r="L23" s="20"/>
      <c r="M23" s="20"/>
      <c r="N23" s="20"/>
      <c r="O23" s="20"/>
      <c r="P23" s="37" t="str">
        <v>Cleveland</v>
      </c>
      <c r="Q23" s="30" t="str">
        <v/>
      </c>
      <c r="R23" s="30" t="str">
        <v/>
      </c>
      <c r="S23" s="30" t="str">
        <v/>
      </c>
      <c r="T23" s="30" t="str">
        <v/>
      </c>
      <c r="U23" s="30" t="str">
        <v/>
      </c>
      <c r="V23" s="33" t="str">
        <v/>
      </c>
      <c r="W23" s="20"/>
      <c r="X23" s="20"/>
    </row>
    <row r="24" spans="1:24" x14ac:dyDescent="0.3">
      <c r="A24" s="20"/>
      <c r="B24" s="20"/>
      <c r="C24" s="20"/>
      <c r="D24" s="20"/>
      <c r="E24" s="20"/>
      <c r="F24" s="20"/>
      <c r="G24" s="20"/>
      <c r="H24" s="20"/>
      <c r="I24" s="20"/>
      <c r="J24" s="20"/>
      <c r="K24" s="20"/>
      <c r="L24" s="20"/>
      <c r="M24" s="20"/>
      <c r="N24" s="20"/>
      <c r="O24" s="20"/>
      <c r="P24" s="38" t="str">
        <v>C0002</v>
      </c>
      <c r="Q24" s="30">
        <v>1233</v>
      </c>
      <c r="R24" s="30">
        <v>223</v>
      </c>
      <c r="S24" s="30">
        <v>1680</v>
      </c>
      <c r="T24" s="30">
        <v>990</v>
      </c>
      <c r="U24" s="30">
        <v>1508</v>
      </c>
      <c r="V24" s="33">
        <v>5634</v>
      </c>
      <c r="W24" s="20"/>
      <c r="X24" s="20"/>
    </row>
    <row r="25" spans="1:24" x14ac:dyDescent="0.3">
      <c r="A25" s="20"/>
      <c r="B25" s="20"/>
      <c r="C25" s="20"/>
      <c r="D25" s="20"/>
      <c r="E25" s="20"/>
      <c r="F25" s="20"/>
      <c r="G25" s="20"/>
      <c r="H25" s="20"/>
      <c r="I25" s="20"/>
      <c r="J25" s="20"/>
      <c r="K25" s="20"/>
      <c r="L25" s="20"/>
      <c r="M25" s="20"/>
      <c r="N25" s="20"/>
      <c r="O25" s="20"/>
      <c r="P25" s="38" t="str">
        <v>C0007</v>
      </c>
      <c r="Q25" s="30">
        <v>1598</v>
      </c>
      <c r="R25" s="30">
        <v>1907</v>
      </c>
      <c r="S25" s="30">
        <v>869</v>
      </c>
      <c r="T25" s="30">
        <v>1426</v>
      </c>
      <c r="U25" s="30">
        <v>1416</v>
      </c>
      <c r="V25" s="33">
        <v>7216</v>
      </c>
      <c r="W25" s="20"/>
      <c r="X25" s="20"/>
    </row>
    <row r="26" spans="1:24" x14ac:dyDescent="0.3">
      <c r="A26" s="20"/>
      <c r="B26" s="20"/>
      <c r="C26" s="20"/>
      <c r="D26" s="20"/>
      <c r="E26" s="20"/>
      <c r="F26" s="20"/>
      <c r="G26" s="20"/>
      <c r="H26" s="20"/>
      <c r="I26" s="20"/>
      <c r="J26" s="20"/>
      <c r="K26" s="20"/>
      <c r="L26" s="20"/>
      <c r="M26" s="20"/>
      <c r="N26" s="20"/>
      <c r="O26" s="20"/>
      <c r="P26" s="38" t="str">
        <v>C0008</v>
      </c>
      <c r="Q26" s="30">
        <v>900</v>
      </c>
      <c r="R26" s="30">
        <v>1016</v>
      </c>
      <c r="S26" s="30">
        <v>960</v>
      </c>
      <c r="T26" s="30">
        <v>940</v>
      </c>
      <c r="U26" s="30">
        <v>1193</v>
      </c>
      <c r="V26" s="33">
        <v>5009</v>
      </c>
      <c r="W26" s="20"/>
      <c r="X26" s="20"/>
    </row>
    <row r="27" spans="1:24" x14ac:dyDescent="0.3">
      <c r="A27" s="20"/>
      <c r="B27" s="20"/>
      <c r="C27" s="20"/>
      <c r="D27" s="20"/>
      <c r="E27" s="20"/>
      <c r="F27" s="20"/>
      <c r="G27" s="20"/>
      <c r="H27" s="20"/>
      <c r="I27" s="20"/>
      <c r="J27" s="20"/>
      <c r="K27" s="20"/>
      <c r="L27" s="20"/>
      <c r="M27" s="20"/>
      <c r="N27" s="20"/>
      <c r="O27" s="20"/>
      <c r="P27" s="38" t="str">
        <v>C0010</v>
      </c>
      <c r="Q27" s="30">
        <v>900</v>
      </c>
      <c r="R27" s="30">
        <v>1470</v>
      </c>
      <c r="S27" s="30">
        <v>1617</v>
      </c>
      <c r="T27" s="30">
        <v>1314</v>
      </c>
      <c r="U27" s="30">
        <v>941</v>
      </c>
      <c r="V27" s="33">
        <v>6242</v>
      </c>
      <c r="W27" s="20"/>
      <c r="X27" s="20"/>
    </row>
    <row r="28" spans="1:24" x14ac:dyDescent="0.3">
      <c r="A28" s="20"/>
      <c r="B28" s="20"/>
      <c r="C28" s="20"/>
      <c r="D28" s="20"/>
      <c r="E28" s="20"/>
      <c r="F28" s="20"/>
      <c r="G28" s="20"/>
      <c r="H28" s="20"/>
      <c r="I28" s="20"/>
      <c r="J28" s="20"/>
      <c r="K28" s="20"/>
      <c r="L28" s="20"/>
      <c r="M28" s="20"/>
      <c r="N28" s="20"/>
      <c r="O28" s="20"/>
      <c r="P28" s="38" t="str">
        <v>C0013</v>
      </c>
      <c r="Q28" s="30">
        <v>1255</v>
      </c>
      <c r="R28" s="30">
        <v>516</v>
      </c>
      <c r="S28" s="30">
        <v>1874</v>
      </c>
      <c r="T28" s="30">
        <v>1863</v>
      </c>
      <c r="U28" s="30">
        <v>1722</v>
      </c>
      <c r="V28" s="33">
        <v>7230</v>
      </c>
      <c r="W28" s="20"/>
      <c r="X28" s="20"/>
    </row>
    <row r="29" spans="1:24" x14ac:dyDescent="0.3">
      <c r="A29" s="20"/>
      <c r="B29" s="20"/>
      <c r="C29" s="20"/>
      <c r="D29" s="20"/>
      <c r="E29" s="20"/>
      <c r="F29" s="20"/>
      <c r="G29" s="20"/>
      <c r="H29" s="20"/>
      <c r="I29" s="20"/>
      <c r="J29" s="20"/>
      <c r="K29" s="20"/>
      <c r="L29" s="20"/>
      <c r="M29" s="20"/>
      <c r="N29" s="20"/>
      <c r="O29" s="20"/>
      <c r="P29" s="38" t="str">
        <v>C0015</v>
      </c>
      <c r="Q29" s="30">
        <v>1138</v>
      </c>
      <c r="R29" s="30">
        <v>1898</v>
      </c>
      <c r="S29" s="30">
        <v>1482</v>
      </c>
      <c r="T29" s="30">
        <v>846</v>
      </c>
      <c r="U29" s="30">
        <v>1154</v>
      </c>
      <c r="V29" s="33">
        <v>6518</v>
      </c>
      <c r="W29" s="20"/>
      <c r="X29" s="20"/>
    </row>
    <row r="30" spans="1:24" x14ac:dyDescent="0.3">
      <c r="A30" s="20"/>
      <c r="B30" s="20"/>
      <c r="C30" s="20"/>
      <c r="D30" s="20"/>
      <c r="E30" s="20"/>
      <c r="F30" s="20"/>
      <c r="G30" s="20"/>
      <c r="H30" s="20"/>
      <c r="I30" s="20"/>
      <c r="J30" s="20"/>
      <c r="K30" s="20"/>
      <c r="L30" s="20"/>
      <c r="M30" s="44"/>
      <c r="N30" s="44"/>
      <c r="O30" s="45"/>
      <c r="P30" s="37" t="str">
        <v>Columbus</v>
      </c>
      <c r="Q30" s="30" t="str">
        <v/>
      </c>
      <c r="R30" s="30" t="str">
        <v/>
      </c>
      <c r="S30" s="30" t="str">
        <v/>
      </c>
      <c r="T30" s="30" t="str">
        <v/>
      </c>
      <c r="U30" s="30" t="str">
        <v/>
      </c>
      <c r="V30" s="33" t="str">
        <v/>
      </c>
      <c r="W30" s="20"/>
      <c r="X30" s="20"/>
    </row>
    <row r="31" spans="1:24" x14ac:dyDescent="0.3">
      <c r="A31" s="20"/>
      <c r="B31" s="20"/>
      <c r="C31" s="20"/>
      <c r="D31" s="20"/>
      <c r="E31" s="20"/>
      <c r="F31" s="20"/>
      <c r="G31" s="20"/>
      <c r="H31" s="20"/>
      <c r="I31" s="20"/>
      <c r="J31" s="20"/>
      <c r="K31" s="20"/>
      <c r="L31" s="20"/>
      <c r="M31" s="46"/>
      <c r="N31" s="46"/>
      <c r="O31" s="47"/>
      <c r="P31" s="38" t="str">
        <v>C0001</v>
      </c>
      <c r="Q31" s="30">
        <v>1655</v>
      </c>
      <c r="R31" s="30">
        <v>805</v>
      </c>
      <c r="S31" s="30">
        <v>2263</v>
      </c>
      <c r="T31" s="30">
        <v>987</v>
      </c>
      <c r="U31" s="30">
        <v>1075</v>
      </c>
      <c r="V31" s="33">
        <v>6785</v>
      </c>
      <c r="W31" s="20"/>
      <c r="X31" s="20"/>
    </row>
    <row r="32" spans="1:24" x14ac:dyDescent="0.3">
      <c r="A32" s="20"/>
      <c r="B32" s="20"/>
      <c r="C32" s="20"/>
      <c r="D32" s="20"/>
      <c r="E32" s="20"/>
      <c r="F32" s="20"/>
      <c r="G32" s="20"/>
      <c r="H32" s="20"/>
      <c r="I32" s="20"/>
      <c r="J32" s="20"/>
      <c r="K32" s="20"/>
      <c r="L32" s="20"/>
      <c r="M32" s="46"/>
      <c r="N32" s="46"/>
      <c r="O32" s="47"/>
      <c r="P32" s="38" t="str">
        <v>C0005</v>
      </c>
      <c r="Q32" s="30">
        <v>1104</v>
      </c>
      <c r="R32" s="30">
        <v>2280</v>
      </c>
      <c r="S32" s="30">
        <v>1445</v>
      </c>
      <c r="T32" s="30">
        <v>1722</v>
      </c>
      <c r="U32" s="30">
        <v>1196</v>
      </c>
      <c r="V32" s="33">
        <v>7747</v>
      </c>
      <c r="W32" s="20"/>
      <c r="X32" s="20"/>
    </row>
    <row r="33" spans="1:24" x14ac:dyDescent="0.3">
      <c r="A33" s="20"/>
      <c r="B33" s="20"/>
      <c r="C33" s="20"/>
      <c r="D33" s="20"/>
      <c r="E33" s="20"/>
      <c r="F33" s="20"/>
      <c r="G33" s="20"/>
      <c r="H33" s="20"/>
      <c r="I33" s="20"/>
      <c r="J33" s="20"/>
      <c r="K33" s="20"/>
      <c r="L33" s="20"/>
      <c r="M33" s="46"/>
      <c r="N33" s="46"/>
      <c r="O33" s="47"/>
      <c r="P33" s="38" t="str">
        <v>C0006</v>
      </c>
      <c r="Q33" s="30">
        <v>372</v>
      </c>
      <c r="R33" s="30">
        <v>1818</v>
      </c>
      <c r="S33" s="30">
        <v>1346</v>
      </c>
      <c r="T33" s="30">
        <v>1156</v>
      </c>
      <c r="U33" s="30">
        <v>1484</v>
      </c>
      <c r="V33" s="33">
        <v>6176</v>
      </c>
      <c r="W33" s="20"/>
      <c r="X33" s="20"/>
    </row>
    <row r="34" spans="1:24" x14ac:dyDescent="0.3">
      <c r="A34" s="20"/>
      <c r="B34" s="20"/>
      <c r="C34" s="20"/>
      <c r="D34" s="20"/>
      <c r="E34" s="20"/>
      <c r="F34" s="20"/>
      <c r="G34" s="20"/>
      <c r="H34" s="20"/>
      <c r="I34" s="20"/>
      <c r="J34" s="20"/>
      <c r="K34" s="20"/>
      <c r="L34" s="20"/>
      <c r="M34" s="48"/>
      <c r="N34" s="48"/>
      <c r="O34" s="49"/>
      <c r="P34" s="38" t="str">
        <v>C0009</v>
      </c>
      <c r="Q34" s="30">
        <v>1415</v>
      </c>
      <c r="R34" s="30">
        <v>1271</v>
      </c>
      <c r="S34" s="30">
        <v>1214</v>
      </c>
      <c r="T34" s="30">
        <v>1135</v>
      </c>
      <c r="U34" s="30">
        <v>1566</v>
      </c>
      <c r="V34" s="33">
        <v>6601</v>
      </c>
      <c r="W34" s="20"/>
      <c r="X34" s="20"/>
    </row>
    <row r="35" spans="1:24" x14ac:dyDescent="0.3">
      <c r="A35" s="20"/>
      <c r="B35" s="20"/>
      <c r="C35" s="20"/>
      <c r="D35" s="20"/>
      <c r="E35" s="20"/>
      <c r="F35" s="20"/>
      <c r="G35" s="20"/>
      <c r="H35" s="20"/>
      <c r="I35" s="20"/>
      <c r="J35" s="20"/>
      <c r="K35" s="20"/>
      <c r="L35" s="20"/>
      <c r="M35" s="20"/>
      <c r="N35" s="20"/>
      <c r="O35" s="20"/>
      <c r="P35" s="39" t="str">
        <v>C0014</v>
      </c>
      <c r="Q35" s="34">
        <v>1362</v>
      </c>
      <c r="R35" s="34">
        <v>1363</v>
      </c>
      <c r="S35" s="34">
        <v>1152</v>
      </c>
      <c r="T35" s="34">
        <v>777</v>
      </c>
      <c r="U35" s="34">
        <v>750</v>
      </c>
      <c r="V35" s="35">
        <v>5404</v>
      </c>
      <c r="W35" s="20"/>
      <c r="X35" s="20"/>
    </row>
    <row r="36" spans="1:24"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row>
    <row r="37" spans="1:24"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row>
  </sheetData>
  <mergeCells count="6">
    <mergeCell ref="C1:J1"/>
    <mergeCell ref="M30:O30"/>
    <mergeCell ref="M31:O31"/>
    <mergeCell ref="M32:O32"/>
    <mergeCell ref="M34:O34"/>
    <mergeCell ref="M33:O33"/>
  </mergeCells>
  <conditionalFormatting sqref="Q18:U35">
    <cfRule type="dataBar" priority="2">
      <dataBar>
        <cfvo type="num" val="0"/>
        <cfvo type="formula" val="MAX($Q$18:$U$35)*2"/>
        <color theme="1"/>
      </dataBar>
      <extLst>
        <ext xmlns:x14="http://schemas.microsoft.com/office/spreadsheetml/2009/9/main" uri="{B025F937-C7B1-47D3-B67F-A62EFF666E3E}">
          <x14:id>{D64B743F-501F-4586-9654-E3D4CA179A61}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89C0FDE3-D62C-4390-81C8-DB5808027C29}">
            <xm:f>Q$17=Pivots!$A$48</xm:f>
            <x14:dxf>
              <fill>
                <patternFill>
                  <bgColor theme="8" tint="0.39994506668294322"/>
                </patternFill>
              </fill>
              <border>
                <left style="thin">
                  <color theme="1"/>
                </left>
                <right style="thin">
                  <color theme="1"/>
                </right>
                <vertical/>
                <horizontal/>
              </border>
            </x14:dxf>
          </x14:cfRule>
          <xm:sqref>Q17:U35</xm:sqref>
        </x14:conditionalFormatting>
        <x14:conditionalFormatting xmlns:xm="http://schemas.microsoft.com/office/excel/2006/main">
          <x14:cfRule type="dataBar" id="{D64B743F-501F-4586-9654-E3D4CA179A61}">
            <x14:dataBar minLength="0" maxLength="100" gradient="0">
              <x14:cfvo type="num">
                <xm:f>0</xm:f>
              </x14:cfvo>
              <x14:cfvo type="formula">
                <xm:f>MAX($Q$18:$U$35)*2</xm:f>
              </x14:cfvo>
              <x14:negativeFillColor rgb="FFFF0000"/>
              <x14:axisColor rgb="FF000000"/>
            </x14:dataBar>
          </x14:cfRule>
          <xm:sqref>Q18:U35</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56F7-9D20-43C8-B987-5C80EF1F936A}">
  <dimension ref="A3:J92"/>
  <sheetViews>
    <sheetView zoomScale="110" zoomScaleNormal="110" workbookViewId="0">
      <selection activeCell="G6" sqref="G6"/>
    </sheetView>
  </sheetViews>
  <sheetFormatPr defaultRowHeight="14.4" x14ac:dyDescent="0.3"/>
  <cols>
    <col min="1" max="1" width="12.19921875" bestFit="1" customWidth="1"/>
    <col min="2" max="2" width="9.59765625" bestFit="1" customWidth="1"/>
    <col min="3" max="3" width="10.59765625" bestFit="1" customWidth="1"/>
    <col min="4" max="4" width="13.09765625" bestFit="1" customWidth="1"/>
    <col min="5" max="5" width="12.19921875" bestFit="1" customWidth="1"/>
    <col min="6" max="6" width="9.59765625" bestFit="1" customWidth="1"/>
    <col min="7" max="7" width="14.09765625" customWidth="1"/>
    <col min="9" max="9" width="11.19921875" bestFit="1" customWidth="1"/>
    <col min="10" max="10" width="11.69921875" customWidth="1"/>
  </cols>
  <sheetData>
    <row r="3" spans="1:6" x14ac:dyDescent="0.3">
      <c r="A3" t="s">
        <v>1039</v>
      </c>
      <c r="B3" t="s">
        <v>1040</v>
      </c>
      <c r="C3" t="s">
        <v>1041</v>
      </c>
      <c r="D3" t="s">
        <v>1042</v>
      </c>
      <c r="E3" t="s">
        <v>1043</v>
      </c>
    </row>
    <row r="4" spans="1:6" x14ac:dyDescent="0.3">
      <c r="A4" s="21">
        <v>1000</v>
      </c>
      <c r="B4" s="22">
        <v>96623</v>
      </c>
      <c r="C4" s="21">
        <v>89850</v>
      </c>
      <c r="D4" s="23">
        <v>3.8854000000000033</v>
      </c>
      <c r="E4" s="21">
        <v>307</v>
      </c>
    </row>
    <row r="7" spans="1:6" x14ac:dyDescent="0.3">
      <c r="A7" t="s">
        <v>1039</v>
      </c>
      <c r="B7" t="s">
        <v>1040</v>
      </c>
      <c r="C7" t="s">
        <v>1041</v>
      </c>
      <c r="D7" t="s">
        <v>1042</v>
      </c>
      <c r="E7" t="s">
        <v>1043</v>
      </c>
    </row>
    <row r="8" spans="1:6" x14ac:dyDescent="0.3">
      <c r="A8" s="21">
        <v>189</v>
      </c>
      <c r="B8" s="22">
        <v>18415</v>
      </c>
      <c r="C8" s="21">
        <v>16834</v>
      </c>
      <c r="D8" s="23">
        <v>3.9227513227513247</v>
      </c>
      <c r="E8" s="21">
        <v>60</v>
      </c>
    </row>
    <row r="13" spans="1:6" x14ac:dyDescent="0.3">
      <c r="A13" s="24" t="s">
        <v>1044</v>
      </c>
      <c r="B13" t="s">
        <v>1039</v>
      </c>
      <c r="C13" t="s">
        <v>1058</v>
      </c>
      <c r="E13" s="24" t="s">
        <v>1044</v>
      </c>
      <c r="F13" t="s">
        <v>1039</v>
      </c>
    </row>
    <row r="14" spans="1:6" x14ac:dyDescent="0.3">
      <c r="A14" s="25" t="s">
        <v>1046</v>
      </c>
      <c r="B14" s="21">
        <v>16</v>
      </c>
      <c r="C14" s="21">
        <v>16</v>
      </c>
      <c r="E14" s="25" t="s">
        <v>1062</v>
      </c>
      <c r="F14" s="21">
        <v>36</v>
      </c>
    </row>
    <row r="15" spans="1:6" x14ac:dyDescent="0.3">
      <c r="A15" s="25" t="s">
        <v>1047</v>
      </c>
      <c r="B15" s="21">
        <v>14</v>
      </c>
      <c r="C15" s="21">
        <v>14</v>
      </c>
      <c r="E15" s="25" t="s">
        <v>1060</v>
      </c>
      <c r="F15" s="21">
        <v>30</v>
      </c>
    </row>
    <row r="16" spans="1:6" x14ac:dyDescent="0.3">
      <c r="A16" s="25" t="s">
        <v>1048</v>
      </c>
      <c r="B16" s="21">
        <v>26</v>
      </c>
      <c r="C16" s="21">
        <v>26</v>
      </c>
      <c r="E16" s="25" t="s">
        <v>1064</v>
      </c>
      <c r="F16" s="21">
        <v>13</v>
      </c>
    </row>
    <row r="17" spans="1:10" x14ac:dyDescent="0.3">
      <c r="A17" s="25" t="s">
        <v>1049</v>
      </c>
      <c r="B17" s="21">
        <v>29</v>
      </c>
      <c r="C17" s="21">
        <v>29</v>
      </c>
      <c r="E17" s="25" t="s">
        <v>1065</v>
      </c>
      <c r="F17" s="21">
        <v>23</v>
      </c>
    </row>
    <row r="18" spans="1:10" x14ac:dyDescent="0.3">
      <c r="A18" s="25" t="s">
        <v>1050</v>
      </c>
      <c r="B18" s="21">
        <v>17</v>
      </c>
      <c r="C18" s="21">
        <v>17</v>
      </c>
      <c r="E18" s="25" t="s">
        <v>1063</v>
      </c>
      <c r="F18" s="21">
        <v>23</v>
      </c>
    </row>
    <row r="19" spans="1:10" x14ac:dyDescent="0.3">
      <c r="A19" s="25" t="s">
        <v>1051</v>
      </c>
      <c r="B19" s="21">
        <v>15</v>
      </c>
      <c r="C19" s="21">
        <v>15</v>
      </c>
      <c r="E19" s="25" t="s">
        <v>1059</v>
      </c>
      <c r="F19" s="21">
        <v>24</v>
      </c>
    </row>
    <row r="20" spans="1:10" x14ac:dyDescent="0.3">
      <c r="A20" s="25" t="s">
        <v>1052</v>
      </c>
      <c r="B20" s="21">
        <v>15</v>
      </c>
      <c r="C20" s="21">
        <v>15</v>
      </c>
      <c r="E20" s="25" t="s">
        <v>1061</v>
      </c>
      <c r="F20" s="21">
        <v>40</v>
      </c>
    </row>
    <row r="21" spans="1:10" x14ac:dyDescent="0.3">
      <c r="A21" s="25" t="s">
        <v>1053</v>
      </c>
      <c r="B21" s="21">
        <v>7</v>
      </c>
      <c r="C21" s="21">
        <v>7</v>
      </c>
      <c r="E21" s="25" t="s">
        <v>1045</v>
      </c>
      <c r="F21" s="21">
        <v>189</v>
      </c>
    </row>
    <row r="22" spans="1:10" x14ac:dyDescent="0.3">
      <c r="A22" s="25" t="s">
        <v>1054</v>
      </c>
      <c r="B22" s="21">
        <v>11</v>
      </c>
      <c r="C22" s="21">
        <v>11</v>
      </c>
    </row>
    <row r="23" spans="1:10" x14ac:dyDescent="0.3">
      <c r="A23" s="25" t="s">
        <v>1055</v>
      </c>
      <c r="B23" s="21">
        <v>24</v>
      </c>
      <c r="C23" s="21">
        <v>24</v>
      </c>
    </row>
    <row r="24" spans="1:10" x14ac:dyDescent="0.3">
      <c r="A24" s="25" t="s">
        <v>1056</v>
      </c>
      <c r="B24" s="21">
        <v>9</v>
      </c>
      <c r="C24" s="21">
        <v>9</v>
      </c>
    </row>
    <row r="25" spans="1:10" x14ac:dyDescent="0.3">
      <c r="A25" s="25" t="s">
        <v>1057</v>
      </c>
      <c r="B25" s="21">
        <v>6</v>
      </c>
      <c r="C25" s="21">
        <v>6</v>
      </c>
    </row>
    <row r="26" spans="1:10" x14ac:dyDescent="0.3">
      <c r="A26" s="25" t="s">
        <v>1045</v>
      </c>
      <c r="B26" s="21">
        <v>189</v>
      </c>
      <c r="C26" s="21">
        <v>189</v>
      </c>
    </row>
    <row r="28" spans="1:10" x14ac:dyDescent="0.3">
      <c r="F28" t="s">
        <v>1066</v>
      </c>
      <c r="I28" t="s">
        <v>1072</v>
      </c>
      <c r="J28" t="str">
        <f>A48</f>
        <v>R01</v>
      </c>
    </row>
    <row r="30" spans="1:10" x14ac:dyDescent="0.3">
      <c r="A30" s="24" t="s">
        <v>1044</v>
      </c>
      <c r="B30" t="s">
        <v>1039</v>
      </c>
      <c r="C30" t="s">
        <v>1040</v>
      </c>
      <c r="F30" t="s">
        <v>1067</v>
      </c>
      <c r="G30" t="s">
        <v>1068</v>
      </c>
      <c r="H30" t="s">
        <v>1069</v>
      </c>
      <c r="I30" t="s">
        <v>1070</v>
      </c>
      <c r="J30" t="s">
        <v>1071</v>
      </c>
    </row>
    <row r="31" spans="1:10" x14ac:dyDescent="0.3">
      <c r="A31" s="25" t="s">
        <v>11</v>
      </c>
      <c r="B31" s="21">
        <v>189</v>
      </c>
      <c r="C31" s="22">
        <v>18415</v>
      </c>
      <c r="F31" t="str" cm="1">
        <f t="array" ref="F31:H35">A31:C35</f>
        <v>R01</v>
      </c>
      <c r="G31">
        <v>189</v>
      </c>
      <c r="H31" s="26">
        <v>18415</v>
      </c>
      <c r="I31">
        <f>IF(F31=$J$28, G31, NA())</f>
        <v>189</v>
      </c>
      <c r="J31">
        <f>IF(F31=$J$28, H31, NA())</f>
        <v>18415</v>
      </c>
    </row>
    <row r="32" spans="1:10" x14ac:dyDescent="0.3">
      <c r="A32" s="25" t="s">
        <v>9</v>
      </c>
      <c r="B32" s="21">
        <v>218</v>
      </c>
      <c r="C32" s="22">
        <v>20581</v>
      </c>
      <c r="F32" t="str">
        <v>R02</v>
      </c>
      <c r="G32">
        <v>218</v>
      </c>
      <c r="H32" s="26">
        <v>20581</v>
      </c>
      <c r="I32" t="e">
        <f t="shared" ref="I32:I35" si="0">IF(F32=$J$28, G32, NA())</f>
        <v>#N/A</v>
      </c>
      <c r="J32" t="e">
        <f t="shared" ref="J32:J35" si="1">IF(F32=$J$28, H32, NA())</f>
        <v>#N/A</v>
      </c>
    </row>
    <row r="33" spans="1:10" x14ac:dyDescent="0.3">
      <c r="A33" s="25" t="s">
        <v>6</v>
      </c>
      <c r="B33" s="21">
        <v>207</v>
      </c>
      <c r="C33" s="22">
        <v>20872</v>
      </c>
      <c r="F33" t="str">
        <v>R03</v>
      </c>
      <c r="G33">
        <v>207</v>
      </c>
      <c r="H33" s="26">
        <v>20872</v>
      </c>
      <c r="I33" t="e">
        <f t="shared" si="0"/>
        <v>#N/A</v>
      </c>
      <c r="J33" t="e">
        <f t="shared" si="1"/>
        <v>#N/A</v>
      </c>
    </row>
    <row r="34" spans="1:10" x14ac:dyDescent="0.3">
      <c r="A34" s="25" t="s">
        <v>13</v>
      </c>
      <c r="B34" s="21">
        <v>186</v>
      </c>
      <c r="C34" s="22">
        <v>16651</v>
      </c>
      <c r="F34" t="str">
        <v>R04</v>
      </c>
      <c r="G34">
        <v>186</v>
      </c>
      <c r="H34" s="26">
        <v>16651</v>
      </c>
      <c r="I34" t="e">
        <f t="shared" si="0"/>
        <v>#N/A</v>
      </c>
      <c r="J34" t="e">
        <f t="shared" si="1"/>
        <v>#N/A</v>
      </c>
    </row>
    <row r="35" spans="1:10" x14ac:dyDescent="0.3">
      <c r="A35" s="25" t="s">
        <v>10</v>
      </c>
      <c r="B35" s="21">
        <v>200</v>
      </c>
      <c r="C35" s="22">
        <v>20104</v>
      </c>
      <c r="F35" t="str">
        <v>R05</v>
      </c>
      <c r="G35">
        <v>200</v>
      </c>
      <c r="H35" s="26">
        <v>20104</v>
      </c>
      <c r="I35" t="e">
        <f t="shared" si="0"/>
        <v>#N/A</v>
      </c>
      <c r="J35" t="e">
        <f t="shared" si="1"/>
        <v>#N/A</v>
      </c>
    </row>
    <row r="36" spans="1:10" x14ac:dyDescent="0.3">
      <c r="A36" s="25" t="s">
        <v>1045</v>
      </c>
      <c r="B36" s="21">
        <v>1000</v>
      </c>
      <c r="C36" s="22">
        <v>96623</v>
      </c>
    </row>
    <row r="45" spans="1:10" x14ac:dyDescent="0.3">
      <c r="D45" t="s">
        <v>1076</v>
      </c>
      <c r="G45" t="s">
        <v>1081</v>
      </c>
    </row>
    <row r="47" spans="1:10" x14ac:dyDescent="0.3">
      <c r="A47" s="24" t="s">
        <v>1044</v>
      </c>
      <c r="D47" t="s">
        <v>1078</v>
      </c>
      <c r="E47" s="41">
        <f>A8/A4</f>
        <v>0.189</v>
      </c>
      <c r="G47" t="str">
        <f>"% of calls: "&amp;TEXT(E47, "0%")</f>
        <v>% of calls: 19%</v>
      </c>
    </row>
    <row r="48" spans="1:10" x14ac:dyDescent="0.3">
      <c r="A48" s="27" t="s">
        <v>11</v>
      </c>
      <c r="D48" t="s">
        <v>1077</v>
      </c>
      <c r="E48">
        <f>_xlfn.XLOOKUP(A48,F31:F35,G31:G35)</f>
        <v>189</v>
      </c>
    </row>
    <row r="49" spans="1:7" x14ac:dyDescent="0.3">
      <c r="D49" t="s">
        <v>1069</v>
      </c>
      <c r="E49">
        <f>_xlfn.XLOOKUP(A48,F31:F35,H31:H35)</f>
        <v>18415</v>
      </c>
    </row>
    <row r="51" spans="1:7" x14ac:dyDescent="0.3">
      <c r="D51" t="s">
        <v>1079</v>
      </c>
      <c r="E51">
        <f>_xlfn.RANK.AVG(E48,G31:G35)</f>
        <v>4</v>
      </c>
      <c r="G51" t="str">
        <f>IF(COUNTA(A48:A52)&gt;1,"","Call rank: "&amp;E51)</f>
        <v>Call rank: 4</v>
      </c>
    </row>
    <row r="52" spans="1:7" x14ac:dyDescent="0.3">
      <c r="D52" t="s">
        <v>1080</v>
      </c>
      <c r="E52">
        <f>_xlfn.RANK.AVG(E49,H31:H35)</f>
        <v>4</v>
      </c>
      <c r="G52" t="str">
        <f>IF(COUNTA(A48:A52)&gt;1, "","Amount rank: "&amp;E52)</f>
        <v>Amount rank: 4</v>
      </c>
    </row>
    <row r="56" spans="1:7" x14ac:dyDescent="0.3">
      <c r="A56" s="24" t="s">
        <v>1039</v>
      </c>
      <c r="B56" s="24" t="s">
        <v>1073</v>
      </c>
    </row>
    <row r="57" spans="1:7" x14ac:dyDescent="0.3">
      <c r="A57" s="24" t="s">
        <v>1044</v>
      </c>
      <c r="B57" t="s">
        <v>998</v>
      </c>
      <c r="C57" t="s">
        <v>997</v>
      </c>
      <c r="D57" t="s">
        <v>1045</v>
      </c>
    </row>
    <row r="58" spans="1:7" x14ac:dyDescent="0.3">
      <c r="A58" s="25" t="s">
        <v>1001</v>
      </c>
      <c r="B58" s="21">
        <v>144</v>
      </c>
      <c r="C58" s="21">
        <v>132</v>
      </c>
      <c r="D58" s="21">
        <v>276</v>
      </c>
    </row>
    <row r="59" spans="1:7" x14ac:dyDescent="0.3">
      <c r="A59" s="25" t="s">
        <v>1000</v>
      </c>
      <c r="B59" s="21">
        <v>326</v>
      </c>
      <c r="C59" s="21">
        <v>63</v>
      </c>
      <c r="D59" s="21">
        <v>389</v>
      </c>
    </row>
    <row r="60" spans="1:7" x14ac:dyDescent="0.3">
      <c r="A60" s="25" t="s">
        <v>999</v>
      </c>
      <c r="B60" s="21">
        <v>129</v>
      </c>
      <c r="C60" s="21">
        <v>206</v>
      </c>
      <c r="D60" s="21">
        <v>335</v>
      </c>
    </row>
    <row r="61" spans="1:7" x14ac:dyDescent="0.3">
      <c r="A61" s="25" t="s">
        <v>1045</v>
      </c>
      <c r="B61" s="21">
        <v>599</v>
      </c>
      <c r="C61" s="21">
        <v>401</v>
      </c>
      <c r="D61" s="21">
        <v>1000</v>
      </c>
    </row>
    <row r="64" spans="1:7" x14ac:dyDescent="0.3">
      <c r="A64" s="24" t="s">
        <v>1044</v>
      </c>
      <c r="B64" t="s">
        <v>1039</v>
      </c>
    </row>
    <row r="65" spans="1:7" x14ac:dyDescent="0.3">
      <c r="A65" s="25">
        <v>1</v>
      </c>
      <c r="B65" s="21">
        <v>1</v>
      </c>
    </row>
    <row r="66" spans="1:7" x14ac:dyDescent="0.3">
      <c r="A66" s="25">
        <v>2</v>
      </c>
      <c r="B66" s="21">
        <v>9</v>
      </c>
    </row>
    <row r="67" spans="1:7" x14ac:dyDescent="0.3">
      <c r="A67" s="25">
        <v>3</v>
      </c>
      <c r="B67" s="21">
        <v>31</v>
      </c>
    </row>
    <row r="68" spans="1:7" x14ac:dyDescent="0.3">
      <c r="A68" s="25">
        <v>4</v>
      </c>
      <c r="B68" s="21">
        <v>88</v>
      </c>
    </row>
    <row r="69" spans="1:7" x14ac:dyDescent="0.3">
      <c r="A69" s="25">
        <v>5</v>
      </c>
      <c r="B69" s="21">
        <v>60</v>
      </c>
    </row>
    <row r="70" spans="1:7" x14ac:dyDescent="0.3">
      <c r="A70" s="25" t="s">
        <v>1045</v>
      </c>
      <c r="B70" s="21">
        <v>189</v>
      </c>
    </row>
    <row r="73" spans="1:7" x14ac:dyDescent="0.3">
      <c r="A73" s="24" t="s">
        <v>1040</v>
      </c>
      <c r="B73" s="24" t="s">
        <v>1073</v>
      </c>
    </row>
    <row r="74" spans="1:7" x14ac:dyDescent="0.3">
      <c r="A74" s="24" t="s">
        <v>1044</v>
      </c>
      <c r="B74" t="s">
        <v>11</v>
      </c>
      <c r="C74" t="s">
        <v>9</v>
      </c>
      <c r="D74" t="s">
        <v>6</v>
      </c>
      <c r="E74" t="s">
        <v>13</v>
      </c>
      <c r="F74" t="s">
        <v>10</v>
      </c>
      <c r="G74" t="s">
        <v>1045</v>
      </c>
    </row>
    <row r="75" spans="1:7" x14ac:dyDescent="0.3">
      <c r="A75" s="25" t="s">
        <v>1001</v>
      </c>
    </row>
    <row r="76" spans="1:7" x14ac:dyDescent="0.3">
      <c r="A76" s="28" t="s">
        <v>20</v>
      </c>
      <c r="B76" s="22">
        <v>891</v>
      </c>
      <c r="C76" s="22">
        <v>1332</v>
      </c>
      <c r="D76" s="22">
        <v>1282</v>
      </c>
      <c r="E76" s="22">
        <v>739</v>
      </c>
      <c r="F76" s="22">
        <v>560</v>
      </c>
      <c r="G76" s="22">
        <v>4804</v>
      </c>
    </row>
    <row r="77" spans="1:7" x14ac:dyDescent="0.3">
      <c r="A77" s="28" t="s">
        <v>12</v>
      </c>
      <c r="B77" s="22">
        <v>1991</v>
      </c>
      <c r="C77" s="22">
        <v>1886</v>
      </c>
      <c r="D77" s="22">
        <v>1206</v>
      </c>
      <c r="E77" s="22">
        <v>884</v>
      </c>
      <c r="F77" s="22">
        <v>1722</v>
      </c>
      <c r="G77" s="22">
        <v>7689</v>
      </c>
    </row>
    <row r="78" spans="1:7" x14ac:dyDescent="0.3">
      <c r="A78" s="28" t="s">
        <v>8</v>
      </c>
      <c r="B78" s="22">
        <v>1163</v>
      </c>
      <c r="C78" s="22">
        <v>1180</v>
      </c>
      <c r="D78" s="22">
        <v>1616</v>
      </c>
      <c r="E78" s="22">
        <v>1043</v>
      </c>
      <c r="F78" s="22">
        <v>1747</v>
      </c>
      <c r="G78" s="22">
        <v>6749</v>
      </c>
    </row>
    <row r="79" spans="1:7" x14ac:dyDescent="0.3">
      <c r="A79" s="28" t="s">
        <v>16</v>
      </c>
      <c r="B79" s="22">
        <v>1438</v>
      </c>
      <c r="C79" s="22">
        <v>1616</v>
      </c>
      <c r="D79" s="22">
        <v>866</v>
      </c>
      <c r="E79" s="22">
        <v>829</v>
      </c>
      <c r="F79" s="22">
        <v>2070</v>
      </c>
      <c r="G79" s="22">
        <v>6819</v>
      </c>
    </row>
    <row r="80" spans="1:7" x14ac:dyDescent="0.3">
      <c r="A80" s="25" t="s">
        <v>1000</v>
      </c>
    </row>
    <row r="81" spans="1:7" x14ac:dyDescent="0.3">
      <c r="A81" s="28" t="s">
        <v>24</v>
      </c>
      <c r="B81" s="22">
        <v>1233</v>
      </c>
      <c r="C81" s="22">
        <v>223</v>
      </c>
      <c r="D81" s="22">
        <v>1680</v>
      </c>
      <c r="E81" s="22">
        <v>990</v>
      </c>
      <c r="F81" s="22">
        <v>1508</v>
      </c>
      <c r="G81" s="22">
        <v>5634</v>
      </c>
    </row>
    <row r="82" spans="1:7" x14ac:dyDescent="0.3">
      <c r="A82" s="28" t="s">
        <v>15</v>
      </c>
      <c r="B82" s="22">
        <v>1598</v>
      </c>
      <c r="C82" s="22">
        <v>1907</v>
      </c>
      <c r="D82" s="22">
        <v>869</v>
      </c>
      <c r="E82" s="22">
        <v>1426</v>
      </c>
      <c r="F82" s="22">
        <v>1416</v>
      </c>
      <c r="G82" s="22">
        <v>7216</v>
      </c>
    </row>
    <row r="83" spans="1:7" x14ac:dyDescent="0.3">
      <c r="A83" s="28" t="s">
        <v>5</v>
      </c>
      <c r="B83" s="22">
        <v>900</v>
      </c>
      <c r="C83" s="22">
        <v>1016</v>
      </c>
      <c r="D83" s="22">
        <v>960</v>
      </c>
      <c r="E83" s="22">
        <v>940</v>
      </c>
      <c r="F83" s="22">
        <v>1193</v>
      </c>
      <c r="G83" s="22">
        <v>5009</v>
      </c>
    </row>
    <row r="84" spans="1:7" x14ac:dyDescent="0.3">
      <c r="A84" s="28" t="s">
        <v>18</v>
      </c>
      <c r="B84" s="22">
        <v>900</v>
      </c>
      <c r="C84" s="22">
        <v>1470</v>
      </c>
      <c r="D84" s="22">
        <v>1617</v>
      </c>
      <c r="E84" s="22">
        <v>1314</v>
      </c>
      <c r="F84" s="22">
        <v>941</v>
      </c>
      <c r="G84" s="22">
        <v>6242</v>
      </c>
    </row>
    <row r="85" spans="1:7" x14ac:dyDescent="0.3">
      <c r="A85" s="28" t="s">
        <v>14</v>
      </c>
      <c r="B85" s="22">
        <v>1255</v>
      </c>
      <c r="C85" s="22">
        <v>516</v>
      </c>
      <c r="D85" s="22">
        <v>1874</v>
      </c>
      <c r="E85" s="22">
        <v>1863</v>
      </c>
      <c r="F85" s="22">
        <v>1722</v>
      </c>
      <c r="G85" s="22">
        <v>7230</v>
      </c>
    </row>
    <row r="86" spans="1:7" x14ac:dyDescent="0.3">
      <c r="A86" s="28" t="s">
        <v>19</v>
      </c>
      <c r="B86" s="22">
        <v>1138</v>
      </c>
      <c r="C86" s="22">
        <v>1898</v>
      </c>
      <c r="D86" s="22">
        <v>1482</v>
      </c>
      <c r="E86" s="22">
        <v>846</v>
      </c>
      <c r="F86" s="22">
        <v>1154</v>
      </c>
      <c r="G86" s="22">
        <v>6518</v>
      </c>
    </row>
    <row r="87" spans="1:7" x14ac:dyDescent="0.3">
      <c r="A87" s="25" t="s">
        <v>999</v>
      </c>
    </row>
    <row r="88" spans="1:7" x14ac:dyDescent="0.3">
      <c r="A88" s="28" t="s">
        <v>17</v>
      </c>
      <c r="B88" s="22">
        <v>1655</v>
      </c>
      <c r="C88" s="22">
        <v>805</v>
      </c>
      <c r="D88" s="22">
        <v>2263</v>
      </c>
      <c r="E88" s="22">
        <v>987</v>
      </c>
      <c r="F88" s="22">
        <v>1075</v>
      </c>
      <c r="G88" s="22">
        <v>6785</v>
      </c>
    </row>
    <row r="89" spans="1:7" x14ac:dyDescent="0.3">
      <c r="A89" s="28" t="s">
        <v>23</v>
      </c>
      <c r="B89" s="22">
        <v>1104</v>
      </c>
      <c r="C89" s="22">
        <v>2280</v>
      </c>
      <c r="D89" s="22">
        <v>1445</v>
      </c>
      <c r="E89" s="22">
        <v>1722</v>
      </c>
      <c r="F89" s="22">
        <v>1196</v>
      </c>
      <c r="G89" s="22">
        <v>7747</v>
      </c>
    </row>
    <row r="90" spans="1:7" x14ac:dyDescent="0.3">
      <c r="A90" s="28" t="s">
        <v>7</v>
      </c>
      <c r="B90" s="22">
        <v>372</v>
      </c>
      <c r="C90" s="22">
        <v>1818</v>
      </c>
      <c r="D90" s="22">
        <v>1346</v>
      </c>
      <c r="E90" s="22">
        <v>1156</v>
      </c>
      <c r="F90" s="22">
        <v>1484</v>
      </c>
      <c r="G90" s="22">
        <v>6176</v>
      </c>
    </row>
    <row r="91" spans="1:7" x14ac:dyDescent="0.3">
      <c r="A91" s="28" t="s">
        <v>22</v>
      </c>
      <c r="B91" s="22">
        <v>1415</v>
      </c>
      <c r="C91" s="22">
        <v>1271</v>
      </c>
      <c r="D91" s="22">
        <v>1214</v>
      </c>
      <c r="E91" s="22">
        <v>1135</v>
      </c>
      <c r="F91" s="22">
        <v>1566</v>
      </c>
      <c r="G91" s="22">
        <v>6601</v>
      </c>
    </row>
    <row r="92" spans="1:7" x14ac:dyDescent="0.3">
      <c r="A92" s="28" t="s">
        <v>21</v>
      </c>
      <c r="B92" s="22">
        <v>1362</v>
      </c>
      <c r="C92" s="22">
        <v>1363</v>
      </c>
      <c r="D92" s="22">
        <v>1152</v>
      </c>
      <c r="E92" s="22">
        <v>777</v>
      </c>
      <c r="F92" s="22">
        <v>750</v>
      </c>
      <c r="G92" s="22">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Customer Centre Report</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Shaik Shoaib</cp:lastModifiedBy>
  <dcterms:created xsi:type="dcterms:W3CDTF">2021-03-14T20:21:32Z</dcterms:created>
  <dcterms:modified xsi:type="dcterms:W3CDTF">2024-10-28T06:35:42Z</dcterms:modified>
</cp:coreProperties>
</file>