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qu\OneDrive\Desktop\inventory movement\"/>
    </mc:Choice>
  </mc:AlternateContent>
  <xr:revisionPtr revIDLastSave="0" documentId="13_ncr:1_{2BF17D74-434A-4BFB-B6F9-E7C34FE7803C}" xr6:coauthVersionLast="36" xr6:coauthVersionMax="36" xr10:uidLastSave="{00000000-0000-0000-0000-000000000000}"/>
  <bookViews>
    <workbookView xWindow="0" yWindow="0" windowWidth="23040" windowHeight="8940" xr2:uid="{C4B37BD9-FB43-4376-892C-D8425A229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P11" i="1" s="1"/>
  <c r="O12" i="1"/>
  <c r="P12" i="1" s="1"/>
  <c r="O13" i="1"/>
  <c r="P13" i="1" s="1"/>
  <c r="O14" i="1"/>
  <c r="J34" i="1"/>
  <c r="J35" i="1" s="1"/>
  <c r="E34" i="1"/>
  <c r="T30" i="1"/>
  <c r="P31" i="1"/>
  <c r="T31" i="1" s="1"/>
  <c r="P30" i="1"/>
  <c r="P29" i="1"/>
  <c r="T29" i="1" s="1"/>
  <c r="P27" i="1"/>
  <c r="T27" i="1" s="1"/>
  <c r="P23" i="1"/>
  <c r="T23" i="1" s="1"/>
  <c r="P22" i="1"/>
  <c r="T22" i="1" s="1"/>
  <c r="P21" i="1"/>
  <c r="P19" i="1"/>
  <c r="P15" i="1"/>
  <c r="T15" i="1" s="1"/>
  <c r="P14" i="1"/>
  <c r="Q30" i="1"/>
  <c r="Q27" i="1"/>
  <c r="Q26" i="1"/>
  <c r="Q22" i="1"/>
  <c r="Q19" i="1"/>
  <c r="Q18" i="1"/>
  <c r="Q14" i="1"/>
  <c r="O15" i="1"/>
  <c r="Q15" i="1" s="1"/>
  <c r="O16" i="1"/>
  <c r="P16" i="1" s="1"/>
  <c r="T16" i="1" s="1"/>
  <c r="O17" i="1"/>
  <c r="Q17" i="1" s="1"/>
  <c r="O18" i="1"/>
  <c r="P18" i="1" s="1"/>
  <c r="T18" i="1" s="1"/>
  <c r="O19" i="1"/>
  <c r="O20" i="1"/>
  <c r="P20" i="1" s="1"/>
  <c r="O21" i="1"/>
  <c r="Q21" i="1" s="1"/>
  <c r="O22" i="1"/>
  <c r="O23" i="1"/>
  <c r="Q23" i="1" s="1"/>
  <c r="O24" i="1"/>
  <c r="P24" i="1" s="1"/>
  <c r="T24" i="1" s="1"/>
  <c r="O25" i="1"/>
  <c r="Q25" i="1" s="1"/>
  <c r="O26" i="1"/>
  <c r="P26" i="1" s="1"/>
  <c r="T26" i="1" s="1"/>
  <c r="O27" i="1"/>
  <c r="O28" i="1"/>
  <c r="P28" i="1" s="1"/>
  <c r="T28" i="1" s="1"/>
  <c r="O29" i="1"/>
  <c r="Q29" i="1" s="1"/>
  <c r="O30" i="1"/>
  <c r="O31" i="1"/>
  <c r="Q31" i="1" s="1"/>
  <c r="O32" i="1"/>
  <c r="P32" i="1" s="1"/>
  <c r="T32" i="1" s="1"/>
  <c r="S32" i="1"/>
  <c r="S29" i="1"/>
  <c r="S23" i="1"/>
  <c r="S22" i="1"/>
  <c r="S21" i="1"/>
  <c r="T21" i="1" s="1"/>
  <c r="S18" i="1"/>
  <c r="S17" i="1"/>
  <c r="S16" i="1"/>
  <c r="S15" i="1"/>
  <c r="S14" i="1"/>
  <c r="S13" i="1"/>
  <c r="G12" i="1"/>
  <c r="S12" i="1" s="1"/>
  <c r="G13" i="1"/>
  <c r="S20" i="1" s="1"/>
  <c r="G14" i="1"/>
  <c r="S24" i="1" s="1"/>
  <c r="G15" i="1"/>
  <c r="S28" i="1" s="1"/>
  <c r="G16" i="1"/>
  <c r="S31" i="1" s="1"/>
  <c r="G11" i="1"/>
  <c r="S11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11" i="1"/>
  <c r="E8" i="1"/>
  <c r="T20" i="1" l="1"/>
  <c r="S25" i="1"/>
  <c r="S27" i="1"/>
  <c r="Q11" i="1"/>
  <c r="Q20" i="1"/>
  <c r="Q28" i="1"/>
  <c r="P17" i="1"/>
  <c r="T17" i="1" s="1"/>
  <c r="P25" i="1"/>
  <c r="T25" i="1" s="1"/>
  <c r="S26" i="1"/>
  <c r="S19" i="1"/>
  <c r="T19" i="1" s="1"/>
  <c r="Q13" i="1"/>
  <c r="S30" i="1"/>
  <c r="Q16" i="1"/>
  <c r="Q24" i="1"/>
  <c r="Q32" i="1"/>
  <c r="T14" i="1"/>
  <c r="T13" i="1"/>
  <c r="T12" i="1"/>
  <c r="Q12" i="1"/>
</calcChain>
</file>

<file path=xl/sharedStrings.xml><?xml version="1.0" encoding="utf-8"?>
<sst xmlns="http://schemas.openxmlformats.org/spreadsheetml/2006/main" count="36" uniqueCount="32">
  <si>
    <t>days</t>
  </si>
  <si>
    <t>cost/day</t>
  </si>
  <si>
    <t>Week1</t>
  </si>
  <si>
    <t>cost</t>
  </si>
  <si>
    <t>name</t>
  </si>
  <si>
    <t>fc</t>
  </si>
  <si>
    <t>cur</t>
  </si>
  <si>
    <t>cur1</t>
  </si>
  <si>
    <t>cur2</t>
  </si>
  <si>
    <t>cur3</t>
  </si>
  <si>
    <t>cur4</t>
  </si>
  <si>
    <t>cur5</t>
  </si>
  <si>
    <t>cost/week</t>
  </si>
  <si>
    <t>week remain</t>
  </si>
  <si>
    <t>month</t>
  </si>
  <si>
    <t>cost/wee adjusted</t>
  </si>
  <si>
    <t>if date = first date</t>
  </si>
  <si>
    <t>lastdate</t>
  </si>
  <si>
    <t>lastday</t>
  </si>
  <si>
    <t>remain</t>
  </si>
  <si>
    <t>remaining cost fo month if remain &lt;7 and &gt;0</t>
  </si>
  <si>
    <t>month of date</t>
  </si>
  <si>
    <t>days of date</t>
  </si>
  <si>
    <t>previous value</t>
  </si>
  <si>
    <t>first week/last week</t>
  </si>
  <si>
    <t>soh</t>
  </si>
  <si>
    <t>open</t>
  </si>
  <si>
    <t>eoh</t>
  </si>
  <si>
    <t>intake</t>
  </si>
  <si>
    <t>if first week: take portion</t>
  </si>
  <si>
    <t>if 2nd or last week: ok</t>
  </si>
  <si>
    <t>week_id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</si>
</sst>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" fontId="0" fillId="0" borderId="0" xfId="0" applyNumberFormat="1"/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EEE4-EF9F-489F-8562-B706ADFA3BC0}">
  <dimension ref="B6:W35"/>
  <sheetViews>
    <sheetView tabSelected="1" topLeftCell="E11" workbookViewId="0">
      <selection activeCell="E32" sqref="E32"/>
    </sheetView>
  </sheetViews>
  <sheetFormatPr defaultRowHeight="14.4" x14ac:dyDescent="0.3"/>
  <cols>
    <col min="6" max="6" width="11.44140625" bestFit="1" customWidth="1"/>
    <col min="8" max="9" width="11.5546875" customWidth="1"/>
    <col min="10" max="10" width="11.44140625" customWidth="1"/>
    <col min="17" max="17" width="12.88671875" bestFit="1" customWidth="1"/>
    <col min="19" max="19" width="10.44140625" customWidth="1"/>
  </cols>
  <sheetData>
    <row r="6" spans="2:23" x14ac:dyDescent="0.3">
      <c r="F6" t="s">
        <v>0</v>
      </c>
      <c r="M6" s="1" t="s">
        <v>1</v>
      </c>
      <c r="N6" s="1"/>
      <c r="O6" s="1"/>
      <c r="P6" s="1"/>
      <c r="Q6" s="1"/>
      <c r="R6" s="1"/>
      <c r="S6" s="1"/>
      <c r="T6" s="1"/>
      <c r="U6" s="1"/>
      <c r="V6" s="1"/>
      <c r="W6" t="s">
        <v>2</v>
      </c>
    </row>
    <row r="7" spans="2:23" x14ac:dyDescent="0.3">
      <c r="D7">
        <v>4</v>
      </c>
      <c r="E7">
        <v>30</v>
      </c>
      <c r="F7">
        <v>31</v>
      </c>
      <c r="G7">
        <v>31</v>
      </c>
      <c r="H7">
        <v>30</v>
      </c>
      <c r="K7">
        <v>28</v>
      </c>
      <c r="M7">
        <v>100</v>
      </c>
      <c r="S7">
        <v>103</v>
      </c>
      <c r="T7">
        <v>44</v>
      </c>
      <c r="U7">
        <v>55</v>
      </c>
      <c r="V7">
        <v>66</v>
      </c>
    </row>
    <row r="8" spans="2:23" x14ac:dyDescent="0.3">
      <c r="E8">
        <f>154/7</f>
        <v>22</v>
      </c>
      <c r="L8" t="s">
        <v>17</v>
      </c>
    </row>
    <row r="10" spans="2:23" s="2" customFormat="1" ht="57.6" x14ac:dyDescent="0.3">
      <c r="B10" s="2" t="s">
        <v>4</v>
      </c>
      <c r="C10" s="2" t="s">
        <v>5</v>
      </c>
      <c r="D10" s="2" t="s">
        <v>3</v>
      </c>
      <c r="E10" s="2" t="s">
        <v>0</v>
      </c>
      <c r="F10" s="2" t="s">
        <v>14</v>
      </c>
      <c r="G10" s="2" t="s">
        <v>12</v>
      </c>
      <c r="H10" s="2" t="s">
        <v>13</v>
      </c>
      <c r="J10" s="4" t="s">
        <v>4</v>
      </c>
      <c r="K10" s="4" t="s">
        <v>31</v>
      </c>
      <c r="L10" s="4" t="s">
        <v>22</v>
      </c>
      <c r="M10" s="4" t="s">
        <v>21</v>
      </c>
      <c r="N10" s="4" t="s">
        <v>18</v>
      </c>
      <c r="O10" s="4" t="s">
        <v>19</v>
      </c>
      <c r="P10" s="4" t="s">
        <v>24</v>
      </c>
      <c r="Q10" s="4" t="s">
        <v>20</v>
      </c>
      <c r="R10" s="4" t="s">
        <v>23</v>
      </c>
      <c r="S10" s="4" t="s">
        <v>12</v>
      </c>
      <c r="T10" s="4" t="s">
        <v>15</v>
      </c>
    </row>
    <row r="11" spans="2:23" x14ac:dyDescent="0.3">
      <c r="C11" t="s">
        <v>6</v>
      </c>
      <c r="D11">
        <v>400</v>
      </c>
      <c r="E11">
        <v>4</v>
      </c>
      <c r="F11">
        <v>6</v>
      </c>
      <c r="G11">
        <f>D11/E11*7</f>
        <v>700</v>
      </c>
      <c r="H11">
        <f>E11/7</f>
        <v>0.5714285714285714</v>
      </c>
      <c r="K11">
        <v>1</v>
      </c>
      <c r="L11">
        <v>29</v>
      </c>
      <c r="M11">
        <v>6</v>
      </c>
      <c r="N11">
        <v>30</v>
      </c>
      <c r="O11">
        <f>N11-L11</f>
        <v>1</v>
      </c>
      <c r="P11" t="str">
        <f>IF(O11&lt;7,"L",IF(L11&lt;=7,"F",0))</f>
        <v>L</v>
      </c>
      <c r="Q11">
        <f>IF(AND(O11&lt;7,O11&gt;0),S11/7*O11,0)</f>
        <v>100</v>
      </c>
      <c r="R11" s="5">
        <v>0</v>
      </c>
      <c r="S11">
        <f>VLOOKUP(M11,$F$11:$G$16,2,FALSE)</f>
        <v>700</v>
      </c>
      <c r="T11">
        <v>0</v>
      </c>
      <c r="U11" t="s">
        <v>16</v>
      </c>
    </row>
    <row r="12" spans="2:23" x14ac:dyDescent="0.3">
      <c r="C12" t="s">
        <v>7</v>
      </c>
      <c r="D12">
        <v>3090</v>
      </c>
      <c r="E12">
        <v>30</v>
      </c>
      <c r="F12">
        <v>7</v>
      </c>
      <c r="G12">
        <f>D12/E12*7</f>
        <v>721</v>
      </c>
      <c r="H12">
        <f>E12/7</f>
        <v>4.2857142857142856</v>
      </c>
      <c r="K12">
        <v>2</v>
      </c>
      <c r="L12">
        <v>6</v>
      </c>
      <c r="M12">
        <v>7</v>
      </c>
      <c r="N12">
        <v>31</v>
      </c>
      <c r="O12">
        <f t="shared" ref="O12:O32" si="0">N12-L12</f>
        <v>25</v>
      </c>
      <c r="P12" t="str">
        <f t="shared" ref="P12:P32" si="1">IF(O12&lt;7,"L",IF(L12&lt;=7,"F",0))</f>
        <v>F</v>
      </c>
      <c r="Q12">
        <f>IF(AND(O12&lt;7,O12&gt;0),S12/7*O12,0)</f>
        <v>0</v>
      </c>
      <c r="R12">
        <v>100</v>
      </c>
      <c r="S12">
        <f t="shared" ref="S12:S32" si="2">VLOOKUP(M12,$F$11:$G$16,2,FALSE)</f>
        <v>721</v>
      </c>
      <c r="T12">
        <f>IF(P12="F",S12/7*L12+R12)</f>
        <v>718</v>
      </c>
      <c r="U12" t="s">
        <v>29</v>
      </c>
    </row>
    <row r="13" spans="2:23" x14ac:dyDescent="0.3">
      <c r="C13" t="s">
        <v>8</v>
      </c>
      <c r="D13">
        <v>3069</v>
      </c>
      <c r="E13">
        <v>31</v>
      </c>
      <c r="F13">
        <v>8</v>
      </c>
      <c r="G13">
        <f>D13/E13*7</f>
        <v>693</v>
      </c>
      <c r="H13">
        <f>E13/7</f>
        <v>4.4285714285714288</v>
      </c>
      <c r="K13">
        <v>3</v>
      </c>
      <c r="L13">
        <v>13</v>
      </c>
      <c r="M13">
        <v>7</v>
      </c>
      <c r="N13">
        <v>31</v>
      </c>
      <c r="O13">
        <f t="shared" si="0"/>
        <v>18</v>
      </c>
      <c r="P13">
        <f t="shared" si="1"/>
        <v>0</v>
      </c>
      <c r="Q13">
        <f>IF(AND(O13&lt;7,O13&gt;0),S13/7*O13,0)</f>
        <v>0</v>
      </c>
      <c r="R13">
        <v>0</v>
      </c>
      <c r="S13">
        <f t="shared" si="2"/>
        <v>721</v>
      </c>
      <c r="T13">
        <f>IF(OR(P13=0,P13="L"),S13)</f>
        <v>721</v>
      </c>
      <c r="U13" t="s">
        <v>30</v>
      </c>
    </row>
    <row r="14" spans="2:23" x14ac:dyDescent="0.3">
      <c r="C14" t="s">
        <v>9</v>
      </c>
      <c r="D14">
        <v>1320</v>
      </c>
      <c r="E14">
        <v>30</v>
      </c>
      <c r="F14">
        <v>9</v>
      </c>
      <c r="G14">
        <f>D14/E14*7</f>
        <v>308</v>
      </c>
      <c r="H14">
        <f>E14/7</f>
        <v>4.2857142857142856</v>
      </c>
      <c r="K14">
        <v>4</v>
      </c>
      <c r="L14">
        <v>20</v>
      </c>
      <c r="M14">
        <v>7</v>
      </c>
      <c r="N14">
        <v>31</v>
      </c>
      <c r="O14">
        <f t="shared" si="0"/>
        <v>11</v>
      </c>
      <c r="P14">
        <f t="shared" si="1"/>
        <v>0</v>
      </c>
      <c r="Q14">
        <f>IF(AND(O14&lt;7,O14&gt;0),S14/7*O14,0)</f>
        <v>0</v>
      </c>
      <c r="R14">
        <v>0</v>
      </c>
      <c r="S14">
        <f t="shared" si="2"/>
        <v>721</v>
      </c>
      <c r="T14">
        <f>IF(OR(P14=0,P14="L"),S14)</f>
        <v>721</v>
      </c>
    </row>
    <row r="15" spans="2:23" x14ac:dyDescent="0.3">
      <c r="C15" t="s">
        <v>10</v>
      </c>
      <c r="D15">
        <v>1705</v>
      </c>
      <c r="E15">
        <v>31</v>
      </c>
      <c r="F15">
        <v>10</v>
      </c>
      <c r="G15">
        <f>D15/E15*7</f>
        <v>385</v>
      </c>
      <c r="H15">
        <f>E15/7</f>
        <v>4.4285714285714288</v>
      </c>
      <c r="K15">
        <v>5</v>
      </c>
      <c r="L15">
        <v>27</v>
      </c>
      <c r="M15">
        <v>7</v>
      </c>
      <c r="N15">
        <v>31</v>
      </c>
      <c r="O15">
        <f t="shared" si="0"/>
        <v>4</v>
      </c>
      <c r="P15" t="str">
        <f t="shared" si="1"/>
        <v>L</v>
      </c>
      <c r="Q15">
        <f>IF(AND(O15&lt;7,O15&gt;0),S15/7*O15,0)</f>
        <v>412</v>
      </c>
      <c r="R15">
        <v>0</v>
      </c>
      <c r="S15">
        <f t="shared" si="2"/>
        <v>721</v>
      </c>
      <c r="T15">
        <f>IF(OR(P15=0,P15="L"),S15)</f>
        <v>721</v>
      </c>
    </row>
    <row r="16" spans="2:23" x14ac:dyDescent="0.3">
      <c r="C16" t="s">
        <v>11</v>
      </c>
      <c r="D16">
        <v>1848</v>
      </c>
      <c r="E16">
        <v>28</v>
      </c>
      <c r="F16">
        <v>11</v>
      </c>
      <c r="G16">
        <f>D16/E16*7</f>
        <v>462</v>
      </c>
      <c r="H16">
        <f>E16/7</f>
        <v>4</v>
      </c>
      <c r="K16">
        <v>6</v>
      </c>
      <c r="L16">
        <v>3</v>
      </c>
      <c r="M16">
        <v>8</v>
      </c>
      <c r="N16">
        <v>31</v>
      </c>
      <c r="O16">
        <f t="shared" si="0"/>
        <v>28</v>
      </c>
      <c r="P16" t="str">
        <f t="shared" si="1"/>
        <v>F</v>
      </c>
      <c r="Q16">
        <f>IF(AND(O16&lt;7,O16&gt;0),S16/7*O16,0)</f>
        <v>0</v>
      </c>
      <c r="R16">
        <v>412</v>
      </c>
      <c r="S16">
        <f t="shared" si="2"/>
        <v>693</v>
      </c>
      <c r="T16">
        <f>IF(P16="F",S16/7*L16+R16)</f>
        <v>709</v>
      </c>
    </row>
    <row r="17" spans="6:20" x14ac:dyDescent="0.3">
      <c r="H17">
        <f>E17/7</f>
        <v>0</v>
      </c>
      <c r="K17">
        <v>7</v>
      </c>
      <c r="L17">
        <v>10</v>
      </c>
      <c r="M17">
        <v>8</v>
      </c>
      <c r="N17">
        <v>31</v>
      </c>
      <c r="O17">
        <f t="shared" si="0"/>
        <v>21</v>
      </c>
      <c r="P17">
        <f t="shared" si="1"/>
        <v>0</v>
      </c>
      <c r="Q17">
        <f>IF(AND(O17&lt;7,O17&gt;0),S17/7*O17,0)</f>
        <v>0</v>
      </c>
      <c r="R17">
        <v>0</v>
      </c>
      <c r="S17">
        <f t="shared" si="2"/>
        <v>693</v>
      </c>
      <c r="T17">
        <f>IF(P17=0,S17)</f>
        <v>693</v>
      </c>
    </row>
    <row r="18" spans="6:20" x14ac:dyDescent="0.3">
      <c r="H18">
        <f>E18/7</f>
        <v>0</v>
      </c>
      <c r="K18">
        <v>8</v>
      </c>
      <c r="L18">
        <v>17</v>
      </c>
      <c r="M18">
        <v>8</v>
      </c>
      <c r="N18">
        <v>31</v>
      </c>
      <c r="O18">
        <f t="shared" si="0"/>
        <v>14</v>
      </c>
      <c r="P18">
        <f t="shared" si="1"/>
        <v>0</v>
      </c>
      <c r="Q18">
        <f>IF(AND(O18&lt;7,O18&gt;0),S18/7*O18,0)</f>
        <v>0</v>
      </c>
      <c r="R18">
        <v>0</v>
      </c>
      <c r="S18">
        <f t="shared" si="2"/>
        <v>693</v>
      </c>
      <c r="T18">
        <f>IF(P18=0,S18)</f>
        <v>693</v>
      </c>
    </row>
    <row r="19" spans="6:20" x14ac:dyDescent="0.3">
      <c r="H19">
        <f>E19/7</f>
        <v>0</v>
      </c>
      <c r="K19">
        <v>9</v>
      </c>
      <c r="L19">
        <v>24</v>
      </c>
      <c r="M19">
        <v>8</v>
      </c>
      <c r="N19">
        <v>31</v>
      </c>
      <c r="O19">
        <f t="shared" si="0"/>
        <v>7</v>
      </c>
      <c r="P19">
        <f t="shared" si="1"/>
        <v>0</v>
      </c>
      <c r="Q19">
        <f>IF(AND(O19&lt;7,O19&gt;0),S19/7*O19,0)</f>
        <v>0</v>
      </c>
      <c r="R19">
        <v>0</v>
      </c>
      <c r="S19">
        <f t="shared" si="2"/>
        <v>693</v>
      </c>
      <c r="T19">
        <f>IF(P19=0,S19)</f>
        <v>693</v>
      </c>
    </row>
    <row r="20" spans="6:20" x14ac:dyDescent="0.3">
      <c r="H20">
        <f>E20/7</f>
        <v>0</v>
      </c>
      <c r="K20">
        <v>10</v>
      </c>
      <c r="L20">
        <v>31</v>
      </c>
      <c r="M20">
        <v>8</v>
      </c>
      <c r="N20">
        <v>31</v>
      </c>
      <c r="O20">
        <f t="shared" si="0"/>
        <v>0</v>
      </c>
      <c r="P20" t="str">
        <f t="shared" si="1"/>
        <v>L</v>
      </c>
      <c r="Q20">
        <f>IF(AND(O20&lt;7,O20&gt;0),S20/7*O20,0)</f>
        <v>0</v>
      </c>
      <c r="R20">
        <v>0</v>
      </c>
      <c r="S20">
        <f t="shared" si="2"/>
        <v>693</v>
      </c>
      <c r="T20">
        <f>IF(OR(P20=0,P20="L"),S20)</f>
        <v>693</v>
      </c>
    </row>
    <row r="21" spans="6:20" x14ac:dyDescent="0.3">
      <c r="H21">
        <f>E21/7</f>
        <v>0</v>
      </c>
      <c r="K21">
        <v>11</v>
      </c>
      <c r="L21">
        <v>7</v>
      </c>
      <c r="M21">
        <v>9</v>
      </c>
      <c r="N21">
        <v>30</v>
      </c>
      <c r="O21">
        <f t="shared" si="0"/>
        <v>23</v>
      </c>
      <c r="P21" t="str">
        <f t="shared" si="1"/>
        <v>F</v>
      </c>
      <c r="Q21">
        <f>IF(AND(O21&lt;7,O21&gt;0),S21/7*O21,0)</f>
        <v>0</v>
      </c>
      <c r="R21">
        <v>0</v>
      </c>
      <c r="S21">
        <f t="shared" si="2"/>
        <v>308</v>
      </c>
      <c r="T21">
        <f>IF(P21="F",S21/7*L21+R21)</f>
        <v>308</v>
      </c>
    </row>
    <row r="22" spans="6:20" x14ac:dyDescent="0.3">
      <c r="H22">
        <f>E22/7</f>
        <v>0</v>
      </c>
      <c r="K22">
        <v>12</v>
      </c>
      <c r="L22">
        <v>14</v>
      </c>
      <c r="M22">
        <v>9</v>
      </c>
      <c r="N22">
        <v>30</v>
      </c>
      <c r="O22">
        <f t="shared" si="0"/>
        <v>16</v>
      </c>
      <c r="P22">
        <f t="shared" si="1"/>
        <v>0</v>
      </c>
      <c r="Q22">
        <f>IF(AND(O22&lt;7,O22&gt;0),S22/7*O22,0)</f>
        <v>0</v>
      </c>
      <c r="R22">
        <v>0</v>
      </c>
      <c r="S22">
        <f t="shared" si="2"/>
        <v>308</v>
      </c>
      <c r="T22">
        <f>IF(P22=0,S22)</f>
        <v>308</v>
      </c>
    </row>
    <row r="23" spans="6:20" x14ac:dyDescent="0.3">
      <c r="H23">
        <f>E23/7</f>
        <v>0</v>
      </c>
      <c r="K23">
        <v>13</v>
      </c>
      <c r="L23">
        <v>21</v>
      </c>
      <c r="M23">
        <v>9</v>
      </c>
      <c r="N23">
        <v>30</v>
      </c>
      <c r="O23">
        <f t="shared" si="0"/>
        <v>9</v>
      </c>
      <c r="P23">
        <f t="shared" si="1"/>
        <v>0</v>
      </c>
      <c r="Q23">
        <f>IF(AND(O23&lt;7,O23&gt;0),S23/7*O23,0)</f>
        <v>0</v>
      </c>
      <c r="R23">
        <v>0</v>
      </c>
      <c r="S23">
        <f t="shared" si="2"/>
        <v>308</v>
      </c>
      <c r="T23">
        <f>IF(P23=0,S23)</f>
        <v>308</v>
      </c>
    </row>
    <row r="24" spans="6:20" x14ac:dyDescent="0.3">
      <c r="H24">
        <f>E24/7</f>
        <v>0</v>
      </c>
      <c r="K24">
        <v>14</v>
      </c>
      <c r="L24">
        <v>28</v>
      </c>
      <c r="M24">
        <v>9</v>
      </c>
      <c r="N24">
        <v>30</v>
      </c>
      <c r="O24">
        <f t="shared" si="0"/>
        <v>2</v>
      </c>
      <c r="P24" t="str">
        <f t="shared" si="1"/>
        <v>L</v>
      </c>
      <c r="Q24">
        <f>IF(AND(O24&lt;7,O24&gt;0),S24/7*O24,0)</f>
        <v>88</v>
      </c>
      <c r="R24">
        <v>0</v>
      </c>
      <c r="S24">
        <f t="shared" si="2"/>
        <v>308</v>
      </c>
      <c r="T24">
        <f>IF(OR(P24=0,P24="L"),S24)</f>
        <v>308</v>
      </c>
    </row>
    <row r="25" spans="6:20" x14ac:dyDescent="0.3">
      <c r="H25">
        <f>E25/7</f>
        <v>0</v>
      </c>
      <c r="K25">
        <v>15</v>
      </c>
      <c r="M25">
        <v>10</v>
      </c>
      <c r="N25">
        <v>31</v>
      </c>
      <c r="O25">
        <f t="shared" si="0"/>
        <v>31</v>
      </c>
      <c r="P25" t="str">
        <f t="shared" si="1"/>
        <v>F</v>
      </c>
      <c r="Q25">
        <f>IF(AND(O25&lt;7,O25&gt;0),S25/7*O25,0)</f>
        <v>0</v>
      </c>
      <c r="R25">
        <v>88</v>
      </c>
      <c r="S25">
        <f t="shared" si="2"/>
        <v>385</v>
      </c>
      <c r="T25" t="b">
        <f>IF(P25=0,S25)</f>
        <v>0</v>
      </c>
    </row>
    <row r="26" spans="6:20" x14ac:dyDescent="0.3">
      <c r="H26">
        <f>E26/7</f>
        <v>0</v>
      </c>
      <c r="K26">
        <v>16</v>
      </c>
      <c r="M26">
        <v>10</v>
      </c>
      <c r="N26">
        <v>31</v>
      </c>
      <c r="O26">
        <f t="shared" si="0"/>
        <v>31</v>
      </c>
      <c r="P26" t="str">
        <f t="shared" si="1"/>
        <v>F</v>
      </c>
      <c r="Q26">
        <f>IF(AND(O26&lt;7,O26&gt;0),S26/7*O26,0)</f>
        <v>0</v>
      </c>
      <c r="R26">
        <v>0</v>
      </c>
      <c r="S26">
        <f t="shared" si="2"/>
        <v>385</v>
      </c>
      <c r="T26" t="b">
        <f>IF(P26=0,S26)</f>
        <v>0</v>
      </c>
    </row>
    <row r="27" spans="6:20" x14ac:dyDescent="0.3">
      <c r="H27">
        <f>E27/7</f>
        <v>0</v>
      </c>
      <c r="K27">
        <v>17</v>
      </c>
      <c r="M27">
        <v>10</v>
      </c>
      <c r="N27">
        <v>31</v>
      </c>
      <c r="O27">
        <f t="shared" si="0"/>
        <v>31</v>
      </c>
      <c r="P27" t="str">
        <f t="shared" si="1"/>
        <v>F</v>
      </c>
      <c r="Q27">
        <f>IF(AND(O27&lt;7,O27&gt;0),S27/7*O27,0)</f>
        <v>0</v>
      </c>
      <c r="R27">
        <v>0</v>
      </c>
      <c r="S27">
        <f t="shared" si="2"/>
        <v>385</v>
      </c>
      <c r="T27" t="b">
        <f>IF(P27=0,S27)</f>
        <v>0</v>
      </c>
    </row>
    <row r="28" spans="6:20" x14ac:dyDescent="0.3">
      <c r="H28">
        <f>E28/7</f>
        <v>0</v>
      </c>
      <c r="K28">
        <v>18</v>
      </c>
      <c r="M28">
        <v>10</v>
      </c>
      <c r="N28">
        <v>31</v>
      </c>
      <c r="O28">
        <f t="shared" si="0"/>
        <v>31</v>
      </c>
      <c r="P28" t="str">
        <f t="shared" si="1"/>
        <v>F</v>
      </c>
      <c r="Q28">
        <f>IF(AND(O28&lt;7,O28&gt;0),S28/7*O28,0)</f>
        <v>0</v>
      </c>
      <c r="R28">
        <v>0</v>
      </c>
      <c r="S28">
        <f t="shared" si="2"/>
        <v>385</v>
      </c>
      <c r="T28" t="b">
        <f>IF(P28=0,S28)</f>
        <v>0</v>
      </c>
    </row>
    <row r="29" spans="6:20" x14ac:dyDescent="0.3">
      <c r="H29">
        <f>E29/7</f>
        <v>0</v>
      </c>
      <c r="K29">
        <v>19</v>
      </c>
      <c r="M29">
        <v>11</v>
      </c>
      <c r="N29">
        <v>30</v>
      </c>
      <c r="O29">
        <f t="shared" si="0"/>
        <v>30</v>
      </c>
      <c r="P29" t="str">
        <f t="shared" si="1"/>
        <v>F</v>
      </c>
      <c r="Q29">
        <f>IF(AND(O29&lt;7,O29&gt;0),S29/7*O29,0)</f>
        <v>0</v>
      </c>
      <c r="R29">
        <v>0</v>
      </c>
      <c r="S29">
        <f t="shared" si="2"/>
        <v>462</v>
      </c>
      <c r="T29" t="b">
        <f>IF(P29=0,S29)</f>
        <v>0</v>
      </c>
    </row>
    <row r="30" spans="6:20" x14ac:dyDescent="0.3">
      <c r="H30">
        <f>E30/7</f>
        <v>0</v>
      </c>
      <c r="K30">
        <v>20</v>
      </c>
      <c r="M30">
        <v>11</v>
      </c>
      <c r="N30">
        <v>30</v>
      </c>
      <c r="O30">
        <f t="shared" si="0"/>
        <v>30</v>
      </c>
      <c r="P30" t="str">
        <f t="shared" si="1"/>
        <v>F</v>
      </c>
      <c r="Q30">
        <f>IF(AND(O30&lt;7,O30&gt;0),S30/7*O30,0)</f>
        <v>0</v>
      </c>
      <c r="R30">
        <v>0</v>
      </c>
      <c r="S30">
        <f t="shared" si="2"/>
        <v>462</v>
      </c>
      <c r="T30" t="b">
        <f>IF(P30=0,S30)</f>
        <v>0</v>
      </c>
    </row>
    <row r="31" spans="6:20" x14ac:dyDescent="0.3">
      <c r="K31">
        <v>21</v>
      </c>
      <c r="M31">
        <v>11</v>
      </c>
      <c r="N31">
        <v>30</v>
      </c>
      <c r="O31">
        <f t="shared" si="0"/>
        <v>30</v>
      </c>
      <c r="P31" t="str">
        <f t="shared" si="1"/>
        <v>F</v>
      </c>
      <c r="Q31">
        <f>IF(AND(O31&lt;7,O31&gt;0),S31/7*O31,0)</f>
        <v>0</v>
      </c>
      <c r="R31">
        <v>0</v>
      </c>
      <c r="S31">
        <f t="shared" si="2"/>
        <v>462</v>
      </c>
      <c r="T31" t="b">
        <f>IF(P31=0,S31)</f>
        <v>0</v>
      </c>
    </row>
    <row r="32" spans="6:20" x14ac:dyDescent="0.3">
      <c r="F32" t="s">
        <v>25</v>
      </c>
      <c r="G32" t="s">
        <v>5</v>
      </c>
      <c r="H32" t="s">
        <v>26</v>
      </c>
      <c r="I32" t="s">
        <v>28</v>
      </c>
      <c r="J32" t="s">
        <v>27</v>
      </c>
      <c r="K32">
        <v>22</v>
      </c>
      <c r="M32">
        <v>11</v>
      </c>
      <c r="N32">
        <v>30</v>
      </c>
      <c r="O32">
        <f t="shared" si="0"/>
        <v>30</v>
      </c>
      <c r="P32" t="str">
        <f t="shared" si="1"/>
        <v>F</v>
      </c>
      <c r="Q32">
        <f>IF(AND(O32&lt;7,O32&gt;0),S32/7*O32,0)</f>
        <v>0</v>
      </c>
      <c r="R32">
        <v>0</v>
      </c>
      <c r="S32">
        <f t="shared" si="2"/>
        <v>462</v>
      </c>
      <c r="T32" t="b">
        <f>IF(P32=0,S32)</f>
        <v>0</v>
      </c>
    </row>
    <row r="33" spans="5:18" x14ac:dyDescent="0.3">
      <c r="E33" s="3">
        <v>44727</v>
      </c>
      <c r="F33">
        <v>100</v>
      </c>
      <c r="G33">
        <v>0</v>
      </c>
      <c r="H33">
        <v>0</v>
      </c>
      <c r="I33">
        <v>100</v>
      </c>
      <c r="J33">
        <v>100</v>
      </c>
      <c r="R33">
        <v>0</v>
      </c>
    </row>
    <row r="34" spans="5:18" x14ac:dyDescent="0.3">
      <c r="E34" s="3">
        <f>E33+7</f>
        <v>44734</v>
      </c>
      <c r="F34">
        <v>0</v>
      </c>
      <c r="G34">
        <v>200</v>
      </c>
      <c r="H34">
        <v>100</v>
      </c>
      <c r="I34">
        <v>-100</v>
      </c>
      <c r="J34">
        <f>J33+I34</f>
        <v>0</v>
      </c>
    </row>
    <row r="35" spans="5:18" x14ac:dyDescent="0.3">
      <c r="E35" s="3">
        <v>44741</v>
      </c>
      <c r="F35">
        <v>0</v>
      </c>
      <c r="G35">
        <v>200</v>
      </c>
      <c r="H35">
        <v>0</v>
      </c>
      <c r="I35">
        <v>-200</v>
      </c>
      <c r="J35">
        <f>J34+I35</f>
        <v>-200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datqu</dc:creator>
  <cp:lastModifiedBy>datqu</cp:lastModifiedBy>
  <dcterms:created xsi:type="dcterms:W3CDTF">2022-06-29T05:18:30Z</dcterms:created>
  <dcterms:modified xsi:type="dcterms:W3CDTF">2022-07-01T16:59:28Z</dcterms:modified>
</cp:coreProperties>
</file>